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/>
  <mc:AlternateContent xmlns:mc="http://schemas.openxmlformats.org/markup-compatibility/2006">
    <mc:Choice Requires="x15">
      <x15ac:absPath xmlns:x15ac="http://schemas.microsoft.com/office/spreadsheetml/2010/11/ac" url="/Users/deepika/Desktop/FSU/Olivia_class_files/"/>
    </mc:Choice>
  </mc:AlternateContent>
  <xr:revisionPtr revIDLastSave="0" documentId="13_ncr:1_{F1D88AF9-81BE-504A-AD2C-AC95814693D8}" xr6:coauthVersionLast="45" xr6:coauthVersionMax="45" xr10:uidLastSave="{00000000-0000-0000-0000-000000000000}"/>
  <bookViews>
    <workbookView xWindow="3780" yWindow="920" windowWidth="24100" windowHeight="15160" activeTab="4" xr2:uid="{00000000-000D-0000-FFFF-FFFF00000000}"/>
  </bookViews>
  <sheets>
    <sheet name="store copy_subtotals" sheetId="3" r:id="rId1"/>
    <sheet name="store_copy_pivot" sheetId="6" r:id="rId2"/>
    <sheet name="pivot_no_outliers" sheetId="9" r:id="rId3"/>
    <sheet name="Store Copy_remove_outliers" sheetId="8" r:id="rId4"/>
    <sheet name="Store Copy" sheetId="4" r:id="rId5"/>
    <sheet name="lab_HW_qn2" sheetId="5" r:id="rId6"/>
    <sheet name="Week1-Excel-DT1" sheetId="1" r:id="rId7"/>
    <sheet name="dictionary" sheetId="2" r:id="rId8"/>
  </sheets>
  <definedNames>
    <definedName name="_xlnm._FilterDatabase" localSheetId="4" hidden="1">'Store Copy'!$A$1:$AA$1201</definedName>
    <definedName name="_xlnm._FilterDatabase" localSheetId="3" hidden="1">'Store Copy_remove_outliers'!$A$1:$AA$1175</definedName>
    <definedName name="_xlnm._FilterDatabase" localSheetId="0" hidden="1">'store copy_subtotals'!$B$1:$Q$1313</definedName>
    <definedName name="_xlnm._FilterDatabase" localSheetId="6" hidden="1">'Week1-Excel-DT1'!$A$1:$P$1201</definedName>
  </definedNames>
  <calcPr calcId="191029"/>
  <pivotCaches>
    <pivotCache cacheId="22" r:id="rId9"/>
    <pivotCache cacheId="23" r:id="rId10"/>
  </pivotCaches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I1187" i="8" l="1" a="1"/>
  <c r="I1187" i="8" s="1"/>
  <c r="H1187" i="8"/>
  <c r="G1187" i="8"/>
  <c r="I1184" i="8" a="1"/>
  <c r="I1184" i="8" s="1"/>
  <c r="I1186" i="8" s="1" a="1"/>
  <c r="I1186" i="8" s="1"/>
  <c r="H1184" i="8" a="1"/>
  <c r="H1184" i="8" s="1"/>
  <c r="H1186" i="8" s="1" a="1"/>
  <c r="H1186" i="8" s="1"/>
  <c r="G1184" i="8" a="1"/>
  <c r="G1184" i="8" s="1"/>
  <c r="G1186" i="8" s="1" a="1"/>
  <c r="G1186" i="8" s="1"/>
  <c r="I1183" i="8" a="1"/>
  <c r="I1183" i="8" s="1"/>
  <c r="I1185" i="8" s="1"/>
  <c r="H1183" i="8" a="1"/>
  <c r="H1183" i="8" s="1"/>
  <c r="H1185" i="8" s="1"/>
  <c r="G1183" i="8" a="1"/>
  <c r="G1183" i="8" s="1"/>
  <c r="G1185" i="8" s="1" a="1"/>
  <c r="G1185" i="8" s="1"/>
  <c r="I1182" i="8"/>
  <c r="I1182" i="8" a="1"/>
  <c r="H1182" i="8"/>
  <c r="H1182" i="8" a="1"/>
  <c r="G1182" i="8"/>
  <c r="I1181" i="8"/>
  <c r="H1181" i="8"/>
  <c r="G1181" i="8"/>
  <c r="I1180" i="8"/>
  <c r="H1180" i="8"/>
  <c r="G1180" i="8"/>
  <c r="AA1175" i="8"/>
  <c r="W1175" i="8"/>
  <c r="V1175" i="8"/>
  <c r="U1175" i="8"/>
  <c r="T1175" i="8"/>
  <c r="S1175" i="8"/>
  <c r="Z1175" i="8" s="1"/>
  <c r="R1175" i="8"/>
  <c r="Y1175" i="8" s="1"/>
  <c r="Q1175" i="8"/>
  <c r="X1175" i="8" s="1"/>
  <c r="AA1174" i="8"/>
  <c r="W1174" i="8"/>
  <c r="V1174" i="8"/>
  <c r="U1174" i="8"/>
  <c r="T1174" i="8"/>
  <c r="S1174" i="8"/>
  <c r="Z1174" i="8" s="1"/>
  <c r="R1174" i="8"/>
  <c r="Y1174" i="8" s="1"/>
  <c r="Q1174" i="8"/>
  <c r="X1174" i="8" s="1"/>
  <c r="AA1173" i="8"/>
  <c r="W1173" i="8"/>
  <c r="V1173" i="8"/>
  <c r="U1173" i="8"/>
  <c r="T1173" i="8"/>
  <c r="S1173" i="8"/>
  <c r="Z1173" i="8" s="1"/>
  <c r="R1173" i="8"/>
  <c r="Y1173" i="8" s="1"/>
  <c r="Q1173" i="8"/>
  <c r="X1173" i="8" s="1"/>
  <c r="AA1172" i="8"/>
  <c r="W1172" i="8"/>
  <c r="V1172" i="8"/>
  <c r="U1172" i="8"/>
  <c r="T1172" i="8"/>
  <c r="S1172" i="8"/>
  <c r="Z1172" i="8" s="1"/>
  <c r="R1172" i="8"/>
  <c r="Y1172" i="8" s="1"/>
  <c r="Q1172" i="8"/>
  <c r="X1172" i="8" s="1"/>
  <c r="AA1171" i="8"/>
  <c r="W1171" i="8"/>
  <c r="V1171" i="8"/>
  <c r="U1171" i="8"/>
  <c r="T1171" i="8"/>
  <c r="S1171" i="8"/>
  <c r="Z1171" i="8" s="1"/>
  <c r="R1171" i="8"/>
  <c r="Y1171" i="8" s="1"/>
  <c r="Q1171" i="8"/>
  <c r="X1171" i="8" s="1"/>
  <c r="AA1170" i="8"/>
  <c r="W1170" i="8"/>
  <c r="V1170" i="8"/>
  <c r="U1170" i="8"/>
  <c r="T1170" i="8"/>
  <c r="S1170" i="8"/>
  <c r="Z1170" i="8" s="1"/>
  <c r="R1170" i="8"/>
  <c r="Y1170" i="8" s="1"/>
  <c r="Q1170" i="8"/>
  <c r="X1170" i="8" s="1"/>
  <c r="AA1169" i="8"/>
  <c r="W1169" i="8"/>
  <c r="V1169" i="8"/>
  <c r="U1169" i="8"/>
  <c r="T1169" i="8"/>
  <c r="S1169" i="8"/>
  <c r="Z1169" i="8" s="1"/>
  <c r="R1169" i="8"/>
  <c r="Y1169" i="8" s="1"/>
  <c r="Q1169" i="8"/>
  <c r="X1169" i="8" s="1"/>
  <c r="AA1168" i="8"/>
  <c r="W1168" i="8"/>
  <c r="V1168" i="8"/>
  <c r="U1168" i="8"/>
  <c r="T1168" i="8"/>
  <c r="S1168" i="8"/>
  <c r="Z1168" i="8" s="1"/>
  <c r="R1168" i="8"/>
  <c r="Y1168" i="8" s="1"/>
  <c r="Q1168" i="8"/>
  <c r="X1168" i="8" s="1"/>
  <c r="AA1167" i="8"/>
  <c r="W1167" i="8"/>
  <c r="V1167" i="8"/>
  <c r="U1167" i="8"/>
  <c r="T1167" i="8"/>
  <c r="S1167" i="8"/>
  <c r="Z1167" i="8" s="1"/>
  <c r="R1167" i="8"/>
  <c r="Y1167" i="8" s="1"/>
  <c r="Q1167" i="8"/>
  <c r="X1167" i="8" s="1"/>
  <c r="AA1166" i="8"/>
  <c r="W1166" i="8"/>
  <c r="V1166" i="8"/>
  <c r="U1166" i="8"/>
  <c r="T1166" i="8"/>
  <c r="S1166" i="8"/>
  <c r="Z1166" i="8" s="1"/>
  <c r="R1166" i="8"/>
  <c r="Y1166" i="8" s="1"/>
  <c r="Q1166" i="8"/>
  <c r="X1166" i="8" s="1"/>
  <c r="AA1165" i="8"/>
  <c r="W1165" i="8"/>
  <c r="V1165" i="8"/>
  <c r="U1165" i="8"/>
  <c r="T1165" i="8"/>
  <c r="S1165" i="8"/>
  <c r="Z1165" i="8" s="1"/>
  <c r="R1165" i="8"/>
  <c r="Y1165" i="8" s="1"/>
  <c r="Q1165" i="8"/>
  <c r="X1165" i="8" s="1"/>
  <c r="AA1164" i="8"/>
  <c r="W1164" i="8"/>
  <c r="V1164" i="8"/>
  <c r="U1164" i="8"/>
  <c r="T1164" i="8"/>
  <c r="S1164" i="8"/>
  <c r="Z1164" i="8" s="1"/>
  <c r="R1164" i="8"/>
  <c r="Y1164" i="8" s="1"/>
  <c r="Q1164" i="8"/>
  <c r="X1164" i="8" s="1"/>
  <c r="AA1163" i="8"/>
  <c r="W1163" i="8"/>
  <c r="V1163" i="8"/>
  <c r="U1163" i="8"/>
  <c r="T1163" i="8"/>
  <c r="S1163" i="8"/>
  <c r="Z1163" i="8" s="1"/>
  <c r="R1163" i="8"/>
  <c r="Y1163" i="8" s="1"/>
  <c r="Q1163" i="8"/>
  <c r="X1163" i="8" s="1"/>
  <c r="AA1162" i="8"/>
  <c r="W1162" i="8"/>
  <c r="V1162" i="8"/>
  <c r="U1162" i="8"/>
  <c r="T1162" i="8"/>
  <c r="S1162" i="8"/>
  <c r="Z1162" i="8" s="1"/>
  <c r="R1162" i="8"/>
  <c r="Y1162" i="8" s="1"/>
  <c r="Q1162" i="8"/>
  <c r="X1162" i="8" s="1"/>
  <c r="AA1161" i="8"/>
  <c r="W1161" i="8"/>
  <c r="V1161" i="8"/>
  <c r="U1161" i="8"/>
  <c r="T1161" i="8"/>
  <c r="S1161" i="8"/>
  <c r="Z1161" i="8" s="1"/>
  <c r="R1161" i="8"/>
  <c r="Y1161" i="8" s="1"/>
  <c r="Q1161" i="8"/>
  <c r="X1161" i="8" s="1"/>
  <c r="AA1160" i="8"/>
  <c r="W1160" i="8"/>
  <c r="V1160" i="8"/>
  <c r="U1160" i="8"/>
  <c r="T1160" i="8"/>
  <c r="S1160" i="8"/>
  <c r="Z1160" i="8" s="1"/>
  <c r="R1160" i="8"/>
  <c r="Y1160" i="8" s="1"/>
  <c r="Q1160" i="8"/>
  <c r="X1160" i="8" s="1"/>
  <c r="AA1159" i="8"/>
  <c r="W1159" i="8"/>
  <c r="V1159" i="8"/>
  <c r="U1159" i="8"/>
  <c r="T1159" i="8"/>
  <c r="S1159" i="8"/>
  <c r="Z1159" i="8" s="1"/>
  <c r="R1159" i="8"/>
  <c r="Y1159" i="8" s="1"/>
  <c r="Q1159" i="8"/>
  <c r="X1159" i="8" s="1"/>
  <c r="AA1158" i="8"/>
  <c r="W1158" i="8"/>
  <c r="V1158" i="8"/>
  <c r="U1158" i="8"/>
  <c r="T1158" i="8"/>
  <c r="S1158" i="8"/>
  <c r="Z1158" i="8" s="1"/>
  <c r="R1158" i="8"/>
  <c r="Y1158" i="8" s="1"/>
  <c r="Q1158" i="8"/>
  <c r="X1158" i="8" s="1"/>
  <c r="AA1157" i="8"/>
  <c r="W1157" i="8"/>
  <c r="V1157" i="8"/>
  <c r="U1157" i="8"/>
  <c r="T1157" i="8"/>
  <c r="S1157" i="8"/>
  <c r="Z1157" i="8" s="1"/>
  <c r="R1157" i="8"/>
  <c r="Y1157" i="8" s="1"/>
  <c r="Q1157" i="8"/>
  <c r="X1157" i="8" s="1"/>
  <c r="AA1156" i="8"/>
  <c r="W1156" i="8"/>
  <c r="V1156" i="8"/>
  <c r="U1156" i="8"/>
  <c r="T1156" i="8"/>
  <c r="S1156" i="8"/>
  <c r="Z1156" i="8" s="1"/>
  <c r="R1156" i="8"/>
  <c r="Y1156" i="8" s="1"/>
  <c r="Q1156" i="8"/>
  <c r="X1156" i="8" s="1"/>
  <c r="AA1155" i="8"/>
  <c r="W1155" i="8"/>
  <c r="V1155" i="8"/>
  <c r="U1155" i="8"/>
  <c r="T1155" i="8"/>
  <c r="S1155" i="8"/>
  <c r="Z1155" i="8" s="1"/>
  <c r="R1155" i="8"/>
  <c r="Y1155" i="8" s="1"/>
  <c r="Q1155" i="8"/>
  <c r="X1155" i="8" s="1"/>
  <c r="AA1154" i="8"/>
  <c r="W1154" i="8"/>
  <c r="V1154" i="8"/>
  <c r="U1154" i="8"/>
  <c r="T1154" i="8"/>
  <c r="S1154" i="8"/>
  <c r="Z1154" i="8" s="1"/>
  <c r="R1154" i="8"/>
  <c r="Y1154" i="8" s="1"/>
  <c r="Q1154" i="8"/>
  <c r="X1154" i="8" s="1"/>
  <c r="AA1153" i="8"/>
  <c r="W1153" i="8"/>
  <c r="V1153" i="8"/>
  <c r="U1153" i="8"/>
  <c r="T1153" i="8"/>
  <c r="S1153" i="8"/>
  <c r="Z1153" i="8" s="1"/>
  <c r="R1153" i="8"/>
  <c r="Y1153" i="8" s="1"/>
  <c r="Q1153" i="8"/>
  <c r="X1153" i="8" s="1"/>
  <c r="AA1152" i="8"/>
  <c r="W1152" i="8"/>
  <c r="V1152" i="8"/>
  <c r="U1152" i="8"/>
  <c r="T1152" i="8"/>
  <c r="S1152" i="8"/>
  <c r="Z1152" i="8" s="1"/>
  <c r="R1152" i="8"/>
  <c r="Y1152" i="8" s="1"/>
  <c r="Q1152" i="8"/>
  <c r="X1152" i="8" s="1"/>
  <c r="AA1151" i="8"/>
  <c r="W1151" i="8"/>
  <c r="V1151" i="8"/>
  <c r="U1151" i="8"/>
  <c r="T1151" i="8"/>
  <c r="S1151" i="8"/>
  <c r="Z1151" i="8" s="1"/>
  <c r="R1151" i="8"/>
  <c r="Y1151" i="8" s="1"/>
  <c r="Q1151" i="8"/>
  <c r="X1151" i="8" s="1"/>
  <c r="AA1150" i="8"/>
  <c r="W1150" i="8"/>
  <c r="V1150" i="8"/>
  <c r="U1150" i="8"/>
  <c r="T1150" i="8"/>
  <c r="S1150" i="8"/>
  <c r="Z1150" i="8" s="1"/>
  <c r="R1150" i="8"/>
  <c r="Y1150" i="8" s="1"/>
  <c r="Q1150" i="8"/>
  <c r="X1150" i="8" s="1"/>
  <c r="AA1149" i="8"/>
  <c r="W1149" i="8"/>
  <c r="V1149" i="8"/>
  <c r="U1149" i="8"/>
  <c r="T1149" i="8"/>
  <c r="S1149" i="8"/>
  <c r="Z1149" i="8" s="1"/>
  <c r="R1149" i="8"/>
  <c r="Y1149" i="8" s="1"/>
  <c r="Q1149" i="8"/>
  <c r="X1149" i="8" s="1"/>
  <c r="AA1148" i="8"/>
  <c r="W1148" i="8"/>
  <c r="V1148" i="8"/>
  <c r="U1148" i="8"/>
  <c r="T1148" i="8"/>
  <c r="S1148" i="8"/>
  <c r="Z1148" i="8" s="1"/>
  <c r="R1148" i="8"/>
  <c r="Y1148" i="8" s="1"/>
  <c r="Q1148" i="8"/>
  <c r="X1148" i="8" s="1"/>
  <c r="AA1147" i="8"/>
  <c r="W1147" i="8"/>
  <c r="V1147" i="8"/>
  <c r="U1147" i="8"/>
  <c r="T1147" i="8"/>
  <c r="S1147" i="8"/>
  <c r="Z1147" i="8" s="1"/>
  <c r="R1147" i="8"/>
  <c r="Y1147" i="8" s="1"/>
  <c r="Q1147" i="8"/>
  <c r="X1147" i="8" s="1"/>
  <c r="AA1146" i="8"/>
  <c r="W1146" i="8"/>
  <c r="V1146" i="8"/>
  <c r="U1146" i="8"/>
  <c r="T1146" i="8"/>
  <c r="S1146" i="8"/>
  <c r="Z1146" i="8" s="1"/>
  <c r="R1146" i="8"/>
  <c r="Y1146" i="8" s="1"/>
  <c r="Q1146" i="8"/>
  <c r="X1146" i="8" s="1"/>
  <c r="AA1145" i="8"/>
  <c r="W1145" i="8"/>
  <c r="V1145" i="8"/>
  <c r="U1145" i="8"/>
  <c r="T1145" i="8"/>
  <c r="S1145" i="8"/>
  <c r="Z1145" i="8" s="1"/>
  <c r="R1145" i="8"/>
  <c r="Y1145" i="8" s="1"/>
  <c r="Q1145" i="8"/>
  <c r="X1145" i="8" s="1"/>
  <c r="AA1144" i="8"/>
  <c r="W1144" i="8"/>
  <c r="V1144" i="8"/>
  <c r="U1144" i="8"/>
  <c r="T1144" i="8"/>
  <c r="S1144" i="8"/>
  <c r="Z1144" i="8" s="1"/>
  <c r="R1144" i="8"/>
  <c r="Y1144" i="8" s="1"/>
  <c r="Q1144" i="8"/>
  <c r="X1144" i="8" s="1"/>
  <c r="AA1143" i="8"/>
  <c r="W1143" i="8"/>
  <c r="V1143" i="8"/>
  <c r="U1143" i="8"/>
  <c r="T1143" i="8"/>
  <c r="S1143" i="8"/>
  <c r="Z1143" i="8" s="1"/>
  <c r="R1143" i="8"/>
  <c r="Y1143" i="8" s="1"/>
  <c r="Q1143" i="8"/>
  <c r="X1143" i="8" s="1"/>
  <c r="AA1142" i="8"/>
  <c r="W1142" i="8"/>
  <c r="V1142" i="8"/>
  <c r="U1142" i="8"/>
  <c r="T1142" i="8"/>
  <c r="S1142" i="8"/>
  <c r="Z1142" i="8" s="1"/>
  <c r="R1142" i="8"/>
  <c r="Y1142" i="8" s="1"/>
  <c r="Q1142" i="8"/>
  <c r="X1142" i="8" s="1"/>
  <c r="AA1141" i="8"/>
  <c r="W1141" i="8"/>
  <c r="V1141" i="8"/>
  <c r="U1141" i="8"/>
  <c r="T1141" i="8"/>
  <c r="S1141" i="8"/>
  <c r="Z1141" i="8" s="1"/>
  <c r="R1141" i="8"/>
  <c r="Y1141" i="8" s="1"/>
  <c r="Q1141" i="8"/>
  <c r="X1141" i="8" s="1"/>
  <c r="AA1140" i="8"/>
  <c r="W1140" i="8"/>
  <c r="V1140" i="8"/>
  <c r="U1140" i="8"/>
  <c r="T1140" i="8"/>
  <c r="S1140" i="8"/>
  <c r="Z1140" i="8" s="1"/>
  <c r="R1140" i="8"/>
  <c r="Y1140" i="8" s="1"/>
  <c r="Q1140" i="8"/>
  <c r="X1140" i="8" s="1"/>
  <c r="AA1139" i="8"/>
  <c r="W1139" i="8"/>
  <c r="V1139" i="8"/>
  <c r="U1139" i="8"/>
  <c r="T1139" i="8"/>
  <c r="S1139" i="8"/>
  <c r="Z1139" i="8" s="1"/>
  <c r="R1139" i="8"/>
  <c r="Y1139" i="8" s="1"/>
  <c r="Q1139" i="8"/>
  <c r="X1139" i="8" s="1"/>
  <c r="AA1138" i="8"/>
  <c r="W1138" i="8"/>
  <c r="V1138" i="8"/>
  <c r="U1138" i="8"/>
  <c r="T1138" i="8"/>
  <c r="S1138" i="8"/>
  <c r="Z1138" i="8" s="1"/>
  <c r="R1138" i="8"/>
  <c r="Y1138" i="8" s="1"/>
  <c r="Q1138" i="8"/>
  <c r="X1138" i="8" s="1"/>
  <c r="AA1137" i="8"/>
  <c r="W1137" i="8"/>
  <c r="V1137" i="8"/>
  <c r="U1137" i="8"/>
  <c r="T1137" i="8"/>
  <c r="S1137" i="8"/>
  <c r="Z1137" i="8" s="1"/>
  <c r="R1137" i="8"/>
  <c r="Y1137" i="8" s="1"/>
  <c r="Q1137" i="8"/>
  <c r="X1137" i="8" s="1"/>
  <c r="AA1136" i="8"/>
  <c r="W1136" i="8"/>
  <c r="V1136" i="8"/>
  <c r="U1136" i="8"/>
  <c r="T1136" i="8"/>
  <c r="S1136" i="8"/>
  <c r="Z1136" i="8" s="1"/>
  <c r="R1136" i="8"/>
  <c r="Y1136" i="8" s="1"/>
  <c r="Q1136" i="8"/>
  <c r="X1136" i="8" s="1"/>
  <c r="AA1135" i="8"/>
  <c r="W1135" i="8"/>
  <c r="V1135" i="8"/>
  <c r="U1135" i="8"/>
  <c r="T1135" i="8"/>
  <c r="S1135" i="8"/>
  <c r="Z1135" i="8" s="1"/>
  <c r="R1135" i="8"/>
  <c r="Y1135" i="8" s="1"/>
  <c r="Q1135" i="8"/>
  <c r="X1135" i="8" s="1"/>
  <c r="AA1134" i="8"/>
  <c r="W1134" i="8"/>
  <c r="V1134" i="8"/>
  <c r="U1134" i="8"/>
  <c r="T1134" i="8"/>
  <c r="S1134" i="8"/>
  <c r="Z1134" i="8" s="1"/>
  <c r="R1134" i="8"/>
  <c r="Y1134" i="8" s="1"/>
  <c r="Q1134" i="8"/>
  <c r="X1134" i="8" s="1"/>
  <c r="AA1133" i="8"/>
  <c r="W1133" i="8"/>
  <c r="V1133" i="8"/>
  <c r="U1133" i="8"/>
  <c r="T1133" i="8"/>
  <c r="S1133" i="8"/>
  <c r="Z1133" i="8" s="1"/>
  <c r="R1133" i="8"/>
  <c r="Y1133" i="8" s="1"/>
  <c r="Q1133" i="8"/>
  <c r="X1133" i="8" s="1"/>
  <c r="AA1132" i="8"/>
  <c r="W1132" i="8"/>
  <c r="V1132" i="8"/>
  <c r="U1132" i="8"/>
  <c r="T1132" i="8"/>
  <c r="S1132" i="8"/>
  <c r="Z1132" i="8" s="1"/>
  <c r="R1132" i="8"/>
  <c r="Y1132" i="8" s="1"/>
  <c r="Q1132" i="8"/>
  <c r="X1132" i="8" s="1"/>
  <c r="AA1131" i="8"/>
  <c r="W1131" i="8"/>
  <c r="V1131" i="8"/>
  <c r="U1131" i="8"/>
  <c r="T1131" i="8"/>
  <c r="S1131" i="8"/>
  <c r="Z1131" i="8" s="1"/>
  <c r="R1131" i="8"/>
  <c r="Y1131" i="8" s="1"/>
  <c r="Q1131" i="8"/>
  <c r="X1131" i="8" s="1"/>
  <c r="AA1130" i="8"/>
  <c r="W1130" i="8"/>
  <c r="V1130" i="8"/>
  <c r="U1130" i="8"/>
  <c r="T1130" i="8"/>
  <c r="S1130" i="8"/>
  <c r="Z1130" i="8" s="1"/>
  <c r="R1130" i="8"/>
  <c r="Y1130" i="8" s="1"/>
  <c r="Q1130" i="8"/>
  <c r="X1130" i="8" s="1"/>
  <c r="AA1129" i="8"/>
  <c r="W1129" i="8"/>
  <c r="V1129" i="8"/>
  <c r="U1129" i="8"/>
  <c r="T1129" i="8"/>
  <c r="S1129" i="8"/>
  <c r="Z1129" i="8" s="1"/>
  <c r="R1129" i="8"/>
  <c r="Y1129" i="8" s="1"/>
  <c r="Q1129" i="8"/>
  <c r="X1129" i="8" s="1"/>
  <c r="AA1128" i="8"/>
  <c r="W1128" i="8"/>
  <c r="V1128" i="8"/>
  <c r="U1128" i="8"/>
  <c r="T1128" i="8"/>
  <c r="S1128" i="8"/>
  <c r="Z1128" i="8" s="1"/>
  <c r="R1128" i="8"/>
  <c r="Y1128" i="8" s="1"/>
  <c r="Q1128" i="8"/>
  <c r="X1128" i="8" s="1"/>
  <c r="AA1127" i="8"/>
  <c r="W1127" i="8"/>
  <c r="V1127" i="8"/>
  <c r="U1127" i="8"/>
  <c r="T1127" i="8"/>
  <c r="S1127" i="8"/>
  <c r="Z1127" i="8" s="1"/>
  <c r="R1127" i="8"/>
  <c r="Y1127" i="8" s="1"/>
  <c r="Q1127" i="8"/>
  <c r="X1127" i="8" s="1"/>
  <c r="AA1126" i="8"/>
  <c r="W1126" i="8"/>
  <c r="V1126" i="8"/>
  <c r="U1126" i="8"/>
  <c r="T1126" i="8"/>
  <c r="S1126" i="8"/>
  <c r="Z1126" i="8" s="1"/>
  <c r="R1126" i="8"/>
  <c r="Y1126" i="8" s="1"/>
  <c r="Q1126" i="8"/>
  <c r="X1126" i="8" s="1"/>
  <c r="AA1125" i="8"/>
  <c r="W1125" i="8"/>
  <c r="V1125" i="8"/>
  <c r="U1125" i="8"/>
  <c r="T1125" i="8"/>
  <c r="S1125" i="8"/>
  <c r="Z1125" i="8" s="1"/>
  <c r="R1125" i="8"/>
  <c r="Y1125" i="8" s="1"/>
  <c r="Q1125" i="8"/>
  <c r="X1125" i="8" s="1"/>
  <c r="AA1124" i="8"/>
  <c r="W1124" i="8"/>
  <c r="V1124" i="8"/>
  <c r="U1124" i="8"/>
  <c r="T1124" i="8"/>
  <c r="S1124" i="8"/>
  <c r="Z1124" i="8" s="1"/>
  <c r="R1124" i="8"/>
  <c r="Y1124" i="8" s="1"/>
  <c r="Q1124" i="8"/>
  <c r="X1124" i="8" s="1"/>
  <c r="AA1123" i="8"/>
  <c r="W1123" i="8"/>
  <c r="V1123" i="8"/>
  <c r="U1123" i="8"/>
  <c r="T1123" i="8"/>
  <c r="S1123" i="8"/>
  <c r="Z1123" i="8" s="1"/>
  <c r="R1123" i="8"/>
  <c r="Y1123" i="8" s="1"/>
  <c r="Q1123" i="8"/>
  <c r="X1123" i="8" s="1"/>
  <c r="AA1122" i="8"/>
  <c r="W1122" i="8"/>
  <c r="V1122" i="8"/>
  <c r="U1122" i="8"/>
  <c r="T1122" i="8"/>
  <c r="S1122" i="8"/>
  <c r="Z1122" i="8" s="1"/>
  <c r="R1122" i="8"/>
  <c r="Y1122" i="8" s="1"/>
  <c r="Q1122" i="8"/>
  <c r="X1122" i="8" s="1"/>
  <c r="AA1121" i="8"/>
  <c r="W1121" i="8"/>
  <c r="V1121" i="8"/>
  <c r="U1121" i="8"/>
  <c r="T1121" i="8"/>
  <c r="S1121" i="8"/>
  <c r="Z1121" i="8" s="1"/>
  <c r="R1121" i="8"/>
  <c r="Y1121" i="8" s="1"/>
  <c r="Q1121" i="8"/>
  <c r="X1121" i="8" s="1"/>
  <c r="AA1120" i="8"/>
  <c r="W1120" i="8"/>
  <c r="V1120" i="8"/>
  <c r="U1120" i="8"/>
  <c r="T1120" i="8"/>
  <c r="S1120" i="8"/>
  <c r="Z1120" i="8" s="1"/>
  <c r="R1120" i="8"/>
  <c r="Y1120" i="8" s="1"/>
  <c r="Q1120" i="8"/>
  <c r="X1120" i="8" s="1"/>
  <c r="AA1119" i="8"/>
  <c r="W1119" i="8"/>
  <c r="V1119" i="8"/>
  <c r="U1119" i="8"/>
  <c r="T1119" i="8"/>
  <c r="S1119" i="8"/>
  <c r="Z1119" i="8" s="1"/>
  <c r="R1119" i="8"/>
  <c r="Y1119" i="8" s="1"/>
  <c r="Q1119" i="8"/>
  <c r="X1119" i="8" s="1"/>
  <c r="AA1118" i="8"/>
  <c r="W1118" i="8"/>
  <c r="V1118" i="8"/>
  <c r="U1118" i="8"/>
  <c r="T1118" i="8"/>
  <c r="S1118" i="8"/>
  <c r="Z1118" i="8" s="1"/>
  <c r="R1118" i="8"/>
  <c r="Y1118" i="8" s="1"/>
  <c r="Q1118" i="8"/>
  <c r="X1118" i="8" s="1"/>
  <c r="AA1117" i="8"/>
  <c r="W1117" i="8"/>
  <c r="V1117" i="8"/>
  <c r="U1117" i="8"/>
  <c r="T1117" i="8"/>
  <c r="S1117" i="8"/>
  <c r="Z1117" i="8" s="1"/>
  <c r="R1117" i="8"/>
  <c r="Y1117" i="8" s="1"/>
  <c r="Q1117" i="8"/>
  <c r="X1117" i="8" s="1"/>
  <c r="AA1116" i="8"/>
  <c r="W1116" i="8"/>
  <c r="V1116" i="8"/>
  <c r="U1116" i="8"/>
  <c r="T1116" i="8"/>
  <c r="S1116" i="8"/>
  <c r="Z1116" i="8" s="1"/>
  <c r="R1116" i="8"/>
  <c r="Y1116" i="8" s="1"/>
  <c r="Q1116" i="8"/>
  <c r="X1116" i="8" s="1"/>
  <c r="AA1115" i="8"/>
  <c r="W1115" i="8"/>
  <c r="V1115" i="8"/>
  <c r="U1115" i="8"/>
  <c r="T1115" i="8"/>
  <c r="S1115" i="8"/>
  <c r="Z1115" i="8" s="1"/>
  <c r="R1115" i="8"/>
  <c r="Y1115" i="8" s="1"/>
  <c r="Q1115" i="8"/>
  <c r="X1115" i="8" s="1"/>
  <c r="AA1114" i="8"/>
  <c r="W1114" i="8"/>
  <c r="V1114" i="8"/>
  <c r="U1114" i="8"/>
  <c r="T1114" i="8"/>
  <c r="S1114" i="8"/>
  <c r="Z1114" i="8" s="1"/>
  <c r="R1114" i="8"/>
  <c r="Y1114" i="8" s="1"/>
  <c r="Q1114" i="8"/>
  <c r="X1114" i="8" s="1"/>
  <c r="AA1113" i="8"/>
  <c r="W1113" i="8"/>
  <c r="V1113" i="8"/>
  <c r="U1113" i="8"/>
  <c r="T1113" i="8"/>
  <c r="S1113" i="8"/>
  <c r="Z1113" i="8" s="1"/>
  <c r="R1113" i="8"/>
  <c r="Y1113" i="8" s="1"/>
  <c r="Q1113" i="8"/>
  <c r="X1113" i="8" s="1"/>
  <c r="AA1112" i="8"/>
  <c r="W1112" i="8"/>
  <c r="V1112" i="8"/>
  <c r="U1112" i="8"/>
  <c r="T1112" i="8"/>
  <c r="S1112" i="8"/>
  <c r="Z1112" i="8" s="1"/>
  <c r="R1112" i="8"/>
  <c r="Y1112" i="8" s="1"/>
  <c r="Q1112" i="8"/>
  <c r="X1112" i="8" s="1"/>
  <c r="AA1111" i="8"/>
  <c r="W1111" i="8"/>
  <c r="V1111" i="8"/>
  <c r="U1111" i="8"/>
  <c r="T1111" i="8"/>
  <c r="S1111" i="8"/>
  <c r="Z1111" i="8" s="1"/>
  <c r="R1111" i="8"/>
  <c r="Y1111" i="8" s="1"/>
  <c r="Q1111" i="8"/>
  <c r="X1111" i="8" s="1"/>
  <c r="AA1110" i="8"/>
  <c r="W1110" i="8"/>
  <c r="V1110" i="8"/>
  <c r="U1110" i="8"/>
  <c r="T1110" i="8"/>
  <c r="S1110" i="8"/>
  <c r="Z1110" i="8" s="1"/>
  <c r="R1110" i="8"/>
  <c r="Y1110" i="8" s="1"/>
  <c r="Q1110" i="8"/>
  <c r="X1110" i="8" s="1"/>
  <c r="AA1109" i="8"/>
  <c r="W1109" i="8"/>
  <c r="V1109" i="8"/>
  <c r="U1109" i="8"/>
  <c r="T1109" i="8"/>
  <c r="S1109" i="8"/>
  <c r="Z1109" i="8" s="1"/>
  <c r="R1109" i="8"/>
  <c r="Y1109" i="8" s="1"/>
  <c r="Q1109" i="8"/>
  <c r="X1109" i="8" s="1"/>
  <c r="AA1108" i="8"/>
  <c r="W1108" i="8"/>
  <c r="V1108" i="8"/>
  <c r="U1108" i="8"/>
  <c r="T1108" i="8"/>
  <c r="S1108" i="8"/>
  <c r="Z1108" i="8" s="1"/>
  <c r="R1108" i="8"/>
  <c r="Y1108" i="8" s="1"/>
  <c r="Q1108" i="8"/>
  <c r="X1108" i="8" s="1"/>
  <c r="AA1107" i="8"/>
  <c r="W1107" i="8"/>
  <c r="V1107" i="8"/>
  <c r="U1107" i="8"/>
  <c r="T1107" i="8"/>
  <c r="S1107" i="8"/>
  <c r="Z1107" i="8" s="1"/>
  <c r="R1107" i="8"/>
  <c r="Y1107" i="8" s="1"/>
  <c r="Q1107" i="8"/>
  <c r="X1107" i="8" s="1"/>
  <c r="AA1106" i="8"/>
  <c r="W1106" i="8"/>
  <c r="V1106" i="8"/>
  <c r="U1106" i="8"/>
  <c r="T1106" i="8"/>
  <c r="S1106" i="8"/>
  <c r="Z1106" i="8" s="1"/>
  <c r="R1106" i="8"/>
  <c r="Y1106" i="8" s="1"/>
  <c r="Q1106" i="8"/>
  <c r="X1106" i="8" s="1"/>
  <c r="AA1105" i="8"/>
  <c r="W1105" i="8"/>
  <c r="V1105" i="8"/>
  <c r="U1105" i="8"/>
  <c r="T1105" i="8"/>
  <c r="S1105" i="8"/>
  <c r="Z1105" i="8" s="1"/>
  <c r="R1105" i="8"/>
  <c r="Y1105" i="8" s="1"/>
  <c r="Q1105" i="8"/>
  <c r="X1105" i="8" s="1"/>
  <c r="AA1104" i="8"/>
  <c r="W1104" i="8"/>
  <c r="V1104" i="8"/>
  <c r="U1104" i="8"/>
  <c r="T1104" i="8"/>
  <c r="S1104" i="8"/>
  <c r="Z1104" i="8" s="1"/>
  <c r="R1104" i="8"/>
  <c r="Y1104" i="8" s="1"/>
  <c r="Q1104" i="8"/>
  <c r="X1104" i="8" s="1"/>
  <c r="AA1103" i="8"/>
  <c r="W1103" i="8"/>
  <c r="V1103" i="8"/>
  <c r="U1103" i="8"/>
  <c r="T1103" i="8"/>
  <c r="S1103" i="8"/>
  <c r="Z1103" i="8" s="1"/>
  <c r="R1103" i="8"/>
  <c r="Y1103" i="8" s="1"/>
  <c r="Q1103" i="8"/>
  <c r="X1103" i="8" s="1"/>
  <c r="AA1102" i="8"/>
  <c r="W1102" i="8"/>
  <c r="V1102" i="8"/>
  <c r="U1102" i="8"/>
  <c r="T1102" i="8"/>
  <c r="S1102" i="8"/>
  <c r="Z1102" i="8" s="1"/>
  <c r="R1102" i="8"/>
  <c r="Y1102" i="8" s="1"/>
  <c r="Q1102" i="8"/>
  <c r="X1102" i="8" s="1"/>
  <c r="AA1101" i="8"/>
  <c r="W1101" i="8"/>
  <c r="V1101" i="8"/>
  <c r="U1101" i="8"/>
  <c r="T1101" i="8"/>
  <c r="S1101" i="8"/>
  <c r="Z1101" i="8" s="1"/>
  <c r="R1101" i="8"/>
  <c r="Y1101" i="8" s="1"/>
  <c r="Q1101" i="8"/>
  <c r="X1101" i="8" s="1"/>
  <c r="AA1100" i="8"/>
  <c r="W1100" i="8"/>
  <c r="V1100" i="8"/>
  <c r="U1100" i="8"/>
  <c r="T1100" i="8"/>
  <c r="S1100" i="8"/>
  <c r="Z1100" i="8" s="1"/>
  <c r="R1100" i="8"/>
  <c r="Y1100" i="8" s="1"/>
  <c r="Q1100" i="8"/>
  <c r="X1100" i="8" s="1"/>
  <c r="AA1099" i="8"/>
  <c r="W1099" i="8"/>
  <c r="V1099" i="8"/>
  <c r="U1099" i="8"/>
  <c r="T1099" i="8"/>
  <c r="S1099" i="8"/>
  <c r="Z1099" i="8" s="1"/>
  <c r="R1099" i="8"/>
  <c r="Y1099" i="8" s="1"/>
  <c r="Q1099" i="8"/>
  <c r="X1099" i="8" s="1"/>
  <c r="AA1098" i="8"/>
  <c r="W1098" i="8"/>
  <c r="V1098" i="8"/>
  <c r="U1098" i="8"/>
  <c r="T1098" i="8"/>
  <c r="S1098" i="8"/>
  <c r="Z1098" i="8" s="1"/>
  <c r="R1098" i="8"/>
  <c r="Y1098" i="8" s="1"/>
  <c r="Q1098" i="8"/>
  <c r="X1098" i="8" s="1"/>
  <c r="AA1097" i="8"/>
  <c r="W1097" i="8"/>
  <c r="V1097" i="8"/>
  <c r="U1097" i="8"/>
  <c r="T1097" i="8"/>
  <c r="S1097" i="8"/>
  <c r="Z1097" i="8" s="1"/>
  <c r="R1097" i="8"/>
  <c r="Y1097" i="8" s="1"/>
  <c r="Q1097" i="8"/>
  <c r="X1097" i="8" s="1"/>
  <c r="AA1096" i="8"/>
  <c r="W1096" i="8"/>
  <c r="V1096" i="8"/>
  <c r="U1096" i="8"/>
  <c r="T1096" i="8"/>
  <c r="S1096" i="8"/>
  <c r="Z1096" i="8" s="1"/>
  <c r="R1096" i="8"/>
  <c r="Y1096" i="8" s="1"/>
  <c r="Q1096" i="8"/>
  <c r="X1096" i="8" s="1"/>
  <c r="AA1095" i="8"/>
  <c r="W1095" i="8"/>
  <c r="V1095" i="8"/>
  <c r="U1095" i="8"/>
  <c r="T1095" i="8"/>
  <c r="S1095" i="8"/>
  <c r="Z1095" i="8" s="1"/>
  <c r="R1095" i="8"/>
  <c r="Y1095" i="8" s="1"/>
  <c r="Q1095" i="8"/>
  <c r="X1095" i="8" s="1"/>
  <c r="AA1094" i="8"/>
  <c r="W1094" i="8"/>
  <c r="V1094" i="8"/>
  <c r="U1094" i="8"/>
  <c r="T1094" i="8"/>
  <c r="S1094" i="8"/>
  <c r="Z1094" i="8" s="1"/>
  <c r="R1094" i="8"/>
  <c r="Y1094" i="8" s="1"/>
  <c r="Q1094" i="8"/>
  <c r="X1094" i="8" s="1"/>
  <c r="AA1093" i="8"/>
  <c r="W1093" i="8"/>
  <c r="V1093" i="8"/>
  <c r="U1093" i="8"/>
  <c r="T1093" i="8"/>
  <c r="S1093" i="8"/>
  <c r="Z1093" i="8" s="1"/>
  <c r="R1093" i="8"/>
  <c r="Y1093" i="8" s="1"/>
  <c r="Q1093" i="8"/>
  <c r="X1093" i="8" s="1"/>
  <c r="AA1092" i="8"/>
  <c r="W1092" i="8"/>
  <c r="V1092" i="8"/>
  <c r="U1092" i="8"/>
  <c r="T1092" i="8"/>
  <c r="S1092" i="8"/>
  <c r="Z1092" i="8" s="1"/>
  <c r="R1092" i="8"/>
  <c r="Y1092" i="8" s="1"/>
  <c r="Q1092" i="8"/>
  <c r="X1092" i="8" s="1"/>
  <c r="AA1091" i="8"/>
  <c r="W1091" i="8"/>
  <c r="V1091" i="8"/>
  <c r="U1091" i="8"/>
  <c r="T1091" i="8"/>
  <c r="S1091" i="8"/>
  <c r="Z1091" i="8" s="1"/>
  <c r="R1091" i="8"/>
  <c r="Y1091" i="8" s="1"/>
  <c r="Q1091" i="8"/>
  <c r="X1091" i="8" s="1"/>
  <c r="AA1090" i="8"/>
  <c r="W1090" i="8"/>
  <c r="V1090" i="8"/>
  <c r="U1090" i="8"/>
  <c r="T1090" i="8"/>
  <c r="S1090" i="8"/>
  <c r="Z1090" i="8" s="1"/>
  <c r="R1090" i="8"/>
  <c r="Y1090" i="8" s="1"/>
  <c r="Q1090" i="8"/>
  <c r="X1090" i="8" s="1"/>
  <c r="AA1089" i="8"/>
  <c r="W1089" i="8"/>
  <c r="V1089" i="8"/>
  <c r="U1089" i="8"/>
  <c r="T1089" i="8"/>
  <c r="S1089" i="8"/>
  <c r="Z1089" i="8" s="1"/>
  <c r="R1089" i="8"/>
  <c r="Y1089" i="8" s="1"/>
  <c r="Q1089" i="8"/>
  <c r="X1089" i="8" s="1"/>
  <c r="AA1088" i="8"/>
  <c r="W1088" i="8"/>
  <c r="V1088" i="8"/>
  <c r="U1088" i="8"/>
  <c r="T1088" i="8"/>
  <c r="S1088" i="8"/>
  <c r="Z1088" i="8" s="1"/>
  <c r="R1088" i="8"/>
  <c r="Y1088" i="8" s="1"/>
  <c r="Q1088" i="8"/>
  <c r="X1088" i="8" s="1"/>
  <c r="AA1087" i="8"/>
  <c r="W1087" i="8"/>
  <c r="V1087" i="8"/>
  <c r="U1087" i="8"/>
  <c r="T1087" i="8"/>
  <c r="S1087" i="8"/>
  <c r="Z1087" i="8" s="1"/>
  <c r="R1087" i="8"/>
  <c r="Y1087" i="8" s="1"/>
  <c r="Q1087" i="8"/>
  <c r="X1087" i="8" s="1"/>
  <c r="AA1086" i="8"/>
  <c r="W1086" i="8"/>
  <c r="V1086" i="8"/>
  <c r="U1086" i="8"/>
  <c r="T1086" i="8"/>
  <c r="S1086" i="8"/>
  <c r="Z1086" i="8" s="1"/>
  <c r="R1086" i="8"/>
  <c r="Y1086" i="8" s="1"/>
  <c r="Q1086" i="8"/>
  <c r="X1086" i="8" s="1"/>
  <c r="AA1085" i="8"/>
  <c r="W1085" i="8"/>
  <c r="V1085" i="8"/>
  <c r="U1085" i="8"/>
  <c r="T1085" i="8"/>
  <c r="S1085" i="8"/>
  <c r="Z1085" i="8" s="1"/>
  <c r="R1085" i="8"/>
  <c r="Y1085" i="8" s="1"/>
  <c r="Q1085" i="8"/>
  <c r="X1085" i="8" s="1"/>
  <c r="AA1084" i="8"/>
  <c r="W1084" i="8"/>
  <c r="V1084" i="8"/>
  <c r="U1084" i="8"/>
  <c r="T1084" i="8"/>
  <c r="S1084" i="8"/>
  <c r="Z1084" i="8" s="1"/>
  <c r="R1084" i="8"/>
  <c r="Y1084" i="8" s="1"/>
  <c r="Q1084" i="8"/>
  <c r="X1084" i="8" s="1"/>
  <c r="AA1083" i="8"/>
  <c r="W1083" i="8"/>
  <c r="V1083" i="8"/>
  <c r="U1083" i="8"/>
  <c r="T1083" i="8"/>
  <c r="S1083" i="8"/>
  <c r="Z1083" i="8" s="1"/>
  <c r="R1083" i="8"/>
  <c r="Y1083" i="8" s="1"/>
  <c r="Q1083" i="8"/>
  <c r="X1083" i="8" s="1"/>
  <c r="AA1082" i="8"/>
  <c r="W1082" i="8"/>
  <c r="V1082" i="8"/>
  <c r="U1082" i="8"/>
  <c r="T1082" i="8"/>
  <c r="S1082" i="8"/>
  <c r="Z1082" i="8" s="1"/>
  <c r="R1082" i="8"/>
  <c r="Y1082" i="8" s="1"/>
  <c r="Q1082" i="8"/>
  <c r="X1082" i="8" s="1"/>
  <c r="AA1081" i="8"/>
  <c r="W1081" i="8"/>
  <c r="V1081" i="8"/>
  <c r="U1081" i="8"/>
  <c r="T1081" i="8"/>
  <c r="S1081" i="8"/>
  <c r="Z1081" i="8" s="1"/>
  <c r="R1081" i="8"/>
  <c r="Y1081" i="8" s="1"/>
  <c r="Q1081" i="8"/>
  <c r="X1081" i="8" s="1"/>
  <c r="AA1080" i="8"/>
  <c r="W1080" i="8"/>
  <c r="V1080" i="8"/>
  <c r="U1080" i="8"/>
  <c r="T1080" i="8"/>
  <c r="S1080" i="8"/>
  <c r="Z1080" i="8" s="1"/>
  <c r="R1080" i="8"/>
  <c r="Y1080" i="8" s="1"/>
  <c r="Q1080" i="8"/>
  <c r="X1080" i="8" s="1"/>
  <c r="AA1079" i="8"/>
  <c r="W1079" i="8"/>
  <c r="V1079" i="8"/>
  <c r="U1079" i="8"/>
  <c r="T1079" i="8"/>
  <c r="S1079" i="8"/>
  <c r="Z1079" i="8" s="1"/>
  <c r="R1079" i="8"/>
  <c r="Y1079" i="8" s="1"/>
  <c r="Q1079" i="8"/>
  <c r="X1079" i="8" s="1"/>
  <c r="AA1078" i="8"/>
  <c r="W1078" i="8"/>
  <c r="V1078" i="8"/>
  <c r="U1078" i="8"/>
  <c r="T1078" i="8"/>
  <c r="S1078" i="8"/>
  <c r="Z1078" i="8" s="1"/>
  <c r="R1078" i="8"/>
  <c r="Y1078" i="8" s="1"/>
  <c r="Q1078" i="8"/>
  <c r="X1078" i="8" s="1"/>
  <c r="AA1077" i="8"/>
  <c r="W1077" i="8"/>
  <c r="V1077" i="8"/>
  <c r="U1077" i="8"/>
  <c r="T1077" i="8"/>
  <c r="S1077" i="8"/>
  <c r="Z1077" i="8" s="1"/>
  <c r="R1077" i="8"/>
  <c r="Y1077" i="8" s="1"/>
  <c r="Q1077" i="8"/>
  <c r="X1077" i="8" s="1"/>
  <c r="AA1076" i="8"/>
  <c r="W1076" i="8"/>
  <c r="V1076" i="8"/>
  <c r="U1076" i="8"/>
  <c r="T1076" i="8"/>
  <c r="S1076" i="8"/>
  <c r="Z1076" i="8" s="1"/>
  <c r="R1076" i="8"/>
  <c r="Y1076" i="8" s="1"/>
  <c r="Q1076" i="8"/>
  <c r="X1076" i="8" s="1"/>
  <c r="AA1075" i="8"/>
  <c r="W1075" i="8"/>
  <c r="V1075" i="8"/>
  <c r="U1075" i="8"/>
  <c r="T1075" i="8"/>
  <c r="S1075" i="8"/>
  <c r="Z1075" i="8" s="1"/>
  <c r="R1075" i="8"/>
  <c r="Y1075" i="8" s="1"/>
  <c r="Q1075" i="8"/>
  <c r="X1075" i="8" s="1"/>
  <c r="AA1074" i="8"/>
  <c r="W1074" i="8"/>
  <c r="V1074" i="8"/>
  <c r="U1074" i="8"/>
  <c r="T1074" i="8"/>
  <c r="S1074" i="8"/>
  <c r="Z1074" i="8" s="1"/>
  <c r="R1074" i="8"/>
  <c r="Y1074" i="8" s="1"/>
  <c r="Q1074" i="8"/>
  <c r="X1074" i="8" s="1"/>
  <c r="AA1073" i="8"/>
  <c r="W1073" i="8"/>
  <c r="V1073" i="8"/>
  <c r="U1073" i="8"/>
  <c r="T1073" i="8"/>
  <c r="S1073" i="8"/>
  <c r="Z1073" i="8" s="1"/>
  <c r="R1073" i="8"/>
  <c r="Y1073" i="8" s="1"/>
  <c r="Q1073" i="8"/>
  <c r="X1073" i="8" s="1"/>
  <c r="AA1072" i="8"/>
  <c r="W1072" i="8"/>
  <c r="V1072" i="8"/>
  <c r="U1072" i="8"/>
  <c r="T1072" i="8"/>
  <c r="S1072" i="8"/>
  <c r="Z1072" i="8" s="1"/>
  <c r="R1072" i="8"/>
  <c r="Y1072" i="8" s="1"/>
  <c r="Q1072" i="8"/>
  <c r="X1072" i="8" s="1"/>
  <c r="AA1071" i="8"/>
  <c r="W1071" i="8"/>
  <c r="V1071" i="8"/>
  <c r="U1071" i="8"/>
  <c r="T1071" i="8"/>
  <c r="S1071" i="8"/>
  <c r="Z1071" i="8" s="1"/>
  <c r="R1071" i="8"/>
  <c r="Y1071" i="8" s="1"/>
  <c r="Q1071" i="8"/>
  <c r="X1071" i="8" s="1"/>
  <c r="AA1070" i="8"/>
  <c r="W1070" i="8"/>
  <c r="V1070" i="8"/>
  <c r="U1070" i="8"/>
  <c r="T1070" i="8"/>
  <c r="S1070" i="8"/>
  <c r="Z1070" i="8" s="1"/>
  <c r="R1070" i="8"/>
  <c r="Y1070" i="8" s="1"/>
  <c r="Q1070" i="8"/>
  <c r="X1070" i="8" s="1"/>
  <c r="AA1069" i="8"/>
  <c r="W1069" i="8"/>
  <c r="V1069" i="8"/>
  <c r="U1069" i="8"/>
  <c r="T1069" i="8"/>
  <c r="S1069" i="8"/>
  <c r="Z1069" i="8" s="1"/>
  <c r="R1069" i="8"/>
  <c r="Y1069" i="8" s="1"/>
  <c r="Q1069" i="8"/>
  <c r="X1069" i="8" s="1"/>
  <c r="AA1068" i="8"/>
  <c r="W1068" i="8"/>
  <c r="V1068" i="8"/>
  <c r="U1068" i="8"/>
  <c r="T1068" i="8"/>
  <c r="S1068" i="8"/>
  <c r="Z1068" i="8" s="1"/>
  <c r="R1068" i="8"/>
  <c r="Y1068" i="8" s="1"/>
  <c r="Q1068" i="8"/>
  <c r="X1068" i="8" s="1"/>
  <c r="AA1067" i="8"/>
  <c r="W1067" i="8"/>
  <c r="V1067" i="8"/>
  <c r="U1067" i="8"/>
  <c r="T1067" i="8"/>
  <c r="S1067" i="8"/>
  <c r="Z1067" i="8" s="1"/>
  <c r="R1067" i="8"/>
  <c r="Y1067" i="8" s="1"/>
  <c r="Q1067" i="8"/>
  <c r="X1067" i="8" s="1"/>
  <c r="AA1066" i="8"/>
  <c r="W1066" i="8"/>
  <c r="V1066" i="8"/>
  <c r="U1066" i="8"/>
  <c r="T1066" i="8"/>
  <c r="S1066" i="8"/>
  <c r="Z1066" i="8" s="1"/>
  <c r="R1066" i="8"/>
  <c r="Y1066" i="8" s="1"/>
  <c r="Q1066" i="8"/>
  <c r="X1066" i="8" s="1"/>
  <c r="AA1065" i="8"/>
  <c r="W1065" i="8"/>
  <c r="V1065" i="8"/>
  <c r="U1065" i="8"/>
  <c r="T1065" i="8"/>
  <c r="S1065" i="8"/>
  <c r="Z1065" i="8" s="1"/>
  <c r="R1065" i="8"/>
  <c r="Y1065" i="8" s="1"/>
  <c r="Q1065" i="8"/>
  <c r="X1065" i="8" s="1"/>
  <c r="AA1064" i="8"/>
  <c r="W1064" i="8"/>
  <c r="V1064" i="8"/>
  <c r="U1064" i="8"/>
  <c r="T1064" i="8"/>
  <c r="S1064" i="8"/>
  <c r="Z1064" i="8" s="1"/>
  <c r="R1064" i="8"/>
  <c r="Y1064" i="8" s="1"/>
  <c r="Q1064" i="8"/>
  <c r="X1064" i="8" s="1"/>
  <c r="AA1063" i="8"/>
  <c r="W1063" i="8"/>
  <c r="V1063" i="8"/>
  <c r="U1063" i="8"/>
  <c r="T1063" i="8"/>
  <c r="S1063" i="8"/>
  <c r="Z1063" i="8" s="1"/>
  <c r="R1063" i="8"/>
  <c r="Y1063" i="8" s="1"/>
  <c r="Q1063" i="8"/>
  <c r="X1063" i="8" s="1"/>
  <c r="AA1062" i="8"/>
  <c r="W1062" i="8"/>
  <c r="V1062" i="8"/>
  <c r="U1062" i="8"/>
  <c r="T1062" i="8"/>
  <c r="S1062" i="8"/>
  <c r="Z1062" i="8" s="1"/>
  <c r="R1062" i="8"/>
  <c r="Y1062" i="8" s="1"/>
  <c r="Q1062" i="8"/>
  <c r="X1062" i="8" s="1"/>
  <c r="AA1061" i="8"/>
  <c r="W1061" i="8"/>
  <c r="V1061" i="8"/>
  <c r="U1061" i="8"/>
  <c r="T1061" i="8"/>
  <c r="S1061" i="8"/>
  <c r="Z1061" i="8" s="1"/>
  <c r="R1061" i="8"/>
  <c r="Y1061" i="8" s="1"/>
  <c r="Q1061" i="8"/>
  <c r="X1061" i="8" s="1"/>
  <c r="AA1060" i="8"/>
  <c r="W1060" i="8"/>
  <c r="V1060" i="8"/>
  <c r="U1060" i="8"/>
  <c r="T1060" i="8"/>
  <c r="S1060" i="8"/>
  <c r="Z1060" i="8" s="1"/>
  <c r="R1060" i="8"/>
  <c r="Y1060" i="8" s="1"/>
  <c r="Q1060" i="8"/>
  <c r="X1060" i="8" s="1"/>
  <c r="AA1059" i="8"/>
  <c r="W1059" i="8"/>
  <c r="V1059" i="8"/>
  <c r="U1059" i="8"/>
  <c r="T1059" i="8"/>
  <c r="S1059" i="8"/>
  <c r="Z1059" i="8" s="1"/>
  <c r="R1059" i="8"/>
  <c r="Y1059" i="8" s="1"/>
  <c r="Q1059" i="8"/>
  <c r="X1059" i="8" s="1"/>
  <c r="AA1058" i="8"/>
  <c r="W1058" i="8"/>
  <c r="V1058" i="8"/>
  <c r="U1058" i="8"/>
  <c r="T1058" i="8"/>
  <c r="S1058" i="8"/>
  <c r="Z1058" i="8" s="1"/>
  <c r="R1058" i="8"/>
  <c r="Y1058" i="8" s="1"/>
  <c r="Q1058" i="8"/>
  <c r="X1058" i="8" s="1"/>
  <c r="AA1057" i="8"/>
  <c r="W1057" i="8"/>
  <c r="V1057" i="8"/>
  <c r="U1057" i="8"/>
  <c r="T1057" i="8"/>
  <c r="S1057" i="8"/>
  <c r="Z1057" i="8" s="1"/>
  <c r="R1057" i="8"/>
  <c r="Y1057" i="8" s="1"/>
  <c r="Q1057" i="8"/>
  <c r="X1057" i="8" s="1"/>
  <c r="AA1056" i="8"/>
  <c r="W1056" i="8"/>
  <c r="V1056" i="8"/>
  <c r="U1056" i="8"/>
  <c r="T1056" i="8"/>
  <c r="S1056" i="8"/>
  <c r="Z1056" i="8" s="1"/>
  <c r="R1056" i="8"/>
  <c r="Y1056" i="8" s="1"/>
  <c r="Q1056" i="8"/>
  <c r="X1056" i="8" s="1"/>
  <c r="AA1055" i="8"/>
  <c r="W1055" i="8"/>
  <c r="V1055" i="8"/>
  <c r="U1055" i="8"/>
  <c r="T1055" i="8"/>
  <c r="S1055" i="8"/>
  <c r="Z1055" i="8" s="1"/>
  <c r="R1055" i="8"/>
  <c r="Y1055" i="8" s="1"/>
  <c r="Q1055" i="8"/>
  <c r="X1055" i="8" s="1"/>
  <c r="AA1054" i="8"/>
  <c r="W1054" i="8"/>
  <c r="V1054" i="8"/>
  <c r="U1054" i="8"/>
  <c r="T1054" i="8"/>
  <c r="S1054" i="8"/>
  <c r="Z1054" i="8" s="1"/>
  <c r="R1054" i="8"/>
  <c r="Y1054" i="8" s="1"/>
  <c r="Q1054" i="8"/>
  <c r="X1054" i="8" s="1"/>
  <c r="AA1053" i="8"/>
  <c r="W1053" i="8"/>
  <c r="V1053" i="8"/>
  <c r="U1053" i="8"/>
  <c r="T1053" i="8"/>
  <c r="S1053" i="8"/>
  <c r="Z1053" i="8" s="1"/>
  <c r="R1053" i="8"/>
  <c r="Y1053" i="8" s="1"/>
  <c r="Q1053" i="8"/>
  <c r="X1053" i="8" s="1"/>
  <c r="AA1052" i="8"/>
  <c r="W1052" i="8"/>
  <c r="V1052" i="8"/>
  <c r="U1052" i="8"/>
  <c r="T1052" i="8"/>
  <c r="S1052" i="8"/>
  <c r="Z1052" i="8" s="1"/>
  <c r="R1052" i="8"/>
  <c r="Y1052" i="8" s="1"/>
  <c r="Q1052" i="8"/>
  <c r="X1052" i="8" s="1"/>
  <c r="AA1051" i="8"/>
  <c r="W1051" i="8"/>
  <c r="V1051" i="8"/>
  <c r="U1051" i="8"/>
  <c r="T1051" i="8"/>
  <c r="S1051" i="8"/>
  <c r="Z1051" i="8" s="1"/>
  <c r="R1051" i="8"/>
  <c r="Y1051" i="8" s="1"/>
  <c r="Q1051" i="8"/>
  <c r="X1051" i="8" s="1"/>
  <c r="AA1050" i="8"/>
  <c r="W1050" i="8"/>
  <c r="V1050" i="8"/>
  <c r="U1050" i="8"/>
  <c r="T1050" i="8"/>
  <c r="S1050" i="8"/>
  <c r="Z1050" i="8" s="1"/>
  <c r="R1050" i="8"/>
  <c r="Y1050" i="8" s="1"/>
  <c r="Q1050" i="8"/>
  <c r="X1050" i="8" s="1"/>
  <c r="AA1049" i="8"/>
  <c r="W1049" i="8"/>
  <c r="V1049" i="8"/>
  <c r="U1049" i="8"/>
  <c r="T1049" i="8"/>
  <c r="S1049" i="8"/>
  <c r="Z1049" i="8" s="1"/>
  <c r="R1049" i="8"/>
  <c r="Y1049" i="8" s="1"/>
  <c r="Q1049" i="8"/>
  <c r="X1049" i="8" s="1"/>
  <c r="AA1048" i="8"/>
  <c r="W1048" i="8"/>
  <c r="V1048" i="8"/>
  <c r="U1048" i="8"/>
  <c r="T1048" i="8"/>
  <c r="S1048" i="8"/>
  <c r="Z1048" i="8" s="1"/>
  <c r="R1048" i="8"/>
  <c r="Y1048" i="8" s="1"/>
  <c r="Q1048" i="8"/>
  <c r="X1048" i="8" s="1"/>
  <c r="AA1047" i="8"/>
  <c r="W1047" i="8"/>
  <c r="V1047" i="8"/>
  <c r="U1047" i="8"/>
  <c r="T1047" i="8"/>
  <c r="S1047" i="8"/>
  <c r="Z1047" i="8" s="1"/>
  <c r="R1047" i="8"/>
  <c r="Y1047" i="8" s="1"/>
  <c r="Q1047" i="8"/>
  <c r="X1047" i="8" s="1"/>
  <c r="AA1046" i="8"/>
  <c r="W1046" i="8"/>
  <c r="V1046" i="8"/>
  <c r="U1046" i="8"/>
  <c r="T1046" i="8"/>
  <c r="S1046" i="8"/>
  <c r="Z1046" i="8" s="1"/>
  <c r="R1046" i="8"/>
  <c r="Y1046" i="8" s="1"/>
  <c r="Q1046" i="8"/>
  <c r="X1046" i="8" s="1"/>
  <c r="AA1045" i="8"/>
  <c r="W1045" i="8"/>
  <c r="V1045" i="8"/>
  <c r="U1045" i="8"/>
  <c r="T1045" i="8"/>
  <c r="S1045" i="8"/>
  <c r="Z1045" i="8" s="1"/>
  <c r="R1045" i="8"/>
  <c r="Y1045" i="8" s="1"/>
  <c r="Q1045" i="8"/>
  <c r="X1045" i="8" s="1"/>
  <c r="AA1044" i="8"/>
  <c r="W1044" i="8"/>
  <c r="V1044" i="8"/>
  <c r="U1044" i="8"/>
  <c r="T1044" i="8"/>
  <c r="S1044" i="8"/>
  <c r="Z1044" i="8" s="1"/>
  <c r="R1044" i="8"/>
  <c r="Y1044" i="8" s="1"/>
  <c r="Q1044" i="8"/>
  <c r="X1044" i="8" s="1"/>
  <c r="AA1043" i="8"/>
  <c r="W1043" i="8"/>
  <c r="V1043" i="8"/>
  <c r="U1043" i="8"/>
  <c r="T1043" i="8"/>
  <c r="S1043" i="8"/>
  <c r="Z1043" i="8" s="1"/>
  <c r="R1043" i="8"/>
  <c r="Y1043" i="8" s="1"/>
  <c r="Q1043" i="8"/>
  <c r="X1043" i="8" s="1"/>
  <c r="AA1042" i="8"/>
  <c r="W1042" i="8"/>
  <c r="V1042" i="8"/>
  <c r="U1042" i="8"/>
  <c r="T1042" i="8"/>
  <c r="S1042" i="8"/>
  <c r="Z1042" i="8" s="1"/>
  <c r="R1042" i="8"/>
  <c r="Y1042" i="8" s="1"/>
  <c r="Q1042" i="8"/>
  <c r="X1042" i="8" s="1"/>
  <c r="AA1041" i="8"/>
  <c r="W1041" i="8"/>
  <c r="V1041" i="8"/>
  <c r="U1041" i="8"/>
  <c r="T1041" i="8"/>
  <c r="S1041" i="8"/>
  <c r="Z1041" i="8" s="1"/>
  <c r="R1041" i="8"/>
  <c r="Y1041" i="8" s="1"/>
  <c r="Q1041" i="8"/>
  <c r="X1041" i="8" s="1"/>
  <c r="AA1040" i="8"/>
  <c r="W1040" i="8"/>
  <c r="V1040" i="8"/>
  <c r="U1040" i="8"/>
  <c r="T1040" i="8"/>
  <c r="S1040" i="8"/>
  <c r="Z1040" i="8" s="1"/>
  <c r="R1040" i="8"/>
  <c r="Y1040" i="8" s="1"/>
  <c r="Q1040" i="8"/>
  <c r="X1040" i="8" s="1"/>
  <c r="AA1039" i="8"/>
  <c r="W1039" i="8"/>
  <c r="V1039" i="8"/>
  <c r="U1039" i="8"/>
  <c r="T1039" i="8"/>
  <c r="S1039" i="8"/>
  <c r="Z1039" i="8" s="1"/>
  <c r="R1039" i="8"/>
  <c r="Y1039" i="8" s="1"/>
  <c r="Q1039" i="8"/>
  <c r="X1039" i="8" s="1"/>
  <c r="AA1038" i="8"/>
  <c r="W1038" i="8"/>
  <c r="V1038" i="8"/>
  <c r="U1038" i="8"/>
  <c r="T1038" i="8"/>
  <c r="S1038" i="8"/>
  <c r="Z1038" i="8" s="1"/>
  <c r="R1038" i="8"/>
  <c r="Y1038" i="8" s="1"/>
  <c r="Q1038" i="8"/>
  <c r="X1038" i="8" s="1"/>
  <c r="AA1037" i="8"/>
  <c r="W1037" i="8"/>
  <c r="V1037" i="8"/>
  <c r="U1037" i="8"/>
  <c r="T1037" i="8"/>
  <c r="S1037" i="8"/>
  <c r="Z1037" i="8" s="1"/>
  <c r="R1037" i="8"/>
  <c r="Y1037" i="8" s="1"/>
  <c r="Q1037" i="8"/>
  <c r="X1037" i="8" s="1"/>
  <c r="AA1036" i="8"/>
  <c r="W1036" i="8"/>
  <c r="V1036" i="8"/>
  <c r="U1036" i="8"/>
  <c r="T1036" i="8"/>
  <c r="S1036" i="8"/>
  <c r="Z1036" i="8" s="1"/>
  <c r="R1036" i="8"/>
  <c r="Y1036" i="8" s="1"/>
  <c r="Q1036" i="8"/>
  <c r="X1036" i="8" s="1"/>
  <c r="AA1035" i="8"/>
  <c r="W1035" i="8"/>
  <c r="V1035" i="8"/>
  <c r="U1035" i="8"/>
  <c r="T1035" i="8"/>
  <c r="S1035" i="8"/>
  <c r="Z1035" i="8" s="1"/>
  <c r="R1035" i="8"/>
  <c r="Y1035" i="8" s="1"/>
  <c r="Q1035" i="8"/>
  <c r="X1035" i="8" s="1"/>
  <c r="AA1034" i="8"/>
  <c r="W1034" i="8"/>
  <c r="V1034" i="8"/>
  <c r="U1034" i="8"/>
  <c r="T1034" i="8"/>
  <c r="S1034" i="8"/>
  <c r="Z1034" i="8" s="1"/>
  <c r="R1034" i="8"/>
  <c r="Y1034" i="8" s="1"/>
  <c r="Q1034" i="8"/>
  <c r="X1034" i="8" s="1"/>
  <c r="AA1033" i="8"/>
  <c r="W1033" i="8"/>
  <c r="V1033" i="8"/>
  <c r="U1033" i="8"/>
  <c r="T1033" i="8"/>
  <c r="S1033" i="8"/>
  <c r="Z1033" i="8" s="1"/>
  <c r="R1033" i="8"/>
  <c r="Y1033" i="8" s="1"/>
  <c r="Q1033" i="8"/>
  <c r="X1033" i="8" s="1"/>
  <c r="AA1032" i="8"/>
  <c r="W1032" i="8"/>
  <c r="V1032" i="8"/>
  <c r="U1032" i="8"/>
  <c r="T1032" i="8"/>
  <c r="S1032" i="8"/>
  <c r="Z1032" i="8" s="1"/>
  <c r="R1032" i="8"/>
  <c r="Y1032" i="8" s="1"/>
  <c r="Q1032" i="8"/>
  <c r="X1032" i="8" s="1"/>
  <c r="AA1031" i="8"/>
  <c r="W1031" i="8"/>
  <c r="V1031" i="8"/>
  <c r="U1031" i="8"/>
  <c r="T1031" i="8"/>
  <c r="S1031" i="8"/>
  <c r="Z1031" i="8" s="1"/>
  <c r="R1031" i="8"/>
  <c r="Y1031" i="8" s="1"/>
  <c r="Q1031" i="8"/>
  <c r="X1031" i="8" s="1"/>
  <c r="AA1030" i="8"/>
  <c r="W1030" i="8"/>
  <c r="V1030" i="8"/>
  <c r="U1030" i="8"/>
  <c r="T1030" i="8"/>
  <c r="S1030" i="8"/>
  <c r="Z1030" i="8" s="1"/>
  <c r="R1030" i="8"/>
  <c r="Y1030" i="8" s="1"/>
  <c r="Q1030" i="8"/>
  <c r="X1030" i="8" s="1"/>
  <c r="AA1029" i="8"/>
  <c r="W1029" i="8"/>
  <c r="V1029" i="8"/>
  <c r="U1029" i="8"/>
  <c r="T1029" i="8"/>
  <c r="S1029" i="8"/>
  <c r="Z1029" i="8" s="1"/>
  <c r="R1029" i="8"/>
  <c r="Y1029" i="8" s="1"/>
  <c r="Q1029" i="8"/>
  <c r="X1029" i="8" s="1"/>
  <c r="AA1028" i="8"/>
  <c r="W1028" i="8"/>
  <c r="V1028" i="8"/>
  <c r="U1028" i="8"/>
  <c r="T1028" i="8"/>
  <c r="S1028" i="8"/>
  <c r="Z1028" i="8" s="1"/>
  <c r="R1028" i="8"/>
  <c r="Y1028" i="8" s="1"/>
  <c r="Q1028" i="8"/>
  <c r="X1028" i="8" s="1"/>
  <c r="AA1027" i="8"/>
  <c r="W1027" i="8"/>
  <c r="V1027" i="8"/>
  <c r="U1027" i="8"/>
  <c r="T1027" i="8"/>
  <c r="S1027" i="8"/>
  <c r="Z1027" i="8" s="1"/>
  <c r="R1027" i="8"/>
  <c r="Y1027" i="8" s="1"/>
  <c r="Q1027" i="8"/>
  <c r="X1027" i="8" s="1"/>
  <c r="AA1026" i="8"/>
  <c r="W1026" i="8"/>
  <c r="V1026" i="8"/>
  <c r="U1026" i="8"/>
  <c r="T1026" i="8"/>
  <c r="S1026" i="8"/>
  <c r="Z1026" i="8" s="1"/>
  <c r="R1026" i="8"/>
  <c r="Y1026" i="8" s="1"/>
  <c r="Q1026" i="8"/>
  <c r="X1026" i="8" s="1"/>
  <c r="AA1025" i="8"/>
  <c r="W1025" i="8"/>
  <c r="V1025" i="8"/>
  <c r="U1025" i="8"/>
  <c r="T1025" i="8"/>
  <c r="S1025" i="8"/>
  <c r="Z1025" i="8" s="1"/>
  <c r="R1025" i="8"/>
  <c r="Y1025" i="8" s="1"/>
  <c r="Q1025" i="8"/>
  <c r="X1025" i="8" s="1"/>
  <c r="AA1024" i="8"/>
  <c r="W1024" i="8"/>
  <c r="V1024" i="8"/>
  <c r="U1024" i="8"/>
  <c r="T1024" i="8"/>
  <c r="S1024" i="8"/>
  <c r="Z1024" i="8" s="1"/>
  <c r="R1024" i="8"/>
  <c r="Y1024" i="8" s="1"/>
  <c r="Q1024" i="8"/>
  <c r="X1024" i="8" s="1"/>
  <c r="AA1023" i="8"/>
  <c r="W1023" i="8"/>
  <c r="V1023" i="8"/>
  <c r="U1023" i="8"/>
  <c r="T1023" i="8"/>
  <c r="S1023" i="8"/>
  <c r="Z1023" i="8" s="1"/>
  <c r="R1023" i="8"/>
  <c r="Y1023" i="8" s="1"/>
  <c r="Q1023" i="8"/>
  <c r="X1023" i="8" s="1"/>
  <c r="AA1022" i="8"/>
  <c r="W1022" i="8"/>
  <c r="V1022" i="8"/>
  <c r="U1022" i="8"/>
  <c r="T1022" i="8"/>
  <c r="S1022" i="8"/>
  <c r="Z1022" i="8" s="1"/>
  <c r="R1022" i="8"/>
  <c r="Y1022" i="8" s="1"/>
  <c r="Q1022" i="8"/>
  <c r="X1022" i="8" s="1"/>
  <c r="AA1021" i="8"/>
  <c r="W1021" i="8"/>
  <c r="V1021" i="8"/>
  <c r="U1021" i="8"/>
  <c r="T1021" i="8"/>
  <c r="S1021" i="8"/>
  <c r="Z1021" i="8" s="1"/>
  <c r="R1021" i="8"/>
  <c r="Y1021" i="8" s="1"/>
  <c r="Q1021" i="8"/>
  <c r="X1021" i="8" s="1"/>
  <c r="AA1020" i="8"/>
  <c r="W1020" i="8"/>
  <c r="V1020" i="8"/>
  <c r="U1020" i="8"/>
  <c r="T1020" i="8"/>
  <c r="S1020" i="8"/>
  <c r="Z1020" i="8" s="1"/>
  <c r="R1020" i="8"/>
  <c r="Y1020" i="8" s="1"/>
  <c r="Q1020" i="8"/>
  <c r="X1020" i="8" s="1"/>
  <c r="AA1019" i="8"/>
  <c r="W1019" i="8"/>
  <c r="V1019" i="8"/>
  <c r="U1019" i="8"/>
  <c r="T1019" i="8"/>
  <c r="S1019" i="8"/>
  <c r="Z1019" i="8" s="1"/>
  <c r="R1019" i="8"/>
  <c r="Y1019" i="8" s="1"/>
  <c r="Q1019" i="8"/>
  <c r="X1019" i="8" s="1"/>
  <c r="AA1018" i="8"/>
  <c r="W1018" i="8"/>
  <c r="V1018" i="8"/>
  <c r="U1018" i="8"/>
  <c r="T1018" i="8"/>
  <c r="S1018" i="8"/>
  <c r="Z1018" i="8" s="1"/>
  <c r="R1018" i="8"/>
  <c r="Y1018" i="8" s="1"/>
  <c r="Q1018" i="8"/>
  <c r="X1018" i="8" s="1"/>
  <c r="AA1017" i="8"/>
  <c r="W1017" i="8"/>
  <c r="V1017" i="8"/>
  <c r="U1017" i="8"/>
  <c r="T1017" i="8"/>
  <c r="S1017" i="8"/>
  <c r="Z1017" i="8" s="1"/>
  <c r="R1017" i="8"/>
  <c r="Y1017" i="8" s="1"/>
  <c r="Q1017" i="8"/>
  <c r="X1017" i="8" s="1"/>
  <c r="AA1016" i="8"/>
  <c r="W1016" i="8"/>
  <c r="V1016" i="8"/>
  <c r="U1016" i="8"/>
  <c r="T1016" i="8"/>
  <c r="S1016" i="8"/>
  <c r="Z1016" i="8" s="1"/>
  <c r="R1016" i="8"/>
  <c r="Y1016" i="8" s="1"/>
  <c r="Q1016" i="8"/>
  <c r="X1016" i="8" s="1"/>
  <c r="AA1015" i="8"/>
  <c r="W1015" i="8"/>
  <c r="V1015" i="8"/>
  <c r="U1015" i="8"/>
  <c r="T1015" i="8"/>
  <c r="S1015" i="8"/>
  <c r="Z1015" i="8" s="1"/>
  <c r="R1015" i="8"/>
  <c r="Y1015" i="8" s="1"/>
  <c r="Q1015" i="8"/>
  <c r="X1015" i="8" s="1"/>
  <c r="AA1014" i="8"/>
  <c r="W1014" i="8"/>
  <c r="V1014" i="8"/>
  <c r="U1014" i="8"/>
  <c r="T1014" i="8"/>
  <c r="S1014" i="8"/>
  <c r="Z1014" i="8" s="1"/>
  <c r="R1014" i="8"/>
  <c r="Y1014" i="8" s="1"/>
  <c r="Q1014" i="8"/>
  <c r="X1014" i="8" s="1"/>
  <c r="AA1013" i="8"/>
  <c r="W1013" i="8"/>
  <c r="V1013" i="8"/>
  <c r="U1013" i="8"/>
  <c r="T1013" i="8"/>
  <c r="S1013" i="8"/>
  <c r="Z1013" i="8" s="1"/>
  <c r="R1013" i="8"/>
  <c r="Y1013" i="8" s="1"/>
  <c r="Q1013" i="8"/>
  <c r="X1013" i="8" s="1"/>
  <c r="AA1012" i="8"/>
  <c r="W1012" i="8"/>
  <c r="V1012" i="8"/>
  <c r="U1012" i="8"/>
  <c r="T1012" i="8"/>
  <c r="S1012" i="8"/>
  <c r="Z1012" i="8" s="1"/>
  <c r="R1012" i="8"/>
  <c r="Y1012" i="8" s="1"/>
  <c r="Q1012" i="8"/>
  <c r="X1012" i="8" s="1"/>
  <c r="AA1011" i="8"/>
  <c r="W1011" i="8"/>
  <c r="V1011" i="8"/>
  <c r="U1011" i="8"/>
  <c r="T1011" i="8"/>
  <c r="S1011" i="8"/>
  <c r="Z1011" i="8" s="1"/>
  <c r="R1011" i="8"/>
  <c r="Y1011" i="8" s="1"/>
  <c r="Q1011" i="8"/>
  <c r="X1011" i="8" s="1"/>
  <c r="AA1010" i="8"/>
  <c r="W1010" i="8"/>
  <c r="V1010" i="8"/>
  <c r="U1010" i="8"/>
  <c r="T1010" i="8"/>
  <c r="S1010" i="8"/>
  <c r="Z1010" i="8" s="1"/>
  <c r="R1010" i="8"/>
  <c r="Y1010" i="8" s="1"/>
  <c r="Q1010" i="8"/>
  <c r="X1010" i="8" s="1"/>
  <c r="AA1009" i="8"/>
  <c r="W1009" i="8"/>
  <c r="V1009" i="8"/>
  <c r="U1009" i="8"/>
  <c r="T1009" i="8"/>
  <c r="S1009" i="8"/>
  <c r="Z1009" i="8" s="1"/>
  <c r="R1009" i="8"/>
  <c r="Y1009" i="8" s="1"/>
  <c r="Q1009" i="8"/>
  <c r="X1009" i="8" s="1"/>
  <c r="AA1008" i="8"/>
  <c r="W1008" i="8"/>
  <c r="V1008" i="8"/>
  <c r="U1008" i="8"/>
  <c r="T1008" i="8"/>
  <c r="S1008" i="8"/>
  <c r="Z1008" i="8" s="1"/>
  <c r="R1008" i="8"/>
  <c r="Y1008" i="8" s="1"/>
  <c r="Q1008" i="8"/>
  <c r="X1008" i="8" s="1"/>
  <c r="AA1007" i="8"/>
  <c r="W1007" i="8"/>
  <c r="V1007" i="8"/>
  <c r="U1007" i="8"/>
  <c r="T1007" i="8"/>
  <c r="S1007" i="8"/>
  <c r="Z1007" i="8" s="1"/>
  <c r="R1007" i="8"/>
  <c r="Y1007" i="8" s="1"/>
  <c r="Q1007" i="8"/>
  <c r="X1007" i="8" s="1"/>
  <c r="AA1006" i="8"/>
  <c r="W1006" i="8"/>
  <c r="V1006" i="8"/>
  <c r="U1006" i="8"/>
  <c r="T1006" i="8"/>
  <c r="S1006" i="8"/>
  <c r="Z1006" i="8" s="1"/>
  <c r="R1006" i="8"/>
  <c r="Y1006" i="8" s="1"/>
  <c r="Q1006" i="8"/>
  <c r="X1006" i="8" s="1"/>
  <c r="AA1005" i="8"/>
  <c r="W1005" i="8"/>
  <c r="V1005" i="8"/>
  <c r="U1005" i="8"/>
  <c r="T1005" i="8"/>
  <c r="S1005" i="8"/>
  <c r="Z1005" i="8" s="1"/>
  <c r="R1005" i="8"/>
  <c r="Y1005" i="8" s="1"/>
  <c r="Q1005" i="8"/>
  <c r="X1005" i="8" s="1"/>
  <c r="AA1004" i="8"/>
  <c r="W1004" i="8"/>
  <c r="V1004" i="8"/>
  <c r="U1004" i="8"/>
  <c r="T1004" i="8"/>
  <c r="S1004" i="8"/>
  <c r="Z1004" i="8" s="1"/>
  <c r="R1004" i="8"/>
  <c r="Y1004" i="8" s="1"/>
  <c r="Q1004" i="8"/>
  <c r="X1004" i="8" s="1"/>
  <c r="AA1003" i="8"/>
  <c r="W1003" i="8"/>
  <c r="V1003" i="8"/>
  <c r="U1003" i="8"/>
  <c r="T1003" i="8"/>
  <c r="S1003" i="8"/>
  <c r="Z1003" i="8" s="1"/>
  <c r="R1003" i="8"/>
  <c r="Y1003" i="8" s="1"/>
  <c r="Q1003" i="8"/>
  <c r="X1003" i="8" s="1"/>
  <c r="AA1002" i="8"/>
  <c r="W1002" i="8"/>
  <c r="V1002" i="8"/>
  <c r="U1002" i="8"/>
  <c r="T1002" i="8"/>
  <c r="S1002" i="8"/>
  <c r="Z1002" i="8" s="1"/>
  <c r="R1002" i="8"/>
  <c r="Y1002" i="8" s="1"/>
  <c r="Q1002" i="8"/>
  <c r="X1002" i="8" s="1"/>
  <c r="AA1001" i="8"/>
  <c r="W1001" i="8"/>
  <c r="V1001" i="8"/>
  <c r="U1001" i="8"/>
  <c r="T1001" i="8"/>
  <c r="S1001" i="8"/>
  <c r="Z1001" i="8" s="1"/>
  <c r="R1001" i="8"/>
  <c r="Y1001" i="8" s="1"/>
  <c r="Q1001" i="8"/>
  <c r="X1001" i="8" s="1"/>
  <c r="AA1000" i="8"/>
  <c r="W1000" i="8"/>
  <c r="V1000" i="8"/>
  <c r="U1000" i="8"/>
  <c r="T1000" i="8"/>
  <c r="S1000" i="8"/>
  <c r="Z1000" i="8" s="1"/>
  <c r="R1000" i="8"/>
  <c r="Y1000" i="8" s="1"/>
  <c r="Q1000" i="8"/>
  <c r="X1000" i="8" s="1"/>
  <c r="AA999" i="8"/>
  <c r="W999" i="8"/>
  <c r="V999" i="8"/>
  <c r="U999" i="8"/>
  <c r="T999" i="8"/>
  <c r="S999" i="8"/>
  <c r="Z999" i="8" s="1"/>
  <c r="R999" i="8"/>
  <c r="Y999" i="8" s="1"/>
  <c r="Q999" i="8"/>
  <c r="X999" i="8" s="1"/>
  <c r="AA998" i="8"/>
  <c r="W998" i="8"/>
  <c r="V998" i="8"/>
  <c r="U998" i="8"/>
  <c r="T998" i="8"/>
  <c r="S998" i="8"/>
  <c r="Z998" i="8" s="1"/>
  <c r="R998" i="8"/>
  <c r="Y998" i="8" s="1"/>
  <c r="Q998" i="8"/>
  <c r="X998" i="8" s="1"/>
  <c r="AA997" i="8"/>
  <c r="W997" i="8"/>
  <c r="V997" i="8"/>
  <c r="U997" i="8"/>
  <c r="T997" i="8"/>
  <c r="S997" i="8"/>
  <c r="Z997" i="8" s="1"/>
  <c r="R997" i="8"/>
  <c r="Y997" i="8" s="1"/>
  <c r="Q997" i="8"/>
  <c r="X997" i="8" s="1"/>
  <c r="AA996" i="8"/>
  <c r="W996" i="8"/>
  <c r="V996" i="8"/>
  <c r="U996" i="8"/>
  <c r="T996" i="8"/>
  <c r="S996" i="8"/>
  <c r="Z996" i="8" s="1"/>
  <c r="R996" i="8"/>
  <c r="Y996" i="8" s="1"/>
  <c r="Q996" i="8"/>
  <c r="X996" i="8" s="1"/>
  <c r="AA995" i="8"/>
  <c r="W995" i="8"/>
  <c r="V995" i="8"/>
  <c r="U995" i="8"/>
  <c r="T995" i="8"/>
  <c r="S995" i="8"/>
  <c r="Z995" i="8" s="1"/>
  <c r="R995" i="8"/>
  <c r="Y995" i="8" s="1"/>
  <c r="Q995" i="8"/>
  <c r="X995" i="8" s="1"/>
  <c r="AA994" i="8"/>
  <c r="W994" i="8"/>
  <c r="V994" i="8"/>
  <c r="U994" i="8"/>
  <c r="T994" i="8"/>
  <c r="S994" i="8"/>
  <c r="Z994" i="8" s="1"/>
  <c r="R994" i="8"/>
  <c r="Y994" i="8" s="1"/>
  <c r="Q994" i="8"/>
  <c r="X994" i="8" s="1"/>
  <c r="AA993" i="8"/>
  <c r="W993" i="8"/>
  <c r="V993" i="8"/>
  <c r="U993" i="8"/>
  <c r="T993" i="8"/>
  <c r="S993" i="8"/>
  <c r="Z993" i="8" s="1"/>
  <c r="R993" i="8"/>
  <c r="Y993" i="8" s="1"/>
  <c r="Q993" i="8"/>
  <c r="X993" i="8" s="1"/>
  <c r="AA992" i="8"/>
  <c r="W992" i="8"/>
  <c r="V992" i="8"/>
  <c r="U992" i="8"/>
  <c r="T992" i="8"/>
  <c r="S992" i="8"/>
  <c r="Z992" i="8" s="1"/>
  <c r="R992" i="8"/>
  <c r="Y992" i="8" s="1"/>
  <c r="Q992" i="8"/>
  <c r="X992" i="8" s="1"/>
  <c r="AA991" i="8"/>
  <c r="W991" i="8"/>
  <c r="V991" i="8"/>
  <c r="U991" i="8"/>
  <c r="T991" i="8"/>
  <c r="S991" i="8"/>
  <c r="Z991" i="8" s="1"/>
  <c r="R991" i="8"/>
  <c r="Y991" i="8" s="1"/>
  <c r="Q991" i="8"/>
  <c r="X991" i="8" s="1"/>
  <c r="AA990" i="8"/>
  <c r="W990" i="8"/>
  <c r="V990" i="8"/>
  <c r="U990" i="8"/>
  <c r="T990" i="8"/>
  <c r="S990" i="8"/>
  <c r="Z990" i="8" s="1"/>
  <c r="R990" i="8"/>
  <c r="Y990" i="8" s="1"/>
  <c r="Q990" i="8"/>
  <c r="X990" i="8" s="1"/>
  <c r="AA989" i="8"/>
  <c r="W989" i="8"/>
  <c r="V989" i="8"/>
  <c r="U989" i="8"/>
  <c r="T989" i="8"/>
  <c r="S989" i="8"/>
  <c r="Z989" i="8" s="1"/>
  <c r="R989" i="8"/>
  <c r="Y989" i="8" s="1"/>
  <c r="Q989" i="8"/>
  <c r="X989" i="8" s="1"/>
  <c r="AA988" i="8"/>
  <c r="W988" i="8"/>
  <c r="V988" i="8"/>
  <c r="U988" i="8"/>
  <c r="T988" i="8"/>
  <c r="S988" i="8"/>
  <c r="Z988" i="8" s="1"/>
  <c r="R988" i="8"/>
  <c r="Y988" i="8" s="1"/>
  <c r="Q988" i="8"/>
  <c r="X988" i="8" s="1"/>
  <c r="AA987" i="8"/>
  <c r="W987" i="8"/>
  <c r="V987" i="8"/>
  <c r="U987" i="8"/>
  <c r="T987" i="8"/>
  <c r="S987" i="8"/>
  <c r="Z987" i="8" s="1"/>
  <c r="R987" i="8"/>
  <c r="Y987" i="8" s="1"/>
  <c r="Q987" i="8"/>
  <c r="X987" i="8" s="1"/>
  <c r="AA986" i="8"/>
  <c r="W986" i="8"/>
  <c r="V986" i="8"/>
  <c r="U986" i="8"/>
  <c r="T986" i="8"/>
  <c r="S986" i="8"/>
  <c r="Z986" i="8" s="1"/>
  <c r="R986" i="8"/>
  <c r="Y986" i="8" s="1"/>
  <c r="Q986" i="8"/>
  <c r="X986" i="8" s="1"/>
  <c r="AA985" i="8"/>
  <c r="W985" i="8"/>
  <c r="V985" i="8"/>
  <c r="U985" i="8"/>
  <c r="T985" i="8"/>
  <c r="S985" i="8"/>
  <c r="Z985" i="8" s="1"/>
  <c r="R985" i="8"/>
  <c r="Y985" i="8" s="1"/>
  <c r="Q985" i="8"/>
  <c r="X985" i="8" s="1"/>
  <c r="AA984" i="8"/>
  <c r="W984" i="8"/>
  <c r="V984" i="8"/>
  <c r="U984" i="8"/>
  <c r="T984" i="8"/>
  <c r="S984" i="8"/>
  <c r="Z984" i="8" s="1"/>
  <c r="R984" i="8"/>
  <c r="Y984" i="8" s="1"/>
  <c r="Q984" i="8"/>
  <c r="X984" i="8" s="1"/>
  <c r="AA983" i="8"/>
  <c r="W983" i="8"/>
  <c r="V983" i="8"/>
  <c r="U983" i="8"/>
  <c r="T983" i="8"/>
  <c r="S983" i="8"/>
  <c r="Z983" i="8" s="1"/>
  <c r="R983" i="8"/>
  <c r="Y983" i="8" s="1"/>
  <c r="Q983" i="8"/>
  <c r="X983" i="8" s="1"/>
  <c r="AA982" i="8"/>
  <c r="W982" i="8"/>
  <c r="V982" i="8"/>
  <c r="U982" i="8"/>
  <c r="T982" i="8"/>
  <c r="S982" i="8"/>
  <c r="Z982" i="8" s="1"/>
  <c r="R982" i="8"/>
  <c r="Y982" i="8" s="1"/>
  <c r="Q982" i="8"/>
  <c r="X982" i="8" s="1"/>
  <c r="AA981" i="8"/>
  <c r="W981" i="8"/>
  <c r="V981" i="8"/>
  <c r="U981" i="8"/>
  <c r="T981" i="8"/>
  <c r="S981" i="8"/>
  <c r="Z981" i="8" s="1"/>
  <c r="R981" i="8"/>
  <c r="Y981" i="8" s="1"/>
  <c r="Q981" i="8"/>
  <c r="X981" i="8" s="1"/>
  <c r="AA980" i="8"/>
  <c r="W980" i="8"/>
  <c r="V980" i="8"/>
  <c r="U980" i="8"/>
  <c r="T980" i="8"/>
  <c r="S980" i="8"/>
  <c r="Z980" i="8" s="1"/>
  <c r="R980" i="8"/>
  <c r="Y980" i="8" s="1"/>
  <c r="Q980" i="8"/>
  <c r="X980" i="8" s="1"/>
  <c r="AA979" i="8"/>
  <c r="W979" i="8"/>
  <c r="V979" i="8"/>
  <c r="U979" i="8"/>
  <c r="T979" i="8"/>
  <c r="S979" i="8"/>
  <c r="Z979" i="8" s="1"/>
  <c r="R979" i="8"/>
  <c r="Y979" i="8" s="1"/>
  <c r="Q979" i="8"/>
  <c r="X979" i="8" s="1"/>
  <c r="AA978" i="8"/>
  <c r="W978" i="8"/>
  <c r="V978" i="8"/>
  <c r="U978" i="8"/>
  <c r="T978" i="8"/>
  <c r="S978" i="8"/>
  <c r="Z978" i="8" s="1"/>
  <c r="R978" i="8"/>
  <c r="Y978" i="8" s="1"/>
  <c r="Q978" i="8"/>
  <c r="X978" i="8" s="1"/>
  <c r="AA977" i="8"/>
  <c r="W977" i="8"/>
  <c r="V977" i="8"/>
  <c r="U977" i="8"/>
  <c r="T977" i="8"/>
  <c r="S977" i="8"/>
  <c r="Z977" i="8" s="1"/>
  <c r="R977" i="8"/>
  <c r="Y977" i="8" s="1"/>
  <c r="Q977" i="8"/>
  <c r="X977" i="8" s="1"/>
  <c r="AA976" i="8"/>
  <c r="W976" i="8"/>
  <c r="V976" i="8"/>
  <c r="U976" i="8"/>
  <c r="T976" i="8"/>
  <c r="S976" i="8"/>
  <c r="Z976" i="8" s="1"/>
  <c r="R976" i="8"/>
  <c r="Y976" i="8" s="1"/>
  <c r="Q976" i="8"/>
  <c r="X976" i="8" s="1"/>
  <c r="AA975" i="8"/>
  <c r="W975" i="8"/>
  <c r="V975" i="8"/>
  <c r="U975" i="8"/>
  <c r="T975" i="8"/>
  <c r="S975" i="8"/>
  <c r="Z975" i="8" s="1"/>
  <c r="R975" i="8"/>
  <c r="Y975" i="8" s="1"/>
  <c r="Q975" i="8"/>
  <c r="X975" i="8" s="1"/>
  <c r="AA974" i="8"/>
  <c r="W974" i="8"/>
  <c r="V974" i="8"/>
  <c r="U974" i="8"/>
  <c r="T974" i="8"/>
  <c r="S974" i="8"/>
  <c r="Z974" i="8" s="1"/>
  <c r="R974" i="8"/>
  <c r="Y974" i="8" s="1"/>
  <c r="Q974" i="8"/>
  <c r="X974" i="8" s="1"/>
  <c r="AA973" i="8"/>
  <c r="W973" i="8"/>
  <c r="V973" i="8"/>
  <c r="U973" i="8"/>
  <c r="T973" i="8"/>
  <c r="S973" i="8"/>
  <c r="Z973" i="8" s="1"/>
  <c r="R973" i="8"/>
  <c r="Y973" i="8" s="1"/>
  <c r="Q973" i="8"/>
  <c r="X973" i="8" s="1"/>
  <c r="AA972" i="8"/>
  <c r="W972" i="8"/>
  <c r="V972" i="8"/>
  <c r="U972" i="8"/>
  <c r="T972" i="8"/>
  <c r="S972" i="8"/>
  <c r="Z972" i="8" s="1"/>
  <c r="R972" i="8"/>
  <c r="Y972" i="8" s="1"/>
  <c r="Q972" i="8"/>
  <c r="X972" i="8" s="1"/>
  <c r="AA971" i="8"/>
  <c r="W971" i="8"/>
  <c r="V971" i="8"/>
  <c r="U971" i="8"/>
  <c r="T971" i="8"/>
  <c r="S971" i="8"/>
  <c r="Z971" i="8" s="1"/>
  <c r="R971" i="8"/>
  <c r="Y971" i="8" s="1"/>
  <c r="Q971" i="8"/>
  <c r="X971" i="8" s="1"/>
  <c r="AA970" i="8"/>
  <c r="W970" i="8"/>
  <c r="V970" i="8"/>
  <c r="U970" i="8"/>
  <c r="T970" i="8"/>
  <c r="S970" i="8"/>
  <c r="Z970" i="8" s="1"/>
  <c r="R970" i="8"/>
  <c r="Y970" i="8" s="1"/>
  <c r="Q970" i="8"/>
  <c r="X970" i="8" s="1"/>
  <c r="AA969" i="8"/>
  <c r="W969" i="8"/>
  <c r="V969" i="8"/>
  <c r="U969" i="8"/>
  <c r="T969" i="8"/>
  <c r="S969" i="8"/>
  <c r="Z969" i="8" s="1"/>
  <c r="R969" i="8"/>
  <c r="Y969" i="8" s="1"/>
  <c r="Q969" i="8"/>
  <c r="X969" i="8" s="1"/>
  <c r="AA968" i="8"/>
  <c r="W968" i="8"/>
  <c r="V968" i="8"/>
  <c r="U968" i="8"/>
  <c r="T968" i="8"/>
  <c r="S968" i="8"/>
  <c r="Z968" i="8" s="1"/>
  <c r="R968" i="8"/>
  <c r="Y968" i="8" s="1"/>
  <c r="Q968" i="8"/>
  <c r="X968" i="8" s="1"/>
  <c r="AA967" i="8"/>
  <c r="W967" i="8"/>
  <c r="V967" i="8"/>
  <c r="U967" i="8"/>
  <c r="T967" i="8"/>
  <c r="S967" i="8"/>
  <c r="Z967" i="8" s="1"/>
  <c r="R967" i="8"/>
  <c r="Y967" i="8" s="1"/>
  <c r="Q967" i="8"/>
  <c r="X967" i="8" s="1"/>
  <c r="AA966" i="8"/>
  <c r="W966" i="8"/>
  <c r="V966" i="8"/>
  <c r="U966" i="8"/>
  <c r="T966" i="8"/>
  <c r="S966" i="8"/>
  <c r="Z966" i="8" s="1"/>
  <c r="R966" i="8"/>
  <c r="Y966" i="8" s="1"/>
  <c r="Q966" i="8"/>
  <c r="X966" i="8" s="1"/>
  <c r="AA965" i="8"/>
  <c r="W965" i="8"/>
  <c r="V965" i="8"/>
  <c r="U965" i="8"/>
  <c r="T965" i="8"/>
  <c r="S965" i="8"/>
  <c r="Z965" i="8" s="1"/>
  <c r="R965" i="8"/>
  <c r="Y965" i="8" s="1"/>
  <c r="Q965" i="8"/>
  <c r="X965" i="8" s="1"/>
  <c r="AA964" i="8"/>
  <c r="W964" i="8"/>
  <c r="V964" i="8"/>
  <c r="U964" i="8"/>
  <c r="T964" i="8"/>
  <c r="S964" i="8"/>
  <c r="Z964" i="8" s="1"/>
  <c r="R964" i="8"/>
  <c r="Y964" i="8" s="1"/>
  <c r="Q964" i="8"/>
  <c r="X964" i="8" s="1"/>
  <c r="AA963" i="8"/>
  <c r="W963" i="8"/>
  <c r="V963" i="8"/>
  <c r="U963" i="8"/>
  <c r="T963" i="8"/>
  <c r="S963" i="8"/>
  <c r="Z963" i="8" s="1"/>
  <c r="R963" i="8"/>
  <c r="Y963" i="8" s="1"/>
  <c r="Q963" i="8"/>
  <c r="X963" i="8" s="1"/>
  <c r="AA962" i="8"/>
  <c r="W962" i="8"/>
  <c r="V962" i="8"/>
  <c r="U962" i="8"/>
  <c r="T962" i="8"/>
  <c r="S962" i="8"/>
  <c r="Z962" i="8" s="1"/>
  <c r="R962" i="8"/>
  <c r="Y962" i="8" s="1"/>
  <c r="Q962" i="8"/>
  <c r="X962" i="8" s="1"/>
  <c r="AA961" i="8"/>
  <c r="W961" i="8"/>
  <c r="V961" i="8"/>
  <c r="U961" i="8"/>
  <c r="T961" i="8"/>
  <c r="S961" i="8"/>
  <c r="Z961" i="8" s="1"/>
  <c r="R961" i="8"/>
  <c r="Y961" i="8" s="1"/>
  <c r="Q961" i="8"/>
  <c r="X961" i="8" s="1"/>
  <c r="AA960" i="8"/>
  <c r="W960" i="8"/>
  <c r="V960" i="8"/>
  <c r="U960" i="8"/>
  <c r="T960" i="8"/>
  <c r="S960" i="8"/>
  <c r="Z960" i="8" s="1"/>
  <c r="R960" i="8"/>
  <c r="Y960" i="8" s="1"/>
  <c r="Q960" i="8"/>
  <c r="X960" i="8" s="1"/>
  <c r="AA959" i="8"/>
  <c r="W959" i="8"/>
  <c r="V959" i="8"/>
  <c r="U959" i="8"/>
  <c r="T959" i="8"/>
  <c r="S959" i="8"/>
  <c r="Z959" i="8" s="1"/>
  <c r="R959" i="8"/>
  <c r="Y959" i="8" s="1"/>
  <c r="Q959" i="8"/>
  <c r="X959" i="8" s="1"/>
  <c r="AA958" i="8"/>
  <c r="W958" i="8"/>
  <c r="V958" i="8"/>
  <c r="U958" i="8"/>
  <c r="T958" i="8"/>
  <c r="S958" i="8"/>
  <c r="Z958" i="8" s="1"/>
  <c r="R958" i="8"/>
  <c r="Y958" i="8" s="1"/>
  <c r="Q958" i="8"/>
  <c r="X958" i="8" s="1"/>
  <c r="AA957" i="8"/>
  <c r="W957" i="8"/>
  <c r="V957" i="8"/>
  <c r="U957" i="8"/>
  <c r="T957" i="8"/>
  <c r="S957" i="8"/>
  <c r="Z957" i="8" s="1"/>
  <c r="R957" i="8"/>
  <c r="Y957" i="8" s="1"/>
  <c r="Q957" i="8"/>
  <c r="X957" i="8" s="1"/>
  <c r="AA956" i="8"/>
  <c r="W956" i="8"/>
  <c r="V956" i="8"/>
  <c r="U956" i="8"/>
  <c r="T956" i="8"/>
  <c r="S956" i="8"/>
  <c r="Z956" i="8" s="1"/>
  <c r="R956" i="8"/>
  <c r="Y956" i="8" s="1"/>
  <c r="Q956" i="8"/>
  <c r="X956" i="8" s="1"/>
  <c r="AA955" i="8"/>
  <c r="W955" i="8"/>
  <c r="V955" i="8"/>
  <c r="U955" i="8"/>
  <c r="T955" i="8"/>
  <c r="S955" i="8"/>
  <c r="Z955" i="8" s="1"/>
  <c r="R955" i="8"/>
  <c r="Y955" i="8" s="1"/>
  <c r="Q955" i="8"/>
  <c r="X955" i="8" s="1"/>
  <c r="AA954" i="8"/>
  <c r="W954" i="8"/>
  <c r="V954" i="8"/>
  <c r="U954" i="8"/>
  <c r="T954" i="8"/>
  <c r="S954" i="8"/>
  <c r="Z954" i="8" s="1"/>
  <c r="R954" i="8"/>
  <c r="Y954" i="8" s="1"/>
  <c r="Q954" i="8"/>
  <c r="X954" i="8" s="1"/>
  <c r="AA953" i="8"/>
  <c r="W953" i="8"/>
  <c r="V953" i="8"/>
  <c r="U953" i="8"/>
  <c r="T953" i="8"/>
  <c r="S953" i="8"/>
  <c r="Z953" i="8" s="1"/>
  <c r="R953" i="8"/>
  <c r="Y953" i="8" s="1"/>
  <c r="Q953" i="8"/>
  <c r="X953" i="8" s="1"/>
  <c r="AA952" i="8"/>
  <c r="W952" i="8"/>
  <c r="V952" i="8"/>
  <c r="U952" i="8"/>
  <c r="T952" i="8"/>
  <c r="S952" i="8"/>
  <c r="Z952" i="8" s="1"/>
  <c r="R952" i="8"/>
  <c r="Y952" i="8" s="1"/>
  <c r="Q952" i="8"/>
  <c r="X952" i="8" s="1"/>
  <c r="AA951" i="8"/>
  <c r="W951" i="8"/>
  <c r="V951" i="8"/>
  <c r="U951" i="8"/>
  <c r="T951" i="8"/>
  <c r="S951" i="8"/>
  <c r="Z951" i="8" s="1"/>
  <c r="R951" i="8"/>
  <c r="Y951" i="8" s="1"/>
  <c r="Q951" i="8"/>
  <c r="X951" i="8" s="1"/>
  <c r="AA950" i="8"/>
  <c r="W950" i="8"/>
  <c r="V950" i="8"/>
  <c r="U950" i="8"/>
  <c r="T950" i="8"/>
  <c r="S950" i="8"/>
  <c r="Z950" i="8" s="1"/>
  <c r="R950" i="8"/>
  <c r="Y950" i="8" s="1"/>
  <c r="Q950" i="8"/>
  <c r="X950" i="8" s="1"/>
  <c r="AA949" i="8"/>
  <c r="W949" i="8"/>
  <c r="V949" i="8"/>
  <c r="U949" i="8"/>
  <c r="T949" i="8"/>
  <c r="S949" i="8"/>
  <c r="Z949" i="8" s="1"/>
  <c r="R949" i="8"/>
  <c r="Y949" i="8" s="1"/>
  <c r="Q949" i="8"/>
  <c r="X949" i="8" s="1"/>
  <c r="AA948" i="8"/>
  <c r="W948" i="8"/>
  <c r="V948" i="8"/>
  <c r="U948" i="8"/>
  <c r="T948" i="8"/>
  <c r="S948" i="8"/>
  <c r="Z948" i="8" s="1"/>
  <c r="R948" i="8"/>
  <c r="Y948" i="8" s="1"/>
  <c r="Q948" i="8"/>
  <c r="X948" i="8" s="1"/>
  <c r="AA947" i="8"/>
  <c r="W947" i="8"/>
  <c r="V947" i="8"/>
  <c r="U947" i="8"/>
  <c r="T947" i="8"/>
  <c r="S947" i="8"/>
  <c r="Z947" i="8" s="1"/>
  <c r="R947" i="8"/>
  <c r="Y947" i="8" s="1"/>
  <c r="Q947" i="8"/>
  <c r="X947" i="8" s="1"/>
  <c r="AA946" i="8"/>
  <c r="W946" i="8"/>
  <c r="V946" i="8"/>
  <c r="U946" i="8"/>
  <c r="T946" i="8"/>
  <c r="S946" i="8"/>
  <c r="Z946" i="8" s="1"/>
  <c r="R946" i="8"/>
  <c r="Y946" i="8" s="1"/>
  <c r="Q946" i="8"/>
  <c r="X946" i="8" s="1"/>
  <c r="AA945" i="8"/>
  <c r="W945" i="8"/>
  <c r="V945" i="8"/>
  <c r="U945" i="8"/>
  <c r="T945" i="8"/>
  <c r="S945" i="8"/>
  <c r="Z945" i="8" s="1"/>
  <c r="R945" i="8"/>
  <c r="Y945" i="8" s="1"/>
  <c r="Q945" i="8"/>
  <c r="X945" i="8" s="1"/>
  <c r="AA944" i="8"/>
  <c r="W944" i="8"/>
  <c r="V944" i="8"/>
  <c r="U944" i="8"/>
  <c r="T944" i="8"/>
  <c r="S944" i="8"/>
  <c r="Z944" i="8" s="1"/>
  <c r="R944" i="8"/>
  <c r="Y944" i="8" s="1"/>
  <c r="Q944" i="8"/>
  <c r="X944" i="8" s="1"/>
  <c r="AA943" i="8"/>
  <c r="W943" i="8"/>
  <c r="V943" i="8"/>
  <c r="U943" i="8"/>
  <c r="T943" i="8"/>
  <c r="S943" i="8"/>
  <c r="Z943" i="8" s="1"/>
  <c r="R943" i="8"/>
  <c r="Y943" i="8" s="1"/>
  <c r="Q943" i="8"/>
  <c r="X943" i="8" s="1"/>
  <c r="AA942" i="8"/>
  <c r="W942" i="8"/>
  <c r="V942" i="8"/>
  <c r="U942" i="8"/>
  <c r="T942" i="8"/>
  <c r="S942" i="8"/>
  <c r="Z942" i="8" s="1"/>
  <c r="R942" i="8"/>
  <c r="Y942" i="8" s="1"/>
  <c r="Q942" i="8"/>
  <c r="X942" i="8" s="1"/>
  <c r="AA941" i="8"/>
  <c r="W941" i="8"/>
  <c r="V941" i="8"/>
  <c r="U941" i="8"/>
  <c r="T941" i="8"/>
  <c r="S941" i="8"/>
  <c r="Z941" i="8" s="1"/>
  <c r="R941" i="8"/>
  <c r="Y941" i="8" s="1"/>
  <c r="Q941" i="8"/>
  <c r="X941" i="8" s="1"/>
  <c r="AA940" i="8"/>
  <c r="W940" i="8"/>
  <c r="V940" i="8"/>
  <c r="U940" i="8"/>
  <c r="T940" i="8"/>
  <c r="S940" i="8"/>
  <c r="Z940" i="8" s="1"/>
  <c r="R940" i="8"/>
  <c r="Y940" i="8" s="1"/>
  <c r="Q940" i="8"/>
  <c r="X940" i="8" s="1"/>
  <c r="AA939" i="8"/>
  <c r="W939" i="8"/>
  <c r="V939" i="8"/>
  <c r="U939" i="8"/>
  <c r="T939" i="8"/>
  <c r="S939" i="8"/>
  <c r="Z939" i="8" s="1"/>
  <c r="R939" i="8"/>
  <c r="Y939" i="8" s="1"/>
  <c r="Q939" i="8"/>
  <c r="X939" i="8" s="1"/>
  <c r="AA938" i="8"/>
  <c r="W938" i="8"/>
  <c r="V938" i="8"/>
  <c r="U938" i="8"/>
  <c r="T938" i="8"/>
  <c r="S938" i="8"/>
  <c r="Z938" i="8" s="1"/>
  <c r="R938" i="8"/>
  <c r="Y938" i="8" s="1"/>
  <c r="Q938" i="8"/>
  <c r="X938" i="8" s="1"/>
  <c r="AA937" i="8"/>
  <c r="W937" i="8"/>
  <c r="V937" i="8"/>
  <c r="U937" i="8"/>
  <c r="T937" i="8"/>
  <c r="S937" i="8"/>
  <c r="Z937" i="8" s="1"/>
  <c r="R937" i="8"/>
  <c r="Y937" i="8" s="1"/>
  <c r="Q937" i="8"/>
  <c r="X937" i="8" s="1"/>
  <c r="AA936" i="8"/>
  <c r="W936" i="8"/>
  <c r="V936" i="8"/>
  <c r="U936" i="8"/>
  <c r="T936" i="8"/>
  <c r="S936" i="8"/>
  <c r="Z936" i="8" s="1"/>
  <c r="R936" i="8"/>
  <c r="Y936" i="8" s="1"/>
  <c r="Q936" i="8"/>
  <c r="X936" i="8" s="1"/>
  <c r="AA935" i="8"/>
  <c r="W935" i="8"/>
  <c r="V935" i="8"/>
  <c r="U935" i="8"/>
  <c r="T935" i="8"/>
  <c r="S935" i="8"/>
  <c r="Z935" i="8" s="1"/>
  <c r="R935" i="8"/>
  <c r="Y935" i="8" s="1"/>
  <c r="Q935" i="8"/>
  <c r="X935" i="8" s="1"/>
  <c r="AA934" i="8"/>
  <c r="W934" i="8"/>
  <c r="V934" i="8"/>
  <c r="U934" i="8"/>
  <c r="T934" i="8"/>
  <c r="S934" i="8"/>
  <c r="Z934" i="8" s="1"/>
  <c r="R934" i="8"/>
  <c r="Y934" i="8" s="1"/>
  <c r="Q934" i="8"/>
  <c r="X934" i="8" s="1"/>
  <c r="AA933" i="8"/>
  <c r="W933" i="8"/>
  <c r="V933" i="8"/>
  <c r="U933" i="8"/>
  <c r="T933" i="8"/>
  <c r="S933" i="8"/>
  <c r="Z933" i="8" s="1"/>
  <c r="R933" i="8"/>
  <c r="Y933" i="8" s="1"/>
  <c r="Q933" i="8"/>
  <c r="X933" i="8" s="1"/>
  <c r="AA932" i="8"/>
  <c r="W932" i="8"/>
  <c r="V932" i="8"/>
  <c r="U932" i="8"/>
  <c r="T932" i="8"/>
  <c r="S932" i="8"/>
  <c r="Z932" i="8" s="1"/>
  <c r="R932" i="8"/>
  <c r="Y932" i="8" s="1"/>
  <c r="Q932" i="8"/>
  <c r="X932" i="8" s="1"/>
  <c r="AA931" i="8"/>
  <c r="W931" i="8"/>
  <c r="V931" i="8"/>
  <c r="U931" i="8"/>
  <c r="T931" i="8"/>
  <c r="S931" i="8"/>
  <c r="Z931" i="8" s="1"/>
  <c r="R931" i="8"/>
  <c r="Y931" i="8" s="1"/>
  <c r="Q931" i="8"/>
  <c r="X931" i="8" s="1"/>
  <c r="AA930" i="8"/>
  <c r="W930" i="8"/>
  <c r="V930" i="8"/>
  <c r="U930" i="8"/>
  <c r="T930" i="8"/>
  <c r="S930" i="8"/>
  <c r="Z930" i="8" s="1"/>
  <c r="R930" i="8"/>
  <c r="Y930" i="8" s="1"/>
  <c r="Q930" i="8"/>
  <c r="X930" i="8" s="1"/>
  <c r="AA929" i="8"/>
  <c r="W929" i="8"/>
  <c r="V929" i="8"/>
  <c r="U929" i="8"/>
  <c r="T929" i="8"/>
  <c r="S929" i="8"/>
  <c r="Z929" i="8" s="1"/>
  <c r="R929" i="8"/>
  <c r="Y929" i="8" s="1"/>
  <c r="Q929" i="8"/>
  <c r="X929" i="8" s="1"/>
  <c r="AA928" i="8"/>
  <c r="W928" i="8"/>
  <c r="V928" i="8"/>
  <c r="U928" i="8"/>
  <c r="T928" i="8"/>
  <c r="S928" i="8"/>
  <c r="Z928" i="8" s="1"/>
  <c r="R928" i="8"/>
  <c r="Y928" i="8" s="1"/>
  <c r="Q928" i="8"/>
  <c r="X928" i="8" s="1"/>
  <c r="AA927" i="8"/>
  <c r="W927" i="8"/>
  <c r="V927" i="8"/>
  <c r="U927" i="8"/>
  <c r="T927" i="8"/>
  <c r="S927" i="8"/>
  <c r="Z927" i="8" s="1"/>
  <c r="R927" i="8"/>
  <c r="Y927" i="8" s="1"/>
  <c r="Q927" i="8"/>
  <c r="X927" i="8" s="1"/>
  <c r="AA926" i="8"/>
  <c r="W926" i="8"/>
  <c r="V926" i="8"/>
  <c r="U926" i="8"/>
  <c r="T926" i="8"/>
  <c r="S926" i="8"/>
  <c r="Z926" i="8" s="1"/>
  <c r="R926" i="8"/>
  <c r="Y926" i="8" s="1"/>
  <c r="Q926" i="8"/>
  <c r="X926" i="8" s="1"/>
  <c r="AA925" i="8"/>
  <c r="W925" i="8"/>
  <c r="V925" i="8"/>
  <c r="U925" i="8"/>
  <c r="T925" i="8"/>
  <c r="S925" i="8"/>
  <c r="Z925" i="8" s="1"/>
  <c r="R925" i="8"/>
  <c r="Y925" i="8" s="1"/>
  <c r="Q925" i="8"/>
  <c r="X925" i="8" s="1"/>
  <c r="AA924" i="8"/>
  <c r="W924" i="8"/>
  <c r="V924" i="8"/>
  <c r="U924" i="8"/>
  <c r="T924" i="8"/>
  <c r="S924" i="8"/>
  <c r="Z924" i="8" s="1"/>
  <c r="R924" i="8"/>
  <c r="Y924" i="8" s="1"/>
  <c r="Q924" i="8"/>
  <c r="X924" i="8" s="1"/>
  <c r="AA923" i="8"/>
  <c r="W923" i="8"/>
  <c r="V923" i="8"/>
  <c r="U923" i="8"/>
  <c r="T923" i="8"/>
  <c r="S923" i="8"/>
  <c r="Z923" i="8" s="1"/>
  <c r="R923" i="8"/>
  <c r="Y923" i="8" s="1"/>
  <c r="Q923" i="8"/>
  <c r="X923" i="8" s="1"/>
  <c r="AA922" i="8"/>
  <c r="W922" i="8"/>
  <c r="V922" i="8"/>
  <c r="U922" i="8"/>
  <c r="T922" i="8"/>
  <c r="S922" i="8"/>
  <c r="Z922" i="8" s="1"/>
  <c r="R922" i="8"/>
  <c r="Y922" i="8" s="1"/>
  <c r="Q922" i="8"/>
  <c r="X922" i="8" s="1"/>
  <c r="AA921" i="8"/>
  <c r="W921" i="8"/>
  <c r="V921" i="8"/>
  <c r="U921" i="8"/>
  <c r="T921" i="8"/>
  <c r="S921" i="8"/>
  <c r="Z921" i="8" s="1"/>
  <c r="R921" i="8"/>
  <c r="Y921" i="8" s="1"/>
  <c r="Q921" i="8"/>
  <c r="X921" i="8" s="1"/>
  <c r="AA920" i="8"/>
  <c r="W920" i="8"/>
  <c r="V920" i="8"/>
  <c r="U920" i="8"/>
  <c r="T920" i="8"/>
  <c r="S920" i="8"/>
  <c r="Z920" i="8" s="1"/>
  <c r="R920" i="8"/>
  <c r="Y920" i="8" s="1"/>
  <c r="Q920" i="8"/>
  <c r="X920" i="8" s="1"/>
  <c r="AA919" i="8"/>
  <c r="W919" i="8"/>
  <c r="V919" i="8"/>
  <c r="U919" i="8"/>
  <c r="T919" i="8"/>
  <c r="S919" i="8"/>
  <c r="Z919" i="8" s="1"/>
  <c r="R919" i="8"/>
  <c r="Y919" i="8" s="1"/>
  <c r="Q919" i="8"/>
  <c r="X919" i="8" s="1"/>
  <c r="AA918" i="8"/>
  <c r="W918" i="8"/>
  <c r="V918" i="8"/>
  <c r="U918" i="8"/>
  <c r="T918" i="8"/>
  <c r="S918" i="8"/>
  <c r="Z918" i="8" s="1"/>
  <c r="R918" i="8"/>
  <c r="Y918" i="8" s="1"/>
  <c r="Q918" i="8"/>
  <c r="X918" i="8" s="1"/>
  <c r="AA917" i="8"/>
  <c r="W917" i="8"/>
  <c r="V917" i="8"/>
  <c r="U917" i="8"/>
  <c r="T917" i="8"/>
  <c r="S917" i="8"/>
  <c r="Z917" i="8" s="1"/>
  <c r="R917" i="8"/>
  <c r="Y917" i="8" s="1"/>
  <c r="Q917" i="8"/>
  <c r="X917" i="8" s="1"/>
  <c r="AA916" i="8"/>
  <c r="W916" i="8"/>
  <c r="V916" i="8"/>
  <c r="U916" i="8"/>
  <c r="T916" i="8"/>
  <c r="S916" i="8"/>
  <c r="Z916" i="8" s="1"/>
  <c r="R916" i="8"/>
  <c r="Y916" i="8" s="1"/>
  <c r="Q916" i="8"/>
  <c r="X916" i="8" s="1"/>
  <c r="AA915" i="8"/>
  <c r="W915" i="8"/>
  <c r="V915" i="8"/>
  <c r="U915" i="8"/>
  <c r="T915" i="8"/>
  <c r="S915" i="8"/>
  <c r="Z915" i="8" s="1"/>
  <c r="R915" i="8"/>
  <c r="Y915" i="8" s="1"/>
  <c r="Q915" i="8"/>
  <c r="X915" i="8" s="1"/>
  <c r="AA914" i="8"/>
  <c r="W914" i="8"/>
  <c r="V914" i="8"/>
  <c r="U914" i="8"/>
  <c r="T914" i="8"/>
  <c r="S914" i="8"/>
  <c r="Z914" i="8" s="1"/>
  <c r="R914" i="8"/>
  <c r="Y914" i="8" s="1"/>
  <c r="Q914" i="8"/>
  <c r="X914" i="8" s="1"/>
  <c r="AA913" i="8"/>
  <c r="W913" i="8"/>
  <c r="V913" i="8"/>
  <c r="U913" i="8"/>
  <c r="T913" i="8"/>
  <c r="S913" i="8"/>
  <c r="Z913" i="8" s="1"/>
  <c r="R913" i="8"/>
  <c r="Y913" i="8" s="1"/>
  <c r="Q913" i="8"/>
  <c r="X913" i="8" s="1"/>
  <c r="AA912" i="8"/>
  <c r="W912" i="8"/>
  <c r="V912" i="8"/>
  <c r="U912" i="8"/>
  <c r="T912" i="8"/>
  <c r="S912" i="8"/>
  <c r="Z912" i="8" s="1"/>
  <c r="R912" i="8"/>
  <c r="Y912" i="8" s="1"/>
  <c r="Q912" i="8"/>
  <c r="X912" i="8" s="1"/>
  <c r="AA911" i="8"/>
  <c r="W911" i="8"/>
  <c r="V911" i="8"/>
  <c r="U911" i="8"/>
  <c r="T911" i="8"/>
  <c r="S911" i="8"/>
  <c r="Z911" i="8" s="1"/>
  <c r="R911" i="8"/>
  <c r="Y911" i="8" s="1"/>
  <c r="Q911" i="8"/>
  <c r="X911" i="8" s="1"/>
  <c r="AA910" i="8"/>
  <c r="W910" i="8"/>
  <c r="V910" i="8"/>
  <c r="U910" i="8"/>
  <c r="T910" i="8"/>
  <c r="S910" i="8"/>
  <c r="Z910" i="8" s="1"/>
  <c r="R910" i="8"/>
  <c r="Y910" i="8" s="1"/>
  <c r="Q910" i="8"/>
  <c r="X910" i="8" s="1"/>
  <c r="AA909" i="8"/>
  <c r="W909" i="8"/>
  <c r="V909" i="8"/>
  <c r="U909" i="8"/>
  <c r="T909" i="8"/>
  <c r="S909" i="8"/>
  <c r="Z909" i="8" s="1"/>
  <c r="R909" i="8"/>
  <c r="Y909" i="8" s="1"/>
  <c r="Q909" i="8"/>
  <c r="X909" i="8" s="1"/>
  <c r="AA908" i="8"/>
  <c r="W908" i="8"/>
  <c r="V908" i="8"/>
  <c r="U908" i="8"/>
  <c r="T908" i="8"/>
  <c r="S908" i="8"/>
  <c r="Z908" i="8" s="1"/>
  <c r="R908" i="8"/>
  <c r="Y908" i="8" s="1"/>
  <c r="Q908" i="8"/>
  <c r="X908" i="8" s="1"/>
  <c r="AA907" i="8"/>
  <c r="W907" i="8"/>
  <c r="V907" i="8"/>
  <c r="U907" i="8"/>
  <c r="T907" i="8"/>
  <c r="S907" i="8"/>
  <c r="Z907" i="8" s="1"/>
  <c r="R907" i="8"/>
  <c r="Y907" i="8" s="1"/>
  <c r="Q907" i="8"/>
  <c r="X907" i="8" s="1"/>
  <c r="AA906" i="8"/>
  <c r="W906" i="8"/>
  <c r="V906" i="8"/>
  <c r="U906" i="8"/>
  <c r="T906" i="8"/>
  <c r="S906" i="8"/>
  <c r="Z906" i="8" s="1"/>
  <c r="R906" i="8"/>
  <c r="Y906" i="8" s="1"/>
  <c r="Q906" i="8"/>
  <c r="X906" i="8" s="1"/>
  <c r="AA905" i="8"/>
  <c r="W905" i="8"/>
  <c r="V905" i="8"/>
  <c r="U905" i="8"/>
  <c r="T905" i="8"/>
  <c r="S905" i="8"/>
  <c r="Z905" i="8" s="1"/>
  <c r="R905" i="8"/>
  <c r="Y905" i="8" s="1"/>
  <c r="Q905" i="8"/>
  <c r="X905" i="8" s="1"/>
  <c r="AA904" i="8"/>
  <c r="W904" i="8"/>
  <c r="V904" i="8"/>
  <c r="U904" i="8"/>
  <c r="T904" i="8"/>
  <c r="S904" i="8"/>
  <c r="Z904" i="8" s="1"/>
  <c r="R904" i="8"/>
  <c r="Y904" i="8" s="1"/>
  <c r="Q904" i="8"/>
  <c r="X904" i="8" s="1"/>
  <c r="AA903" i="8"/>
  <c r="W903" i="8"/>
  <c r="V903" i="8"/>
  <c r="U903" i="8"/>
  <c r="T903" i="8"/>
  <c r="S903" i="8"/>
  <c r="Z903" i="8" s="1"/>
  <c r="R903" i="8"/>
  <c r="Y903" i="8" s="1"/>
  <c r="Q903" i="8"/>
  <c r="X903" i="8" s="1"/>
  <c r="AA902" i="8"/>
  <c r="W902" i="8"/>
  <c r="V902" i="8"/>
  <c r="U902" i="8"/>
  <c r="T902" i="8"/>
  <c r="S902" i="8"/>
  <c r="Z902" i="8" s="1"/>
  <c r="R902" i="8"/>
  <c r="Y902" i="8" s="1"/>
  <c r="Q902" i="8"/>
  <c r="X902" i="8" s="1"/>
  <c r="AA901" i="8"/>
  <c r="W901" i="8"/>
  <c r="V901" i="8"/>
  <c r="U901" i="8"/>
  <c r="T901" i="8"/>
  <c r="S901" i="8"/>
  <c r="Z901" i="8" s="1"/>
  <c r="R901" i="8"/>
  <c r="Y901" i="8" s="1"/>
  <c r="Q901" i="8"/>
  <c r="X901" i="8" s="1"/>
  <c r="AA900" i="8"/>
  <c r="W900" i="8"/>
  <c r="V900" i="8"/>
  <c r="U900" i="8"/>
  <c r="T900" i="8"/>
  <c r="S900" i="8"/>
  <c r="Z900" i="8" s="1"/>
  <c r="R900" i="8"/>
  <c r="Y900" i="8" s="1"/>
  <c r="Q900" i="8"/>
  <c r="X900" i="8" s="1"/>
  <c r="AA899" i="8"/>
  <c r="W899" i="8"/>
  <c r="V899" i="8"/>
  <c r="U899" i="8"/>
  <c r="T899" i="8"/>
  <c r="S899" i="8"/>
  <c r="Z899" i="8" s="1"/>
  <c r="R899" i="8"/>
  <c r="Y899" i="8" s="1"/>
  <c r="Q899" i="8"/>
  <c r="X899" i="8" s="1"/>
  <c r="AA898" i="8"/>
  <c r="W898" i="8"/>
  <c r="V898" i="8"/>
  <c r="U898" i="8"/>
  <c r="T898" i="8"/>
  <c r="S898" i="8"/>
  <c r="Z898" i="8" s="1"/>
  <c r="R898" i="8"/>
  <c r="Y898" i="8" s="1"/>
  <c r="Q898" i="8"/>
  <c r="X898" i="8" s="1"/>
  <c r="AA897" i="8"/>
  <c r="W897" i="8"/>
  <c r="V897" i="8"/>
  <c r="U897" i="8"/>
  <c r="T897" i="8"/>
  <c r="S897" i="8"/>
  <c r="Z897" i="8" s="1"/>
  <c r="R897" i="8"/>
  <c r="Y897" i="8" s="1"/>
  <c r="Q897" i="8"/>
  <c r="X897" i="8" s="1"/>
  <c r="AA896" i="8"/>
  <c r="W896" i="8"/>
  <c r="V896" i="8"/>
  <c r="U896" i="8"/>
  <c r="T896" i="8"/>
  <c r="S896" i="8"/>
  <c r="Z896" i="8" s="1"/>
  <c r="R896" i="8"/>
  <c r="Y896" i="8" s="1"/>
  <c r="Q896" i="8"/>
  <c r="X896" i="8" s="1"/>
  <c r="AA895" i="8"/>
  <c r="W895" i="8"/>
  <c r="V895" i="8"/>
  <c r="U895" i="8"/>
  <c r="T895" i="8"/>
  <c r="S895" i="8"/>
  <c r="Z895" i="8" s="1"/>
  <c r="R895" i="8"/>
  <c r="Y895" i="8" s="1"/>
  <c r="Q895" i="8"/>
  <c r="X895" i="8" s="1"/>
  <c r="AA894" i="8"/>
  <c r="W894" i="8"/>
  <c r="V894" i="8"/>
  <c r="U894" i="8"/>
  <c r="T894" i="8"/>
  <c r="S894" i="8"/>
  <c r="Z894" i="8" s="1"/>
  <c r="R894" i="8"/>
  <c r="Y894" i="8" s="1"/>
  <c r="Q894" i="8"/>
  <c r="X894" i="8" s="1"/>
  <c r="AA893" i="8"/>
  <c r="W893" i="8"/>
  <c r="V893" i="8"/>
  <c r="U893" i="8"/>
  <c r="T893" i="8"/>
  <c r="S893" i="8"/>
  <c r="Z893" i="8" s="1"/>
  <c r="R893" i="8"/>
  <c r="Y893" i="8" s="1"/>
  <c r="Q893" i="8"/>
  <c r="X893" i="8" s="1"/>
  <c r="AA892" i="8"/>
  <c r="W892" i="8"/>
  <c r="V892" i="8"/>
  <c r="U892" i="8"/>
  <c r="T892" i="8"/>
  <c r="S892" i="8"/>
  <c r="Z892" i="8" s="1"/>
  <c r="R892" i="8"/>
  <c r="Y892" i="8" s="1"/>
  <c r="Q892" i="8"/>
  <c r="X892" i="8" s="1"/>
  <c r="AA891" i="8"/>
  <c r="W891" i="8"/>
  <c r="V891" i="8"/>
  <c r="U891" i="8"/>
  <c r="T891" i="8"/>
  <c r="S891" i="8"/>
  <c r="Z891" i="8" s="1"/>
  <c r="R891" i="8"/>
  <c r="Y891" i="8" s="1"/>
  <c r="Q891" i="8"/>
  <c r="X891" i="8" s="1"/>
  <c r="AA890" i="8"/>
  <c r="W890" i="8"/>
  <c r="V890" i="8"/>
  <c r="U890" i="8"/>
  <c r="T890" i="8"/>
  <c r="S890" i="8"/>
  <c r="Z890" i="8" s="1"/>
  <c r="R890" i="8"/>
  <c r="Y890" i="8" s="1"/>
  <c r="Q890" i="8"/>
  <c r="X890" i="8" s="1"/>
  <c r="AA889" i="8"/>
  <c r="W889" i="8"/>
  <c r="V889" i="8"/>
  <c r="U889" i="8"/>
  <c r="T889" i="8"/>
  <c r="S889" i="8"/>
  <c r="Z889" i="8" s="1"/>
  <c r="R889" i="8"/>
  <c r="Y889" i="8" s="1"/>
  <c r="Q889" i="8"/>
  <c r="X889" i="8" s="1"/>
  <c r="AA888" i="8"/>
  <c r="W888" i="8"/>
  <c r="V888" i="8"/>
  <c r="U888" i="8"/>
  <c r="T888" i="8"/>
  <c r="S888" i="8"/>
  <c r="Z888" i="8" s="1"/>
  <c r="R888" i="8"/>
  <c r="Y888" i="8" s="1"/>
  <c r="Q888" i="8"/>
  <c r="X888" i="8" s="1"/>
  <c r="AA887" i="8"/>
  <c r="W887" i="8"/>
  <c r="V887" i="8"/>
  <c r="U887" i="8"/>
  <c r="T887" i="8"/>
  <c r="S887" i="8"/>
  <c r="Z887" i="8" s="1"/>
  <c r="R887" i="8"/>
  <c r="Y887" i="8" s="1"/>
  <c r="Q887" i="8"/>
  <c r="X887" i="8" s="1"/>
  <c r="AA886" i="8"/>
  <c r="W886" i="8"/>
  <c r="V886" i="8"/>
  <c r="U886" i="8"/>
  <c r="T886" i="8"/>
  <c r="S886" i="8"/>
  <c r="Z886" i="8" s="1"/>
  <c r="R886" i="8"/>
  <c r="Y886" i="8" s="1"/>
  <c r="Q886" i="8"/>
  <c r="X886" i="8" s="1"/>
  <c r="AA885" i="8"/>
  <c r="W885" i="8"/>
  <c r="V885" i="8"/>
  <c r="U885" i="8"/>
  <c r="T885" i="8"/>
  <c r="S885" i="8"/>
  <c r="Z885" i="8" s="1"/>
  <c r="R885" i="8"/>
  <c r="Y885" i="8" s="1"/>
  <c r="Q885" i="8"/>
  <c r="X885" i="8" s="1"/>
  <c r="AA884" i="8"/>
  <c r="W884" i="8"/>
  <c r="V884" i="8"/>
  <c r="U884" i="8"/>
  <c r="T884" i="8"/>
  <c r="S884" i="8"/>
  <c r="Z884" i="8" s="1"/>
  <c r="R884" i="8"/>
  <c r="Y884" i="8" s="1"/>
  <c r="Q884" i="8"/>
  <c r="X884" i="8" s="1"/>
  <c r="AA883" i="8"/>
  <c r="W883" i="8"/>
  <c r="V883" i="8"/>
  <c r="U883" i="8"/>
  <c r="T883" i="8"/>
  <c r="S883" i="8"/>
  <c r="Z883" i="8" s="1"/>
  <c r="R883" i="8"/>
  <c r="Y883" i="8" s="1"/>
  <c r="Q883" i="8"/>
  <c r="X883" i="8" s="1"/>
  <c r="AA882" i="8"/>
  <c r="W882" i="8"/>
  <c r="V882" i="8"/>
  <c r="U882" i="8"/>
  <c r="T882" i="8"/>
  <c r="S882" i="8"/>
  <c r="Z882" i="8" s="1"/>
  <c r="R882" i="8"/>
  <c r="Y882" i="8" s="1"/>
  <c r="Q882" i="8"/>
  <c r="X882" i="8" s="1"/>
  <c r="AA881" i="8"/>
  <c r="W881" i="8"/>
  <c r="V881" i="8"/>
  <c r="U881" i="8"/>
  <c r="T881" i="8"/>
  <c r="S881" i="8"/>
  <c r="Z881" i="8" s="1"/>
  <c r="R881" i="8"/>
  <c r="Y881" i="8" s="1"/>
  <c r="Q881" i="8"/>
  <c r="X881" i="8" s="1"/>
  <c r="AA880" i="8"/>
  <c r="W880" i="8"/>
  <c r="V880" i="8"/>
  <c r="U880" i="8"/>
  <c r="T880" i="8"/>
  <c r="S880" i="8"/>
  <c r="Z880" i="8" s="1"/>
  <c r="R880" i="8"/>
  <c r="Y880" i="8" s="1"/>
  <c r="Q880" i="8"/>
  <c r="X880" i="8" s="1"/>
  <c r="AA879" i="8"/>
  <c r="W879" i="8"/>
  <c r="V879" i="8"/>
  <c r="U879" i="8"/>
  <c r="T879" i="8"/>
  <c r="S879" i="8"/>
  <c r="Z879" i="8" s="1"/>
  <c r="R879" i="8"/>
  <c r="Y879" i="8" s="1"/>
  <c r="Q879" i="8"/>
  <c r="X879" i="8" s="1"/>
  <c r="AA878" i="8"/>
  <c r="W878" i="8"/>
  <c r="V878" i="8"/>
  <c r="U878" i="8"/>
  <c r="T878" i="8"/>
  <c r="S878" i="8"/>
  <c r="Z878" i="8" s="1"/>
  <c r="R878" i="8"/>
  <c r="Y878" i="8" s="1"/>
  <c r="Q878" i="8"/>
  <c r="X878" i="8" s="1"/>
  <c r="AA877" i="8"/>
  <c r="W877" i="8"/>
  <c r="V877" i="8"/>
  <c r="U877" i="8"/>
  <c r="T877" i="8"/>
  <c r="S877" i="8"/>
  <c r="Z877" i="8" s="1"/>
  <c r="R877" i="8"/>
  <c r="Y877" i="8" s="1"/>
  <c r="Q877" i="8"/>
  <c r="X877" i="8" s="1"/>
  <c r="AA876" i="8"/>
  <c r="W876" i="8"/>
  <c r="V876" i="8"/>
  <c r="U876" i="8"/>
  <c r="T876" i="8"/>
  <c r="S876" i="8"/>
  <c r="Z876" i="8" s="1"/>
  <c r="R876" i="8"/>
  <c r="Y876" i="8" s="1"/>
  <c r="Q876" i="8"/>
  <c r="X876" i="8" s="1"/>
  <c r="AA875" i="8"/>
  <c r="W875" i="8"/>
  <c r="V875" i="8"/>
  <c r="U875" i="8"/>
  <c r="T875" i="8"/>
  <c r="S875" i="8"/>
  <c r="Z875" i="8" s="1"/>
  <c r="R875" i="8"/>
  <c r="Y875" i="8" s="1"/>
  <c r="Q875" i="8"/>
  <c r="X875" i="8" s="1"/>
  <c r="AA874" i="8"/>
  <c r="W874" i="8"/>
  <c r="V874" i="8"/>
  <c r="U874" i="8"/>
  <c r="T874" i="8"/>
  <c r="S874" i="8"/>
  <c r="Z874" i="8" s="1"/>
  <c r="R874" i="8"/>
  <c r="Y874" i="8" s="1"/>
  <c r="Q874" i="8"/>
  <c r="X874" i="8" s="1"/>
  <c r="AA873" i="8"/>
  <c r="W873" i="8"/>
  <c r="V873" i="8"/>
  <c r="U873" i="8"/>
  <c r="T873" i="8"/>
  <c r="S873" i="8"/>
  <c r="Z873" i="8" s="1"/>
  <c r="R873" i="8"/>
  <c r="Y873" i="8" s="1"/>
  <c r="Q873" i="8"/>
  <c r="X873" i="8" s="1"/>
  <c r="AA872" i="8"/>
  <c r="W872" i="8"/>
  <c r="V872" i="8"/>
  <c r="U872" i="8"/>
  <c r="T872" i="8"/>
  <c r="S872" i="8"/>
  <c r="Z872" i="8" s="1"/>
  <c r="R872" i="8"/>
  <c r="Y872" i="8" s="1"/>
  <c r="Q872" i="8"/>
  <c r="X872" i="8" s="1"/>
  <c r="AA871" i="8"/>
  <c r="W871" i="8"/>
  <c r="V871" i="8"/>
  <c r="U871" i="8"/>
  <c r="T871" i="8"/>
  <c r="S871" i="8"/>
  <c r="Z871" i="8" s="1"/>
  <c r="R871" i="8"/>
  <c r="Y871" i="8" s="1"/>
  <c r="Q871" i="8"/>
  <c r="X871" i="8" s="1"/>
  <c r="AA870" i="8"/>
  <c r="W870" i="8"/>
  <c r="V870" i="8"/>
  <c r="U870" i="8"/>
  <c r="T870" i="8"/>
  <c r="S870" i="8"/>
  <c r="Z870" i="8" s="1"/>
  <c r="R870" i="8"/>
  <c r="Y870" i="8" s="1"/>
  <c r="Q870" i="8"/>
  <c r="X870" i="8" s="1"/>
  <c r="AA869" i="8"/>
  <c r="W869" i="8"/>
  <c r="V869" i="8"/>
  <c r="U869" i="8"/>
  <c r="T869" i="8"/>
  <c r="S869" i="8"/>
  <c r="Z869" i="8" s="1"/>
  <c r="R869" i="8"/>
  <c r="Y869" i="8" s="1"/>
  <c r="Q869" i="8"/>
  <c r="X869" i="8" s="1"/>
  <c r="AA868" i="8"/>
  <c r="W868" i="8"/>
  <c r="V868" i="8"/>
  <c r="U868" i="8"/>
  <c r="T868" i="8"/>
  <c r="S868" i="8"/>
  <c r="Z868" i="8" s="1"/>
  <c r="R868" i="8"/>
  <c r="Y868" i="8" s="1"/>
  <c r="Q868" i="8"/>
  <c r="X868" i="8" s="1"/>
  <c r="AA867" i="8"/>
  <c r="W867" i="8"/>
  <c r="V867" i="8"/>
  <c r="U867" i="8"/>
  <c r="T867" i="8"/>
  <c r="S867" i="8"/>
  <c r="Z867" i="8" s="1"/>
  <c r="R867" i="8"/>
  <c r="Y867" i="8" s="1"/>
  <c r="Q867" i="8"/>
  <c r="X867" i="8" s="1"/>
  <c r="AA866" i="8"/>
  <c r="W866" i="8"/>
  <c r="V866" i="8"/>
  <c r="U866" i="8"/>
  <c r="T866" i="8"/>
  <c r="S866" i="8"/>
  <c r="Z866" i="8" s="1"/>
  <c r="R866" i="8"/>
  <c r="Y866" i="8" s="1"/>
  <c r="Q866" i="8"/>
  <c r="X866" i="8" s="1"/>
  <c r="AA865" i="8"/>
  <c r="W865" i="8"/>
  <c r="V865" i="8"/>
  <c r="U865" i="8"/>
  <c r="T865" i="8"/>
  <c r="S865" i="8"/>
  <c r="Z865" i="8" s="1"/>
  <c r="R865" i="8"/>
  <c r="Y865" i="8" s="1"/>
  <c r="Q865" i="8"/>
  <c r="X865" i="8" s="1"/>
  <c r="AA864" i="8"/>
  <c r="W864" i="8"/>
  <c r="V864" i="8"/>
  <c r="U864" i="8"/>
  <c r="T864" i="8"/>
  <c r="S864" i="8"/>
  <c r="Z864" i="8" s="1"/>
  <c r="R864" i="8"/>
  <c r="Y864" i="8" s="1"/>
  <c r="Q864" i="8"/>
  <c r="X864" i="8" s="1"/>
  <c r="AA863" i="8"/>
  <c r="W863" i="8"/>
  <c r="V863" i="8"/>
  <c r="U863" i="8"/>
  <c r="T863" i="8"/>
  <c r="S863" i="8"/>
  <c r="Z863" i="8" s="1"/>
  <c r="R863" i="8"/>
  <c r="Y863" i="8" s="1"/>
  <c r="Q863" i="8"/>
  <c r="X863" i="8" s="1"/>
  <c r="AA862" i="8"/>
  <c r="W862" i="8"/>
  <c r="V862" i="8"/>
  <c r="U862" i="8"/>
  <c r="T862" i="8"/>
  <c r="S862" i="8"/>
  <c r="Z862" i="8" s="1"/>
  <c r="R862" i="8"/>
  <c r="Y862" i="8" s="1"/>
  <c r="Q862" i="8"/>
  <c r="X862" i="8" s="1"/>
  <c r="AA861" i="8"/>
  <c r="W861" i="8"/>
  <c r="V861" i="8"/>
  <c r="U861" i="8"/>
  <c r="T861" i="8"/>
  <c r="S861" i="8"/>
  <c r="Z861" i="8" s="1"/>
  <c r="R861" i="8"/>
  <c r="Y861" i="8" s="1"/>
  <c r="Q861" i="8"/>
  <c r="X861" i="8" s="1"/>
  <c r="AA860" i="8"/>
  <c r="W860" i="8"/>
  <c r="V860" i="8"/>
  <c r="U860" i="8"/>
  <c r="T860" i="8"/>
  <c r="S860" i="8"/>
  <c r="Z860" i="8" s="1"/>
  <c r="R860" i="8"/>
  <c r="Y860" i="8" s="1"/>
  <c r="Q860" i="8"/>
  <c r="X860" i="8" s="1"/>
  <c r="AA859" i="8"/>
  <c r="W859" i="8"/>
  <c r="V859" i="8"/>
  <c r="U859" i="8"/>
  <c r="T859" i="8"/>
  <c r="S859" i="8"/>
  <c r="Z859" i="8" s="1"/>
  <c r="R859" i="8"/>
  <c r="Y859" i="8" s="1"/>
  <c r="Q859" i="8"/>
  <c r="X859" i="8" s="1"/>
  <c r="AA858" i="8"/>
  <c r="W858" i="8"/>
  <c r="V858" i="8"/>
  <c r="U858" i="8"/>
  <c r="T858" i="8"/>
  <c r="S858" i="8"/>
  <c r="Z858" i="8" s="1"/>
  <c r="R858" i="8"/>
  <c r="Y858" i="8" s="1"/>
  <c r="Q858" i="8"/>
  <c r="X858" i="8" s="1"/>
  <c r="AA857" i="8"/>
  <c r="W857" i="8"/>
  <c r="V857" i="8"/>
  <c r="U857" i="8"/>
  <c r="T857" i="8"/>
  <c r="S857" i="8"/>
  <c r="Z857" i="8" s="1"/>
  <c r="R857" i="8"/>
  <c r="Y857" i="8" s="1"/>
  <c r="Q857" i="8"/>
  <c r="X857" i="8" s="1"/>
  <c r="AA856" i="8"/>
  <c r="W856" i="8"/>
  <c r="V856" i="8"/>
  <c r="U856" i="8"/>
  <c r="T856" i="8"/>
  <c r="S856" i="8"/>
  <c r="Z856" i="8" s="1"/>
  <c r="R856" i="8"/>
  <c r="Y856" i="8" s="1"/>
  <c r="Q856" i="8"/>
  <c r="X856" i="8" s="1"/>
  <c r="AA855" i="8"/>
  <c r="W855" i="8"/>
  <c r="V855" i="8"/>
  <c r="U855" i="8"/>
  <c r="T855" i="8"/>
  <c r="S855" i="8"/>
  <c r="Z855" i="8" s="1"/>
  <c r="R855" i="8"/>
  <c r="Y855" i="8" s="1"/>
  <c r="Q855" i="8"/>
  <c r="X855" i="8" s="1"/>
  <c r="AA854" i="8"/>
  <c r="W854" i="8"/>
  <c r="V854" i="8"/>
  <c r="U854" i="8"/>
  <c r="T854" i="8"/>
  <c r="S854" i="8"/>
  <c r="Z854" i="8" s="1"/>
  <c r="R854" i="8"/>
  <c r="Y854" i="8" s="1"/>
  <c r="Q854" i="8"/>
  <c r="X854" i="8" s="1"/>
  <c r="AA853" i="8"/>
  <c r="W853" i="8"/>
  <c r="V853" i="8"/>
  <c r="U853" i="8"/>
  <c r="T853" i="8"/>
  <c r="S853" i="8"/>
  <c r="Z853" i="8" s="1"/>
  <c r="R853" i="8"/>
  <c r="Y853" i="8" s="1"/>
  <c r="Q853" i="8"/>
  <c r="X853" i="8" s="1"/>
  <c r="AA852" i="8"/>
  <c r="W852" i="8"/>
  <c r="V852" i="8"/>
  <c r="U852" i="8"/>
  <c r="T852" i="8"/>
  <c r="S852" i="8"/>
  <c r="Z852" i="8" s="1"/>
  <c r="R852" i="8"/>
  <c r="Y852" i="8" s="1"/>
  <c r="Q852" i="8"/>
  <c r="X852" i="8" s="1"/>
  <c r="AA851" i="8"/>
  <c r="W851" i="8"/>
  <c r="V851" i="8"/>
  <c r="U851" i="8"/>
  <c r="T851" i="8"/>
  <c r="S851" i="8"/>
  <c r="Z851" i="8" s="1"/>
  <c r="R851" i="8"/>
  <c r="Y851" i="8" s="1"/>
  <c r="Q851" i="8"/>
  <c r="X851" i="8" s="1"/>
  <c r="AA850" i="8"/>
  <c r="W850" i="8"/>
  <c r="V850" i="8"/>
  <c r="U850" i="8"/>
  <c r="T850" i="8"/>
  <c r="S850" i="8"/>
  <c r="Z850" i="8" s="1"/>
  <c r="R850" i="8"/>
  <c r="Y850" i="8" s="1"/>
  <c r="Q850" i="8"/>
  <c r="X850" i="8" s="1"/>
  <c r="AA849" i="8"/>
  <c r="W849" i="8"/>
  <c r="V849" i="8"/>
  <c r="U849" i="8"/>
  <c r="T849" i="8"/>
  <c r="S849" i="8"/>
  <c r="Z849" i="8" s="1"/>
  <c r="R849" i="8"/>
  <c r="Y849" i="8" s="1"/>
  <c r="Q849" i="8"/>
  <c r="X849" i="8" s="1"/>
  <c r="AA848" i="8"/>
  <c r="W848" i="8"/>
  <c r="V848" i="8"/>
  <c r="U848" i="8"/>
  <c r="T848" i="8"/>
  <c r="S848" i="8"/>
  <c r="Z848" i="8" s="1"/>
  <c r="R848" i="8"/>
  <c r="Y848" i="8" s="1"/>
  <c r="Q848" i="8"/>
  <c r="X848" i="8" s="1"/>
  <c r="AA847" i="8"/>
  <c r="W847" i="8"/>
  <c r="V847" i="8"/>
  <c r="U847" i="8"/>
  <c r="T847" i="8"/>
  <c r="S847" i="8"/>
  <c r="Z847" i="8" s="1"/>
  <c r="R847" i="8"/>
  <c r="Y847" i="8" s="1"/>
  <c r="Q847" i="8"/>
  <c r="X847" i="8" s="1"/>
  <c r="AA846" i="8"/>
  <c r="W846" i="8"/>
  <c r="V846" i="8"/>
  <c r="U846" i="8"/>
  <c r="T846" i="8"/>
  <c r="S846" i="8"/>
  <c r="Z846" i="8" s="1"/>
  <c r="R846" i="8"/>
  <c r="Y846" i="8" s="1"/>
  <c r="Q846" i="8"/>
  <c r="X846" i="8" s="1"/>
  <c r="AA845" i="8"/>
  <c r="W845" i="8"/>
  <c r="V845" i="8"/>
  <c r="U845" i="8"/>
  <c r="T845" i="8"/>
  <c r="S845" i="8"/>
  <c r="Z845" i="8" s="1"/>
  <c r="R845" i="8"/>
  <c r="Y845" i="8" s="1"/>
  <c r="Q845" i="8"/>
  <c r="X845" i="8" s="1"/>
  <c r="AA844" i="8"/>
  <c r="W844" i="8"/>
  <c r="V844" i="8"/>
  <c r="U844" i="8"/>
  <c r="T844" i="8"/>
  <c r="S844" i="8"/>
  <c r="Z844" i="8" s="1"/>
  <c r="R844" i="8"/>
  <c r="Y844" i="8" s="1"/>
  <c r="Q844" i="8"/>
  <c r="X844" i="8" s="1"/>
  <c r="AA843" i="8"/>
  <c r="W843" i="8"/>
  <c r="V843" i="8"/>
  <c r="U843" i="8"/>
  <c r="T843" i="8"/>
  <c r="S843" i="8"/>
  <c r="Z843" i="8" s="1"/>
  <c r="R843" i="8"/>
  <c r="Y843" i="8" s="1"/>
  <c r="Q843" i="8"/>
  <c r="X843" i="8" s="1"/>
  <c r="AA842" i="8"/>
  <c r="W842" i="8"/>
  <c r="V842" i="8"/>
  <c r="U842" i="8"/>
  <c r="T842" i="8"/>
  <c r="S842" i="8"/>
  <c r="Z842" i="8" s="1"/>
  <c r="R842" i="8"/>
  <c r="Y842" i="8" s="1"/>
  <c r="Q842" i="8"/>
  <c r="X842" i="8" s="1"/>
  <c r="AA841" i="8"/>
  <c r="W841" i="8"/>
  <c r="V841" i="8"/>
  <c r="U841" i="8"/>
  <c r="T841" i="8"/>
  <c r="S841" i="8"/>
  <c r="Z841" i="8" s="1"/>
  <c r="R841" i="8"/>
  <c r="Y841" i="8" s="1"/>
  <c r="Q841" i="8"/>
  <c r="X841" i="8" s="1"/>
  <c r="AA840" i="8"/>
  <c r="W840" i="8"/>
  <c r="V840" i="8"/>
  <c r="U840" i="8"/>
  <c r="T840" i="8"/>
  <c r="S840" i="8"/>
  <c r="Z840" i="8" s="1"/>
  <c r="R840" i="8"/>
  <c r="Y840" i="8" s="1"/>
  <c r="Q840" i="8"/>
  <c r="X840" i="8" s="1"/>
  <c r="AA839" i="8"/>
  <c r="W839" i="8"/>
  <c r="V839" i="8"/>
  <c r="U839" i="8"/>
  <c r="T839" i="8"/>
  <c r="S839" i="8"/>
  <c r="Z839" i="8" s="1"/>
  <c r="R839" i="8"/>
  <c r="Y839" i="8" s="1"/>
  <c r="Q839" i="8"/>
  <c r="X839" i="8" s="1"/>
  <c r="AA838" i="8"/>
  <c r="W838" i="8"/>
  <c r="V838" i="8"/>
  <c r="U838" i="8"/>
  <c r="T838" i="8"/>
  <c r="S838" i="8"/>
  <c r="Z838" i="8" s="1"/>
  <c r="R838" i="8"/>
  <c r="Y838" i="8" s="1"/>
  <c r="Q838" i="8"/>
  <c r="X838" i="8" s="1"/>
  <c r="AA837" i="8"/>
  <c r="W837" i="8"/>
  <c r="V837" i="8"/>
  <c r="U837" i="8"/>
  <c r="T837" i="8"/>
  <c r="S837" i="8"/>
  <c r="Z837" i="8" s="1"/>
  <c r="R837" i="8"/>
  <c r="Y837" i="8" s="1"/>
  <c r="Q837" i="8"/>
  <c r="X837" i="8" s="1"/>
  <c r="AA836" i="8"/>
  <c r="W836" i="8"/>
  <c r="V836" i="8"/>
  <c r="U836" i="8"/>
  <c r="T836" i="8"/>
  <c r="S836" i="8"/>
  <c r="Z836" i="8" s="1"/>
  <c r="R836" i="8"/>
  <c r="Y836" i="8" s="1"/>
  <c r="Q836" i="8"/>
  <c r="X836" i="8" s="1"/>
  <c r="AA835" i="8"/>
  <c r="W835" i="8"/>
  <c r="V835" i="8"/>
  <c r="U835" i="8"/>
  <c r="T835" i="8"/>
  <c r="S835" i="8"/>
  <c r="Z835" i="8" s="1"/>
  <c r="R835" i="8"/>
  <c r="Y835" i="8" s="1"/>
  <c r="Q835" i="8"/>
  <c r="X835" i="8" s="1"/>
  <c r="AA834" i="8"/>
  <c r="W834" i="8"/>
  <c r="V834" i="8"/>
  <c r="U834" i="8"/>
  <c r="T834" i="8"/>
  <c r="S834" i="8"/>
  <c r="Z834" i="8" s="1"/>
  <c r="R834" i="8"/>
  <c r="Y834" i="8" s="1"/>
  <c r="Q834" i="8"/>
  <c r="X834" i="8" s="1"/>
  <c r="AA833" i="8"/>
  <c r="W833" i="8"/>
  <c r="V833" i="8"/>
  <c r="U833" i="8"/>
  <c r="T833" i="8"/>
  <c r="S833" i="8"/>
  <c r="Z833" i="8" s="1"/>
  <c r="R833" i="8"/>
  <c r="Y833" i="8" s="1"/>
  <c r="Q833" i="8"/>
  <c r="X833" i="8" s="1"/>
  <c r="AA832" i="8"/>
  <c r="W832" i="8"/>
  <c r="V832" i="8"/>
  <c r="U832" i="8"/>
  <c r="T832" i="8"/>
  <c r="S832" i="8"/>
  <c r="Z832" i="8" s="1"/>
  <c r="R832" i="8"/>
  <c r="Y832" i="8" s="1"/>
  <c r="Q832" i="8"/>
  <c r="X832" i="8" s="1"/>
  <c r="AA831" i="8"/>
  <c r="W831" i="8"/>
  <c r="V831" i="8"/>
  <c r="U831" i="8"/>
  <c r="T831" i="8"/>
  <c r="S831" i="8"/>
  <c r="Z831" i="8" s="1"/>
  <c r="R831" i="8"/>
  <c r="Y831" i="8" s="1"/>
  <c r="Q831" i="8"/>
  <c r="X831" i="8" s="1"/>
  <c r="AA830" i="8"/>
  <c r="W830" i="8"/>
  <c r="V830" i="8"/>
  <c r="U830" i="8"/>
  <c r="T830" i="8"/>
  <c r="S830" i="8"/>
  <c r="Z830" i="8" s="1"/>
  <c r="R830" i="8"/>
  <c r="Y830" i="8" s="1"/>
  <c r="Q830" i="8"/>
  <c r="X830" i="8" s="1"/>
  <c r="AA829" i="8"/>
  <c r="W829" i="8"/>
  <c r="V829" i="8"/>
  <c r="U829" i="8"/>
  <c r="T829" i="8"/>
  <c r="S829" i="8"/>
  <c r="Z829" i="8" s="1"/>
  <c r="R829" i="8"/>
  <c r="Y829" i="8" s="1"/>
  <c r="Q829" i="8"/>
  <c r="X829" i="8" s="1"/>
  <c r="AA828" i="8"/>
  <c r="W828" i="8"/>
  <c r="V828" i="8"/>
  <c r="U828" i="8"/>
  <c r="T828" i="8"/>
  <c r="S828" i="8"/>
  <c r="Z828" i="8" s="1"/>
  <c r="R828" i="8"/>
  <c r="Y828" i="8" s="1"/>
  <c r="Q828" i="8"/>
  <c r="X828" i="8" s="1"/>
  <c r="AA827" i="8"/>
  <c r="W827" i="8"/>
  <c r="V827" i="8"/>
  <c r="U827" i="8"/>
  <c r="T827" i="8"/>
  <c r="S827" i="8"/>
  <c r="Z827" i="8" s="1"/>
  <c r="R827" i="8"/>
  <c r="Y827" i="8" s="1"/>
  <c r="Q827" i="8"/>
  <c r="X827" i="8" s="1"/>
  <c r="AA826" i="8"/>
  <c r="W826" i="8"/>
  <c r="V826" i="8"/>
  <c r="U826" i="8"/>
  <c r="T826" i="8"/>
  <c r="S826" i="8"/>
  <c r="Z826" i="8" s="1"/>
  <c r="R826" i="8"/>
  <c r="Y826" i="8" s="1"/>
  <c r="Q826" i="8"/>
  <c r="X826" i="8" s="1"/>
  <c r="AA825" i="8"/>
  <c r="W825" i="8"/>
  <c r="V825" i="8"/>
  <c r="U825" i="8"/>
  <c r="T825" i="8"/>
  <c r="S825" i="8"/>
  <c r="Z825" i="8" s="1"/>
  <c r="R825" i="8"/>
  <c r="Y825" i="8" s="1"/>
  <c r="Q825" i="8"/>
  <c r="X825" i="8" s="1"/>
  <c r="AA824" i="8"/>
  <c r="W824" i="8"/>
  <c r="V824" i="8"/>
  <c r="U824" i="8"/>
  <c r="T824" i="8"/>
  <c r="S824" i="8"/>
  <c r="Z824" i="8" s="1"/>
  <c r="R824" i="8"/>
  <c r="Y824" i="8" s="1"/>
  <c r="Q824" i="8"/>
  <c r="X824" i="8" s="1"/>
  <c r="AA823" i="8"/>
  <c r="W823" i="8"/>
  <c r="V823" i="8"/>
  <c r="U823" i="8"/>
  <c r="T823" i="8"/>
  <c r="S823" i="8"/>
  <c r="Z823" i="8" s="1"/>
  <c r="R823" i="8"/>
  <c r="Y823" i="8" s="1"/>
  <c r="Q823" i="8"/>
  <c r="X823" i="8" s="1"/>
  <c r="AA822" i="8"/>
  <c r="W822" i="8"/>
  <c r="V822" i="8"/>
  <c r="U822" i="8"/>
  <c r="T822" i="8"/>
  <c r="S822" i="8"/>
  <c r="Z822" i="8" s="1"/>
  <c r="R822" i="8"/>
  <c r="Y822" i="8" s="1"/>
  <c r="Q822" i="8"/>
  <c r="X822" i="8" s="1"/>
  <c r="AA821" i="8"/>
  <c r="W821" i="8"/>
  <c r="V821" i="8"/>
  <c r="U821" i="8"/>
  <c r="T821" i="8"/>
  <c r="S821" i="8"/>
  <c r="Z821" i="8" s="1"/>
  <c r="R821" i="8"/>
  <c r="Y821" i="8" s="1"/>
  <c r="Q821" i="8"/>
  <c r="X821" i="8" s="1"/>
  <c r="AA820" i="8"/>
  <c r="W820" i="8"/>
  <c r="V820" i="8"/>
  <c r="U820" i="8"/>
  <c r="T820" i="8"/>
  <c r="S820" i="8"/>
  <c r="Z820" i="8" s="1"/>
  <c r="R820" i="8"/>
  <c r="Y820" i="8" s="1"/>
  <c r="Q820" i="8"/>
  <c r="X820" i="8" s="1"/>
  <c r="AA819" i="8"/>
  <c r="W819" i="8"/>
  <c r="V819" i="8"/>
  <c r="U819" i="8"/>
  <c r="T819" i="8"/>
  <c r="S819" i="8"/>
  <c r="Z819" i="8" s="1"/>
  <c r="R819" i="8"/>
  <c r="Y819" i="8" s="1"/>
  <c r="Q819" i="8"/>
  <c r="X819" i="8" s="1"/>
  <c r="AA818" i="8"/>
  <c r="W818" i="8"/>
  <c r="V818" i="8"/>
  <c r="U818" i="8"/>
  <c r="T818" i="8"/>
  <c r="S818" i="8"/>
  <c r="Z818" i="8" s="1"/>
  <c r="R818" i="8"/>
  <c r="Y818" i="8" s="1"/>
  <c r="Q818" i="8"/>
  <c r="X818" i="8" s="1"/>
  <c r="AA817" i="8"/>
  <c r="W817" i="8"/>
  <c r="V817" i="8"/>
  <c r="U817" i="8"/>
  <c r="T817" i="8"/>
  <c r="S817" i="8"/>
  <c r="Z817" i="8" s="1"/>
  <c r="R817" i="8"/>
  <c r="Y817" i="8" s="1"/>
  <c r="Q817" i="8"/>
  <c r="X817" i="8" s="1"/>
  <c r="AA816" i="8"/>
  <c r="W816" i="8"/>
  <c r="V816" i="8"/>
  <c r="U816" i="8"/>
  <c r="T816" i="8"/>
  <c r="S816" i="8"/>
  <c r="Z816" i="8" s="1"/>
  <c r="R816" i="8"/>
  <c r="Y816" i="8" s="1"/>
  <c r="Q816" i="8"/>
  <c r="X816" i="8" s="1"/>
  <c r="AA815" i="8"/>
  <c r="W815" i="8"/>
  <c r="V815" i="8"/>
  <c r="U815" i="8"/>
  <c r="T815" i="8"/>
  <c r="S815" i="8"/>
  <c r="Z815" i="8" s="1"/>
  <c r="R815" i="8"/>
  <c r="Y815" i="8" s="1"/>
  <c r="Q815" i="8"/>
  <c r="X815" i="8" s="1"/>
  <c r="AA814" i="8"/>
  <c r="W814" i="8"/>
  <c r="V814" i="8"/>
  <c r="U814" i="8"/>
  <c r="T814" i="8"/>
  <c r="S814" i="8"/>
  <c r="Z814" i="8" s="1"/>
  <c r="R814" i="8"/>
  <c r="Y814" i="8" s="1"/>
  <c r="Q814" i="8"/>
  <c r="X814" i="8" s="1"/>
  <c r="AA813" i="8"/>
  <c r="W813" i="8"/>
  <c r="V813" i="8"/>
  <c r="U813" i="8"/>
  <c r="T813" i="8"/>
  <c r="S813" i="8"/>
  <c r="Z813" i="8" s="1"/>
  <c r="R813" i="8"/>
  <c r="Y813" i="8" s="1"/>
  <c r="Q813" i="8"/>
  <c r="X813" i="8" s="1"/>
  <c r="AA812" i="8"/>
  <c r="W812" i="8"/>
  <c r="V812" i="8"/>
  <c r="U812" i="8"/>
  <c r="T812" i="8"/>
  <c r="S812" i="8"/>
  <c r="Z812" i="8" s="1"/>
  <c r="R812" i="8"/>
  <c r="Y812" i="8" s="1"/>
  <c r="Q812" i="8"/>
  <c r="X812" i="8" s="1"/>
  <c r="AA811" i="8"/>
  <c r="W811" i="8"/>
  <c r="V811" i="8"/>
  <c r="U811" i="8"/>
  <c r="T811" i="8"/>
  <c r="S811" i="8"/>
  <c r="Z811" i="8" s="1"/>
  <c r="R811" i="8"/>
  <c r="Y811" i="8" s="1"/>
  <c r="Q811" i="8"/>
  <c r="X811" i="8" s="1"/>
  <c r="AA810" i="8"/>
  <c r="W810" i="8"/>
  <c r="V810" i="8"/>
  <c r="U810" i="8"/>
  <c r="T810" i="8"/>
  <c r="S810" i="8"/>
  <c r="Z810" i="8" s="1"/>
  <c r="R810" i="8"/>
  <c r="Y810" i="8" s="1"/>
  <c r="Q810" i="8"/>
  <c r="X810" i="8" s="1"/>
  <c r="AA809" i="8"/>
  <c r="W809" i="8"/>
  <c r="V809" i="8"/>
  <c r="U809" i="8"/>
  <c r="T809" i="8"/>
  <c r="S809" i="8"/>
  <c r="Z809" i="8" s="1"/>
  <c r="R809" i="8"/>
  <c r="Y809" i="8" s="1"/>
  <c r="Q809" i="8"/>
  <c r="X809" i="8" s="1"/>
  <c r="AA808" i="8"/>
  <c r="W808" i="8"/>
  <c r="V808" i="8"/>
  <c r="U808" i="8"/>
  <c r="T808" i="8"/>
  <c r="S808" i="8"/>
  <c r="Z808" i="8" s="1"/>
  <c r="R808" i="8"/>
  <c r="Y808" i="8" s="1"/>
  <c r="Q808" i="8"/>
  <c r="X808" i="8" s="1"/>
  <c r="AA807" i="8"/>
  <c r="W807" i="8"/>
  <c r="V807" i="8"/>
  <c r="U807" i="8"/>
  <c r="T807" i="8"/>
  <c r="S807" i="8"/>
  <c r="Z807" i="8" s="1"/>
  <c r="R807" i="8"/>
  <c r="Y807" i="8" s="1"/>
  <c r="Q807" i="8"/>
  <c r="X807" i="8" s="1"/>
  <c r="AA806" i="8"/>
  <c r="W806" i="8"/>
  <c r="V806" i="8"/>
  <c r="U806" i="8"/>
  <c r="T806" i="8"/>
  <c r="S806" i="8"/>
  <c r="Z806" i="8" s="1"/>
  <c r="R806" i="8"/>
  <c r="Y806" i="8" s="1"/>
  <c r="Q806" i="8"/>
  <c r="X806" i="8" s="1"/>
  <c r="AA805" i="8"/>
  <c r="W805" i="8"/>
  <c r="V805" i="8"/>
  <c r="U805" i="8"/>
  <c r="T805" i="8"/>
  <c r="S805" i="8"/>
  <c r="Z805" i="8" s="1"/>
  <c r="R805" i="8"/>
  <c r="Y805" i="8" s="1"/>
  <c r="Q805" i="8"/>
  <c r="X805" i="8" s="1"/>
  <c r="AA804" i="8"/>
  <c r="W804" i="8"/>
  <c r="V804" i="8"/>
  <c r="U804" i="8"/>
  <c r="T804" i="8"/>
  <c r="S804" i="8"/>
  <c r="Z804" i="8" s="1"/>
  <c r="R804" i="8"/>
  <c r="Y804" i="8" s="1"/>
  <c r="Q804" i="8"/>
  <c r="X804" i="8" s="1"/>
  <c r="AA803" i="8"/>
  <c r="W803" i="8"/>
  <c r="V803" i="8"/>
  <c r="U803" i="8"/>
  <c r="T803" i="8"/>
  <c r="S803" i="8"/>
  <c r="Z803" i="8" s="1"/>
  <c r="R803" i="8"/>
  <c r="Y803" i="8" s="1"/>
  <c r="Q803" i="8"/>
  <c r="X803" i="8" s="1"/>
  <c r="AA802" i="8"/>
  <c r="W802" i="8"/>
  <c r="V802" i="8"/>
  <c r="U802" i="8"/>
  <c r="T802" i="8"/>
  <c r="S802" i="8"/>
  <c r="Z802" i="8" s="1"/>
  <c r="R802" i="8"/>
  <c r="Y802" i="8" s="1"/>
  <c r="Q802" i="8"/>
  <c r="X802" i="8" s="1"/>
  <c r="AA801" i="8"/>
  <c r="W801" i="8"/>
  <c r="V801" i="8"/>
  <c r="U801" i="8"/>
  <c r="T801" i="8"/>
  <c r="S801" i="8"/>
  <c r="Z801" i="8" s="1"/>
  <c r="R801" i="8"/>
  <c r="Y801" i="8" s="1"/>
  <c r="Q801" i="8"/>
  <c r="X801" i="8" s="1"/>
  <c r="AA800" i="8"/>
  <c r="W800" i="8"/>
  <c r="V800" i="8"/>
  <c r="U800" i="8"/>
  <c r="T800" i="8"/>
  <c r="S800" i="8"/>
  <c r="Z800" i="8" s="1"/>
  <c r="R800" i="8"/>
  <c r="Y800" i="8" s="1"/>
  <c r="Q800" i="8"/>
  <c r="X800" i="8" s="1"/>
  <c r="AA799" i="8"/>
  <c r="W799" i="8"/>
  <c r="V799" i="8"/>
  <c r="U799" i="8"/>
  <c r="T799" i="8"/>
  <c r="S799" i="8"/>
  <c r="Z799" i="8" s="1"/>
  <c r="R799" i="8"/>
  <c r="Y799" i="8" s="1"/>
  <c r="Q799" i="8"/>
  <c r="X799" i="8" s="1"/>
  <c r="AA798" i="8"/>
  <c r="W798" i="8"/>
  <c r="V798" i="8"/>
  <c r="U798" i="8"/>
  <c r="T798" i="8"/>
  <c r="S798" i="8"/>
  <c r="Z798" i="8" s="1"/>
  <c r="R798" i="8"/>
  <c r="Y798" i="8" s="1"/>
  <c r="Q798" i="8"/>
  <c r="X798" i="8" s="1"/>
  <c r="AA797" i="8"/>
  <c r="W797" i="8"/>
  <c r="V797" i="8"/>
  <c r="U797" i="8"/>
  <c r="T797" i="8"/>
  <c r="S797" i="8"/>
  <c r="Z797" i="8" s="1"/>
  <c r="R797" i="8"/>
  <c r="Y797" i="8" s="1"/>
  <c r="Q797" i="8"/>
  <c r="X797" i="8" s="1"/>
  <c r="AA796" i="8"/>
  <c r="W796" i="8"/>
  <c r="V796" i="8"/>
  <c r="U796" i="8"/>
  <c r="T796" i="8"/>
  <c r="S796" i="8"/>
  <c r="Z796" i="8" s="1"/>
  <c r="R796" i="8"/>
  <c r="Y796" i="8" s="1"/>
  <c r="Q796" i="8"/>
  <c r="X796" i="8" s="1"/>
  <c r="AA795" i="8"/>
  <c r="W795" i="8"/>
  <c r="V795" i="8"/>
  <c r="U795" i="8"/>
  <c r="T795" i="8"/>
  <c r="S795" i="8"/>
  <c r="Z795" i="8" s="1"/>
  <c r="R795" i="8"/>
  <c r="Y795" i="8" s="1"/>
  <c r="Q795" i="8"/>
  <c r="X795" i="8" s="1"/>
  <c r="AA794" i="8"/>
  <c r="W794" i="8"/>
  <c r="V794" i="8"/>
  <c r="U794" i="8"/>
  <c r="T794" i="8"/>
  <c r="S794" i="8"/>
  <c r="Z794" i="8" s="1"/>
  <c r="R794" i="8"/>
  <c r="Y794" i="8" s="1"/>
  <c r="Q794" i="8"/>
  <c r="X794" i="8" s="1"/>
  <c r="AA793" i="8"/>
  <c r="W793" i="8"/>
  <c r="V793" i="8"/>
  <c r="U793" i="8"/>
  <c r="T793" i="8"/>
  <c r="S793" i="8"/>
  <c r="Z793" i="8" s="1"/>
  <c r="R793" i="8"/>
  <c r="Y793" i="8" s="1"/>
  <c r="Q793" i="8"/>
  <c r="X793" i="8" s="1"/>
  <c r="AA792" i="8"/>
  <c r="W792" i="8"/>
  <c r="V792" i="8"/>
  <c r="U792" i="8"/>
  <c r="T792" i="8"/>
  <c r="S792" i="8"/>
  <c r="Z792" i="8" s="1"/>
  <c r="R792" i="8"/>
  <c r="Y792" i="8" s="1"/>
  <c r="Q792" i="8"/>
  <c r="X792" i="8" s="1"/>
  <c r="AA791" i="8"/>
  <c r="W791" i="8"/>
  <c r="V791" i="8"/>
  <c r="U791" i="8"/>
  <c r="T791" i="8"/>
  <c r="S791" i="8"/>
  <c r="Z791" i="8" s="1"/>
  <c r="R791" i="8"/>
  <c r="Y791" i="8" s="1"/>
  <c r="Q791" i="8"/>
  <c r="X791" i="8" s="1"/>
  <c r="AA790" i="8"/>
  <c r="W790" i="8"/>
  <c r="V790" i="8"/>
  <c r="U790" i="8"/>
  <c r="T790" i="8"/>
  <c r="S790" i="8"/>
  <c r="Z790" i="8" s="1"/>
  <c r="R790" i="8"/>
  <c r="Y790" i="8" s="1"/>
  <c r="Q790" i="8"/>
  <c r="X790" i="8" s="1"/>
  <c r="AA789" i="8"/>
  <c r="W789" i="8"/>
  <c r="V789" i="8"/>
  <c r="U789" i="8"/>
  <c r="T789" i="8"/>
  <c r="S789" i="8"/>
  <c r="Z789" i="8" s="1"/>
  <c r="R789" i="8"/>
  <c r="Y789" i="8" s="1"/>
  <c r="Q789" i="8"/>
  <c r="X789" i="8" s="1"/>
  <c r="AA788" i="8"/>
  <c r="W788" i="8"/>
  <c r="V788" i="8"/>
  <c r="U788" i="8"/>
  <c r="T788" i="8"/>
  <c r="S788" i="8"/>
  <c r="Z788" i="8" s="1"/>
  <c r="R788" i="8"/>
  <c r="Y788" i="8" s="1"/>
  <c r="Q788" i="8"/>
  <c r="X788" i="8" s="1"/>
  <c r="AA787" i="8"/>
  <c r="W787" i="8"/>
  <c r="V787" i="8"/>
  <c r="U787" i="8"/>
  <c r="T787" i="8"/>
  <c r="S787" i="8"/>
  <c r="Z787" i="8" s="1"/>
  <c r="R787" i="8"/>
  <c r="Y787" i="8" s="1"/>
  <c r="Q787" i="8"/>
  <c r="X787" i="8" s="1"/>
  <c r="AA786" i="8"/>
  <c r="W786" i="8"/>
  <c r="V786" i="8"/>
  <c r="U786" i="8"/>
  <c r="T786" i="8"/>
  <c r="S786" i="8"/>
  <c r="Z786" i="8" s="1"/>
  <c r="R786" i="8"/>
  <c r="Y786" i="8" s="1"/>
  <c r="Q786" i="8"/>
  <c r="X786" i="8" s="1"/>
  <c r="AA785" i="8"/>
  <c r="W785" i="8"/>
  <c r="V785" i="8"/>
  <c r="U785" i="8"/>
  <c r="T785" i="8"/>
  <c r="S785" i="8"/>
  <c r="Z785" i="8" s="1"/>
  <c r="R785" i="8"/>
  <c r="Y785" i="8" s="1"/>
  <c r="Q785" i="8"/>
  <c r="X785" i="8" s="1"/>
  <c r="AA784" i="8"/>
  <c r="W784" i="8"/>
  <c r="V784" i="8"/>
  <c r="U784" i="8"/>
  <c r="T784" i="8"/>
  <c r="S784" i="8"/>
  <c r="Z784" i="8" s="1"/>
  <c r="R784" i="8"/>
  <c r="Y784" i="8" s="1"/>
  <c r="Q784" i="8"/>
  <c r="X784" i="8" s="1"/>
  <c r="AA783" i="8"/>
  <c r="W783" i="8"/>
  <c r="V783" i="8"/>
  <c r="U783" i="8"/>
  <c r="T783" i="8"/>
  <c r="S783" i="8"/>
  <c r="Z783" i="8" s="1"/>
  <c r="R783" i="8"/>
  <c r="Y783" i="8" s="1"/>
  <c r="Q783" i="8"/>
  <c r="X783" i="8" s="1"/>
  <c r="AA782" i="8"/>
  <c r="W782" i="8"/>
  <c r="V782" i="8"/>
  <c r="U782" i="8"/>
  <c r="T782" i="8"/>
  <c r="S782" i="8"/>
  <c r="Z782" i="8" s="1"/>
  <c r="R782" i="8"/>
  <c r="Y782" i="8" s="1"/>
  <c r="Q782" i="8"/>
  <c r="X782" i="8" s="1"/>
  <c r="AA781" i="8"/>
  <c r="W781" i="8"/>
  <c r="V781" i="8"/>
  <c r="U781" i="8"/>
  <c r="T781" i="8"/>
  <c r="S781" i="8"/>
  <c r="Z781" i="8" s="1"/>
  <c r="R781" i="8"/>
  <c r="Y781" i="8" s="1"/>
  <c r="Q781" i="8"/>
  <c r="X781" i="8" s="1"/>
  <c r="AA780" i="8"/>
  <c r="W780" i="8"/>
  <c r="V780" i="8"/>
  <c r="U780" i="8"/>
  <c r="T780" i="8"/>
  <c r="S780" i="8"/>
  <c r="Z780" i="8" s="1"/>
  <c r="R780" i="8"/>
  <c r="Y780" i="8" s="1"/>
  <c r="Q780" i="8"/>
  <c r="X780" i="8" s="1"/>
  <c r="AA779" i="8"/>
  <c r="W779" i="8"/>
  <c r="V779" i="8"/>
  <c r="U779" i="8"/>
  <c r="T779" i="8"/>
  <c r="S779" i="8"/>
  <c r="Z779" i="8" s="1"/>
  <c r="R779" i="8"/>
  <c r="Y779" i="8" s="1"/>
  <c r="Q779" i="8"/>
  <c r="X779" i="8" s="1"/>
  <c r="AA778" i="8"/>
  <c r="W778" i="8"/>
  <c r="V778" i="8"/>
  <c r="U778" i="8"/>
  <c r="T778" i="8"/>
  <c r="S778" i="8"/>
  <c r="Z778" i="8" s="1"/>
  <c r="R778" i="8"/>
  <c r="Y778" i="8" s="1"/>
  <c r="Q778" i="8"/>
  <c r="X778" i="8" s="1"/>
  <c r="AA777" i="8"/>
  <c r="W777" i="8"/>
  <c r="V777" i="8"/>
  <c r="U777" i="8"/>
  <c r="T777" i="8"/>
  <c r="S777" i="8"/>
  <c r="Z777" i="8" s="1"/>
  <c r="R777" i="8"/>
  <c r="Y777" i="8" s="1"/>
  <c r="Q777" i="8"/>
  <c r="X777" i="8" s="1"/>
  <c r="AA776" i="8"/>
  <c r="W776" i="8"/>
  <c r="V776" i="8"/>
  <c r="U776" i="8"/>
  <c r="T776" i="8"/>
  <c r="S776" i="8"/>
  <c r="Z776" i="8" s="1"/>
  <c r="R776" i="8"/>
  <c r="Y776" i="8" s="1"/>
  <c r="Q776" i="8"/>
  <c r="X776" i="8" s="1"/>
  <c r="AA775" i="8"/>
  <c r="W775" i="8"/>
  <c r="V775" i="8"/>
  <c r="U775" i="8"/>
  <c r="T775" i="8"/>
  <c r="S775" i="8"/>
  <c r="Z775" i="8" s="1"/>
  <c r="R775" i="8"/>
  <c r="Y775" i="8" s="1"/>
  <c r="Q775" i="8"/>
  <c r="X775" i="8" s="1"/>
  <c r="AA774" i="8"/>
  <c r="W774" i="8"/>
  <c r="V774" i="8"/>
  <c r="U774" i="8"/>
  <c r="T774" i="8"/>
  <c r="S774" i="8"/>
  <c r="Z774" i="8" s="1"/>
  <c r="R774" i="8"/>
  <c r="Y774" i="8" s="1"/>
  <c r="Q774" i="8"/>
  <c r="X774" i="8" s="1"/>
  <c r="AA773" i="8"/>
  <c r="W773" i="8"/>
  <c r="V773" i="8"/>
  <c r="U773" i="8"/>
  <c r="T773" i="8"/>
  <c r="S773" i="8"/>
  <c r="Z773" i="8" s="1"/>
  <c r="R773" i="8"/>
  <c r="Y773" i="8" s="1"/>
  <c r="Q773" i="8"/>
  <c r="X773" i="8" s="1"/>
  <c r="AA772" i="8"/>
  <c r="W772" i="8"/>
  <c r="V772" i="8"/>
  <c r="U772" i="8"/>
  <c r="T772" i="8"/>
  <c r="S772" i="8"/>
  <c r="Z772" i="8" s="1"/>
  <c r="R772" i="8"/>
  <c r="Y772" i="8" s="1"/>
  <c r="Q772" i="8"/>
  <c r="X772" i="8" s="1"/>
  <c r="AA771" i="8"/>
  <c r="W771" i="8"/>
  <c r="V771" i="8"/>
  <c r="U771" i="8"/>
  <c r="T771" i="8"/>
  <c r="S771" i="8"/>
  <c r="Z771" i="8" s="1"/>
  <c r="R771" i="8"/>
  <c r="Y771" i="8" s="1"/>
  <c r="Q771" i="8"/>
  <c r="X771" i="8" s="1"/>
  <c r="AA770" i="8"/>
  <c r="W770" i="8"/>
  <c r="V770" i="8"/>
  <c r="U770" i="8"/>
  <c r="T770" i="8"/>
  <c r="S770" i="8"/>
  <c r="Z770" i="8" s="1"/>
  <c r="R770" i="8"/>
  <c r="Y770" i="8" s="1"/>
  <c r="Q770" i="8"/>
  <c r="X770" i="8" s="1"/>
  <c r="AA769" i="8"/>
  <c r="W769" i="8"/>
  <c r="V769" i="8"/>
  <c r="U769" i="8"/>
  <c r="T769" i="8"/>
  <c r="S769" i="8"/>
  <c r="Z769" i="8" s="1"/>
  <c r="R769" i="8"/>
  <c r="Y769" i="8" s="1"/>
  <c r="Q769" i="8"/>
  <c r="X769" i="8" s="1"/>
  <c r="AA768" i="8"/>
  <c r="W768" i="8"/>
  <c r="V768" i="8"/>
  <c r="U768" i="8"/>
  <c r="T768" i="8"/>
  <c r="S768" i="8"/>
  <c r="Z768" i="8" s="1"/>
  <c r="R768" i="8"/>
  <c r="Y768" i="8" s="1"/>
  <c r="Q768" i="8"/>
  <c r="X768" i="8" s="1"/>
  <c r="AA767" i="8"/>
  <c r="W767" i="8"/>
  <c r="V767" i="8"/>
  <c r="U767" i="8"/>
  <c r="T767" i="8"/>
  <c r="S767" i="8"/>
  <c r="Z767" i="8" s="1"/>
  <c r="R767" i="8"/>
  <c r="Y767" i="8" s="1"/>
  <c r="Q767" i="8"/>
  <c r="X767" i="8" s="1"/>
  <c r="AA766" i="8"/>
  <c r="W766" i="8"/>
  <c r="V766" i="8"/>
  <c r="U766" i="8"/>
  <c r="T766" i="8"/>
  <c r="S766" i="8"/>
  <c r="Z766" i="8" s="1"/>
  <c r="R766" i="8"/>
  <c r="Y766" i="8" s="1"/>
  <c r="Q766" i="8"/>
  <c r="X766" i="8" s="1"/>
  <c r="AA765" i="8"/>
  <c r="W765" i="8"/>
  <c r="V765" i="8"/>
  <c r="U765" i="8"/>
  <c r="T765" i="8"/>
  <c r="S765" i="8"/>
  <c r="Z765" i="8" s="1"/>
  <c r="R765" i="8"/>
  <c r="Y765" i="8" s="1"/>
  <c r="Q765" i="8"/>
  <c r="X765" i="8" s="1"/>
  <c r="AA764" i="8"/>
  <c r="W764" i="8"/>
  <c r="V764" i="8"/>
  <c r="U764" i="8"/>
  <c r="T764" i="8"/>
  <c r="S764" i="8"/>
  <c r="Z764" i="8" s="1"/>
  <c r="R764" i="8"/>
  <c r="Y764" i="8" s="1"/>
  <c r="Q764" i="8"/>
  <c r="X764" i="8" s="1"/>
  <c r="AA763" i="8"/>
  <c r="W763" i="8"/>
  <c r="V763" i="8"/>
  <c r="U763" i="8"/>
  <c r="T763" i="8"/>
  <c r="S763" i="8"/>
  <c r="Z763" i="8" s="1"/>
  <c r="R763" i="8"/>
  <c r="Y763" i="8" s="1"/>
  <c r="Q763" i="8"/>
  <c r="X763" i="8" s="1"/>
  <c r="AA762" i="8"/>
  <c r="W762" i="8"/>
  <c r="V762" i="8"/>
  <c r="U762" i="8"/>
  <c r="T762" i="8"/>
  <c r="S762" i="8"/>
  <c r="Z762" i="8" s="1"/>
  <c r="R762" i="8"/>
  <c r="Y762" i="8" s="1"/>
  <c r="Q762" i="8"/>
  <c r="X762" i="8" s="1"/>
  <c r="AA761" i="8"/>
  <c r="W761" i="8"/>
  <c r="V761" i="8"/>
  <c r="U761" i="8"/>
  <c r="T761" i="8"/>
  <c r="S761" i="8"/>
  <c r="Z761" i="8" s="1"/>
  <c r="R761" i="8"/>
  <c r="Y761" i="8" s="1"/>
  <c r="Q761" i="8"/>
  <c r="X761" i="8" s="1"/>
  <c r="AA760" i="8"/>
  <c r="W760" i="8"/>
  <c r="V760" i="8"/>
  <c r="U760" i="8"/>
  <c r="T760" i="8"/>
  <c r="S760" i="8"/>
  <c r="Z760" i="8" s="1"/>
  <c r="R760" i="8"/>
  <c r="Y760" i="8" s="1"/>
  <c r="Q760" i="8"/>
  <c r="X760" i="8" s="1"/>
  <c r="AA759" i="8"/>
  <c r="W759" i="8"/>
  <c r="V759" i="8"/>
  <c r="U759" i="8"/>
  <c r="T759" i="8"/>
  <c r="S759" i="8"/>
  <c r="Z759" i="8" s="1"/>
  <c r="R759" i="8"/>
  <c r="Y759" i="8" s="1"/>
  <c r="Q759" i="8"/>
  <c r="X759" i="8" s="1"/>
  <c r="AA758" i="8"/>
  <c r="W758" i="8"/>
  <c r="V758" i="8"/>
  <c r="U758" i="8"/>
  <c r="T758" i="8"/>
  <c r="S758" i="8"/>
  <c r="Z758" i="8" s="1"/>
  <c r="R758" i="8"/>
  <c r="Y758" i="8" s="1"/>
  <c r="Q758" i="8"/>
  <c r="X758" i="8" s="1"/>
  <c r="AA757" i="8"/>
  <c r="W757" i="8"/>
  <c r="V757" i="8"/>
  <c r="U757" i="8"/>
  <c r="T757" i="8"/>
  <c r="S757" i="8"/>
  <c r="Z757" i="8" s="1"/>
  <c r="R757" i="8"/>
  <c r="Y757" i="8" s="1"/>
  <c r="Q757" i="8"/>
  <c r="X757" i="8" s="1"/>
  <c r="AA756" i="8"/>
  <c r="W756" i="8"/>
  <c r="V756" i="8"/>
  <c r="U756" i="8"/>
  <c r="T756" i="8"/>
  <c r="S756" i="8"/>
  <c r="Z756" i="8" s="1"/>
  <c r="R756" i="8"/>
  <c r="Y756" i="8" s="1"/>
  <c r="Q756" i="8"/>
  <c r="X756" i="8" s="1"/>
  <c r="AA755" i="8"/>
  <c r="W755" i="8"/>
  <c r="V755" i="8"/>
  <c r="U755" i="8"/>
  <c r="T755" i="8"/>
  <c r="S755" i="8"/>
  <c r="Z755" i="8" s="1"/>
  <c r="R755" i="8"/>
  <c r="Y755" i="8" s="1"/>
  <c r="Q755" i="8"/>
  <c r="X755" i="8" s="1"/>
  <c r="AA754" i="8"/>
  <c r="W754" i="8"/>
  <c r="V754" i="8"/>
  <c r="U754" i="8"/>
  <c r="T754" i="8"/>
  <c r="S754" i="8"/>
  <c r="Z754" i="8" s="1"/>
  <c r="R754" i="8"/>
  <c r="Y754" i="8" s="1"/>
  <c r="Q754" i="8"/>
  <c r="X754" i="8" s="1"/>
  <c r="AA753" i="8"/>
  <c r="W753" i="8"/>
  <c r="V753" i="8"/>
  <c r="U753" i="8"/>
  <c r="T753" i="8"/>
  <c r="S753" i="8"/>
  <c r="Z753" i="8" s="1"/>
  <c r="R753" i="8"/>
  <c r="Y753" i="8" s="1"/>
  <c r="Q753" i="8"/>
  <c r="X753" i="8" s="1"/>
  <c r="AA752" i="8"/>
  <c r="W752" i="8"/>
  <c r="V752" i="8"/>
  <c r="U752" i="8"/>
  <c r="T752" i="8"/>
  <c r="S752" i="8"/>
  <c r="Z752" i="8" s="1"/>
  <c r="R752" i="8"/>
  <c r="Y752" i="8" s="1"/>
  <c r="Q752" i="8"/>
  <c r="X752" i="8" s="1"/>
  <c r="AA751" i="8"/>
  <c r="W751" i="8"/>
  <c r="V751" i="8"/>
  <c r="U751" i="8"/>
  <c r="T751" i="8"/>
  <c r="S751" i="8"/>
  <c r="Z751" i="8" s="1"/>
  <c r="R751" i="8"/>
  <c r="Y751" i="8" s="1"/>
  <c r="Q751" i="8"/>
  <c r="X751" i="8" s="1"/>
  <c r="AA750" i="8"/>
  <c r="W750" i="8"/>
  <c r="V750" i="8"/>
  <c r="U750" i="8"/>
  <c r="T750" i="8"/>
  <c r="S750" i="8"/>
  <c r="Z750" i="8" s="1"/>
  <c r="R750" i="8"/>
  <c r="Y750" i="8" s="1"/>
  <c r="Q750" i="8"/>
  <c r="X750" i="8" s="1"/>
  <c r="AA749" i="8"/>
  <c r="W749" i="8"/>
  <c r="V749" i="8"/>
  <c r="U749" i="8"/>
  <c r="T749" i="8"/>
  <c r="S749" i="8"/>
  <c r="Z749" i="8" s="1"/>
  <c r="R749" i="8"/>
  <c r="Y749" i="8" s="1"/>
  <c r="Q749" i="8"/>
  <c r="X749" i="8" s="1"/>
  <c r="AA748" i="8"/>
  <c r="W748" i="8"/>
  <c r="V748" i="8"/>
  <c r="U748" i="8"/>
  <c r="T748" i="8"/>
  <c r="S748" i="8"/>
  <c r="Z748" i="8" s="1"/>
  <c r="R748" i="8"/>
  <c r="Y748" i="8" s="1"/>
  <c r="Q748" i="8"/>
  <c r="X748" i="8" s="1"/>
  <c r="AA747" i="8"/>
  <c r="W747" i="8"/>
  <c r="V747" i="8"/>
  <c r="U747" i="8"/>
  <c r="T747" i="8"/>
  <c r="S747" i="8"/>
  <c r="Z747" i="8" s="1"/>
  <c r="R747" i="8"/>
  <c r="Y747" i="8" s="1"/>
  <c r="Q747" i="8"/>
  <c r="X747" i="8" s="1"/>
  <c r="AA746" i="8"/>
  <c r="W746" i="8"/>
  <c r="V746" i="8"/>
  <c r="U746" i="8"/>
  <c r="T746" i="8"/>
  <c r="S746" i="8"/>
  <c r="Z746" i="8" s="1"/>
  <c r="R746" i="8"/>
  <c r="Y746" i="8" s="1"/>
  <c r="Q746" i="8"/>
  <c r="X746" i="8" s="1"/>
  <c r="AA745" i="8"/>
  <c r="W745" i="8"/>
  <c r="V745" i="8"/>
  <c r="U745" i="8"/>
  <c r="T745" i="8"/>
  <c r="S745" i="8"/>
  <c r="Z745" i="8" s="1"/>
  <c r="R745" i="8"/>
  <c r="Y745" i="8" s="1"/>
  <c r="Q745" i="8"/>
  <c r="X745" i="8" s="1"/>
  <c r="AA744" i="8"/>
  <c r="W744" i="8"/>
  <c r="V744" i="8"/>
  <c r="U744" i="8"/>
  <c r="T744" i="8"/>
  <c r="S744" i="8"/>
  <c r="Z744" i="8" s="1"/>
  <c r="R744" i="8"/>
  <c r="Y744" i="8" s="1"/>
  <c r="Q744" i="8"/>
  <c r="X744" i="8" s="1"/>
  <c r="AA743" i="8"/>
  <c r="W743" i="8"/>
  <c r="V743" i="8"/>
  <c r="U743" i="8"/>
  <c r="T743" i="8"/>
  <c r="S743" i="8"/>
  <c r="Z743" i="8" s="1"/>
  <c r="R743" i="8"/>
  <c r="Y743" i="8" s="1"/>
  <c r="Q743" i="8"/>
  <c r="X743" i="8" s="1"/>
  <c r="AA742" i="8"/>
  <c r="W742" i="8"/>
  <c r="V742" i="8"/>
  <c r="U742" i="8"/>
  <c r="T742" i="8"/>
  <c r="S742" i="8"/>
  <c r="Z742" i="8" s="1"/>
  <c r="R742" i="8"/>
  <c r="Y742" i="8" s="1"/>
  <c r="Q742" i="8"/>
  <c r="X742" i="8" s="1"/>
  <c r="AA741" i="8"/>
  <c r="W741" i="8"/>
  <c r="V741" i="8"/>
  <c r="U741" i="8"/>
  <c r="T741" i="8"/>
  <c r="S741" i="8"/>
  <c r="Z741" i="8" s="1"/>
  <c r="R741" i="8"/>
  <c r="Y741" i="8" s="1"/>
  <c r="Q741" i="8"/>
  <c r="X741" i="8" s="1"/>
  <c r="AA740" i="8"/>
  <c r="W740" i="8"/>
  <c r="V740" i="8"/>
  <c r="U740" i="8"/>
  <c r="T740" i="8"/>
  <c r="S740" i="8"/>
  <c r="Z740" i="8" s="1"/>
  <c r="R740" i="8"/>
  <c r="Y740" i="8" s="1"/>
  <c r="Q740" i="8"/>
  <c r="X740" i="8" s="1"/>
  <c r="AA739" i="8"/>
  <c r="W739" i="8"/>
  <c r="V739" i="8"/>
  <c r="U739" i="8"/>
  <c r="T739" i="8"/>
  <c r="S739" i="8"/>
  <c r="Z739" i="8" s="1"/>
  <c r="R739" i="8"/>
  <c r="Y739" i="8" s="1"/>
  <c r="Q739" i="8"/>
  <c r="X739" i="8" s="1"/>
  <c r="AA738" i="8"/>
  <c r="W738" i="8"/>
  <c r="V738" i="8"/>
  <c r="U738" i="8"/>
  <c r="T738" i="8"/>
  <c r="S738" i="8"/>
  <c r="Z738" i="8" s="1"/>
  <c r="R738" i="8"/>
  <c r="Y738" i="8" s="1"/>
  <c r="Q738" i="8"/>
  <c r="X738" i="8" s="1"/>
  <c r="AA737" i="8"/>
  <c r="W737" i="8"/>
  <c r="V737" i="8"/>
  <c r="U737" i="8"/>
  <c r="T737" i="8"/>
  <c r="S737" i="8"/>
  <c r="Z737" i="8" s="1"/>
  <c r="R737" i="8"/>
  <c r="Y737" i="8" s="1"/>
  <c r="Q737" i="8"/>
  <c r="X737" i="8" s="1"/>
  <c r="AA736" i="8"/>
  <c r="W736" i="8"/>
  <c r="V736" i="8"/>
  <c r="U736" i="8"/>
  <c r="T736" i="8"/>
  <c r="S736" i="8"/>
  <c r="Z736" i="8" s="1"/>
  <c r="R736" i="8"/>
  <c r="Y736" i="8" s="1"/>
  <c r="Q736" i="8"/>
  <c r="X736" i="8" s="1"/>
  <c r="AA735" i="8"/>
  <c r="W735" i="8"/>
  <c r="V735" i="8"/>
  <c r="U735" i="8"/>
  <c r="T735" i="8"/>
  <c r="S735" i="8"/>
  <c r="Z735" i="8" s="1"/>
  <c r="R735" i="8"/>
  <c r="Y735" i="8" s="1"/>
  <c r="Q735" i="8"/>
  <c r="X735" i="8" s="1"/>
  <c r="AA734" i="8"/>
  <c r="W734" i="8"/>
  <c r="V734" i="8"/>
  <c r="U734" i="8"/>
  <c r="T734" i="8"/>
  <c r="S734" i="8"/>
  <c r="Z734" i="8" s="1"/>
  <c r="R734" i="8"/>
  <c r="Y734" i="8" s="1"/>
  <c r="Q734" i="8"/>
  <c r="X734" i="8" s="1"/>
  <c r="AA733" i="8"/>
  <c r="W733" i="8"/>
  <c r="V733" i="8"/>
  <c r="U733" i="8"/>
  <c r="T733" i="8"/>
  <c r="S733" i="8"/>
  <c r="Z733" i="8" s="1"/>
  <c r="R733" i="8"/>
  <c r="Y733" i="8" s="1"/>
  <c r="Q733" i="8"/>
  <c r="X733" i="8" s="1"/>
  <c r="AA732" i="8"/>
  <c r="W732" i="8"/>
  <c r="V732" i="8"/>
  <c r="U732" i="8"/>
  <c r="T732" i="8"/>
  <c r="S732" i="8"/>
  <c r="Z732" i="8" s="1"/>
  <c r="R732" i="8"/>
  <c r="Y732" i="8" s="1"/>
  <c r="Q732" i="8"/>
  <c r="X732" i="8" s="1"/>
  <c r="AA731" i="8"/>
  <c r="W731" i="8"/>
  <c r="V731" i="8"/>
  <c r="U731" i="8"/>
  <c r="T731" i="8"/>
  <c r="S731" i="8"/>
  <c r="Z731" i="8" s="1"/>
  <c r="R731" i="8"/>
  <c r="Y731" i="8" s="1"/>
  <c r="Q731" i="8"/>
  <c r="X731" i="8" s="1"/>
  <c r="AA730" i="8"/>
  <c r="W730" i="8"/>
  <c r="V730" i="8"/>
  <c r="U730" i="8"/>
  <c r="T730" i="8"/>
  <c r="S730" i="8"/>
  <c r="Z730" i="8" s="1"/>
  <c r="R730" i="8"/>
  <c r="Y730" i="8" s="1"/>
  <c r="Q730" i="8"/>
  <c r="X730" i="8" s="1"/>
  <c r="AA729" i="8"/>
  <c r="W729" i="8"/>
  <c r="V729" i="8"/>
  <c r="U729" i="8"/>
  <c r="T729" i="8"/>
  <c r="S729" i="8"/>
  <c r="Z729" i="8" s="1"/>
  <c r="R729" i="8"/>
  <c r="Y729" i="8" s="1"/>
  <c r="Q729" i="8"/>
  <c r="X729" i="8" s="1"/>
  <c r="AA728" i="8"/>
  <c r="W728" i="8"/>
  <c r="V728" i="8"/>
  <c r="U728" i="8"/>
  <c r="T728" i="8"/>
  <c r="S728" i="8"/>
  <c r="Z728" i="8" s="1"/>
  <c r="R728" i="8"/>
  <c r="Y728" i="8" s="1"/>
  <c r="Q728" i="8"/>
  <c r="X728" i="8" s="1"/>
  <c r="AA727" i="8"/>
  <c r="W727" i="8"/>
  <c r="V727" i="8"/>
  <c r="U727" i="8"/>
  <c r="T727" i="8"/>
  <c r="S727" i="8"/>
  <c r="Z727" i="8" s="1"/>
  <c r="R727" i="8"/>
  <c r="Y727" i="8" s="1"/>
  <c r="Q727" i="8"/>
  <c r="X727" i="8" s="1"/>
  <c r="AA726" i="8"/>
  <c r="W726" i="8"/>
  <c r="V726" i="8"/>
  <c r="U726" i="8"/>
  <c r="T726" i="8"/>
  <c r="S726" i="8"/>
  <c r="Z726" i="8" s="1"/>
  <c r="R726" i="8"/>
  <c r="Y726" i="8" s="1"/>
  <c r="Q726" i="8"/>
  <c r="X726" i="8" s="1"/>
  <c r="AA725" i="8"/>
  <c r="W725" i="8"/>
  <c r="V725" i="8"/>
  <c r="U725" i="8"/>
  <c r="T725" i="8"/>
  <c r="S725" i="8"/>
  <c r="Z725" i="8" s="1"/>
  <c r="R725" i="8"/>
  <c r="Y725" i="8" s="1"/>
  <c r="Q725" i="8"/>
  <c r="X725" i="8" s="1"/>
  <c r="AA724" i="8"/>
  <c r="W724" i="8"/>
  <c r="V724" i="8"/>
  <c r="U724" i="8"/>
  <c r="T724" i="8"/>
  <c r="S724" i="8"/>
  <c r="Z724" i="8" s="1"/>
  <c r="R724" i="8"/>
  <c r="Y724" i="8" s="1"/>
  <c r="Q724" i="8"/>
  <c r="X724" i="8" s="1"/>
  <c r="AA723" i="8"/>
  <c r="W723" i="8"/>
  <c r="V723" i="8"/>
  <c r="U723" i="8"/>
  <c r="T723" i="8"/>
  <c r="S723" i="8"/>
  <c r="Z723" i="8" s="1"/>
  <c r="R723" i="8"/>
  <c r="Y723" i="8" s="1"/>
  <c r="Q723" i="8"/>
  <c r="X723" i="8" s="1"/>
  <c r="AA722" i="8"/>
  <c r="W722" i="8"/>
  <c r="V722" i="8"/>
  <c r="U722" i="8"/>
  <c r="T722" i="8"/>
  <c r="S722" i="8"/>
  <c r="Z722" i="8" s="1"/>
  <c r="R722" i="8"/>
  <c r="Y722" i="8" s="1"/>
  <c r="Q722" i="8"/>
  <c r="X722" i="8" s="1"/>
  <c r="AA721" i="8"/>
  <c r="W721" i="8"/>
  <c r="V721" i="8"/>
  <c r="U721" i="8"/>
  <c r="T721" i="8"/>
  <c r="S721" i="8"/>
  <c r="Z721" i="8" s="1"/>
  <c r="R721" i="8"/>
  <c r="Y721" i="8" s="1"/>
  <c r="Q721" i="8"/>
  <c r="X721" i="8" s="1"/>
  <c r="AA720" i="8"/>
  <c r="W720" i="8"/>
  <c r="V720" i="8"/>
  <c r="U720" i="8"/>
  <c r="T720" i="8"/>
  <c r="S720" i="8"/>
  <c r="Z720" i="8" s="1"/>
  <c r="R720" i="8"/>
  <c r="Y720" i="8" s="1"/>
  <c r="Q720" i="8"/>
  <c r="X720" i="8" s="1"/>
  <c r="AA719" i="8"/>
  <c r="W719" i="8"/>
  <c r="V719" i="8"/>
  <c r="U719" i="8"/>
  <c r="T719" i="8"/>
  <c r="S719" i="8"/>
  <c r="Z719" i="8" s="1"/>
  <c r="R719" i="8"/>
  <c r="Y719" i="8" s="1"/>
  <c r="Q719" i="8"/>
  <c r="X719" i="8" s="1"/>
  <c r="AA718" i="8"/>
  <c r="W718" i="8"/>
  <c r="V718" i="8"/>
  <c r="U718" i="8"/>
  <c r="T718" i="8"/>
  <c r="S718" i="8"/>
  <c r="Z718" i="8" s="1"/>
  <c r="R718" i="8"/>
  <c r="Y718" i="8" s="1"/>
  <c r="Q718" i="8"/>
  <c r="X718" i="8" s="1"/>
  <c r="AA717" i="8"/>
  <c r="W717" i="8"/>
  <c r="V717" i="8"/>
  <c r="U717" i="8"/>
  <c r="T717" i="8"/>
  <c r="S717" i="8"/>
  <c r="Z717" i="8" s="1"/>
  <c r="R717" i="8"/>
  <c r="Y717" i="8" s="1"/>
  <c r="Q717" i="8"/>
  <c r="X717" i="8" s="1"/>
  <c r="AA716" i="8"/>
  <c r="W716" i="8"/>
  <c r="V716" i="8"/>
  <c r="U716" i="8"/>
  <c r="T716" i="8"/>
  <c r="S716" i="8"/>
  <c r="Z716" i="8" s="1"/>
  <c r="R716" i="8"/>
  <c r="Y716" i="8" s="1"/>
  <c r="Q716" i="8"/>
  <c r="X716" i="8" s="1"/>
  <c r="AA715" i="8"/>
  <c r="W715" i="8"/>
  <c r="V715" i="8"/>
  <c r="U715" i="8"/>
  <c r="T715" i="8"/>
  <c r="S715" i="8"/>
  <c r="Z715" i="8" s="1"/>
  <c r="R715" i="8"/>
  <c r="Y715" i="8" s="1"/>
  <c r="Q715" i="8"/>
  <c r="X715" i="8" s="1"/>
  <c r="AA714" i="8"/>
  <c r="W714" i="8"/>
  <c r="V714" i="8"/>
  <c r="U714" i="8"/>
  <c r="T714" i="8"/>
  <c r="S714" i="8"/>
  <c r="Z714" i="8" s="1"/>
  <c r="R714" i="8"/>
  <c r="Y714" i="8" s="1"/>
  <c r="Q714" i="8"/>
  <c r="X714" i="8" s="1"/>
  <c r="AA713" i="8"/>
  <c r="W713" i="8"/>
  <c r="V713" i="8"/>
  <c r="U713" i="8"/>
  <c r="T713" i="8"/>
  <c r="S713" i="8"/>
  <c r="Z713" i="8" s="1"/>
  <c r="R713" i="8"/>
  <c r="Y713" i="8" s="1"/>
  <c r="Q713" i="8"/>
  <c r="X713" i="8" s="1"/>
  <c r="AA712" i="8"/>
  <c r="W712" i="8"/>
  <c r="V712" i="8"/>
  <c r="U712" i="8"/>
  <c r="T712" i="8"/>
  <c r="S712" i="8"/>
  <c r="Z712" i="8" s="1"/>
  <c r="R712" i="8"/>
  <c r="Y712" i="8" s="1"/>
  <c r="Q712" i="8"/>
  <c r="X712" i="8" s="1"/>
  <c r="AA711" i="8"/>
  <c r="W711" i="8"/>
  <c r="V711" i="8"/>
  <c r="U711" i="8"/>
  <c r="T711" i="8"/>
  <c r="S711" i="8"/>
  <c r="Z711" i="8" s="1"/>
  <c r="R711" i="8"/>
  <c r="Y711" i="8" s="1"/>
  <c r="Q711" i="8"/>
  <c r="X711" i="8" s="1"/>
  <c r="AA710" i="8"/>
  <c r="W710" i="8"/>
  <c r="V710" i="8"/>
  <c r="U710" i="8"/>
  <c r="T710" i="8"/>
  <c r="S710" i="8"/>
  <c r="Z710" i="8" s="1"/>
  <c r="R710" i="8"/>
  <c r="Y710" i="8" s="1"/>
  <c r="Q710" i="8"/>
  <c r="X710" i="8" s="1"/>
  <c r="AA709" i="8"/>
  <c r="W709" i="8"/>
  <c r="V709" i="8"/>
  <c r="U709" i="8"/>
  <c r="T709" i="8"/>
  <c r="S709" i="8"/>
  <c r="Z709" i="8" s="1"/>
  <c r="R709" i="8"/>
  <c r="Y709" i="8" s="1"/>
  <c r="Q709" i="8"/>
  <c r="X709" i="8" s="1"/>
  <c r="AA708" i="8"/>
  <c r="W708" i="8"/>
  <c r="V708" i="8"/>
  <c r="U708" i="8"/>
  <c r="T708" i="8"/>
  <c r="S708" i="8"/>
  <c r="Z708" i="8" s="1"/>
  <c r="R708" i="8"/>
  <c r="Y708" i="8" s="1"/>
  <c r="Q708" i="8"/>
  <c r="X708" i="8" s="1"/>
  <c r="AA707" i="8"/>
  <c r="W707" i="8"/>
  <c r="V707" i="8"/>
  <c r="U707" i="8"/>
  <c r="T707" i="8"/>
  <c r="S707" i="8"/>
  <c r="Z707" i="8" s="1"/>
  <c r="R707" i="8"/>
  <c r="Y707" i="8" s="1"/>
  <c r="Q707" i="8"/>
  <c r="X707" i="8" s="1"/>
  <c r="AA706" i="8"/>
  <c r="W706" i="8"/>
  <c r="V706" i="8"/>
  <c r="U706" i="8"/>
  <c r="T706" i="8"/>
  <c r="S706" i="8"/>
  <c r="Z706" i="8" s="1"/>
  <c r="R706" i="8"/>
  <c r="Y706" i="8" s="1"/>
  <c r="Q706" i="8"/>
  <c r="X706" i="8" s="1"/>
  <c r="AA705" i="8"/>
  <c r="W705" i="8"/>
  <c r="V705" i="8"/>
  <c r="U705" i="8"/>
  <c r="T705" i="8"/>
  <c r="S705" i="8"/>
  <c r="Z705" i="8" s="1"/>
  <c r="R705" i="8"/>
  <c r="Y705" i="8" s="1"/>
  <c r="Q705" i="8"/>
  <c r="X705" i="8" s="1"/>
  <c r="AA704" i="8"/>
  <c r="W704" i="8"/>
  <c r="V704" i="8"/>
  <c r="U704" i="8"/>
  <c r="T704" i="8"/>
  <c r="S704" i="8"/>
  <c r="Z704" i="8" s="1"/>
  <c r="R704" i="8"/>
  <c r="Y704" i="8" s="1"/>
  <c r="Q704" i="8"/>
  <c r="X704" i="8" s="1"/>
  <c r="AA703" i="8"/>
  <c r="W703" i="8"/>
  <c r="V703" i="8"/>
  <c r="U703" i="8"/>
  <c r="T703" i="8"/>
  <c r="S703" i="8"/>
  <c r="Z703" i="8" s="1"/>
  <c r="R703" i="8"/>
  <c r="Y703" i="8" s="1"/>
  <c r="Q703" i="8"/>
  <c r="X703" i="8" s="1"/>
  <c r="AA702" i="8"/>
  <c r="W702" i="8"/>
  <c r="V702" i="8"/>
  <c r="U702" i="8"/>
  <c r="T702" i="8"/>
  <c r="S702" i="8"/>
  <c r="Z702" i="8" s="1"/>
  <c r="R702" i="8"/>
  <c r="Y702" i="8" s="1"/>
  <c r="Q702" i="8"/>
  <c r="X702" i="8" s="1"/>
  <c r="AA701" i="8"/>
  <c r="W701" i="8"/>
  <c r="V701" i="8"/>
  <c r="U701" i="8"/>
  <c r="T701" i="8"/>
  <c r="S701" i="8"/>
  <c r="Z701" i="8" s="1"/>
  <c r="R701" i="8"/>
  <c r="Y701" i="8" s="1"/>
  <c r="Q701" i="8"/>
  <c r="X701" i="8" s="1"/>
  <c r="AA700" i="8"/>
  <c r="W700" i="8"/>
  <c r="V700" i="8"/>
  <c r="U700" i="8"/>
  <c r="T700" i="8"/>
  <c r="S700" i="8"/>
  <c r="Z700" i="8" s="1"/>
  <c r="R700" i="8"/>
  <c r="Y700" i="8" s="1"/>
  <c r="Q700" i="8"/>
  <c r="X700" i="8" s="1"/>
  <c r="AA699" i="8"/>
  <c r="W699" i="8"/>
  <c r="V699" i="8"/>
  <c r="U699" i="8"/>
  <c r="T699" i="8"/>
  <c r="S699" i="8"/>
  <c r="Z699" i="8" s="1"/>
  <c r="R699" i="8"/>
  <c r="Y699" i="8" s="1"/>
  <c r="Q699" i="8"/>
  <c r="X699" i="8" s="1"/>
  <c r="AA698" i="8"/>
  <c r="W698" i="8"/>
  <c r="V698" i="8"/>
  <c r="U698" i="8"/>
  <c r="T698" i="8"/>
  <c r="S698" i="8"/>
  <c r="Z698" i="8" s="1"/>
  <c r="R698" i="8"/>
  <c r="Y698" i="8" s="1"/>
  <c r="Q698" i="8"/>
  <c r="X698" i="8" s="1"/>
  <c r="AA697" i="8"/>
  <c r="W697" i="8"/>
  <c r="V697" i="8"/>
  <c r="U697" i="8"/>
  <c r="T697" i="8"/>
  <c r="S697" i="8"/>
  <c r="Z697" i="8" s="1"/>
  <c r="R697" i="8"/>
  <c r="Y697" i="8" s="1"/>
  <c r="Q697" i="8"/>
  <c r="X697" i="8" s="1"/>
  <c r="AA696" i="8"/>
  <c r="W696" i="8"/>
  <c r="V696" i="8"/>
  <c r="U696" i="8"/>
  <c r="T696" i="8"/>
  <c r="S696" i="8"/>
  <c r="Z696" i="8" s="1"/>
  <c r="R696" i="8"/>
  <c r="Y696" i="8" s="1"/>
  <c r="Q696" i="8"/>
  <c r="X696" i="8" s="1"/>
  <c r="AA695" i="8"/>
  <c r="W695" i="8"/>
  <c r="V695" i="8"/>
  <c r="U695" i="8"/>
  <c r="T695" i="8"/>
  <c r="S695" i="8"/>
  <c r="Z695" i="8" s="1"/>
  <c r="R695" i="8"/>
  <c r="Y695" i="8" s="1"/>
  <c r="Q695" i="8"/>
  <c r="X695" i="8" s="1"/>
  <c r="AA694" i="8"/>
  <c r="W694" i="8"/>
  <c r="V694" i="8"/>
  <c r="U694" i="8"/>
  <c r="T694" i="8"/>
  <c r="S694" i="8"/>
  <c r="Z694" i="8" s="1"/>
  <c r="R694" i="8"/>
  <c r="Y694" i="8" s="1"/>
  <c r="Q694" i="8"/>
  <c r="X694" i="8" s="1"/>
  <c r="AA693" i="8"/>
  <c r="W693" i="8"/>
  <c r="V693" i="8"/>
  <c r="U693" i="8"/>
  <c r="T693" i="8"/>
  <c r="S693" i="8"/>
  <c r="Z693" i="8" s="1"/>
  <c r="R693" i="8"/>
  <c r="Y693" i="8" s="1"/>
  <c r="Q693" i="8"/>
  <c r="X693" i="8" s="1"/>
  <c r="AA692" i="8"/>
  <c r="W692" i="8"/>
  <c r="V692" i="8"/>
  <c r="U692" i="8"/>
  <c r="T692" i="8"/>
  <c r="S692" i="8"/>
  <c r="Z692" i="8" s="1"/>
  <c r="R692" i="8"/>
  <c r="Y692" i="8" s="1"/>
  <c r="Q692" i="8"/>
  <c r="X692" i="8" s="1"/>
  <c r="AA691" i="8"/>
  <c r="W691" i="8"/>
  <c r="V691" i="8"/>
  <c r="U691" i="8"/>
  <c r="T691" i="8"/>
  <c r="S691" i="8"/>
  <c r="Z691" i="8" s="1"/>
  <c r="R691" i="8"/>
  <c r="Y691" i="8" s="1"/>
  <c r="Q691" i="8"/>
  <c r="X691" i="8" s="1"/>
  <c r="AA690" i="8"/>
  <c r="W690" i="8"/>
  <c r="V690" i="8"/>
  <c r="U690" i="8"/>
  <c r="T690" i="8"/>
  <c r="S690" i="8"/>
  <c r="Z690" i="8" s="1"/>
  <c r="R690" i="8"/>
  <c r="Y690" i="8" s="1"/>
  <c r="Q690" i="8"/>
  <c r="X690" i="8" s="1"/>
  <c r="AA689" i="8"/>
  <c r="W689" i="8"/>
  <c r="V689" i="8"/>
  <c r="U689" i="8"/>
  <c r="T689" i="8"/>
  <c r="S689" i="8"/>
  <c r="Z689" i="8" s="1"/>
  <c r="R689" i="8"/>
  <c r="Y689" i="8" s="1"/>
  <c r="Q689" i="8"/>
  <c r="X689" i="8" s="1"/>
  <c r="AA688" i="8"/>
  <c r="W688" i="8"/>
  <c r="V688" i="8"/>
  <c r="U688" i="8"/>
  <c r="T688" i="8"/>
  <c r="S688" i="8"/>
  <c r="Z688" i="8" s="1"/>
  <c r="R688" i="8"/>
  <c r="Y688" i="8" s="1"/>
  <c r="Q688" i="8"/>
  <c r="X688" i="8" s="1"/>
  <c r="AA687" i="8"/>
  <c r="W687" i="8"/>
  <c r="V687" i="8"/>
  <c r="U687" i="8"/>
  <c r="T687" i="8"/>
  <c r="S687" i="8"/>
  <c r="Z687" i="8" s="1"/>
  <c r="R687" i="8"/>
  <c r="Y687" i="8" s="1"/>
  <c r="Q687" i="8"/>
  <c r="X687" i="8" s="1"/>
  <c r="AA686" i="8"/>
  <c r="W686" i="8"/>
  <c r="V686" i="8"/>
  <c r="U686" i="8"/>
  <c r="T686" i="8"/>
  <c r="S686" i="8"/>
  <c r="Z686" i="8" s="1"/>
  <c r="R686" i="8"/>
  <c r="Y686" i="8" s="1"/>
  <c r="Q686" i="8"/>
  <c r="X686" i="8" s="1"/>
  <c r="AA685" i="8"/>
  <c r="W685" i="8"/>
  <c r="V685" i="8"/>
  <c r="U685" i="8"/>
  <c r="T685" i="8"/>
  <c r="S685" i="8"/>
  <c r="Z685" i="8" s="1"/>
  <c r="R685" i="8"/>
  <c r="Y685" i="8" s="1"/>
  <c r="Q685" i="8"/>
  <c r="X685" i="8" s="1"/>
  <c r="AA684" i="8"/>
  <c r="W684" i="8"/>
  <c r="V684" i="8"/>
  <c r="U684" i="8"/>
  <c r="T684" i="8"/>
  <c r="S684" i="8"/>
  <c r="Z684" i="8" s="1"/>
  <c r="R684" i="8"/>
  <c r="Y684" i="8" s="1"/>
  <c r="Q684" i="8"/>
  <c r="X684" i="8" s="1"/>
  <c r="AA683" i="8"/>
  <c r="W683" i="8"/>
  <c r="V683" i="8"/>
  <c r="U683" i="8"/>
  <c r="T683" i="8"/>
  <c r="S683" i="8"/>
  <c r="Z683" i="8" s="1"/>
  <c r="R683" i="8"/>
  <c r="Y683" i="8" s="1"/>
  <c r="Q683" i="8"/>
  <c r="X683" i="8" s="1"/>
  <c r="AA682" i="8"/>
  <c r="W682" i="8"/>
  <c r="V682" i="8"/>
  <c r="U682" i="8"/>
  <c r="T682" i="8"/>
  <c r="S682" i="8"/>
  <c r="Z682" i="8" s="1"/>
  <c r="R682" i="8"/>
  <c r="Y682" i="8" s="1"/>
  <c r="Q682" i="8"/>
  <c r="X682" i="8" s="1"/>
  <c r="AA681" i="8"/>
  <c r="W681" i="8"/>
  <c r="V681" i="8"/>
  <c r="U681" i="8"/>
  <c r="T681" i="8"/>
  <c r="S681" i="8"/>
  <c r="Z681" i="8" s="1"/>
  <c r="R681" i="8"/>
  <c r="Y681" i="8" s="1"/>
  <c r="Q681" i="8"/>
  <c r="X681" i="8" s="1"/>
  <c r="AA680" i="8"/>
  <c r="W680" i="8"/>
  <c r="V680" i="8"/>
  <c r="U680" i="8"/>
  <c r="T680" i="8"/>
  <c r="S680" i="8"/>
  <c r="Z680" i="8" s="1"/>
  <c r="R680" i="8"/>
  <c r="Y680" i="8" s="1"/>
  <c r="Q680" i="8"/>
  <c r="X680" i="8" s="1"/>
  <c r="AA679" i="8"/>
  <c r="W679" i="8"/>
  <c r="V679" i="8"/>
  <c r="U679" i="8"/>
  <c r="T679" i="8"/>
  <c r="S679" i="8"/>
  <c r="Z679" i="8" s="1"/>
  <c r="R679" i="8"/>
  <c r="Y679" i="8" s="1"/>
  <c r="Q679" i="8"/>
  <c r="X679" i="8" s="1"/>
  <c r="AA678" i="8"/>
  <c r="W678" i="8"/>
  <c r="V678" i="8"/>
  <c r="U678" i="8"/>
  <c r="T678" i="8"/>
  <c r="S678" i="8"/>
  <c r="Z678" i="8" s="1"/>
  <c r="R678" i="8"/>
  <c r="Y678" i="8" s="1"/>
  <c r="Q678" i="8"/>
  <c r="X678" i="8" s="1"/>
  <c r="AA677" i="8"/>
  <c r="W677" i="8"/>
  <c r="V677" i="8"/>
  <c r="U677" i="8"/>
  <c r="T677" i="8"/>
  <c r="S677" i="8"/>
  <c r="Z677" i="8" s="1"/>
  <c r="R677" i="8"/>
  <c r="Y677" i="8" s="1"/>
  <c r="Q677" i="8"/>
  <c r="X677" i="8" s="1"/>
  <c r="AA676" i="8"/>
  <c r="W676" i="8"/>
  <c r="V676" i="8"/>
  <c r="U676" i="8"/>
  <c r="T676" i="8"/>
  <c r="S676" i="8"/>
  <c r="Z676" i="8" s="1"/>
  <c r="R676" i="8"/>
  <c r="Y676" i="8" s="1"/>
  <c r="Q676" i="8"/>
  <c r="X676" i="8" s="1"/>
  <c r="AA675" i="8"/>
  <c r="W675" i="8"/>
  <c r="V675" i="8"/>
  <c r="U675" i="8"/>
  <c r="T675" i="8"/>
  <c r="S675" i="8"/>
  <c r="Z675" i="8" s="1"/>
  <c r="R675" i="8"/>
  <c r="Y675" i="8" s="1"/>
  <c r="Q675" i="8"/>
  <c r="X675" i="8" s="1"/>
  <c r="AA674" i="8"/>
  <c r="W674" i="8"/>
  <c r="V674" i="8"/>
  <c r="U674" i="8"/>
  <c r="T674" i="8"/>
  <c r="S674" i="8"/>
  <c r="Z674" i="8" s="1"/>
  <c r="R674" i="8"/>
  <c r="Y674" i="8" s="1"/>
  <c r="Q674" i="8"/>
  <c r="X674" i="8" s="1"/>
  <c r="AA673" i="8"/>
  <c r="W673" i="8"/>
  <c r="V673" i="8"/>
  <c r="U673" i="8"/>
  <c r="T673" i="8"/>
  <c r="S673" i="8"/>
  <c r="Z673" i="8" s="1"/>
  <c r="R673" i="8"/>
  <c r="Y673" i="8" s="1"/>
  <c r="Q673" i="8"/>
  <c r="X673" i="8" s="1"/>
  <c r="AA672" i="8"/>
  <c r="W672" i="8"/>
  <c r="V672" i="8"/>
  <c r="U672" i="8"/>
  <c r="T672" i="8"/>
  <c r="S672" i="8"/>
  <c r="Z672" i="8" s="1"/>
  <c r="R672" i="8"/>
  <c r="Y672" i="8" s="1"/>
  <c r="Q672" i="8"/>
  <c r="X672" i="8" s="1"/>
  <c r="AA671" i="8"/>
  <c r="W671" i="8"/>
  <c r="V671" i="8"/>
  <c r="U671" i="8"/>
  <c r="T671" i="8"/>
  <c r="S671" i="8"/>
  <c r="Z671" i="8" s="1"/>
  <c r="R671" i="8"/>
  <c r="Y671" i="8" s="1"/>
  <c r="Q671" i="8"/>
  <c r="X671" i="8" s="1"/>
  <c r="AA670" i="8"/>
  <c r="W670" i="8"/>
  <c r="V670" i="8"/>
  <c r="U670" i="8"/>
  <c r="T670" i="8"/>
  <c r="S670" i="8"/>
  <c r="Z670" i="8" s="1"/>
  <c r="R670" i="8"/>
  <c r="Y670" i="8" s="1"/>
  <c r="Q670" i="8"/>
  <c r="X670" i="8" s="1"/>
  <c r="AA669" i="8"/>
  <c r="W669" i="8"/>
  <c r="V669" i="8"/>
  <c r="U669" i="8"/>
  <c r="T669" i="8"/>
  <c r="S669" i="8"/>
  <c r="Z669" i="8" s="1"/>
  <c r="R669" i="8"/>
  <c r="Y669" i="8" s="1"/>
  <c r="Q669" i="8"/>
  <c r="X669" i="8" s="1"/>
  <c r="AA668" i="8"/>
  <c r="W668" i="8"/>
  <c r="V668" i="8"/>
  <c r="U668" i="8"/>
  <c r="T668" i="8"/>
  <c r="S668" i="8"/>
  <c r="Z668" i="8" s="1"/>
  <c r="R668" i="8"/>
  <c r="Y668" i="8" s="1"/>
  <c r="Q668" i="8"/>
  <c r="X668" i="8" s="1"/>
  <c r="AA667" i="8"/>
  <c r="W667" i="8"/>
  <c r="V667" i="8"/>
  <c r="U667" i="8"/>
  <c r="T667" i="8"/>
  <c r="S667" i="8"/>
  <c r="Z667" i="8" s="1"/>
  <c r="R667" i="8"/>
  <c r="Y667" i="8" s="1"/>
  <c r="Q667" i="8"/>
  <c r="X667" i="8" s="1"/>
  <c r="AA666" i="8"/>
  <c r="W666" i="8"/>
  <c r="V666" i="8"/>
  <c r="U666" i="8"/>
  <c r="T666" i="8"/>
  <c r="S666" i="8"/>
  <c r="Z666" i="8" s="1"/>
  <c r="R666" i="8"/>
  <c r="Y666" i="8" s="1"/>
  <c r="Q666" i="8"/>
  <c r="X666" i="8" s="1"/>
  <c r="AA665" i="8"/>
  <c r="W665" i="8"/>
  <c r="V665" i="8"/>
  <c r="U665" i="8"/>
  <c r="T665" i="8"/>
  <c r="S665" i="8"/>
  <c r="Z665" i="8" s="1"/>
  <c r="R665" i="8"/>
  <c r="Y665" i="8" s="1"/>
  <c r="Q665" i="8"/>
  <c r="X665" i="8" s="1"/>
  <c r="AA664" i="8"/>
  <c r="W664" i="8"/>
  <c r="V664" i="8"/>
  <c r="U664" i="8"/>
  <c r="T664" i="8"/>
  <c r="S664" i="8"/>
  <c r="Z664" i="8" s="1"/>
  <c r="R664" i="8"/>
  <c r="Y664" i="8" s="1"/>
  <c r="Q664" i="8"/>
  <c r="X664" i="8" s="1"/>
  <c r="AA663" i="8"/>
  <c r="W663" i="8"/>
  <c r="V663" i="8"/>
  <c r="U663" i="8"/>
  <c r="T663" i="8"/>
  <c r="S663" i="8"/>
  <c r="Z663" i="8" s="1"/>
  <c r="R663" i="8"/>
  <c r="Y663" i="8" s="1"/>
  <c r="Q663" i="8"/>
  <c r="X663" i="8" s="1"/>
  <c r="AA662" i="8"/>
  <c r="W662" i="8"/>
  <c r="V662" i="8"/>
  <c r="U662" i="8"/>
  <c r="T662" i="8"/>
  <c r="S662" i="8"/>
  <c r="Z662" i="8" s="1"/>
  <c r="R662" i="8"/>
  <c r="Y662" i="8" s="1"/>
  <c r="Q662" i="8"/>
  <c r="X662" i="8" s="1"/>
  <c r="AA661" i="8"/>
  <c r="W661" i="8"/>
  <c r="V661" i="8"/>
  <c r="U661" i="8"/>
  <c r="T661" i="8"/>
  <c r="S661" i="8"/>
  <c r="Z661" i="8" s="1"/>
  <c r="R661" i="8"/>
  <c r="Y661" i="8" s="1"/>
  <c r="Q661" i="8"/>
  <c r="X661" i="8" s="1"/>
  <c r="AA660" i="8"/>
  <c r="W660" i="8"/>
  <c r="V660" i="8"/>
  <c r="U660" i="8"/>
  <c r="T660" i="8"/>
  <c r="S660" i="8"/>
  <c r="Z660" i="8" s="1"/>
  <c r="R660" i="8"/>
  <c r="Y660" i="8" s="1"/>
  <c r="Q660" i="8"/>
  <c r="X660" i="8" s="1"/>
  <c r="AA659" i="8"/>
  <c r="W659" i="8"/>
  <c r="V659" i="8"/>
  <c r="U659" i="8"/>
  <c r="T659" i="8"/>
  <c r="S659" i="8"/>
  <c r="Z659" i="8" s="1"/>
  <c r="R659" i="8"/>
  <c r="Y659" i="8" s="1"/>
  <c r="Q659" i="8"/>
  <c r="X659" i="8" s="1"/>
  <c r="AA658" i="8"/>
  <c r="W658" i="8"/>
  <c r="V658" i="8"/>
  <c r="U658" i="8"/>
  <c r="T658" i="8"/>
  <c r="S658" i="8"/>
  <c r="Z658" i="8" s="1"/>
  <c r="R658" i="8"/>
  <c r="Y658" i="8" s="1"/>
  <c r="Q658" i="8"/>
  <c r="X658" i="8" s="1"/>
  <c r="AA657" i="8"/>
  <c r="W657" i="8"/>
  <c r="V657" i="8"/>
  <c r="U657" i="8"/>
  <c r="T657" i="8"/>
  <c r="S657" i="8"/>
  <c r="Z657" i="8" s="1"/>
  <c r="R657" i="8"/>
  <c r="Y657" i="8" s="1"/>
  <c r="Q657" i="8"/>
  <c r="X657" i="8" s="1"/>
  <c r="AA656" i="8"/>
  <c r="W656" i="8"/>
  <c r="V656" i="8"/>
  <c r="U656" i="8"/>
  <c r="T656" i="8"/>
  <c r="S656" i="8"/>
  <c r="Z656" i="8" s="1"/>
  <c r="R656" i="8"/>
  <c r="Y656" i="8" s="1"/>
  <c r="Q656" i="8"/>
  <c r="X656" i="8" s="1"/>
  <c r="AA655" i="8"/>
  <c r="W655" i="8"/>
  <c r="V655" i="8"/>
  <c r="U655" i="8"/>
  <c r="T655" i="8"/>
  <c r="S655" i="8"/>
  <c r="Z655" i="8" s="1"/>
  <c r="R655" i="8"/>
  <c r="Y655" i="8" s="1"/>
  <c r="Q655" i="8"/>
  <c r="X655" i="8" s="1"/>
  <c r="AA654" i="8"/>
  <c r="W654" i="8"/>
  <c r="V654" i="8"/>
  <c r="U654" i="8"/>
  <c r="T654" i="8"/>
  <c r="S654" i="8"/>
  <c r="Z654" i="8" s="1"/>
  <c r="R654" i="8"/>
  <c r="Y654" i="8" s="1"/>
  <c r="Q654" i="8"/>
  <c r="X654" i="8" s="1"/>
  <c r="AA653" i="8"/>
  <c r="W653" i="8"/>
  <c r="V653" i="8"/>
  <c r="U653" i="8"/>
  <c r="T653" i="8"/>
  <c r="S653" i="8"/>
  <c r="Z653" i="8" s="1"/>
  <c r="R653" i="8"/>
  <c r="Y653" i="8" s="1"/>
  <c r="Q653" i="8"/>
  <c r="X653" i="8" s="1"/>
  <c r="AA652" i="8"/>
  <c r="W652" i="8"/>
  <c r="V652" i="8"/>
  <c r="U652" i="8"/>
  <c r="T652" i="8"/>
  <c r="S652" i="8"/>
  <c r="Z652" i="8" s="1"/>
  <c r="R652" i="8"/>
  <c r="Y652" i="8" s="1"/>
  <c r="Q652" i="8"/>
  <c r="X652" i="8" s="1"/>
  <c r="AA651" i="8"/>
  <c r="W651" i="8"/>
  <c r="V651" i="8"/>
  <c r="U651" i="8"/>
  <c r="T651" i="8"/>
  <c r="S651" i="8"/>
  <c r="Z651" i="8" s="1"/>
  <c r="R651" i="8"/>
  <c r="Y651" i="8" s="1"/>
  <c r="Q651" i="8"/>
  <c r="X651" i="8" s="1"/>
  <c r="AA650" i="8"/>
  <c r="W650" i="8"/>
  <c r="V650" i="8"/>
  <c r="U650" i="8"/>
  <c r="T650" i="8"/>
  <c r="S650" i="8"/>
  <c r="Z650" i="8" s="1"/>
  <c r="R650" i="8"/>
  <c r="Y650" i="8" s="1"/>
  <c r="Q650" i="8"/>
  <c r="X650" i="8" s="1"/>
  <c r="AA649" i="8"/>
  <c r="W649" i="8"/>
  <c r="V649" i="8"/>
  <c r="U649" i="8"/>
  <c r="T649" i="8"/>
  <c r="S649" i="8"/>
  <c r="Z649" i="8" s="1"/>
  <c r="R649" i="8"/>
  <c r="Y649" i="8" s="1"/>
  <c r="Q649" i="8"/>
  <c r="X649" i="8" s="1"/>
  <c r="AA648" i="8"/>
  <c r="W648" i="8"/>
  <c r="V648" i="8"/>
  <c r="U648" i="8"/>
  <c r="T648" i="8"/>
  <c r="S648" i="8"/>
  <c r="Z648" i="8" s="1"/>
  <c r="R648" i="8"/>
  <c r="Y648" i="8" s="1"/>
  <c r="Q648" i="8"/>
  <c r="X648" i="8" s="1"/>
  <c r="AA647" i="8"/>
  <c r="W647" i="8"/>
  <c r="V647" i="8"/>
  <c r="U647" i="8"/>
  <c r="T647" i="8"/>
  <c r="S647" i="8"/>
  <c r="Z647" i="8" s="1"/>
  <c r="R647" i="8"/>
  <c r="Y647" i="8" s="1"/>
  <c r="Q647" i="8"/>
  <c r="X647" i="8" s="1"/>
  <c r="AA646" i="8"/>
  <c r="W646" i="8"/>
  <c r="V646" i="8"/>
  <c r="U646" i="8"/>
  <c r="T646" i="8"/>
  <c r="S646" i="8"/>
  <c r="Z646" i="8" s="1"/>
  <c r="R646" i="8"/>
  <c r="Y646" i="8" s="1"/>
  <c r="Q646" i="8"/>
  <c r="X646" i="8" s="1"/>
  <c r="AA645" i="8"/>
  <c r="W645" i="8"/>
  <c r="V645" i="8"/>
  <c r="U645" i="8"/>
  <c r="T645" i="8"/>
  <c r="S645" i="8"/>
  <c r="Z645" i="8" s="1"/>
  <c r="R645" i="8"/>
  <c r="Y645" i="8" s="1"/>
  <c r="Q645" i="8"/>
  <c r="X645" i="8" s="1"/>
  <c r="AA644" i="8"/>
  <c r="W644" i="8"/>
  <c r="V644" i="8"/>
  <c r="U644" i="8"/>
  <c r="T644" i="8"/>
  <c r="S644" i="8"/>
  <c r="Z644" i="8" s="1"/>
  <c r="R644" i="8"/>
  <c r="Y644" i="8" s="1"/>
  <c r="Q644" i="8"/>
  <c r="X644" i="8" s="1"/>
  <c r="AA643" i="8"/>
  <c r="W643" i="8"/>
  <c r="V643" i="8"/>
  <c r="U643" i="8"/>
  <c r="T643" i="8"/>
  <c r="S643" i="8"/>
  <c r="Z643" i="8" s="1"/>
  <c r="R643" i="8"/>
  <c r="Y643" i="8" s="1"/>
  <c r="Q643" i="8"/>
  <c r="X643" i="8" s="1"/>
  <c r="AA642" i="8"/>
  <c r="W642" i="8"/>
  <c r="V642" i="8"/>
  <c r="U642" i="8"/>
  <c r="T642" i="8"/>
  <c r="S642" i="8"/>
  <c r="Z642" i="8" s="1"/>
  <c r="R642" i="8"/>
  <c r="Y642" i="8" s="1"/>
  <c r="Q642" i="8"/>
  <c r="X642" i="8" s="1"/>
  <c r="AA641" i="8"/>
  <c r="W641" i="8"/>
  <c r="V641" i="8"/>
  <c r="U641" i="8"/>
  <c r="T641" i="8"/>
  <c r="S641" i="8"/>
  <c r="Z641" i="8" s="1"/>
  <c r="R641" i="8"/>
  <c r="Y641" i="8" s="1"/>
  <c r="Q641" i="8"/>
  <c r="X641" i="8" s="1"/>
  <c r="AA640" i="8"/>
  <c r="W640" i="8"/>
  <c r="V640" i="8"/>
  <c r="U640" i="8"/>
  <c r="T640" i="8"/>
  <c r="S640" i="8"/>
  <c r="Z640" i="8" s="1"/>
  <c r="R640" i="8"/>
  <c r="Y640" i="8" s="1"/>
  <c r="Q640" i="8"/>
  <c r="X640" i="8" s="1"/>
  <c r="AA639" i="8"/>
  <c r="W639" i="8"/>
  <c r="V639" i="8"/>
  <c r="U639" i="8"/>
  <c r="T639" i="8"/>
  <c r="S639" i="8"/>
  <c r="Z639" i="8" s="1"/>
  <c r="R639" i="8"/>
  <c r="Y639" i="8" s="1"/>
  <c r="Q639" i="8"/>
  <c r="X639" i="8" s="1"/>
  <c r="AA638" i="8"/>
  <c r="W638" i="8"/>
  <c r="V638" i="8"/>
  <c r="U638" i="8"/>
  <c r="T638" i="8"/>
  <c r="S638" i="8"/>
  <c r="Z638" i="8" s="1"/>
  <c r="R638" i="8"/>
  <c r="Y638" i="8" s="1"/>
  <c r="Q638" i="8"/>
  <c r="X638" i="8" s="1"/>
  <c r="AA637" i="8"/>
  <c r="W637" i="8"/>
  <c r="V637" i="8"/>
  <c r="U637" i="8"/>
  <c r="T637" i="8"/>
  <c r="S637" i="8"/>
  <c r="Z637" i="8" s="1"/>
  <c r="R637" i="8"/>
  <c r="Y637" i="8" s="1"/>
  <c r="Q637" i="8"/>
  <c r="X637" i="8" s="1"/>
  <c r="AA636" i="8"/>
  <c r="W636" i="8"/>
  <c r="V636" i="8"/>
  <c r="U636" i="8"/>
  <c r="T636" i="8"/>
  <c r="S636" i="8"/>
  <c r="Z636" i="8" s="1"/>
  <c r="R636" i="8"/>
  <c r="Y636" i="8" s="1"/>
  <c r="Q636" i="8"/>
  <c r="X636" i="8" s="1"/>
  <c r="AA635" i="8"/>
  <c r="W635" i="8"/>
  <c r="V635" i="8"/>
  <c r="U635" i="8"/>
  <c r="T635" i="8"/>
  <c r="S635" i="8"/>
  <c r="Z635" i="8" s="1"/>
  <c r="R635" i="8"/>
  <c r="Y635" i="8" s="1"/>
  <c r="Q635" i="8"/>
  <c r="X635" i="8" s="1"/>
  <c r="AA634" i="8"/>
  <c r="W634" i="8"/>
  <c r="V634" i="8"/>
  <c r="U634" i="8"/>
  <c r="T634" i="8"/>
  <c r="S634" i="8"/>
  <c r="Z634" i="8" s="1"/>
  <c r="R634" i="8"/>
  <c r="Y634" i="8" s="1"/>
  <c r="Q634" i="8"/>
  <c r="X634" i="8" s="1"/>
  <c r="AA633" i="8"/>
  <c r="W633" i="8"/>
  <c r="V633" i="8"/>
  <c r="U633" i="8"/>
  <c r="T633" i="8"/>
  <c r="S633" i="8"/>
  <c r="Z633" i="8" s="1"/>
  <c r="R633" i="8"/>
  <c r="Y633" i="8" s="1"/>
  <c r="Q633" i="8"/>
  <c r="X633" i="8" s="1"/>
  <c r="AA632" i="8"/>
  <c r="W632" i="8"/>
  <c r="V632" i="8"/>
  <c r="U632" i="8"/>
  <c r="T632" i="8"/>
  <c r="S632" i="8"/>
  <c r="Z632" i="8" s="1"/>
  <c r="R632" i="8"/>
  <c r="Y632" i="8" s="1"/>
  <c r="Q632" i="8"/>
  <c r="X632" i="8" s="1"/>
  <c r="AA631" i="8"/>
  <c r="W631" i="8"/>
  <c r="V631" i="8"/>
  <c r="U631" i="8"/>
  <c r="T631" i="8"/>
  <c r="S631" i="8"/>
  <c r="Z631" i="8" s="1"/>
  <c r="R631" i="8"/>
  <c r="Y631" i="8" s="1"/>
  <c r="Q631" i="8"/>
  <c r="X631" i="8" s="1"/>
  <c r="AA630" i="8"/>
  <c r="W630" i="8"/>
  <c r="V630" i="8"/>
  <c r="U630" i="8"/>
  <c r="T630" i="8"/>
  <c r="S630" i="8"/>
  <c r="Z630" i="8" s="1"/>
  <c r="R630" i="8"/>
  <c r="Y630" i="8" s="1"/>
  <c r="Q630" i="8"/>
  <c r="X630" i="8" s="1"/>
  <c r="AA629" i="8"/>
  <c r="W629" i="8"/>
  <c r="V629" i="8"/>
  <c r="U629" i="8"/>
  <c r="T629" i="8"/>
  <c r="S629" i="8"/>
  <c r="Z629" i="8" s="1"/>
  <c r="R629" i="8"/>
  <c r="Y629" i="8" s="1"/>
  <c r="Q629" i="8"/>
  <c r="X629" i="8" s="1"/>
  <c r="AA628" i="8"/>
  <c r="W628" i="8"/>
  <c r="V628" i="8"/>
  <c r="U628" i="8"/>
  <c r="T628" i="8"/>
  <c r="S628" i="8"/>
  <c r="Z628" i="8" s="1"/>
  <c r="R628" i="8"/>
  <c r="Y628" i="8" s="1"/>
  <c r="Q628" i="8"/>
  <c r="X628" i="8" s="1"/>
  <c r="AA627" i="8"/>
  <c r="W627" i="8"/>
  <c r="V627" i="8"/>
  <c r="U627" i="8"/>
  <c r="T627" i="8"/>
  <c r="S627" i="8"/>
  <c r="Z627" i="8" s="1"/>
  <c r="R627" i="8"/>
  <c r="Y627" i="8" s="1"/>
  <c r="Q627" i="8"/>
  <c r="X627" i="8" s="1"/>
  <c r="AA626" i="8"/>
  <c r="W626" i="8"/>
  <c r="V626" i="8"/>
  <c r="U626" i="8"/>
  <c r="T626" i="8"/>
  <c r="S626" i="8"/>
  <c r="Z626" i="8" s="1"/>
  <c r="R626" i="8"/>
  <c r="Y626" i="8" s="1"/>
  <c r="Q626" i="8"/>
  <c r="X626" i="8" s="1"/>
  <c r="AA625" i="8"/>
  <c r="W625" i="8"/>
  <c r="V625" i="8"/>
  <c r="U625" i="8"/>
  <c r="T625" i="8"/>
  <c r="S625" i="8"/>
  <c r="Z625" i="8" s="1"/>
  <c r="R625" i="8"/>
  <c r="Y625" i="8" s="1"/>
  <c r="Q625" i="8"/>
  <c r="X625" i="8" s="1"/>
  <c r="AA624" i="8"/>
  <c r="W624" i="8"/>
  <c r="V624" i="8"/>
  <c r="U624" i="8"/>
  <c r="T624" i="8"/>
  <c r="S624" i="8"/>
  <c r="Z624" i="8" s="1"/>
  <c r="R624" i="8"/>
  <c r="Y624" i="8" s="1"/>
  <c r="Q624" i="8"/>
  <c r="X624" i="8" s="1"/>
  <c r="AA623" i="8"/>
  <c r="W623" i="8"/>
  <c r="V623" i="8"/>
  <c r="U623" i="8"/>
  <c r="T623" i="8"/>
  <c r="S623" i="8"/>
  <c r="Z623" i="8" s="1"/>
  <c r="R623" i="8"/>
  <c r="Y623" i="8" s="1"/>
  <c r="Q623" i="8"/>
  <c r="X623" i="8" s="1"/>
  <c r="AA622" i="8"/>
  <c r="W622" i="8"/>
  <c r="V622" i="8"/>
  <c r="U622" i="8"/>
  <c r="T622" i="8"/>
  <c r="S622" i="8"/>
  <c r="Z622" i="8" s="1"/>
  <c r="R622" i="8"/>
  <c r="Y622" i="8" s="1"/>
  <c r="Q622" i="8"/>
  <c r="X622" i="8" s="1"/>
  <c r="AA621" i="8"/>
  <c r="W621" i="8"/>
  <c r="V621" i="8"/>
  <c r="U621" i="8"/>
  <c r="T621" i="8"/>
  <c r="S621" i="8"/>
  <c r="Z621" i="8" s="1"/>
  <c r="R621" i="8"/>
  <c r="Y621" i="8" s="1"/>
  <c r="Q621" i="8"/>
  <c r="X621" i="8" s="1"/>
  <c r="AA620" i="8"/>
  <c r="W620" i="8"/>
  <c r="V620" i="8"/>
  <c r="U620" i="8"/>
  <c r="T620" i="8"/>
  <c r="S620" i="8"/>
  <c r="Z620" i="8" s="1"/>
  <c r="R620" i="8"/>
  <c r="Y620" i="8" s="1"/>
  <c r="Q620" i="8"/>
  <c r="X620" i="8" s="1"/>
  <c r="AA619" i="8"/>
  <c r="W619" i="8"/>
  <c r="V619" i="8"/>
  <c r="U619" i="8"/>
  <c r="T619" i="8"/>
  <c r="S619" i="8"/>
  <c r="Z619" i="8" s="1"/>
  <c r="R619" i="8"/>
  <c r="Y619" i="8" s="1"/>
  <c r="Q619" i="8"/>
  <c r="X619" i="8" s="1"/>
  <c r="AA618" i="8"/>
  <c r="W618" i="8"/>
  <c r="V618" i="8"/>
  <c r="U618" i="8"/>
  <c r="T618" i="8"/>
  <c r="S618" i="8"/>
  <c r="Z618" i="8" s="1"/>
  <c r="R618" i="8"/>
  <c r="Y618" i="8" s="1"/>
  <c r="Q618" i="8"/>
  <c r="X618" i="8" s="1"/>
  <c r="AA617" i="8"/>
  <c r="W617" i="8"/>
  <c r="V617" i="8"/>
  <c r="U617" i="8"/>
  <c r="T617" i="8"/>
  <c r="S617" i="8"/>
  <c r="Z617" i="8" s="1"/>
  <c r="R617" i="8"/>
  <c r="Y617" i="8" s="1"/>
  <c r="Q617" i="8"/>
  <c r="X617" i="8" s="1"/>
  <c r="AA616" i="8"/>
  <c r="W616" i="8"/>
  <c r="V616" i="8"/>
  <c r="U616" i="8"/>
  <c r="T616" i="8"/>
  <c r="S616" i="8"/>
  <c r="Z616" i="8" s="1"/>
  <c r="R616" i="8"/>
  <c r="Y616" i="8" s="1"/>
  <c r="Q616" i="8"/>
  <c r="X616" i="8" s="1"/>
  <c r="AA615" i="8"/>
  <c r="W615" i="8"/>
  <c r="V615" i="8"/>
  <c r="U615" i="8"/>
  <c r="T615" i="8"/>
  <c r="S615" i="8"/>
  <c r="Z615" i="8" s="1"/>
  <c r="R615" i="8"/>
  <c r="Y615" i="8" s="1"/>
  <c r="Q615" i="8"/>
  <c r="X615" i="8" s="1"/>
  <c r="AA614" i="8"/>
  <c r="W614" i="8"/>
  <c r="V614" i="8"/>
  <c r="U614" i="8"/>
  <c r="T614" i="8"/>
  <c r="S614" i="8"/>
  <c r="Z614" i="8" s="1"/>
  <c r="R614" i="8"/>
  <c r="Y614" i="8" s="1"/>
  <c r="Q614" i="8"/>
  <c r="X614" i="8" s="1"/>
  <c r="AA613" i="8"/>
  <c r="W613" i="8"/>
  <c r="V613" i="8"/>
  <c r="U613" i="8"/>
  <c r="T613" i="8"/>
  <c r="S613" i="8"/>
  <c r="Z613" i="8" s="1"/>
  <c r="R613" i="8"/>
  <c r="Y613" i="8" s="1"/>
  <c r="Q613" i="8"/>
  <c r="X613" i="8" s="1"/>
  <c r="AA612" i="8"/>
  <c r="W612" i="8"/>
  <c r="V612" i="8"/>
  <c r="U612" i="8"/>
  <c r="T612" i="8"/>
  <c r="S612" i="8"/>
  <c r="Z612" i="8" s="1"/>
  <c r="R612" i="8"/>
  <c r="Y612" i="8" s="1"/>
  <c r="Q612" i="8"/>
  <c r="X612" i="8" s="1"/>
  <c r="AA611" i="8"/>
  <c r="W611" i="8"/>
  <c r="V611" i="8"/>
  <c r="U611" i="8"/>
  <c r="T611" i="8"/>
  <c r="S611" i="8"/>
  <c r="Z611" i="8" s="1"/>
  <c r="R611" i="8"/>
  <c r="Y611" i="8" s="1"/>
  <c r="Q611" i="8"/>
  <c r="X611" i="8" s="1"/>
  <c r="AA610" i="8"/>
  <c r="W610" i="8"/>
  <c r="V610" i="8"/>
  <c r="U610" i="8"/>
  <c r="T610" i="8"/>
  <c r="S610" i="8"/>
  <c r="Z610" i="8" s="1"/>
  <c r="R610" i="8"/>
  <c r="Y610" i="8" s="1"/>
  <c r="Q610" i="8"/>
  <c r="X610" i="8" s="1"/>
  <c r="AA609" i="8"/>
  <c r="W609" i="8"/>
  <c r="V609" i="8"/>
  <c r="U609" i="8"/>
  <c r="T609" i="8"/>
  <c r="S609" i="8"/>
  <c r="Z609" i="8" s="1"/>
  <c r="R609" i="8"/>
  <c r="Y609" i="8" s="1"/>
  <c r="Q609" i="8"/>
  <c r="X609" i="8" s="1"/>
  <c r="AA608" i="8"/>
  <c r="W608" i="8"/>
  <c r="V608" i="8"/>
  <c r="U608" i="8"/>
  <c r="T608" i="8"/>
  <c r="S608" i="8"/>
  <c r="Z608" i="8" s="1"/>
  <c r="R608" i="8"/>
  <c r="Y608" i="8" s="1"/>
  <c r="Q608" i="8"/>
  <c r="X608" i="8" s="1"/>
  <c r="AA607" i="8"/>
  <c r="W607" i="8"/>
  <c r="V607" i="8"/>
  <c r="U607" i="8"/>
  <c r="T607" i="8"/>
  <c r="S607" i="8"/>
  <c r="Z607" i="8" s="1"/>
  <c r="R607" i="8"/>
  <c r="Y607" i="8" s="1"/>
  <c r="Q607" i="8"/>
  <c r="X607" i="8" s="1"/>
  <c r="AA606" i="8"/>
  <c r="W606" i="8"/>
  <c r="V606" i="8"/>
  <c r="U606" i="8"/>
  <c r="T606" i="8"/>
  <c r="S606" i="8"/>
  <c r="Z606" i="8" s="1"/>
  <c r="R606" i="8"/>
  <c r="Y606" i="8" s="1"/>
  <c r="Q606" i="8"/>
  <c r="X606" i="8" s="1"/>
  <c r="AA605" i="8"/>
  <c r="W605" i="8"/>
  <c r="V605" i="8"/>
  <c r="U605" i="8"/>
  <c r="T605" i="8"/>
  <c r="S605" i="8"/>
  <c r="Z605" i="8" s="1"/>
  <c r="R605" i="8"/>
  <c r="Y605" i="8" s="1"/>
  <c r="Q605" i="8"/>
  <c r="X605" i="8" s="1"/>
  <c r="AA604" i="8"/>
  <c r="W604" i="8"/>
  <c r="V604" i="8"/>
  <c r="U604" i="8"/>
  <c r="T604" i="8"/>
  <c r="S604" i="8"/>
  <c r="Z604" i="8" s="1"/>
  <c r="R604" i="8"/>
  <c r="Y604" i="8" s="1"/>
  <c r="Q604" i="8"/>
  <c r="X604" i="8" s="1"/>
  <c r="AA603" i="8"/>
  <c r="W603" i="8"/>
  <c r="V603" i="8"/>
  <c r="U603" i="8"/>
  <c r="T603" i="8"/>
  <c r="S603" i="8"/>
  <c r="Z603" i="8" s="1"/>
  <c r="R603" i="8"/>
  <c r="Y603" i="8" s="1"/>
  <c r="Q603" i="8"/>
  <c r="X603" i="8" s="1"/>
  <c r="AA602" i="8"/>
  <c r="W602" i="8"/>
  <c r="V602" i="8"/>
  <c r="U602" i="8"/>
  <c r="T602" i="8"/>
  <c r="S602" i="8"/>
  <c r="Z602" i="8" s="1"/>
  <c r="R602" i="8"/>
  <c r="Y602" i="8" s="1"/>
  <c r="Q602" i="8"/>
  <c r="X602" i="8" s="1"/>
  <c r="AA601" i="8"/>
  <c r="W601" i="8"/>
  <c r="V601" i="8"/>
  <c r="U601" i="8"/>
  <c r="T601" i="8"/>
  <c r="S601" i="8"/>
  <c r="Z601" i="8" s="1"/>
  <c r="R601" i="8"/>
  <c r="Y601" i="8" s="1"/>
  <c r="Q601" i="8"/>
  <c r="X601" i="8" s="1"/>
  <c r="AA600" i="8"/>
  <c r="W600" i="8"/>
  <c r="V600" i="8"/>
  <c r="U600" i="8"/>
  <c r="T600" i="8"/>
  <c r="S600" i="8"/>
  <c r="Z600" i="8" s="1"/>
  <c r="R600" i="8"/>
  <c r="Y600" i="8" s="1"/>
  <c r="Q600" i="8"/>
  <c r="X600" i="8" s="1"/>
  <c r="AA599" i="8"/>
  <c r="W599" i="8"/>
  <c r="V599" i="8"/>
  <c r="U599" i="8"/>
  <c r="T599" i="8"/>
  <c r="S599" i="8"/>
  <c r="Z599" i="8" s="1"/>
  <c r="R599" i="8"/>
  <c r="Y599" i="8" s="1"/>
  <c r="Q599" i="8"/>
  <c r="X599" i="8" s="1"/>
  <c r="AA598" i="8"/>
  <c r="W598" i="8"/>
  <c r="V598" i="8"/>
  <c r="U598" i="8"/>
  <c r="T598" i="8"/>
  <c r="S598" i="8"/>
  <c r="Z598" i="8" s="1"/>
  <c r="R598" i="8"/>
  <c r="Y598" i="8" s="1"/>
  <c r="Q598" i="8"/>
  <c r="X598" i="8" s="1"/>
  <c r="AA597" i="8"/>
  <c r="W597" i="8"/>
  <c r="V597" i="8"/>
  <c r="U597" i="8"/>
  <c r="T597" i="8"/>
  <c r="S597" i="8"/>
  <c r="Z597" i="8" s="1"/>
  <c r="R597" i="8"/>
  <c r="Y597" i="8" s="1"/>
  <c r="Q597" i="8"/>
  <c r="X597" i="8" s="1"/>
  <c r="AA596" i="8"/>
  <c r="W596" i="8"/>
  <c r="V596" i="8"/>
  <c r="U596" i="8"/>
  <c r="T596" i="8"/>
  <c r="S596" i="8"/>
  <c r="Z596" i="8" s="1"/>
  <c r="R596" i="8"/>
  <c r="Y596" i="8" s="1"/>
  <c r="Q596" i="8"/>
  <c r="X596" i="8" s="1"/>
  <c r="AA595" i="8"/>
  <c r="W595" i="8"/>
  <c r="V595" i="8"/>
  <c r="U595" i="8"/>
  <c r="T595" i="8"/>
  <c r="S595" i="8"/>
  <c r="Z595" i="8" s="1"/>
  <c r="R595" i="8"/>
  <c r="Y595" i="8" s="1"/>
  <c r="Q595" i="8"/>
  <c r="X595" i="8" s="1"/>
  <c r="AA594" i="8"/>
  <c r="W594" i="8"/>
  <c r="V594" i="8"/>
  <c r="U594" i="8"/>
  <c r="T594" i="8"/>
  <c r="S594" i="8"/>
  <c r="Z594" i="8" s="1"/>
  <c r="R594" i="8"/>
  <c r="Y594" i="8" s="1"/>
  <c r="Q594" i="8"/>
  <c r="X594" i="8" s="1"/>
  <c r="AA593" i="8"/>
  <c r="W593" i="8"/>
  <c r="V593" i="8"/>
  <c r="U593" i="8"/>
  <c r="T593" i="8"/>
  <c r="S593" i="8"/>
  <c r="Z593" i="8" s="1"/>
  <c r="R593" i="8"/>
  <c r="Y593" i="8" s="1"/>
  <c r="Q593" i="8"/>
  <c r="X593" i="8" s="1"/>
  <c r="AA592" i="8"/>
  <c r="W592" i="8"/>
  <c r="V592" i="8"/>
  <c r="U592" i="8"/>
  <c r="T592" i="8"/>
  <c r="S592" i="8"/>
  <c r="Z592" i="8" s="1"/>
  <c r="R592" i="8"/>
  <c r="Y592" i="8" s="1"/>
  <c r="Q592" i="8"/>
  <c r="X592" i="8" s="1"/>
  <c r="AA591" i="8"/>
  <c r="W591" i="8"/>
  <c r="V591" i="8"/>
  <c r="U591" i="8"/>
  <c r="T591" i="8"/>
  <c r="S591" i="8"/>
  <c r="Z591" i="8" s="1"/>
  <c r="R591" i="8"/>
  <c r="Y591" i="8" s="1"/>
  <c r="Q591" i="8"/>
  <c r="X591" i="8" s="1"/>
  <c r="AA590" i="8"/>
  <c r="W590" i="8"/>
  <c r="V590" i="8"/>
  <c r="U590" i="8"/>
  <c r="T590" i="8"/>
  <c r="S590" i="8"/>
  <c r="Z590" i="8" s="1"/>
  <c r="R590" i="8"/>
  <c r="Y590" i="8" s="1"/>
  <c r="Q590" i="8"/>
  <c r="X590" i="8" s="1"/>
  <c r="AA589" i="8"/>
  <c r="W589" i="8"/>
  <c r="V589" i="8"/>
  <c r="U589" i="8"/>
  <c r="T589" i="8"/>
  <c r="S589" i="8"/>
  <c r="Z589" i="8" s="1"/>
  <c r="R589" i="8"/>
  <c r="Y589" i="8" s="1"/>
  <c r="Q589" i="8"/>
  <c r="X589" i="8" s="1"/>
  <c r="AA588" i="8"/>
  <c r="W588" i="8"/>
  <c r="V588" i="8"/>
  <c r="U588" i="8"/>
  <c r="T588" i="8"/>
  <c r="S588" i="8"/>
  <c r="Z588" i="8" s="1"/>
  <c r="R588" i="8"/>
  <c r="Y588" i="8" s="1"/>
  <c r="Q588" i="8"/>
  <c r="X588" i="8" s="1"/>
  <c r="AA587" i="8"/>
  <c r="W587" i="8"/>
  <c r="V587" i="8"/>
  <c r="U587" i="8"/>
  <c r="T587" i="8"/>
  <c r="S587" i="8"/>
  <c r="Z587" i="8" s="1"/>
  <c r="R587" i="8"/>
  <c r="Y587" i="8" s="1"/>
  <c r="Q587" i="8"/>
  <c r="X587" i="8" s="1"/>
  <c r="AA586" i="8"/>
  <c r="W586" i="8"/>
  <c r="V586" i="8"/>
  <c r="U586" i="8"/>
  <c r="T586" i="8"/>
  <c r="S586" i="8"/>
  <c r="Z586" i="8" s="1"/>
  <c r="R586" i="8"/>
  <c r="Y586" i="8" s="1"/>
  <c r="Q586" i="8"/>
  <c r="X586" i="8" s="1"/>
  <c r="AA585" i="8"/>
  <c r="W585" i="8"/>
  <c r="V585" i="8"/>
  <c r="U585" i="8"/>
  <c r="T585" i="8"/>
  <c r="S585" i="8"/>
  <c r="Z585" i="8" s="1"/>
  <c r="R585" i="8"/>
  <c r="Y585" i="8" s="1"/>
  <c r="Q585" i="8"/>
  <c r="X585" i="8" s="1"/>
  <c r="AA584" i="8"/>
  <c r="W584" i="8"/>
  <c r="V584" i="8"/>
  <c r="U584" i="8"/>
  <c r="T584" i="8"/>
  <c r="S584" i="8"/>
  <c r="Z584" i="8" s="1"/>
  <c r="R584" i="8"/>
  <c r="Y584" i="8" s="1"/>
  <c r="Q584" i="8"/>
  <c r="X584" i="8" s="1"/>
  <c r="AA583" i="8"/>
  <c r="W583" i="8"/>
  <c r="V583" i="8"/>
  <c r="U583" i="8"/>
  <c r="T583" i="8"/>
  <c r="S583" i="8"/>
  <c r="Z583" i="8" s="1"/>
  <c r="R583" i="8"/>
  <c r="Y583" i="8" s="1"/>
  <c r="Q583" i="8"/>
  <c r="X583" i="8" s="1"/>
  <c r="AA582" i="8"/>
  <c r="W582" i="8"/>
  <c r="V582" i="8"/>
  <c r="U582" i="8"/>
  <c r="T582" i="8"/>
  <c r="S582" i="8"/>
  <c r="Z582" i="8" s="1"/>
  <c r="R582" i="8"/>
  <c r="Y582" i="8" s="1"/>
  <c r="Q582" i="8"/>
  <c r="X582" i="8" s="1"/>
  <c r="AA581" i="8"/>
  <c r="W581" i="8"/>
  <c r="V581" i="8"/>
  <c r="U581" i="8"/>
  <c r="T581" i="8"/>
  <c r="S581" i="8"/>
  <c r="Z581" i="8" s="1"/>
  <c r="R581" i="8"/>
  <c r="Y581" i="8" s="1"/>
  <c r="Q581" i="8"/>
  <c r="X581" i="8" s="1"/>
  <c r="AA580" i="8"/>
  <c r="W580" i="8"/>
  <c r="V580" i="8"/>
  <c r="U580" i="8"/>
  <c r="T580" i="8"/>
  <c r="S580" i="8"/>
  <c r="Z580" i="8" s="1"/>
  <c r="R580" i="8"/>
  <c r="Y580" i="8" s="1"/>
  <c r="Q580" i="8"/>
  <c r="X580" i="8" s="1"/>
  <c r="AA579" i="8"/>
  <c r="W579" i="8"/>
  <c r="V579" i="8"/>
  <c r="U579" i="8"/>
  <c r="T579" i="8"/>
  <c r="S579" i="8"/>
  <c r="Z579" i="8" s="1"/>
  <c r="R579" i="8"/>
  <c r="Y579" i="8" s="1"/>
  <c r="Q579" i="8"/>
  <c r="X579" i="8" s="1"/>
  <c r="AA578" i="8"/>
  <c r="W578" i="8"/>
  <c r="V578" i="8"/>
  <c r="U578" i="8"/>
  <c r="T578" i="8"/>
  <c r="S578" i="8"/>
  <c r="Z578" i="8" s="1"/>
  <c r="R578" i="8"/>
  <c r="Y578" i="8" s="1"/>
  <c r="Q578" i="8"/>
  <c r="X578" i="8" s="1"/>
  <c r="AA577" i="8"/>
  <c r="W577" i="8"/>
  <c r="V577" i="8"/>
  <c r="U577" i="8"/>
  <c r="T577" i="8"/>
  <c r="S577" i="8"/>
  <c r="Z577" i="8" s="1"/>
  <c r="R577" i="8"/>
  <c r="Y577" i="8" s="1"/>
  <c r="Q577" i="8"/>
  <c r="X577" i="8" s="1"/>
  <c r="AA576" i="8"/>
  <c r="W576" i="8"/>
  <c r="V576" i="8"/>
  <c r="U576" i="8"/>
  <c r="T576" i="8"/>
  <c r="S576" i="8"/>
  <c r="Z576" i="8" s="1"/>
  <c r="R576" i="8"/>
  <c r="Y576" i="8" s="1"/>
  <c r="Q576" i="8"/>
  <c r="X576" i="8" s="1"/>
  <c r="AA575" i="8"/>
  <c r="W575" i="8"/>
  <c r="V575" i="8"/>
  <c r="U575" i="8"/>
  <c r="T575" i="8"/>
  <c r="S575" i="8"/>
  <c r="Z575" i="8" s="1"/>
  <c r="R575" i="8"/>
  <c r="Y575" i="8" s="1"/>
  <c r="Q575" i="8"/>
  <c r="X575" i="8" s="1"/>
  <c r="AA574" i="8"/>
  <c r="W574" i="8"/>
  <c r="V574" i="8"/>
  <c r="U574" i="8"/>
  <c r="T574" i="8"/>
  <c r="S574" i="8"/>
  <c r="Z574" i="8" s="1"/>
  <c r="R574" i="8"/>
  <c r="Y574" i="8" s="1"/>
  <c r="Q574" i="8"/>
  <c r="X574" i="8" s="1"/>
  <c r="AA573" i="8"/>
  <c r="W573" i="8"/>
  <c r="V573" i="8"/>
  <c r="U573" i="8"/>
  <c r="T573" i="8"/>
  <c r="S573" i="8"/>
  <c r="Z573" i="8" s="1"/>
  <c r="R573" i="8"/>
  <c r="Y573" i="8" s="1"/>
  <c r="Q573" i="8"/>
  <c r="X573" i="8" s="1"/>
  <c r="AA572" i="8"/>
  <c r="W572" i="8"/>
  <c r="V572" i="8"/>
  <c r="U572" i="8"/>
  <c r="T572" i="8"/>
  <c r="S572" i="8"/>
  <c r="Z572" i="8" s="1"/>
  <c r="R572" i="8"/>
  <c r="Y572" i="8" s="1"/>
  <c r="Q572" i="8"/>
  <c r="X572" i="8" s="1"/>
  <c r="AA571" i="8"/>
  <c r="W571" i="8"/>
  <c r="V571" i="8"/>
  <c r="U571" i="8"/>
  <c r="T571" i="8"/>
  <c r="S571" i="8"/>
  <c r="Z571" i="8" s="1"/>
  <c r="R571" i="8"/>
  <c r="Y571" i="8" s="1"/>
  <c r="Q571" i="8"/>
  <c r="X571" i="8" s="1"/>
  <c r="AA570" i="8"/>
  <c r="W570" i="8"/>
  <c r="V570" i="8"/>
  <c r="U570" i="8"/>
  <c r="T570" i="8"/>
  <c r="S570" i="8"/>
  <c r="Z570" i="8" s="1"/>
  <c r="R570" i="8"/>
  <c r="Y570" i="8" s="1"/>
  <c r="Q570" i="8"/>
  <c r="X570" i="8" s="1"/>
  <c r="AA569" i="8"/>
  <c r="W569" i="8"/>
  <c r="V569" i="8"/>
  <c r="U569" i="8"/>
  <c r="T569" i="8"/>
  <c r="S569" i="8"/>
  <c r="Z569" i="8" s="1"/>
  <c r="R569" i="8"/>
  <c r="Y569" i="8" s="1"/>
  <c r="Q569" i="8"/>
  <c r="X569" i="8" s="1"/>
  <c r="AA568" i="8"/>
  <c r="W568" i="8"/>
  <c r="V568" i="8"/>
  <c r="U568" i="8"/>
  <c r="T568" i="8"/>
  <c r="S568" i="8"/>
  <c r="Z568" i="8" s="1"/>
  <c r="R568" i="8"/>
  <c r="Y568" i="8" s="1"/>
  <c r="Q568" i="8"/>
  <c r="X568" i="8" s="1"/>
  <c r="AA567" i="8"/>
  <c r="W567" i="8"/>
  <c r="V567" i="8"/>
  <c r="U567" i="8"/>
  <c r="T567" i="8"/>
  <c r="S567" i="8"/>
  <c r="Z567" i="8" s="1"/>
  <c r="R567" i="8"/>
  <c r="Y567" i="8" s="1"/>
  <c r="Q567" i="8"/>
  <c r="X567" i="8" s="1"/>
  <c r="AA566" i="8"/>
  <c r="W566" i="8"/>
  <c r="V566" i="8"/>
  <c r="U566" i="8"/>
  <c r="T566" i="8"/>
  <c r="S566" i="8"/>
  <c r="Z566" i="8" s="1"/>
  <c r="R566" i="8"/>
  <c r="Y566" i="8" s="1"/>
  <c r="Q566" i="8"/>
  <c r="X566" i="8" s="1"/>
  <c r="AA565" i="8"/>
  <c r="W565" i="8"/>
  <c r="V565" i="8"/>
  <c r="U565" i="8"/>
  <c r="T565" i="8"/>
  <c r="S565" i="8"/>
  <c r="Z565" i="8" s="1"/>
  <c r="R565" i="8"/>
  <c r="Y565" i="8" s="1"/>
  <c r="Q565" i="8"/>
  <c r="X565" i="8" s="1"/>
  <c r="AA564" i="8"/>
  <c r="W564" i="8"/>
  <c r="V564" i="8"/>
  <c r="U564" i="8"/>
  <c r="T564" i="8"/>
  <c r="S564" i="8"/>
  <c r="Z564" i="8" s="1"/>
  <c r="R564" i="8"/>
  <c r="Y564" i="8" s="1"/>
  <c r="Q564" i="8"/>
  <c r="X564" i="8" s="1"/>
  <c r="AA563" i="8"/>
  <c r="W563" i="8"/>
  <c r="V563" i="8"/>
  <c r="U563" i="8"/>
  <c r="T563" i="8"/>
  <c r="S563" i="8"/>
  <c r="Z563" i="8" s="1"/>
  <c r="R563" i="8"/>
  <c r="Y563" i="8" s="1"/>
  <c r="Q563" i="8"/>
  <c r="X563" i="8" s="1"/>
  <c r="AA562" i="8"/>
  <c r="W562" i="8"/>
  <c r="V562" i="8"/>
  <c r="U562" i="8"/>
  <c r="T562" i="8"/>
  <c r="S562" i="8"/>
  <c r="Z562" i="8" s="1"/>
  <c r="R562" i="8"/>
  <c r="Y562" i="8" s="1"/>
  <c r="Q562" i="8"/>
  <c r="X562" i="8" s="1"/>
  <c r="AA561" i="8"/>
  <c r="W561" i="8"/>
  <c r="V561" i="8"/>
  <c r="U561" i="8"/>
  <c r="T561" i="8"/>
  <c r="S561" i="8"/>
  <c r="Z561" i="8" s="1"/>
  <c r="R561" i="8"/>
  <c r="Y561" i="8" s="1"/>
  <c r="Q561" i="8"/>
  <c r="X561" i="8" s="1"/>
  <c r="AA560" i="8"/>
  <c r="W560" i="8"/>
  <c r="V560" i="8"/>
  <c r="U560" i="8"/>
  <c r="T560" i="8"/>
  <c r="S560" i="8"/>
  <c r="Z560" i="8" s="1"/>
  <c r="R560" i="8"/>
  <c r="Y560" i="8" s="1"/>
  <c r="Q560" i="8"/>
  <c r="X560" i="8" s="1"/>
  <c r="AA559" i="8"/>
  <c r="W559" i="8"/>
  <c r="V559" i="8"/>
  <c r="U559" i="8"/>
  <c r="T559" i="8"/>
  <c r="S559" i="8"/>
  <c r="Z559" i="8" s="1"/>
  <c r="R559" i="8"/>
  <c r="Y559" i="8" s="1"/>
  <c r="Q559" i="8"/>
  <c r="X559" i="8" s="1"/>
  <c r="AA558" i="8"/>
  <c r="W558" i="8"/>
  <c r="V558" i="8"/>
  <c r="U558" i="8"/>
  <c r="T558" i="8"/>
  <c r="S558" i="8"/>
  <c r="Z558" i="8" s="1"/>
  <c r="R558" i="8"/>
  <c r="Y558" i="8" s="1"/>
  <c r="Q558" i="8"/>
  <c r="X558" i="8" s="1"/>
  <c r="AA557" i="8"/>
  <c r="W557" i="8"/>
  <c r="V557" i="8"/>
  <c r="U557" i="8"/>
  <c r="T557" i="8"/>
  <c r="S557" i="8"/>
  <c r="Z557" i="8" s="1"/>
  <c r="R557" i="8"/>
  <c r="Y557" i="8" s="1"/>
  <c r="Q557" i="8"/>
  <c r="X557" i="8" s="1"/>
  <c r="AA556" i="8"/>
  <c r="W556" i="8"/>
  <c r="V556" i="8"/>
  <c r="U556" i="8"/>
  <c r="T556" i="8"/>
  <c r="S556" i="8"/>
  <c r="Z556" i="8" s="1"/>
  <c r="R556" i="8"/>
  <c r="Y556" i="8" s="1"/>
  <c r="Q556" i="8"/>
  <c r="X556" i="8" s="1"/>
  <c r="AA555" i="8"/>
  <c r="W555" i="8"/>
  <c r="V555" i="8"/>
  <c r="U555" i="8"/>
  <c r="T555" i="8"/>
  <c r="S555" i="8"/>
  <c r="Z555" i="8" s="1"/>
  <c r="R555" i="8"/>
  <c r="Y555" i="8" s="1"/>
  <c r="Q555" i="8"/>
  <c r="X555" i="8" s="1"/>
  <c r="AA554" i="8"/>
  <c r="W554" i="8"/>
  <c r="V554" i="8"/>
  <c r="U554" i="8"/>
  <c r="T554" i="8"/>
  <c r="S554" i="8"/>
  <c r="Z554" i="8" s="1"/>
  <c r="R554" i="8"/>
  <c r="Y554" i="8" s="1"/>
  <c r="Q554" i="8"/>
  <c r="X554" i="8" s="1"/>
  <c r="AA553" i="8"/>
  <c r="W553" i="8"/>
  <c r="V553" i="8"/>
  <c r="U553" i="8"/>
  <c r="T553" i="8"/>
  <c r="S553" i="8"/>
  <c r="Z553" i="8" s="1"/>
  <c r="R553" i="8"/>
  <c r="Y553" i="8" s="1"/>
  <c r="Q553" i="8"/>
  <c r="X553" i="8" s="1"/>
  <c r="AA552" i="8"/>
  <c r="W552" i="8"/>
  <c r="V552" i="8"/>
  <c r="U552" i="8"/>
  <c r="T552" i="8"/>
  <c r="S552" i="8"/>
  <c r="Z552" i="8" s="1"/>
  <c r="R552" i="8"/>
  <c r="Y552" i="8" s="1"/>
  <c r="Q552" i="8"/>
  <c r="X552" i="8" s="1"/>
  <c r="AA551" i="8"/>
  <c r="W551" i="8"/>
  <c r="V551" i="8"/>
  <c r="U551" i="8"/>
  <c r="T551" i="8"/>
  <c r="S551" i="8"/>
  <c r="Z551" i="8" s="1"/>
  <c r="R551" i="8"/>
  <c r="Y551" i="8" s="1"/>
  <c r="Q551" i="8"/>
  <c r="X551" i="8" s="1"/>
  <c r="AA550" i="8"/>
  <c r="W550" i="8"/>
  <c r="V550" i="8"/>
  <c r="U550" i="8"/>
  <c r="T550" i="8"/>
  <c r="S550" i="8"/>
  <c r="Z550" i="8" s="1"/>
  <c r="R550" i="8"/>
  <c r="Y550" i="8" s="1"/>
  <c r="Q550" i="8"/>
  <c r="X550" i="8" s="1"/>
  <c r="AA549" i="8"/>
  <c r="W549" i="8"/>
  <c r="V549" i="8"/>
  <c r="U549" i="8"/>
  <c r="T549" i="8"/>
  <c r="S549" i="8"/>
  <c r="Z549" i="8" s="1"/>
  <c r="R549" i="8"/>
  <c r="Y549" i="8" s="1"/>
  <c r="Q549" i="8"/>
  <c r="X549" i="8" s="1"/>
  <c r="AA548" i="8"/>
  <c r="W548" i="8"/>
  <c r="V548" i="8"/>
  <c r="U548" i="8"/>
  <c r="T548" i="8"/>
  <c r="S548" i="8"/>
  <c r="Z548" i="8" s="1"/>
  <c r="R548" i="8"/>
  <c r="Y548" i="8" s="1"/>
  <c r="Q548" i="8"/>
  <c r="X548" i="8" s="1"/>
  <c r="AA547" i="8"/>
  <c r="W547" i="8"/>
  <c r="V547" i="8"/>
  <c r="U547" i="8"/>
  <c r="T547" i="8"/>
  <c r="S547" i="8"/>
  <c r="Z547" i="8" s="1"/>
  <c r="R547" i="8"/>
  <c r="Y547" i="8" s="1"/>
  <c r="Q547" i="8"/>
  <c r="X547" i="8" s="1"/>
  <c r="AA546" i="8"/>
  <c r="W546" i="8"/>
  <c r="V546" i="8"/>
  <c r="U546" i="8"/>
  <c r="T546" i="8"/>
  <c r="S546" i="8"/>
  <c r="Z546" i="8" s="1"/>
  <c r="R546" i="8"/>
  <c r="Y546" i="8" s="1"/>
  <c r="Q546" i="8"/>
  <c r="X546" i="8" s="1"/>
  <c r="AA545" i="8"/>
  <c r="W545" i="8"/>
  <c r="V545" i="8"/>
  <c r="U545" i="8"/>
  <c r="T545" i="8"/>
  <c r="S545" i="8"/>
  <c r="Z545" i="8" s="1"/>
  <c r="R545" i="8"/>
  <c r="Y545" i="8" s="1"/>
  <c r="Q545" i="8"/>
  <c r="X545" i="8" s="1"/>
  <c r="AA544" i="8"/>
  <c r="W544" i="8"/>
  <c r="V544" i="8"/>
  <c r="U544" i="8"/>
  <c r="T544" i="8"/>
  <c r="S544" i="8"/>
  <c r="Z544" i="8" s="1"/>
  <c r="R544" i="8"/>
  <c r="Y544" i="8" s="1"/>
  <c r="Q544" i="8"/>
  <c r="X544" i="8" s="1"/>
  <c r="AA543" i="8"/>
  <c r="W543" i="8"/>
  <c r="V543" i="8"/>
  <c r="U543" i="8"/>
  <c r="T543" i="8"/>
  <c r="S543" i="8"/>
  <c r="Z543" i="8" s="1"/>
  <c r="R543" i="8"/>
  <c r="Y543" i="8" s="1"/>
  <c r="Q543" i="8"/>
  <c r="X543" i="8" s="1"/>
  <c r="AA542" i="8"/>
  <c r="W542" i="8"/>
  <c r="V542" i="8"/>
  <c r="U542" i="8"/>
  <c r="T542" i="8"/>
  <c r="S542" i="8"/>
  <c r="Z542" i="8" s="1"/>
  <c r="R542" i="8"/>
  <c r="Y542" i="8" s="1"/>
  <c r="Q542" i="8"/>
  <c r="X542" i="8" s="1"/>
  <c r="AA541" i="8"/>
  <c r="W541" i="8"/>
  <c r="V541" i="8"/>
  <c r="U541" i="8"/>
  <c r="T541" i="8"/>
  <c r="S541" i="8"/>
  <c r="Z541" i="8" s="1"/>
  <c r="R541" i="8"/>
  <c r="Y541" i="8" s="1"/>
  <c r="Q541" i="8"/>
  <c r="X541" i="8" s="1"/>
  <c r="AA540" i="8"/>
  <c r="W540" i="8"/>
  <c r="V540" i="8"/>
  <c r="U540" i="8"/>
  <c r="T540" i="8"/>
  <c r="S540" i="8"/>
  <c r="Z540" i="8" s="1"/>
  <c r="R540" i="8"/>
  <c r="Y540" i="8" s="1"/>
  <c r="Q540" i="8"/>
  <c r="X540" i="8" s="1"/>
  <c r="AA539" i="8"/>
  <c r="W539" i="8"/>
  <c r="V539" i="8"/>
  <c r="U539" i="8"/>
  <c r="T539" i="8"/>
  <c r="S539" i="8"/>
  <c r="Z539" i="8" s="1"/>
  <c r="R539" i="8"/>
  <c r="Y539" i="8" s="1"/>
  <c r="Q539" i="8"/>
  <c r="X539" i="8" s="1"/>
  <c r="AA538" i="8"/>
  <c r="W538" i="8"/>
  <c r="V538" i="8"/>
  <c r="U538" i="8"/>
  <c r="T538" i="8"/>
  <c r="S538" i="8"/>
  <c r="Z538" i="8" s="1"/>
  <c r="R538" i="8"/>
  <c r="Y538" i="8" s="1"/>
  <c r="Q538" i="8"/>
  <c r="X538" i="8" s="1"/>
  <c r="AA537" i="8"/>
  <c r="W537" i="8"/>
  <c r="V537" i="8"/>
  <c r="U537" i="8"/>
  <c r="T537" i="8"/>
  <c r="S537" i="8"/>
  <c r="Z537" i="8" s="1"/>
  <c r="R537" i="8"/>
  <c r="Y537" i="8" s="1"/>
  <c r="Q537" i="8"/>
  <c r="X537" i="8" s="1"/>
  <c r="AA536" i="8"/>
  <c r="W536" i="8"/>
  <c r="V536" i="8"/>
  <c r="U536" i="8"/>
  <c r="T536" i="8"/>
  <c r="S536" i="8"/>
  <c r="Z536" i="8" s="1"/>
  <c r="R536" i="8"/>
  <c r="Y536" i="8" s="1"/>
  <c r="Q536" i="8"/>
  <c r="X536" i="8" s="1"/>
  <c r="AA535" i="8"/>
  <c r="W535" i="8"/>
  <c r="V535" i="8"/>
  <c r="U535" i="8"/>
  <c r="T535" i="8"/>
  <c r="S535" i="8"/>
  <c r="Z535" i="8" s="1"/>
  <c r="R535" i="8"/>
  <c r="Y535" i="8" s="1"/>
  <c r="Q535" i="8"/>
  <c r="X535" i="8" s="1"/>
  <c r="AA534" i="8"/>
  <c r="W534" i="8"/>
  <c r="V534" i="8"/>
  <c r="U534" i="8"/>
  <c r="T534" i="8"/>
  <c r="S534" i="8"/>
  <c r="Z534" i="8" s="1"/>
  <c r="R534" i="8"/>
  <c r="Y534" i="8" s="1"/>
  <c r="Q534" i="8"/>
  <c r="X534" i="8" s="1"/>
  <c r="AA533" i="8"/>
  <c r="W533" i="8"/>
  <c r="V533" i="8"/>
  <c r="U533" i="8"/>
  <c r="T533" i="8"/>
  <c r="S533" i="8"/>
  <c r="Z533" i="8" s="1"/>
  <c r="R533" i="8"/>
  <c r="Y533" i="8" s="1"/>
  <c r="Q533" i="8"/>
  <c r="X533" i="8" s="1"/>
  <c r="AA532" i="8"/>
  <c r="W532" i="8"/>
  <c r="V532" i="8"/>
  <c r="U532" i="8"/>
  <c r="T532" i="8"/>
  <c r="S532" i="8"/>
  <c r="Z532" i="8" s="1"/>
  <c r="R532" i="8"/>
  <c r="Y532" i="8" s="1"/>
  <c r="Q532" i="8"/>
  <c r="X532" i="8" s="1"/>
  <c r="AA531" i="8"/>
  <c r="W531" i="8"/>
  <c r="V531" i="8"/>
  <c r="U531" i="8"/>
  <c r="T531" i="8"/>
  <c r="S531" i="8"/>
  <c r="Z531" i="8" s="1"/>
  <c r="R531" i="8"/>
  <c r="Y531" i="8" s="1"/>
  <c r="Q531" i="8"/>
  <c r="X531" i="8" s="1"/>
  <c r="AA530" i="8"/>
  <c r="W530" i="8"/>
  <c r="V530" i="8"/>
  <c r="U530" i="8"/>
  <c r="T530" i="8"/>
  <c r="S530" i="8"/>
  <c r="Z530" i="8" s="1"/>
  <c r="R530" i="8"/>
  <c r="Y530" i="8" s="1"/>
  <c r="Q530" i="8"/>
  <c r="X530" i="8" s="1"/>
  <c r="AA529" i="8"/>
  <c r="W529" i="8"/>
  <c r="V529" i="8"/>
  <c r="U529" i="8"/>
  <c r="T529" i="8"/>
  <c r="S529" i="8"/>
  <c r="Z529" i="8" s="1"/>
  <c r="R529" i="8"/>
  <c r="Y529" i="8" s="1"/>
  <c r="Q529" i="8"/>
  <c r="X529" i="8" s="1"/>
  <c r="AA528" i="8"/>
  <c r="W528" i="8"/>
  <c r="V528" i="8"/>
  <c r="U528" i="8"/>
  <c r="T528" i="8"/>
  <c r="S528" i="8"/>
  <c r="Z528" i="8" s="1"/>
  <c r="R528" i="8"/>
  <c r="Y528" i="8" s="1"/>
  <c r="Q528" i="8"/>
  <c r="X528" i="8" s="1"/>
  <c r="AA527" i="8"/>
  <c r="W527" i="8"/>
  <c r="V527" i="8"/>
  <c r="U527" i="8"/>
  <c r="T527" i="8"/>
  <c r="S527" i="8"/>
  <c r="Z527" i="8" s="1"/>
  <c r="R527" i="8"/>
  <c r="Y527" i="8" s="1"/>
  <c r="Q527" i="8"/>
  <c r="X527" i="8" s="1"/>
  <c r="AA526" i="8"/>
  <c r="W526" i="8"/>
  <c r="V526" i="8"/>
  <c r="U526" i="8"/>
  <c r="T526" i="8"/>
  <c r="S526" i="8"/>
  <c r="Z526" i="8" s="1"/>
  <c r="R526" i="8"/>
  <c r="Y526" i="8" s="1"/>
  <c r="Q526" i="8"/>
  <c r="X526" i="8" s="1"/>
  <c r="AA525" i="8"/>
  <c r="W525" i="8"/>
  <c r="V525" i="8"/>
  <c r="U525" i="8"/>
  <c r="T525" i="8"/>
  <c r="S525" i="8"/>
  <c r="Z525" i="8" s="1"/>
  <c r="R525" i="8"/>
  <c r="Y525" i="8" s="1"/>
  <c r="Q525" i="8"/>
  <c r="X525" i="8" s="1"/>
  <c r="AA524" i="8"/>
  <c r="W524" i="8"/>
  <c r="V524" i="8"/>
  <c r="U524" i="8"/>
  <c r="T524" i="8"/>
  <c r="S524" i="8"/>
  <c r="Z524" i="8" s="1"/>
  <c r="R524" i="8"/>
  <c r="Y524" i="8" s="1"/>
  <c r="Q524" i="8"/>
  <c r="X524" i="8" s="1"/>
  <c r="AA523" i="8"/>
  <c r="W523" i="8"/>
  <c r="V523" i="8"/>
  <c r="U523" i="8"/>
  <c r="T523" i="8"/>
  <c r="S523" i="8"/>
  <c r="Z523" i="8" s="1"/>
  <c r="R523" i="8"/>
  <c r="Y523" i="8" s="1"/>
  <c r="Q523" i="8"/>
  <c r="X523" i="8" s="1"/>
  <c r="AA522" i="8"/>
  <c r="W522" i="8"/>
  <c r="V522" i="8"/>
  <c r="U522" i="8"/>
  <c r="T522" i="8"/>
  <c r="S522" i="8"/>
  <c r="Z522" i="8" s="1"/>
  <c r="R522" i="8"/>
  <c r="Y522" i="8" s="1"/>
  <c r="Q522" i="8"/>
  <c r="X522" i="8" s="1"/>
  <c r="AA521" i="8"/>
  <c r="W521" i="8"/>
  <c r="V521" i="8"/>
  <c r="U521" i="8"/>
  <c r="T521" i="8"/>
  <c r="S521" i="8"/>
  <c r="Z521" i="8" s="1"/>
  <c r="R521" i="8"/>
  <c r="Y521" i="8" s="1"/>
  <c r="Q521" i="8"/>
  <c r="X521" i="8" s="1"/>
  <c r="AA520" i="8"/>
  <c r="W520" i="8"/>
  <c r="V520" i="8"/>
  <c r="U520" i="8"/>
  <c r="T520" i="8"/>
  <c r="S520" i="8"/>
  <c r="Z520" i="8" s="1"/>
  <c r="R520" i="8"/>
  <c r="Y520" i="8" s="1"/>
  <c r="Q520" i="8"/>
  <c r="X520" i="8" s="1"/>
  <c r="AA519" i="8"/>
  <c r="W519" i="8"/>
  <c r="V519" i="8"/>
  <c r="U519" i="8"/>
  <c r="T519" i="8"/>
  <c r="S519" i="8"/>
  <c r="Z519" i="8" s="1"/>
  <c r="R519" i="8"/>
  <c r="Y519" i="8" s="1"/>
  <c r="Q519" i="8"/>
  <c r="X519" i="8" s="1"/>
  <c r="AA518" i="8"/>
  <c r="W518" i="8"/>
  <c r="V518" i="8"/>
  <c r="U518" i="8"/>
  <c r="T518" i="8"/>
  <c r="S518" i="8"/>
  <c r="Z518" i="8" s="1"/>
  <c r="R518" i="8"/>
  <c r="Y518" i="8" s="1"/>
  <c r="Q518" i="8"/>
  <c r="X518" i="8" s="1"/>
  <c r="AA517" i="8"/>
  <c r="W517" i="8"/>
  <c r="V517" i="8"/>
  <c r="U517" i="8"/>
  <c r="T517" i="8"/>
  <c r="S517" i="8"/>
  <c r="Z517" i="8" s="1"/>
  <c r="R517" i="8"/>
  <c r="Y517" i="8" s="1"/>
  <c r="Q517" i="8"/>
  <c r="X517" i="8" s="1"/>
  <c r="AA516" i="8"/>
  <c r="W516" i="8"/>
  <c r="V516" i="8"/>
  <c r="U516" i="8"/>
  <c r="T516" i="8"/>
  <c r="S516" i="8"/>
  <c r="Z516" i="8" s="1"/>
  <c r="R516" i="8"/>
  <c r="Y516" i="8" s="1"/>
  <c r="Q516" i="8"/>
  <c r="X516" i="8" s="1"/>
  <c r="AA515" i="8"/>
  <c r="W515" i="8"/>
  <c r="V515" i="8"/>
  <c r="U515" i="8"/>
  <c r="T515" i="8"/>
  <c r="S515" i="8"/>
  <c r="Z515" i="8" s="1"/>
  <c r="R515" i="8"/>
  <c r="Y515" i="8" s="1"/>
  <c r="Q515" i="8"/>
  <c r="X515" i="8" s="1"/>
  <c r="AA514" i="8"/>
  <c r="W514" i="8"/>
  <c r="V514" i="8"/>
  <c r="U514" i="8"/>
  <c r="T514" i="8"/>
  <c r="S514" i="8"/>
  <c r="Z514" i="8" s="1"/>
  <c r="R514" i="8"/>
  <c r="Y514" i="8" s="1"/>
  <c r="Q514" i="8"/>
  <c r="X514" i="8" s="1"/>
  <c r="AA513" i="8"/>
  <c r="W513" i="8"/>
  <c r="V513" i="8"/>
  <c r="U513" i="8"/>
  <c r="T513" i="8"/>
  <c r="S513" i="8"/>
  <c r="Z513" i="8" s="1"/>
  <c r="R513" i="8"/>
  <c r="Y513" i="8" s="1"/>
  <c r="Q513" i="8"/>
  <c r="X513" i="8" s="1"/>
  <c r="AA512" i="8"/>
  <c r="W512" i="8"/>
  <c r="V512" i="8"/>
  <c r="U512" i="8"/>
  <c r="T512" i="8"/>
  <c r="S512" i="8"/>
  <c r="Z512" i="8" s="1"/>
  <c r="R512" i="8"/>
  <c r="Y512" i="8" s="1"/>
  <c r="Q512" i="8"/>
  <c r="X512" i="8" s="1"/>
  <c r="AA511" i="8"/>
  <c r="W511" i="8"/>
  <c r="V511" i="8"/>
  <c r="U511" i="8"/>
  <c r="T511" i="8"/>
  <c r="S511" i="8"/>
  <c r="Z511" i="8" s="1"/>
  <c r="R511" i="8"/>
  <c r="Y511" i="8" s="1"/>
  <c r="Q511" i="8"/>
  <c r="X511" i="8" s="1"/>
  <c r="AA510" i="8"/>
  <c r="W510" i="8"/>
  <c r="V510" i="8"/>
  <c r="U510" i="8"/>
  <c r="T510" i="8"/>
  <c r="S510" i="8"/>
  <c r="Z510" i="8" s="1"/>
  <c r="R510" i="8"/>
  <c r="Y510" i="8" s="1"/>
  <c r="Q510" i="8"/>
  <c r="X510" i="8" s="1"/>
  <c r="AA509" i="8"/>
  <c r="W509" i="8"/>
  <c r="V509" i="8"/>
  <c r="U509" i="8"/>
  <c r="T509" i="8"/>
  <c r="S509" i="8"/>
  <c r="Z509" i="8" s="1"/>
  <c r="R509" i="8"/>
  <c r="Y509" i="8" s="1"/>
  <c r="Q509" i="8"/>
  <c r="X509" i="8" s="1"/>
  <c r="AA508" i="8"/>
  <c r="W508" i="8"/>
  <c r="V508" i="8"/>
  <c r="U508" i="8"/>
  <c r="T508" i="8"/>
  <c r="S508" i="8"/>
  <c r="Z508" i="8" s="1"/>
  <c r="R508" i="8"/>
  <c r="Y508" i="8" s="1"/>
  <c r="Q508" i="8"/>
  <c r="X508" i="8" s="1"/>
  <c r="AA507" i="8"/>
  <c r="W507" i="8"/>
  <c r="V507" i="8"/>
  <c r="U507" i="8"/>
  <c r="T507" i="8"/>
  <c r="S507" i="8"/>
  <c r="Z507" i="8" s="1"/>
  <c r="R507" i="8"/>
  <c r="Y507" i="8" s="1"/>
  <c r="Q507" i="8"/>
  <c r="X507" i="8" s="1"/>
  <c r="AA506" i="8"/>
  <c r="W506" i="8"/>
  <c r="V506" i="8"/>
  <c r="U506" i="8"/>
  <c r="T506" i="8"/>
  <c r="S506" i="8"/>
  <c r="Z506" i="8" s="1"/>
  <c r="R506" i="8"/>
  <c r="Y506" i="8" s="1"/>
  <c r="Q506" i="8"/>
  <c r="X506" i="8" s="1"/>
  <c r="AA505" i="8"/>
  <c r="W505" i="8"/>
  <c r="V505" i="8"/>
  <c r="U505" i="8"/>
  <c r="T505" i="8"/>
  <c r="S505" i="8"/>
  <c r="Z505" i="8" s="1"/>
  <c r="R505" i="8"/>
  <c r="Y505" i="8" s="1"/>
  <c r="Q505" i="8"/>
  <c r="X505" i="8" s="1"/>
  <c r="AA504" i="8"/>
  <c r="W504" i="8"/>
  <c r="V504" i="8"/>
  <c r="U504" i="8"/>
  <c r="T504" i="8"/>
  <c r="S504" i="8"/>
  <c r="Z504" i="8" s="1"/>
  <c r="R504" i="8"/>
  <c r="Y504" i="8" s="1"/>
  <c r="Q504" i="8"/>
  <c r="X504" i="8" s="1"/>
  <c r="AA503" i="8"/>
  <c r="W503" i="8"/>
  <c r="V503" i="8"/>
  <c r="U503" i="8"/>
  <c r="T503" i="8"/>
  <c r="S503" i="8"/>
  <c r="Z503" i="8" s="1"/>
  <c r="R503" i="8"/>
  <c r="Y503" i="8" s="1"/>
  <c r="Q503" i="8"/>
  <c r="X503" i="8" s="1"/>
  <c r="AA502" i="8"/>
  <c r="W502" i="8"/>
  <c r="V502" i="8"/>
  <c r="U502" i="8"/>
  <c r="T502" i="8"/>
  <c r="S502" i="8"/>
  <c r="Z502" i="8" s="1"/>
  <c r="R502" i="8"/>
  <c r="Y502" i="8" s="1"/>
  <c r="Q502" i="8"/>
  <c r="X502" i="8" s="1"/>
  <c r="AA501" i="8"/>
  <c r="W501" i="8"/>
  <c r="V501" i="8"/>
  <c r="U501" i="8"/>
  <c r="T501" i="8"/>
  <c r="S501" i="8"/>
  <c r="Z501" i="8" s="1"/>
  <c r="R501" i="8"/>
  <c r="Y501" i="8" s="1"/>
  <c r="Q501" i="8"/>
  <c r="X501" i="8" s="1"/>
  <c r="AA500" i="8"/>
  <c r="W500" i="8"/>
  <c r="V500" i="8"/>
  <c r="U500" i="8"/>
  <c r="T500" i="8"/>
  <c r="S500" i="8"/>
  <c r="Z500" i="8" s="1"/>
  <c r="R500" i="8"/>
  <c r="Y500" i="8" s="1"/>
  <c r="Q500" i="8"/>
  <c r="X500" i="8" s="1"/>
  <c r="AA499" i="8"/>
  <c r="W499" i="8"/>
  <c r="V499" i="8"/>
  <c r="U499" i="8"/>
  <c r="T499" i="8"/>
  <c r="S499" i="8"/>
  <c r="Z499" i="8" s="1"/>
  <c r="R499" i="8"/>
  <c r="Y499" i="8" s="1"/>
  <c r="Q499" i="8"/>
  <c r="X499" i="8" s="1"/>
  <c r="AA498" i="8"/>
  <c r="W498" i="8"/>
  <c r="V498" i="8"/>
  <c r="U498" i="8"/>
  <c r="T498" i="8"/>
  <c r="S498" i="8"/>
  <c r="Z498" i="8" s="1"/>
  <c r="R498" i="8"/>
  <c r="Y498" i="8" s="1"/>
  <c r="Q498" i="8"/>
  <c r="X498" i="8" s="1"/>
  <c r="AA497" i="8"/>
  <c r="W497" i="8"/>
  <c r="V497" i="8"/>
  <c r="U497" i="8"/>
  <c r="T497" i="8"/>
  <c r="S497" i="8"/>
  <c r="Z497" i="8" s="1"/>
  <c r="R497" i="8"/>
  <c r="Y497" i="8" s="1"/>
  <c r="Q497" i="8"/>
  <c r="X497" i="8" s="1"/>
  <c r="AA496" i="8"/>
  <c r="W496" i="8"/>
  <c r="V496" i="8"/>
  <c r="U496" i="8"/>
  <c r="T496" i="8"/>
  <c r="S496" i="8"/>
  <c r="Z496" i="8" s="1"/>
  <c r="R496" i="8"/>
  <c r="Y496" i="8" s="1"/>
  <c r="Q496" i="8"/>
  <c r="X496" i="8" s="1"/>
  <c r="AA495" i="8"/>
  <c r="W495" i="8"/>
  <c r="V495" i="8"/>
  <c r="U495" i="8"/>
  <c r="T495" i="8"/>
  <c r="S495" i="8"/>
  <c r="Z495" i="8" s="1"/>
  <c r="R495" i="8"/>
  <c r="Y495" i="8" s="1"/>
  <c r="Q495" i="8"/>
  <c r="X495" i="8" s="1"/>
  <c r="AA494" i="8"/>
  <c r="W494" i="8"/>
  <c r="V494" i="8"/>
  <c r="U494" i="8"/>
  <c r="T494" i="8"/>
  <c r="S494" i="8"/>
  <c r="Z494" i="8" s="1"/>
  <c r="R494" i="8"/>
  <c r="Y494" i="8" s="1"/>
  <c r="Q494" i="8"/>
  <c r="X494" i="8" s="1"/>
  <c r="AA493" i="8"/>
  <c r="W493" i="8"/>
  <c r="V493" i="8"/>
  <c r="U493" i="8"/>
  <c r="T493" i="8"/>
  <c r="S493" i="8"/>
  <c r="Z493" i="8" s="1"/>
  <c r="R493" i="8"/>
  <c r="Y493" i="8" s="1"/>
  <c r="Q493" i="8"/>
  <c r="X493" i="8" s="1"/>
  <c r="AA492" i="8"/>
  <c r="W492" i="8"/>
  <c r="V492" i="8"/>
  <c r="U492" i="8"/>
  <c r="T492" i="8"/>
  <c r="S492" i="8"/>
  <c r="Z492" i="8" s="1"/>
  <c r="R492" i="8"/>
  <c r="Y492" i="8" s="1"/>
  <c r="Q492" i="8"/>
  <c r="X492" i="8" s="1"/>
  <c r="AA491" i="8"/>
  <c r="W491" i="8"/>
  <c r="V491" i="8"/>
  <c r="U491" i="8"/>
  <c r="T491" i="8"/>
  <c r="S491" i="8"/>
  <c r="Z491" i="8" s="1"/>
  <c r="R491" i="8"/>
  <c r="Y491" i="8" s="1"/>
  <c r="Q491" i="8"/>
  <c r="X491" i="8" s="1"/>
  <c r="AA490" i="8"/>
  <c r="W490" i="8"/>
  <c r="V490" i="8"/>
  <c r="U490" i="8"/>
  <c r="T490" i="8"/>
  <c r="S490" i="8"/>
  <c r="Z490" i="8" s="1"/>
  <c r="R490" i="8"/>
  <c r="Y490" i="8" s="1"/>
  <c r="Q490" i="8"/>
  <c r="X490" i="8" s="1"/>
  <c r="AA489" i="8"/>
  <c r="W489" i="8"/>
  <c r="V489" i="8"/>
  <c r="U489" i="8"/>
  <c r="T489" i="8"/>
  <c r="S489" i="8"/>
  <c r="Z489" i="8" s="1"/>
  <c r="R489" i="8"/>
  <c r="Y489" i="8" s="1"/>
  <c r="Q489" i="8"/>
  <c r="X489" i="8" s="1"/>
  <c r="AA488" i="8"/>
  <c r="W488" i="8"/>
  <c r="V488" i="8"/>
  <c r="U488" i="8"/>
  <c r="T488" i="8"/>
  <c r="S488" i="8"/>
  <c r="Z488" i="8" s="1"/>
  <c r="R488" i="8"/>
  <c r="Y488" i="8" s="1"/>
  <c r="Q488" i="8"/>
  <c r="X488" i="8" s="1"/>
  <c r="AA487" i="8"/>
  <c r="W487" i="8"/>
  <c r="V487" i="8"/>
  <c r="U487" i="8"/>
  <c r="T487" i="8"/>
  <c r="S487" i="8"/>
  <c r="Z487" i="8" s="1"/>
  <c r="R487" i="8"/>
  <c r="Y487" i="8" s="1"/>
  <c r="Q487" i="8"/>
  <c r="X487" i="8" s="1"/>
  <c r="AA486" i="8"/>
  <c r="W486" i="8"/>
  <c r="V486" i="8"/>
  <c r="U486" i="8"/>
  <c r="T486" i="8"/>
  <c r="S486" i="8"/>
  <c r="Z486" i="8" s="1"/>
  <c r="R486" i="8"/>
  <c r="Y486" i="8" s="1"/>
  <c r="Q486" i="8"/>
  <c r="X486" i="8" s="1"/>
  <c r="AA485" i="8"/>
  <c r="W485" i="8"/>
  <c r="V485" i="8"/>
  <c r="U485" i="8"/>
  <c r="T485" i="8"/>
  <c r="S485" i="8"/>
  <c r="Z485" i="8" s="1"/>
  <c r="R485" i="8"/>
  <c r="Y485" i="8" s="1"/>
  <c r="Q485" i="8"/>
  <c r="X485" i="8" s="1"/>
  <c r="AA484" i="8"/>
  <c r="W484" i="8"/>
  <c r="V484" i="8"/>
  <c r="U484" i="8"/>
  <c r="T484" i="8"/>
  <c r="S484" i="8"/>
  <c r="Z484" i="8" s="1"/>
  <c r="R484" i="8"/>
  <c r="Y484" i="8" s="1"/>
  <c r="Q484" i="8"/>
  <c r="X484" i="8" s="1"/>
  <c r="AA483" i="8"/>
  <c r="W483" i="8"/>
  <c r="V483" i="8"/>
  <c r="U483" i="8"/>
  <c r="T483" i="8"/>
  <c r="S483" i="8"/>
  <c r="Z483" i="8" s="1"/>
  <c r="R483" i="8"/>
  <c r="Y483" i="8" s="1"/>
  <c r="Q483" i="8"/>
  <c r="X483" i="8" s="1"/>
  <c r="AA482" i="8"/>
  <c r="W482" i="8"/>
  <c r="V482" i="8"/>
  <c r="U482" i="8"/>
  <c r="T482" i="8"/>
  <c r="S482" i="8"/>
  <c r="Z482" i="8" s="1"/>
  <c r="R482" i="8"/>
  <c r="Y482" i="8" s="1"/>
  <c r="Q482" i="8"/>
  <c r="X482" i="8" s="1"/>
  <c r="AA481" i="8"/>
  <c r="W481" i="8"/>
  <c r="V481" i="8"/>
  <c r="U481" i="8"/>
  <c r="T481" i="8"/>
  <c r="S481" i="8"/>
  <c r="Z481" i="8" s="1"/>
  <c r="R481" i="8"/>
  <c r="Y481" i="8" s="1"/>
  <c r="Q481" i="8"/>
  <c r="X481" i="8" s="1"/>
  <c r="AA480" i="8"/>
  <c r="W480" i="8"/>
  <c r="V480" i="8"/>
  <c r="U480" i="8"/>
  <c r="T480" i="8"/>
  <c r="S480" i="8"/>
  <c r="Z480" i="8" s="1"/>
  <c r="R480" i="8"/>
  <c r="Y480" i="8" s="1"/>
  <c r="Q480" i="8"/>
  <c r="X480" i="8" s="1"/>
  <c r="AA479" i="8"/>
  <c r="W479" i="8"/>
  <c r="V479" i="8"/>
  <c r="U479" i="8"/>
  <c r="T479" i="8"/>
  <c r="S479" i="8"/>
  <c r="Z479" i="8" s="1"/>
  <c r="R479" i="8"/>
  <c r="Y479" i="8" s="1"/>
  <c r="Q479" i="8"/>
  <c r="X479" i="8" s="1"/>
  <c r="AA478" i="8"/>
  <c r="W478" i="8"/>
  <c r="V478" i="8"/>
  <c r="U478" i="8"/>
  <c r="T478" i="8"/>
  <c r="S478" i="8"/>
  <c r="Z478" i="8" s="1"/>
  <c r="R478" i="8"/>
  <c r="Y478" i="8" s="1"/>
  <c r="Q478" i="8"/>
  <c r="X478" i="8" s="1"/>
  <c r="AA477" i="8"/>
  <c r="W477" i="8"/>
  <c r="V477" i="8"/>
  <c r="U477" i="8"/>
  <c r="T477" i="8"/>
  <c r="S477" i="8"/>
  <c r="Z477" i="8" s="1"/>
  <c r="R477" i="8"/>
  <c r="Y477" i="8" s="1"/>
  <c r="Q477" i="8"/>
  <c r="X477" i="8" s="1"/>
  <c r="AA476" i="8"/>
  <c r="W476" i="8"/>
  <c r="V476" i="8"/>
  <c r="U476" i="8"/>
  <c r="T476" i="8"/>
  <c r="S476" i="8"/>
  <c r="Z476" i="8" s="1"/>
  <c r="R476" i="8"/>
  <c r="Y476" i="8" s="1"/>
  <c r="Q476" i="8"/>
  <c r="X476" i="8" s="1"/>
  <c r="AA475" i="8"/>
  <c r="W475" i="8"/>
  <c r="V475" i="8"/>
  <c r="U475" i="8"/>
  <c r="T475" i="8"/>
  <c r="S475" i="8"/>
  <c r="Z475" i="8" s="1"/>
  <c r="R475" i="8"/>
  <c r="Y475" i="8" s="1"/>
  <c r="Q475" i="8"/>
  <c r="X475" i="8" s="1"/>
  <c r="AA474" i="8"/>
  <c r="W474" i="8"/>
  <c r="V474" i="8"/>
  <c r="U474" i="8"/>
  <c r="T474" i="8"/>
  <c r="S474" i="8"/>
  <c r="Z474" i="8" s="1"/>
  <c r="R474" i="8"/>
  <c r="Y474" i="8" s="1"/>
  <c r="Q474" i="8"/>
  <c r="X474" i="8" s="1"/>
  <c r="AA473" i="8"/>
  <c r="W473" i="8"/>
  <c r="V473" i="8"/>
  <c r="U473" i="8"/>
  <c r="T473" i="8"/>
  <c r="S473" i="8"/>
  <c r="Z473" i="8" s="1"/>
  <c r="R473" i="8"/>
  <c r="Y473" i="8" s="1"/>
  <c r="Q473" i="8"/>
  <c r="X473" i="8" s="1"/>
  <c r="AA472" i="8"/>
  <c r="W472" i="8"/>
  <c r="V472" i="8"/>
  <c r="U472" i="8"/>
  <c r="T472" i="8"/>
  <c r="S472" i="8"/>
  <c r="Z472" i="8" s="1"/>
  <c r="R472" i="8"/>
  <c r="Y472" i="8" s="1"/>
  <c r="Q472" i="8"/>
  <c r="X472" i="8" s="1"/>
  <c r="AA471" i="8"/>
  <c r="W471" i="8"/>
  <c r="V471" i="8"/>
  <c r="U471" i="8"/>
  <c r="T471" i="8"/>
  <c r="S471" i="8"/>
  <c r="Z471" i="8" s="1"/>
  <c r="R471" i="8"/>
  <c r="Y471" i="8" s="1"/>
  <c r="Q471" i="8"/>
  <c r="X471" i="8" s="1"/>
  <c r="AA470" i="8"/>
  <c r="W470" i="8"/>
  <c r="V470" i="8"/>
  <c r="U470" i="8"/>
  <c r="T470" i="8"/>
  <c r="S470" i="8"/>
  <c r="Z470" i="8" s="1"/>
  <c r="R470" i="8"/>
  <c r="Y470" i="8" s="1"/>
  <c r="Q470" i="8"/>
  <c r="X470" i="8" s="1"/>
  <c r="AA469" i="8"/>
  <c r="W469" i="8"/>
  <c r="V469" i="8"/>
  <c r="U469" i="8"/>
  <c r="T469" i="8"/>
  <c r="S469" i="8"/>
  <c r="Z469" i="8" s="1"/>
  <c r="R469" i="8"/>
  <c r="Y469" i="8" s="1"/>
  <c r="Q469" i="8"/>
  <c r="X469" i="8" s="1"/>
  <c r="AA468" i="8"/>
  <c r="W468" i="8"/>
  <c r="V468" i="8"/>
  <c r="U468" i="8"/>
  <c r="T468" i="8"/>
  <c r="S468" i="8"/>
  <c r="Z468" i="8" s="1"/>
  <c r="R468" i="8"/>
  <c r="Y468" i="8" s="1"/>
  <c r="Q468" i="8"/>
  <c r="X468" i="8" s="1"/>
  <c r="AA467" i="8"/>
  <c r="W467" i="8"/>
  <c r="V467" i="8"/>
  <c r="U467" i="8"/>
  <c r="T467" i="8"/>
  <c r="S467" i="8"/>
  <c r="Z467" i="8" s="1"/>
  <c r="R467" i="8"/>
  <c r="Y467" i="8" s="1"/>
  <c r="Q467" i="8"/>
  <c r="X467" i="8" s="1"/>
  <c r="AA466" i="8"/>
  <c r="W466" i="8"/>
  <c r="V466" i="8"/>
  <c r="U466" i="8"/>
  <c r="T466" i="8"/>
  <c r="S466" i="8"/>
  <c r="Z466" i="8" s="1"/>
  <c r="R466" i="8"/>
  <c r="Y466" i="8" s="1"/>
  <c r="Q466" i="8"/>
  <c r="X466" i="8" s="1"/>
  <c r="AA465" i="8"/>
  <c r="W465" i="8"/>
  <c r="V465" i="8"/>
  <c r="U465" i="8"/>
  <c r="T465" i="8"/>
  <c r="S465" i="8"/>
  <c r="Z465" i="8" s="1"/>
  <c r="R465" i="8"/>
  <c r="Y465" i="8" s="1"/>
  <c r="Q465" i="8"/>
  <c r="X465" i="8" s="1"/>
  <c r="AA464" i="8"/>
  <c r="W464" i="8"/>
  <c r="V464" i="8"/>
  <c r="U464" i="8"/>
  <c r="T464" i="8"/>
  <c r="S464" i="8"/>
  <c r="Z464" i="8" s="1"/>
  <c r="R464" i="8"/>
  <c r="Y464" i="8" s="1"/>
  <c r="Q464" i="8"/>
  <c r="X464" i="8" s="1"/>
  <c r="AA463" i="8"/>
  <c r="W463" i="8"/>
  <c r="V463" i="8"/>
  <c r="U463" i="8"/>
  <c r="T463" i="8"/>
  <c r="S463" i="8"/>
  <c r="Z463" i="8" s="1"/>
  <c r="R463" i="8"/>
  <c r="Y463" i="8" s="1"/>
  <c r="Q463" i="8"/>
  <c r="X463" i="8" s="1"/>
  <c r="AA462" i="8"/>
  <c r="W462" i="8"/>
  <c r="V462" i="8"/>
  <c r="U462" i="8"/>
  <c r="T462" i="8"/>
  <c r="S462" i="8"/>
  <c r="Z462" i="8" s="1"/>
  <c r="R462" i="8"/>
  <c r="Y462" i="8" s="1"/>
  <c r="Q462" i="8"/>
  <c r="X462" i="8" s="1"/>
  <c r="AA461" i="8"/>
  <c r="W461" i="8"/>
  <c r="V461" i="8"/>
  <c r="U461" i="8"/>
  <c r="T461" i="8"/>
  <c r="S461" i="8"/>
  <c r="Z461" i="8" s="1"/>
  <c r="R461" i="8"/>
  <c r="Y461" i="8" s="1"/>
  <c r="Q461" i="8"/>
  <c r="X461" i="8" s="1"/>
  <c r="AA460" i="8"/>
  <c r="W460" i="8"/>
  <c r="V460" i="8"/>
  <c r="U460" i="8"/>
  <c r="T460" i="8"/>
  <c r="S460" i="8"/>
  <c r="Z460" i="8" s="1"/>
  <c r="R460" i="8"/>
  <c r="Y460" i="8" s="1"/>
  <c r="Q460" i="8"/>
  <c r="X460" i="8" s="1"/>
  <c r="AA459" i="8"/>
  <c r="W459" i="8"/>
  <c r="V459" i="8"/>
  <c r="U459" i="8"/>
  <c r="T459" i="8"/>
  <c r="S459" i="8"/>
  <c r="Z459" i="8" s="1"/>
  <c r="R459" i="8"/>
  <c r="Y459" i="8" s="1"/>
  <c r="Q459" i="8"/>
  <c r="X459" i="8" s="1"/>
  <c r="AA458" i="8"/>
  <c r="W458" i="8"/>
  <c r="V458" i="8"/>
  <c r="U458" i="8"/>
  <c r="T458" i="8"/>
  <c r="S458" i="8"/>
  <c r="Z458" i="8" s="1"/>
  <c r="R458" i="8"/>
  <c r="Y458" i="8" s="1"/>
  <c r="Q458" i="8"/>
  <c r="X458" i="8" s="1"/>
  <c r="AA457" i="8"/>
  <c r="W457" i="8"/>
  <c r="V457" i="8"/>
  <c r="U457" i="8"/>
  <c r="T457" i="8"/>
  <c r="S457" i="8"/>
  <c r="Z457" i="8" s="1"/>
  <c r="R457" i="8"/>
  <c r="Y457" i="8" s="1"/>
  <c r="Q457" i="8"/>
  <c r="X457" i="8" s="1"/>
  <c r="AA456" i="8"/>
  <c r="W456" i="8"/>
  <c r="V456" i="8"/>
  <c r="U456" i="8"/>
  <c r="T456" i="8"/>
  <c r="S456" i="8"/>
  <c r="Z456" i="8" s="1"/>
  <c r="R456" i="8"/>
  <c r="Y456" i="8" s="1"/>
  <c r="Q456" i="8"/>
  <c r="X456" i="8" s="1"/>
  <c r="AA455" i="8"/>
  <c r="W455" i="8"/>
  <c r="V455" i="8"/>
  <c r="U455" i="8"/>
  <c r="T455" i="8"/>
  <c r="S455" i="8"/>
  <c r="Z455" i="8" s="1"/>
  <c r="R455" i="8"/>
  <c r="Y455" i="8" s="1"/>
  <c r="Q455" i="8"/>
  <c r="X455" i="8" s="1"/>
  <c r="AA454" i="8"/>
  <c r="W454" i="8"/>
  <c r="V454" i="8"/>
  <c r="U454" i="8"/>
  <c r="T454" i="8"/>
  <c r="S454" i="8"/>
  <c r="Z454" i="8" s="1"/>
  <c r="R454" i="8"/>
  <c r="Y454" i="8" s="1"/>
  <c r="Q454" i="8"/>
  <c r="X454" i="8" s="1"/>
  <c r="AA453" i="8"/>
  <c r="W453" i="8"/>
  <c r="V453" i="8"/>
  <c r="U453" i="8"/>
  <c r="T453" i="8"/>
  <c r="S453" i="8"/>
  <c r="Z453" i="8" s="1"/>
  <c r="R453" i="8"/>
  <c r="Y453" i="8" s="1"/>
  <c r="Q453" i="8"/>
  <c r="X453" i="8" s="1"/>
  <c r="AA452" i="8"/>
  <c r="W452" i="8"/>
  <c r="V452" i="8"/>
  <c r="U452" i="8"/>
  <c r="T452" i="8"/>
  <c r="S452" i="8"/>
  <c r="Z452" i="8" s="1"/>
  <c r="R452" i="8"/>
  <c r="Y452" i="8" s="1"/>
  <c r="Q452" i="8"/>
  <c r="X452" i="8" s="1"/>
  <c r="AA451" i="8"/>
  <c r="W451" i="8"/>
  <c r="V451" i="8"/>
  <c r="U451" i="8"/>
  <c r="T451" i="8"/>
  <c r="S451" i="8"/>
  <c r="Z451" i="8" s="1"/>
  <c r="R451" i="8"/>
  <c r="Y451" i="8" s="1"/>
  <c r="Q451" i="8"/>
  <c r="X451" i="8" s="1"/>
  <c r="AA450" i="8"/>
  <c r="W450" i="8"/>
  <c r="V450" i="8"/>
  <c r="U450" i="8"/>
  <c r="T450" i="8"/>
  <c r="S450" i="8"/>
  <c r="Z450" i="8" s="1"/>
  <c r="R450" i="8"/>
  <c r="Y450" i="8" s="1"/>
  <c r="Q450" i="8"/>
  <c r="X450" i="8" s="1"/>
  <c r="AA449" i="8"/>
  <c r="W449" i="8"/>
  <c r="V449" i="8"/>
  <c r="U449" i="8"/>
  <c r="T449" i="8"/>
  <c r="S449" i="8"/>
  <c r="Z449" i="8" s="1"/>
  <c r="R449" i="8"/>
  <c r="Y449" i="8" s="1"/>
  <c r="Q449" i="8"/>
  <c r="X449" i="8" s="1"/>
  <c r="AA448" i="8"/>
  <c r="W448" i="8"/>
  <c r="V448" i="8"/>
  <c r="U448" i="8"/>
  <c r="T448" i="8"/>
  <c r="S448" i="8"/>
  <c r="Z448" i="8" s="1"/>
  <c r="R448" i="8"/>
  <c r="Y448" i="8" s="1"/>
  <c r="Q448" i="8"/>
  <c r="X448" i="8" s="1"/>
  <c r="AA447" i="8"/>
  <c r="W447" i="8"/>
  <c r="V447" i="8"/>
  <c r="U447" i="8"/>
  <c r="T447" i="8"/>
  <c r="S447" i="8"/>
  <c r="Z447" i="8" s="1"/>
  <c r="R447" i="8"/>
  <c r="Y447" i="8" s="1"/>
  <c r="Q447" i="8"/>
  <c r="X447" i="8" s="1"/>
  <c r="AA446" i="8"/>
  <c r="W446" i="8"/>
  <c r="V446" i="8"/>
  <c r="U446" i="8"/>
  <c r="T446" i="8"/>
  <c r="S446" i="8"/>
  <c r="Z446" i="8" s="1"/>
  <c r="R446" i="8"/>
  <c r="Y446" i="8" s="1"/>
  <c r="Q446" i="8"/>
  <c r="X446" i="8" s="1"/>
  <c r="AA445" i="8"/>
  <c r="W445" i="8"/>
  <c r="V445" i="8"/>
  <c r="U445" i="8"/>
  <c r="T445" i="8"/>
  <c r="S445" i="8"/>
  <c r="Z445" i="8" s="1"/>
  <c r="R445" i="8"/>
  <c r="Y445" i="8" s="1"/>
  <c r="Q445" i="8"/>
  <c r="X445" i="8" s="1"/>
  <c r="AA444" i="8"/>
  <c r="W444" i="8"/>
  <c r="V444" i="8"/>
  <c r="U444" i="8"/>
  <c r="T444" i="8"/>
  <c r="S444" i="8"/>
  <c r="Z444" i="8" s="1"/>
  <c r="R444" i="8"/>
  <c r="Y444" i="8" s="1"/>
  <c r="Q444" i="8"/>
  <c r="X444" i="8" s="1"/>
  <c r="AA443" i="8"/>
  <c r="W443" i="8"/>
  <c r="V443" i="8"/>
  <c r="U443" i="8"/>
  <c r="T443" i="8"/>
  <c r="S443" i="8"/>
  <c r="Z443" i="8" s="1"/>
  <c r="R443" i="8"/>
  <c r="Y443" i="8" s="1"/>
  <c r="Q443" i="8"/>
  <c r="X443" i="8" s="1"/>
  <c r="AA442" i="8"/>
  <c r="W442" i="8"/>
  <c r="V442" i="8"/>
  <c r="U442" i="8"/>
  <c r="T442" i="8"/>
  <c r="S442" i="8"/>
  <c r="Z442" i="8" s="1"/>
  <c r="R442" i="8"/>
  <c r="Y442" i="8" s="1"/>
  <c r="Q442" i="8"/>
  <c r="X442" i="8" s="1"/>
  <c r="AA441" i="8"/>
  <c r="W441" i="8"/>
  <c r="V441" i="8"/>
  <c r="U441" i="8"/>
  <c r="T441" i="8"/>
  <c r="S441" i="8"/>
  <c r="Z441" i="8" s="1"/>
  <c r="R441" i="8"/>
  <c r="Y441" i="8" s="1"/>
  <c r="Q441" i="8"/>
  <c r="X441" i="8" s="1"/>
  <c r="AA440" i="8"/>
  <c r="W440" i="8"/>
  <c r="V440" i="8"/>
  <c r="U440" i="8"/>
  <c r="T440" i="8"/>
  <c r="S440" i="8"/>
  <c r="Z440" i="8" s="1"/>
  <c r="R440" i="8"/>
  <c r="Y440" i="8" s="1"/>
  <c r="Q440" i="8"/>
  <c r="X440" i="8" s="1"/>
  <c r="AA439" i="8"/>
  <c r="W439" i="8"/>
  <c r="V439" i="8"/>
  <c r="U439" i="8"/>
  <c r="T439" i="8"/>
  <c r="S439" i="8"/>
  <c r="Z439" i="8" s="1"/>
  <c r="R439" i="8"/>
  <c r="Y439" i="8" s="1"/>
  <c r="Q439" i="8"/>
  <c r="X439" i="8" s="1"/>
  <c r="AA438" i="8"/>
  <c r="W438" i="8"/>
  <c r="V438" i="8"/>
  <c r="U438" i="8"/>
  <c r="T438" i="8"/>
  <c r="S438" i="8"/>
  <c r="Z438" i="8" s="1"/>
  <c r="R438" i="8"/>
  <c r="Y438" i="8" s="1"/>
  <c r="Q438" i="8"/>
  <c r="X438" i="8" s="1"/>
  <c r="AA437" i="8"/>
  <c r="W437" i="8"/>
  <c r="V437" i="8"/>
  <c r="U437" i="8"/>
  <c r="T437" i="8"/>
  <c r="S437" i="8"/>
  <c r="Z437" i="8" s="1"/>
  <c r="R437" i="8"/>
  <c r="Y437" i="8" s="1"/>
  <c r="Q437" i="8"/>
  <c r="X437" i="8" s="1"/>
  <c r="AA436" i="8"/>
  <c r="W436" i="8"/>
  <c r="V436" i="8"/>
  <c r="U436" i="8"/>
  <c r="T436" i="8"/>
  <c r="S436" i="8"/>
  <c r="Z436" i="8" s="1"/>
  <c r="R436" i="8"/>
  <c r="Y436" i="8" s="1"/>
  <c r="Q436" i="8"/>
  <c r="X436" i="8" s="1"/>
  <c r="AA435" i="8"/>
  <c r="W435" i="8"/>
  <c r="V435" i="8"/>
  <c r="U435" i="8"/>
  <c r="T435" i="8"/>
  <c r="S435" i="8"/>
  <c r="Z435" i="8" s="1"/>
  <c r="R435" i="8"/>
  <c r="Y435" i="8" s="1"/>
  <c r="Q435" i="8"/>
  <c r="X435" i="8" s="1"/>
  <c r="AA434" i="8"/>
  <c r="W434" i="8"/>
  <c r="V434" i="8"/>
  <c r="U434" i="8"/>
  <c r="T434" i="8"/>
  <c r="S434" i="8"/>
  <c r="Z434" i="8" s="1"/>
  <c r="R434" i="8"/>
  <c r="Y434" i="8" s="1"/>
  <c r="Q434" i="8"/>
  <c r="X434" i="8" s="1"/>
  <c r="AA433" i="8"/>
  <c r="W433" i="8"/>
  <c r="V433" i="8"/>
  <c r="U433" i="8"/>
  <c r="T433" i="8"/>
  <c r="S433" i="8"/>
  <c r="Z433" i="8" s="1"/>
  <c r="R433" i="8"/>
  <c r="Y433" i="8" s="1"/>
  <c r="Q433" i="8"/>
  <c r="X433" i="8" s="1"/>
  <c r="AA432" i="8"/>
  <c r="W432" i="8"/>
  <c r="V432" i="8"/>
  <c r="U432" i="8"/>
  <c r="T432" i="8"/>
  <c r="S432" i="8"/>
  <c r="Z432" i="8" s="1"/>
  <c r="R432" i="8"/>
  <c r="Y432" i="8" s="1"/>
  <c r="Q432" i="8"/>
  <c r="X432" i="8" s="1"/>
  <c r="AA431" i="8"/>
  <c r="W431" i="8"/>
  <c r="V431" i="8"/>
  <c r="U431" i="8"/>
  <c r="T431" i="8"/>
  <c r="S431" i="8"/>
  <c r="Z431" i="8" s="1"/>
  <c r="R431" i="8"/>
  <c r="Y431" i="8" s="1"/>
  <c r="Q431" i="8"/>
  <c r="X431" i="8" s="1"/>
  <c r="AA430" i="8"/>
  <c r="W430" i="8"/>
  <c r="V430" i="8"/>
  <c r="U430" i="8"/>
  <c r="T430" i="8"/>
  <c r="S430" i="8"/>
  <c r="Z430" i="8" s="1"/>
  <c r="R430" i="8"/>
  <c r="Y430" i="8" s="1"/>
  <c r="Q430" i="8"/>
  <c r="X430" i="8" s="1"/>
  <c r="AA429" i="8"/>
  <c r="W429" i="8"/>
  <c r="V429" i="8"/>
  <c r="U429" i="8"/>
  <c r="T429" i="8"/>
  <c r="S429" i="8"/>
  <c r="Z429" i="8" s="1"/>
  <c r="R429" i="8"/>
  <c r="Y429" i="8" s="1"/>
  <c r="Q429" i="8"/>
  <c r="X429" i="8" s="1"/>
  <c r="AA428" i="8"/>
  <c r="W428" i="8"/>
  <c r="V428" i="8"/>
  <c r="U428" i="8"/>
  <c r="T428" i="8"/>
  <c r="S428" i="8"/>
  <c r="Z428" i="8" s="1"/>
  <c r="R428" i="8"/>
  <c r="Y428" i="8" s="1"/>
  <c r="Q428" i="8"/>
  <c r="X428" i="8" s="1"/>
  <c r="AA427" i="8"/>
  <c r="W427" i="8"/>
  <c r="V427" i="8"/>
  <c r="U427" i="8"/>
  <c r="T427" i="8"/>
  <c r="S427" i="8"/>
  <c r="Z427" i="8" s="1"/>
  <c r="R427" i="8"/>
  <c r="Y427" i="8" s="1"/>
  <c r="Q427" i="8"/>
  <c r="X427" i="8" s="1"/>
  <c r="AA426" i="8"/>
  <c r="W426" i="8"/>
  <c r="V426" i="8"/>
  <c r="U426" i="8"/>
  <c r="T426" i="8"/>
  <c r="S426" i="8"/>
  <c r="Z426" i="8" s="1"/>
  <c r="R426" i="8"/>
  <c r="Y426" i="8" s="1"/>
  <c r="Q426" i="8"/>
  <c r="X426" i="8" s="1"/>
  <c r="AA425" i="8"/>
  <c r="W425" i="8"/>
  <c r="V425" i="8"/>
  <c r="U425" i="8"/>
  <c r="T425" i="8"/>
  <c r="S425" i="8"/>
  <c r="Z425" i="8" s="1"/>
  <c r="R425" i="8"/>
  <c r="Y425" i="8" s="1"/>
  <c r="Q425" i="8"/>
  <c r="X425" i="8" s="1"/>
  <c r="AA424" i="8"/>
  <c r="W424" i="8"/>
  <c r="V424" i="8"/>
  <c r="U424" i="8"/>
  <c r="T424" i="8"/>
  <c r="S424" i="8"/>
  <c r="Z424" i="8" s="1"/>
  <c r="R424" i="8"/>
  <c r="Y424" i="8" s="1"/>
  <c r="Q424" i="8"/>
  <c r="X424" i="8" s="1"/>
  <c r="AA423" i="8"/>
  <c r="W423" i="8"/>
  <c r="V423" i="8"/>
  <c r="U423" i="8"/>
  <c r="T423" i="8"/>
  <c r="S423" i="8"/>
  <c r="Z423" i="8" s="1"/>
  <c r="R423" i="8"/>
  <c r="Y423" i="8" s="1"/>
  <c r="Q423" i="8"/>
  <c r="X423" i="8" s="1"/>
  <c r="AA422" i="8"/>
  <c r="W422" i="8"/>
  <c r="V422" i="8"/>
  <c r="U422" i="8"/>
  <c r="T422" i="8"/>
  <c r="S422" i="8"/>
  <c r="Z422" i="8" s="1"/>
  <c r="R422" i="8"/>
  <c r="Y422" i="8" s="1"/>
  <c r="Q422" i="8"/>
  <c r="X422" i="8" s="1"/>
  <c r="AA421" i="8"/>
  <c r="W421" i="8"/>
  <c r="V421" i="8"/>
  <c r="U421" i="8"/>
  <c r="T421" i="8"/>
  <c r="S421" i="8"/>
  <c r="Z421" i="8" s="1"/>
  <c r="R421" i="8"/>
  <c r="Y421" i="8" s="1"/>
  <c r="Q421" i="8"/>
  <c r="X421" i="8" s="1"/>
  <c r="AA420" i="8"/>
  <c r="W420" i="8"/>
  <c r="V420" i="8"/>
  <c r="U420" i="8"/>
  <c r="T420" i="8"/>
  <c r="S420" i="8"/>
  <c r="Z420" i="8" s="1"/>
  <c r="R420" i="8"/>
  <c r="Y420" i="8" s="1"/>
  <c r="Q420" i="8"/>
  <c r="X420" i="8" s="1"/>
  <c r="AA419" i="8"/>
  <c r="W419" i="8"/>
  <c r="V419" i="8"/>
  <c r="U419" i="8"/>
  <c r="T419" i="8"/>
  <c r="S419" i="8"/>
  <c r="Z419" i="8" s="1"/>
  <c r="R419" i="8"/>
  <c r="Y419" i="8" s="1"/>
  <c r="Q419" i="8"/>
  <c r="X419" i="8" s="1"/>
  <c r="AA418" i="8"/>
  <c r="W418" i="8"/>
  <c r="V418" i="8"/>
  <c r="U418" i="8"/>
  <c r="T418" i="8"/>
  <c r="S418" i="8"/>
  <c r="Z418" i="8" s="1"/>
  <c r="R418" i="8"/>
  <c r="Y418" i="8" s="1"/>
  <c r="Q418" i="8"/>
  <c r="X418" i="8" s="1"/>
  <c r="AA417" i="8"/>
  <c r="W417" i="8"/>
  <c r="V417" i="8"/>
  <c r="U417" i="8"/>
  <c r="T417" i="8"/>
  <c r="S417" i="8"/>
  <c r="Z417" i="8" s="1"/>
  <c r="R417" i="8"/>
  <c r="Y417" i="8" s="1"/>
  <c r="Q417" i="8"/>
  <c r="X417" i="8" s="1"/>
  <c r="AA416" i="8"/>
  <c r="W416" i="8"/>
  <c r="V416" i="8"/>
  <c r="U416" i="8"/>
  <c r="T416" i="8"/>
  <c r="S416" i="8"/>
  <c r="Z416" i="8" s="1"/>
  <c r="R416" i="8"/>
  <c r="Y416" i="8" s="1"/>
  <c r="Q416" i="8"/>
  <c r="X416" i="8" s="1"/>
  <c r="AA415" i="8"/>
  <c r="W415" i="8"/>
  <c r="V415" i="8"/>
  <c r="U415" i="8"/>
  <c r="T415" i="8"/>
  <c r="S415" i="8"/>
  <c r="Z415" i="8" s="1"/>
  <c r="R415" i="8"/>
  <c r="Y415" i="8" s="1"/>
  <c r="Q415" i="8"/>
  <c r="X415" i="8" s="1"/>
  <c r="AA414" i="8"/>
  <c r="W414" i="8"/>
  <c r="V414" i="8"/>
  <c r="U414" i="8"/>
  <c r="T414" i="8"/>
  <c r="S414" i="8"/>
  <c r="Z414" i="8" s="1"/>
  <c r="R414" i="8"/>
  <c r="Y414" i="8" s="1"/>
  <c r="Q414" i="8"/>
  <c r="X414" i="8" s="1"/>
  <c r="AA413" i="8"/>
  <c r="W413" i="8"/>
  <c r="V413" i="8"/>
  <c r="U413" i="8"/>
  <c r="T413" i="8"/>
  <c r="S413" i="8"/>
  <c r="Z413" i="8" s="1"/>
  <c r="R413" i="8"/>
  <c r="Y413" i="8" s="1"/>
  <c r="Q413" i="8"/>
  <c r="X413" i="8" s="1"/>
  <c r="AA412" i="8"/>
  <c r="W412" i="8"/>
  <c r="V412" i="8"/>
  <c r="U412" i="8"/>
  <c r="T412" i="8"/>
  <c r="S412" i="8"/>
  <c r="Z412" i="8" s="1"/>
  <c r="R412" i="8"/>
  <c r="Y412" i="8" s="1"/>
  <c r="Q412" i="8"/>
  <c r="X412" i="8" s="1"/>
  <c r="AA411" i="8"/>
  <c r="W411" i="8"/>
  <c r="V411" i="8"/>
  <c r="U411" i="8"/>
  <c r="T411" i="8"/>
  <c r="S411" i="8"/>
  <c r="Z411" i="8" s="1"/>
  <c r="R411" i="8"/>
  <c r="Y411" i="8" s="1"/>
  <c r="Q411" i="8"/>
  <c r="X411" i="8" s="1"/>
  <c r="AA410" i="8"/>
  <c r="W410" i="8"/>
  <c r="V410" i="8"/>
  <c r="U410" i="8"/>
  <c r="T410" i="8"/>
  <c r="S410" i="8"/>
  <c r="Z410" i="8" s="1"/>
  <c r="R410" i="8"/>
  <c r="Y410" i="8" s="1"/>
  <c r="Q410" i="8"/>
  <c r="X410" i="8" s="1"/>
  <c r="AA409" i="8"/>
  <c r="W409" i="8"/>
  <c r="V409" i="8"/>
  <c r="U409" i="8"/>
  <c r="T409" i="8"/>
  <c r="S409" i="8"/>
  <c r="Z409" i="8" s="1"/>
  <c r="R409" i="8"/>
  <c r="Y409" i="8" s="1"/>
  <c r="Q409" i="8"/>
  <c r="X409" i="8" s="1"/>
  <c r="AA408" i="8"/>
  <c r="W408" i="8"/>
  <c r="V408" i="8"/>
  <c r="U408" i="8"/>
  <c r="T408" i="8"/>
  <c r="S408" i="8"/>
  <c r="Z408" i="8" s="1"/>
  <c r="R408" i="8"/>
  <c r="Y408" i="8" s="1"/>
  <c r="Q408" i="8"/>
  <c r="X408" i="8" s="1"/>
  <c r="AA407" i="8"/>
  <c r="W407" i="8"/>
  <c r="V407" i="8"/>
  <c r="U407" i="8"/>
  <c r="T407" i="8"/>
  <c r="S407" i="8"/>
  <c r="Z407" i="8" s="1"/>
  <c r="R407" i="8"/>
  <c r="Y407" i="8" s="1"/>
  <c r="Q407" i="8"/>
  <c r="X407" i="8" s="1"/>
  <c r="AA406" i="8"/>
  <c r="W406" i="8"/>
  <c r="V406" i="8"/>
  <c r="U406" i="8"/>
  <c r="T406" i="8"/>
  <c r="S406" i="8"/>
  <c r="Z406" i="8" s="1"/>
  <c r="R406" i="8"/>
  <c r="Y406" i="8" s="1"/>
  <c r="Q406" i="8"/>
  <c r="X406" i="8" s="1"/>
  <c r="AA405" i="8"/>
  <c r="W405" i="8"/>
  <c r="V405" i="8"/>
  <c r="U405" i="8"/>
  <c r="T405" i="8"/>
  <c r="S405" i="8"/>
  <c r="Z405" i="8" s="1"/>
  <c r="R405" i="8"/>
  <c r="Y405" i="8" s="1"/>
  <c r="Q405" i="8"/>
  <c r="X405" i="8" s="1"/>
  <c r="AA404" i="8"/>
  <c r="W404" i="8"/>
  <c r="V404" i="8"/>
  <c r="U404" i="8"/>
  <c r="T404" i="8"/>
  <c r="S404" i="8"/>
  <c r="Z404" i="8" s="1"/>
  <c r="R404" i="8"/>
  <c r="Y404" i="8" s="1"/>
  <c r="Q404" i="8"/>
  <c r="X404" i="8" s="1"/>
  <c r="AA403" i="8"/>
  <c r="W403" i="8"/>
  <c r="V403" i="8"/>
  <c r="U403" i="8"/>
  <c r="T403" i="8"/>
  <c r="S403" i="8"/>
  <c r="Z403" i="8" s="1"/>
  <c r="R403" i="8"/>
  <c r="Y403" i="8" s="1"/>
  <c r="Q403" i="8"/>
  <c r="X403" i="8" s="1"/>
  <c r="AA402" i="8"/>
  <c r="W402" i="8"/>
  <c r="V402" i="8"/>
  <c r="U402" i="8"/>
  <c r="T402" i="8"/>
  <c r="S402" i="8"/>
  <c r="Z402" i="8" s="1"/>
  <c r="R402" i="8"/>
  <c r="Y402" i="8" s="1"/>
  <c r="Q402" i="8"/>
  <c r="X402" i="8" s="1"/>
  <c r="AA401" i="8"/>
  <c r="W401" i="8"/>
  <c r="V401" i="8"/>
  <c r="U401" i="8"/>
  <c r="T401" i="8"/>
  <c r="S401" i="8"/>
  <c r="Z401" i="8" s="1"/>
  <c r="R401" i="8"/>
  <c r="Y401" i="8" s="1"/>
  <c r="Q401" i="8"/>
  <c r="X401" i="8" s="1"/>
  <c r="AA400" i="8"/>
  <c r="W400" i="8"/>
  <c r="V400" i="8"/>
  <c r="U400" i="8"/>
  <c r="T400" i="8"/>
  <c r="S400" i="8"/>
  <c r="Z400" i="8" s="1"/>
  <c r="R400" i="8"/>
  <c r="Y400" i="8" s="1"/>
  <c r="Q400" i="8"/>
  <c r="X400" i="8" s="1"/>
  <c r="AA399" i="8"/>
  <c r="W399" i="8"/>
  <c r="V399" i="8"/>
  <c r="U399" i="8"/>
  <c r="T399" i="8"/>
  <c r="S399" i="8"/>
  <c r="Z399" i="8" s="1"/>
  <c r="R399" i="8"/>
  <c r="Y399" i="8" s="1"/>
  <c r="Q399" i="8"/>
  <c r="X399" i="8" s="1"/>
  <c r="AA398" i="8"/>
  <c r="W398" i="8"/>
  <c r="V398" i="8"/>
  <c r="U398" i="8"/>
  <c r="T398" i="8"/>
  <c r="S398" i="8"/>
  <c r="Z398" i="8" s="1"/>
  <c r="R398" i="8"/>
  <c r="Y398" i="8" s="1"/>
  <c r="Q398" i="8"/>
  <c r="X398" i="8" s="1"/>
  <c r="AA397" i="8"/>
  <c r="W397" i="8"/>
  <c r="V397" i="8"/>
  <c r="U397" i="8"/>
  <c r="T397" i="8"/>
  <c r="S397" i="8"/>
  <c r="Z397" i="8" s="1"/>
  <c r="R397" i="8"/>
  <c r="Y397" i="8" s="1"/>
  <c r="Q397" i="8"/>
  <c r="X397" i="8" s="1"/>
  <c r="AA396" i="8"/>
  <c r="W396" i="8"/>
  <c r="V396" i="8"/>
  <c r="U396" i="8"/>
  <c r="T396" i="8"/>
  <c r="S396" i="8"/>
  <c r="Z396" i="8" s="1"/>
  <c r="R396" i="8"/>
  <c r="Y396" i="8" s="1"/>
  <c r="Q396" i="8"/>
  <c r="X396" i="8" s="1"/>
  <c r="AA395" i="8"/>
  <c r="W395" i="8"/>
  <c r="V395" i="8"/>
  <c r="U395" i="8"/>
  <c r="T395" i="8"/>
  <c r="S395" i="8"/>
  <c r="Z395" i="8" s="1"/>
  <c r="R395" i="8"/>
  <c r="Y395" i="8" s="1"/>
  <c r="Q395" i="8"/>
  <c r="X395" i="8" s="1"/>
  <c r="AA394" i="8"/>
  <c r="W394" i="8"/>
  <c r="V394" i="8"/>
  <c r="U394" i="8"/>
  <c r="T394" i="8"/>
  <c r="S394" i="8"/>
  <c r="Z394" i="8" s="1"/>
  <c r="R394" i="8"/>
  <c r="Y394" i="8" s="1"/>
  <c r="Q394" i="8"/>
  <c r="X394" i="8" s="1"/>
  <c r="AA393" i="8"/>
  <c r="W393" i="8"/>
  <c r="V393" i="8"/>
  <c r="U393" i="8"/>
  <c r="T393" i="8"/>
  <c r="S393" i="8"/>
  <c r="Z393" i="8" s="1"/>
  <c r="R393" i="8"/>
  <c r="Y393" i="8" s="1"/>
  <c r="Q393" i="8"/>
  <c r="X393" i="8" s="1"/>
  <c r="AA392" i="8"/>
  <c r="W392" i="8"/>
  <c r="V392" i="8"/>
  <c r="U392" i="8"/>
  <c r="T392" i="8"/>
  <c r="S392" i="8"/>
  <c r="Z392" i="8" s="1"/>
  <c r="R392" i="8"/>
  <c r="Y392" i="8" s="1"/>
  <c r="Q392" i="8"/>
  <c r="X392" i="8" s="1"/>
  <c r="AA391" i="8"/>
  <c r="W391" i="8"/>
  <c r="V391" i="8"/>
  <c r="U391" i="8"/>
  <c r="T391" i="8"/>
  <c r="S391" i="8"/>
  <c r="Z391" i="8" s="1"/>
  <c r="R391" i="8"/>
  <c r="Y391" i="8" s="1"/>
  <c r="Q391" i="8"/>
  <c r="X391" i="8" s="1"/>
  <c r="AA390" i="8"/>
  <c r="W390" i="8"/>
  <c r="V390" i="8"/>
  <c r="U390" i="8"/>
  <c r="T390" i="8"/>
  <c r="S390" i="8"/>
  <c r="Z390" i="8" s="1"/>
  <c r="R390" i="8"/>
  <c r="Y390" i="8" s="1"/>
  <c r="Q390" i="8"/>
  <c r="X390" i="8" s="1"/>
  <c r="AA389" i="8"/>
  <c r="W389" i="8"/>
  <c r="V389" i="8"/>
  <c r="U389" i="8"/>
  <c r="T389" i="8"/>
  <c r="S389" i="8"/>
  <c r="Z389" i="8" s="1"/>
  <c r="R389" i="8"/>
  <c r="Y389" i="8" s="1"/>
  <c r="Q389" i="8"/>
  <c r="X389" i="8" s="1"/>
  <c r="AA388" i="8"/>
  <c r="W388" i="8"/>
  <c r="V388" i="8"/>
  <c r="U388" i="8"/>
  <c r="T388" i="8"/>
  <c r="S388" i="8"/>
  <c r="Z388" i="8" s="1"/>
  <c r="R388" i="8"/>
  <c r="Y388" i="8" s="1"/>
  <c r="Q388" i="8"/>
  <c r="X388" i="8" s="1"/>
  <c r="AA387" i="8"/>
  <c r="W387" i="8"/>
  <c r="V387" i="8"/>
  <c r="U387" i="8"/>
  <c r="T387" i="8"/>
  <c r="S387" i="8"/>
  <c r="Z387" i="8" s="1"/>
  <c r="R387" i="8"/>
  <c r="Y387" i="8" s="1"/>
  <c r="Q387" i="8"/>
  <c r="X387" i="8" s="1"/>
  <c r="AA386" i="8"/>
  <c r="W386" i="8"/>
  <c r="V386" i="8"/>
  <c r="U386" i="8"/>
  <c r="T386" i="8"/>
  <c r="S386" i="8"/>
  <c r="Z386" i="8" s="1"/>
  <c r="R386" i="8"/>
  <c r="Y386" i="8" s="1"/>
  <c r="Q386" i="8"/>
  <c r="X386" i="8" s="1"/>
  <c r="AA385" i="8"/>
  <c r="W385" i="8"/>
  <c r="V385" i="8"/>
  <c r="U385" i="8"/>
  <c r="T385" i="8"/>
  <c r="S385" i="8"/>
  <c r="Z385" i="8" s="1"/>
  <c r="R385" i="8"/>
  <c r="Y385" i="8" s="1"/>
  <c r="Q385" i="8"/>
  <c r="X385" i="8" s="1"/>
  <c r="AA384" i="8"/>
  <c r="W384" i="8"/>
  <c r="V384" i="8"/>
  <c r="U384" i="8"/>
  <c r="T384" i="8"/>
  <c r="S384" i="8"/>
  <c r="Z384" i="8" s="1"/>
  <c r="R384" i="8"/>
  <c r="Y384" i="8" s="1"/>
  <c r="Q384" i="8"/>
  <c r="X384" i="8" s="1"/>
  <c r="AA383" i="8"/>
  <c r="W383" i="8"/>
  <c r="V383" i="8"/>
  <c r="U383" i="8"/>
  <c r="T383" i="8"/>
  <c r="S383" i="8"/>
  <c r="Z383" i="8" s="1"/>
  <c r="R383" i="8"/>
  <c r="Y383" i="8" s="1"/>
  <c r="Q383" i="8"/>
  <c r="X383" i="8" s="1"/>
  <c r="AA382" i="8"/>
  <c r="W382" i="8"/>
  <c r="V382" i="8"/>
  <c r="U382" i="8"/>
  <c r="T382" i="8"/>
  <c r="S382" i="8"/>
  <c r="Z382" i="8" s="1"/>
  <c r="R382" i="8"/>
  <c r="Y382" i="8" s="1"/>
  <c r="Q382" i="8"/>
  <c r="X382" i="8" s="1"/>
  <c r="AA381" i="8"/>
  <c r="W381" i="8"/>
  <c r="V381" i="8"/>
  <c r="U381" i="8"/>
  <c r="T381" i="8"/>
  <c r="S381" i="8"/>
  <c r="Z381" i="8" s="1"/>
  <c r="R381" i="8"/>
  <c r="Y381" i="8" s="1"/>
  <c r="Q381" i="8"/>
  <c r="X381" i="8" s="1"/>
  <c r="AA380" i="8"/>
  <c r="W380" i="8"/>
  <c r="V380" i="8"/>
  <c r="U380" i="8"/>
  <c r="T380" i="8"/>
  <c r="S380" i="8"/>
  <c r="Z380" i="8" s="1"/>
  <c r="R380" i="8"/>
  <c r="Y380" i="8" s="1"/>
  <c r="Q380" i="8"/>
  <c r="X380" i="8" s="1"/>
  <c r="AA379" i="8"/>
  <c r="W379" i="8"/>
  <c r="V379" i="8"/>
  <c r="U379" i="8"/>
  <c r="T379" i="8"/>
  <c r="S379" i="8"/>
  <c r="Z379" i="8" s="1"/>
  <c r="R379" i="8"/>
  <c r="Y379" i="8" s="1"/>
  <c r="Q379" i="8"/>
  <c r="X379" i="8" s="1"/>
  <c r="AA378" i="8"/>
  <c r="W378" i="8"/>
  <c r="V378" i="8"/>
  <c r="U378" i="8"/>
  <c r="T378" i="8"/>
  <c r="S378" i="8"/>
  <c r="Z378" i="8" s="1"/>
  <c r="R378" i="8"/>
  <c r="Y378" i="8" s="1"/>
  <c r="Q378" i="8"/>
  <c r="X378" i="8" s="1"/>
  <c r="AA377" i="8"/>
  <c r="W377" i="8"/>
  <c r="V377" i="8"/>
  <c r="U377" i="8"/>
  <c r="T377" i="8"/>
  <c r="S377" i="8"/>
  <c r="Z377" i="8" s="1"/>
  <c r="R377" i="8"/>
  <c r="Y377" i="8" s="1"/>
  <c r="Q377" i="8"/>
  <c r="X377" i="8" s="1"/>
  <c r="AA376" i="8"/>
  <c r="W376" i="8"/>
  <c r="V376" i="8"/>
  <c r="U376" i="8"/>
  <c r="T376" i="8"/>
  <c r="S376" i="8"/>
  <c r="Z376" i="8" s="1"/>
  <c r="R376" i="8"/>
  <c r="Y376" i="8" s="1"/>
  <c r="Q376" i="8"/>
  <c r="X376" i="8" s="1"/>
  <c r="AA375" i="8"/>
  <c r="W375" i="8"/>
  <c r="V375" i="8"/>
  <c r="U375" i="8"/>
  <c r="T375" i="8"/>
  <c r="S375" i="8"/>
  <c r="Z375" i="8" s="1"/>
  <c r="R375" i="8"/>
  <c r="Y375" i="8" s="1"/>
  <c r="Q375" i="8"/>
  <c r="X375" i="8" s="1"/>
  <c r="AA374" i="8"/>
  <c r="W374" i="8"/>
  <c r="V374" i="8"/>
  <c r="U374" i="8"/>
  <c r="T374" i="8"/>
  <c r="S374" i="8"/>
  <c r="Z374" i="8" s="1"/>
  <c r="R374" i="8"/>
  <c r="Y374" i="8" s="1"/>
  <c r="Q374" i="8"/>
  <c r="X374" i="8" s="1"/>
  <c r="AA373" i="8"/>
  <c r="W373" i="8"/>
  <c r="V373" i="8"/>
  <c r="U373" i="8"/>
  <c r="T373" i="8"/>
  <c r="S373" i="8"/>
  <c r="Z373" i="8" s="1"/>
  <c r="R373" i="8"/>
  <c r="Y373" i="8" s="1"/>
  <c r="Q373" i="8"/>
  <c r="X373" i="8" s="1"/>
  <c r="AA372" i="8"/>
  <c r="W372" i="8"/>
  <c r="V372" i="8"/>
  <c r="U372" i="8"/>
  <c r="T372" i="8"/>
  <c r="S372" i="8"/>
  <c r="Z372" i="8" s="1"/>
  <c r="R372" i="8"/>
  <c r="Y372" i="8" s="1"/>
  <c r="Q372" i="8"/>
  <c r="X372" i="8" s="1"/>
  <c r="AA371" i="8"/>
  <c r="W371" i="8"/>
  <c r="V371" i="8"/>
  <c r="U371" i="8"/>
  <c r="T371" i="8"/>
  <c r="S371" i="8"/>
  <c r="Z371" i="8" s="1"/>
  <c r="R371" i="8"/>
  <c r="Y371" i="8" s="1"/>
  <c r="Q371" i="8"/>
  <c r="X371" i="8" s="1"/>
  <c r="AA370" i="8"/>
  <c r="W370" i="8"/>
  <c r="V370" i="8"/>
  <c r="U370" i="8"/>
  <c r="T370" i="8"/>
  <c r="S370" i="8"/>
  <c r="Z370" i="8" s="1"/>
  <c r="R370" i="8"/>
  <c r="Y370" i="8" s="1"/>
  <c r="Q370" i="8"/>
  <c r="X370" i="8" s="1"/>
  <c r="AA369" i="8"/>
  <c r="W369" i="8"/>
  <c r="V369" i="8"/>
  <c r="U369" i="8"/>
  <c r="T369" i="8"/>
  <c r="S369" i="8"/>
  <c r="Z369" i="8" s="1"/>
  <c r="R369" i="8"/>
  <c r="Y369" i="8" s="1"/>
  <c r="Q369" i="8"/>
  <c r="X369" i="8" s="1"/>
  <c r="AA368" i="8"/>
  <c r="W368" i="8"/>
  <c r="V368" i="8"/>
  <c r="U368" i="8"/>
  <c r="T368" i="8"/>
  <c r="S368" i="8"/>
  <c r="Z368" i="8" s="1"/>
  <c r="R368" i="8"/>
  <c r="Y368" i="8" s="1"/>
  <c r="Q368" i="8"/>
  <c r="X368" i="8" s="1"/>
  <c r="AA367" i="8"/>
  <c r="W367" i="8"/>
  <c r="V367" i="8"/>
  <c r="U367" i="8"/>
  <c r="T367" i="8"/>
  <c r="S367" i="8"/>
  <c r="Z367" i="8" s="1"/>
  <c r="R367" i="8"/>
  <c r="Y367" i="8" s="1"/>
  <c r="Q367" i="8"/>
  <c r="X367" i="8" s="1"/>
  <c r="AA366" i="8"/>
  <c r="W366" i="8"/>
  <c r="V366" i="8"/>
  <c r="U366" i="8"/>
  <c r="T366" i="8"/>
  <c r="S366" i="8"/>
  <c r="Z366" i="8" s="1"/>
  <c r="R366" i="8"/>
  <c r="Y366" i="8" s="1"/>
  <c r="Q366" i="8"/>
  <c r="X366" i="8" s="1"/>
  <c r="AA365" i="8"/>
  <c r="W365" i="8"/>
  <c r="V365" i="8"/>
  <c r="U365" i="8"/>
  <c r="T365" i="8"/>
  <c r="S365" i="8"/>
  <c r="Z365" i="8" s="1"/>
  <c r="R365" i="8"/>
  <c r="Y365" i="8" s="1"/>
  <c r="Q365" i="8"/>
  <c r="X365" i="8" s="1"/>
  <c r="AA364" i="8"/>
  <c r="W364" i="8"/>
  <c r="V364" i="8"/>
  <c r="U364" i="8"/>
  <c r="T364" i="8"/>
  <c r="S364" i="8"/>
  <c r="Z364" i="8" s="1"/>
  <c r="R364" i="8"/>
  <c r="Y364" i="8" s="1"/>
  <c r="Q364" i="8"/>
  <c r="X364" i="8" s="1"/>
  <c r="AA363" i="8"/>
  <c r="W363" i="8"/>
  <c r="V363" i="8"/>
  <c r="U363" i="8"/>
  <c r="T363" i="8"/>
  <c r="S363" i="8"/>
  <c r="Z363" i="8" s="1"/>
  <c r="R363" i="8"/>
  <c r="Y363" i="8" s="1"/>
  <c r="Q363" i="8"/>
  <c r="X363" i="8" s="1"/>
  <c r="AA362" i="8"/>
  <c r="W362" i="8"/>
  <c r="V362" i="8"/>
  <c r="U362" i="8"/>
  <c r="T362" i="8"/>
  <c r="S362" i="8"/>
  <c r="Z362" i="8" s="1"/>
  <c r="R362" i="8"/>
  <c r="Y362" i="8" s="1"/>
  <c r="Q362" i="8"/>
  <c r="X362" i="8" s="1"/>
  <c r="AA361" i="8"/>
  <c r="W361" i="8"/>
  <c r="V361" i="8"/>
  <c r="U361" i="8"/>
  <c r="T361" i="8"/>
  <c r="S361" i="8"/>
  <c r="Z361" i="8" s="1"/>
  <c r="R361" i="8"/>
  <c r="Y361" i="8" s="1"/>
  <c r="Q361" i="8"/>
  <c r="X361" i="8" s="1"/>
  <c r="AA360" i="8"/>
  <c r="W360" i="8"/>
  <c r="V360" i="8"/>
  <c r="U360" i="8"/>
  <c r="T360" i="8"/>
  <c r="S360" i="8"/>
  <c r="Z360" i="8" s="1"/>
  <c r="R360" i="8"/>
  <c r="Y360" i="8" s="1"/>
  <c r="Q360" i="8"/>
  <c r="X360" i="8" s="1"/>
  <c r="AA359" i="8"/>
  <c r="W359" i="8"/>
  <c r="V359" i="8"/>
  <c r="U359" i="8"/>
  <c r="T359" i="8"/>
  <c r="S359" i="8"/>
  <c r="Z359" i="8" s="1"/>
  <c r="R359" i="8"/>
  <c r="Y359" i="8" s="1"/>
  <c r="Q359" i="8"/>
  <c r="X359" i="8" s="1"/>
  <c r="AA358" i="8"/>
  <c r="W358" i="8"/>
  <c r="V358" i="8"/>
  <c r="U358" i="8"/>
  <c r="T358" i="8"/>
  <c r="S358" i="8"/>
  <c r="Z358" i="8" s="1"/>
  <c r="R358" i="8"/>
  <c r="Y358" i="8" s="1"/>
  <c r="Q358" i="8"/>
  <c r="X358" i="8" s="1"/>
  <c r="AA357" i="8"/>
  <c r="W357" i="8"/>
  <c r="V357" i="8"/>
  <c r="U357" i="8"/>
  <c r="T357" i="8"/>
  <c r="S357" i="8"/>
  <c r="Z357" i="8" s="1"/>
  <c r="R357" i="8"/>
  <c r="Y357" i="8" s="1"/>
  <c r="Q357" i="8"/>
  <c r="X357" i="8" s="1"/>
  <c r="AA356" i="8"/>
  <c r="W356" i="8"/>
  <c r="V356" i="8"/>
  <c r="U356" i="8"/>
  <c r="T356" i="8"/>
  <c r="S356" i="8"/>
  <c r="Z356" i="8" s="1"/>
  <c r="R356" i="8"/>
  <c r="Y356" i="8" s="1"/>
  <c r="Q356" i="8"/>
  <c r="X356" i="8" s="1"/>
  <c r="AA355" i="8"/>
  <c r="W355" i="8"/>
  <c r="V355" i="8"/>
  <c r="U355" i="8"/>
  <c r="T355" i="8"/>
  <c r="S355" i="8"/>
  <c r="Z355" i="8" s="1"/>
  <c r="R355" i="8"/>
  <c r="Y355" i="8" s="1"/>
  <c r="Q355" i="8"/>
  <c r="X355" i="8" s="1"/>
  <c r="AA354" i="8"/>
  <c r="W354" i="8"/>
  <c r="V354" i="8"/>
  <c r="U354" i="8"/>
  <c r="T354" i="8"/>
  <c r="S354" i="8"/>
  <c r="Z354" i="8" s="1"/>
  <c r="R354" i="8"/>
  <c r="Y354" i="8" s="1"/>
  <c r="Q354" i="8"/>
  <c r="X354" i="8" s="1"/>
  <c r="AA353" i="8"/>
  <c r="W353" i="8"/>
  <c r="V353" i="8"/>
  <c r="U353" i="8"/>
  <c r="T353" i="8"/>
  <c r="S353" i="8"/>
  <c r="Z353" i="8" s="1"/>
  <c r="R353" i="8"/>
  <c r="Y353" i="8" s="1"/>
  <c r="Q353" i="8"/>
  <c r="X353" i="8" s="1"/>
  <c r="AA352" i="8"/>
  <c r="W352" i="8"/>
  <c r="V352" i="8"/>
  <c r="U352" i="8"/>
  <c r="T352" i="8"/>
  <c r="S352" i="8"/>
  <c r="Z352" i="8" s="1"/>
  <c r="R352" i="8"/>
  <c r="Y352" i="8" s="1"/>
  <c r="Q352" i="8"/>
  <c r="X352" i="8" s="1"/>
  <c r="AA351" i="8"/>
  <c r="W351" i="8"/>
  <c r="V351" i="8"/>
  <c r="U351" i="8"/>
  <c r="T351" i="8"/>
  <c r="S351" i="8"/>
  <c r="Z351" i="8" s="1"/>
  <c r="R351" i="8"/>
  <c r="Y351" i="8" s="1"/>
  <c r="Q351" i="8"/>
  <c r="X351" i="8" s="1"/>
  <c r="AA350" i="8"/>
  <c r="W350" i="8"/>
  <c r="V350" i="8"/>
  <c r="U350" i="8"/>
  <c r="T350" i="8"/>
  <c r="S350" i="8"/>
  <c r="Z350" i="8" s="1"/>
  <c r="R350" i="8"/>
  <c r="Y350" i="8" s="1"/>
  <c r="Q350" i="8"/>
  <c r="X350" i="8" s="1"/>
  <c r="AA349" i="8"/>
  <c r="W349" i="8"/>
  <c r="V349" i="8"/>
  <c r="U349" i="8"/>
  <c r="T349" i="8"/>
  <c r="S349" i="8"/>
  <c r="Z349" i="8" s="1"/>
  <c r="R349" i="8"/>
  <c r="Y349" i="8" s="1"/>
  <c r="Q349" i="8"/>
  <c r="X349" i="8" s="1"/>
  <c r="AA348" i="8"/>
  <c r="W348" i="8"/>
  <c r="V348" i="8"/>
  <c r="U348" i="8"/>
  <c r="T348" i="8"/>
  <c r="S348" i="8"/>
  <c r="Z348" i="8" s="1"/>
  <c r="R348" i="8"/>
  <c r="Y348" i="8" s="1"/>
  <c r="Q348" i="8"/>
  <c r="X348" i="8" s="1"/>
  <c r="AA347" i="8"/>
  <c r="W347" i="8"/>
  <c r="V347" i="8"/>
  <c r="U347" i="8"/>
  <c r="T347" i="8"/>
  <c r="S347" i="8"/>
  <c r="Z347" i="8" s="1"/>
  <c r="R347" i="8"/>
  <c r="Y347" i="8" s="1"/>
  <c r="Q347" i="8"/>
  <c r="X347" i="8" s="1"/>
  <c r="AA346" i="8"/>
  <c r="W346" i="8"/>
  <c r="V346" i="8"/>
  <c r="U346" i="8"/>
  <c r="T346" i="8"/>
  <c r="S346" i="8"/>
  <c r="Z346" i="8" s="1"/>
  <c r="R346" i="8"/>
  <c r="Y346" i="8" s="1"/>
  <c r="Q346" i="8"/>
  <c r="X346" i="8" s="1"/>
  <c r="AA345" i="8"/>
  <c r="W345" i="8"/>
  <c r="V345" i="8"/>
  <c r="U345" i="8"/>
  <c r="T345" i="8"/>
  <c r="S345" i="8"/>
  <c r="Z345" i="8" s="1"/>
  <c r="R345" i="8"/>
  <c r="Y345" i="8" s="1"/>
  <c r="Q345" i="8"/>
  <c r="X345" i="8" s="1"/>
  <c r="AA344" i="8"/>
  <c r="W344" i="8"/>
  <c r="V344" i="8"/>
  <c r="U344" i="8"/>
  <c r="T344" i="8"/>
  <c r="S344" i="8"/>
  <c r="Z344" i="8" s="1"/>
  <c r="R344" i="8"/>
  <c r="Y344" i="8" s="1"/>
  <c r="Q344" i="8"/>
  <c r="X344" i="8" s="1"/>
  <c r="AA343" i="8"/>
  <c r="W343" i="8"/>
  <c r="V343" i="8"/>
  <c r="U343" i="8"/>
  <c r="T343" i="8"/>
  <c r="S343" i="8"/>
  <c r="Z343" i="8" s="1"/>
  <c r="R343" i="8"/>
  <c r="Y343" i="8" s="1"/>
  <c r="Q343" i="8"/>
  <c r="X343" i="8" s="1"/>
  <c r="AA342" i="8"/>
  <c r="W342" i="8"/>
  <c r="V342" i="8"/>
  <c r="U342" i="8"/>
  <c r="T342" i="8"/>
  <c r="S342" i="8"/>
  <c r="Z342" i="8" s="1"/>
  <c r="R342" i="8"/>
  <c r="Y342" i="8" s="1"/>
  <c r="Q342" i="8"/>
  <c r="X342" i="8" s="1"/>
  <c r="AA341" i="8"/>
  <c r="W341" i="8"/>
  <c r="V341" i="8"/>
  <c r="U341" i="8"/>
  <c r="T341" i="8"/>
  <c r="S341" i="8"/>
  <c r="Z341" i="8" s="1"/>
  <c r="R341" i="8"/>
  <c r="Y341" i="8" s="1"/>
  <c r="Q341" i="8"/>
  <c r="X341" i="8" s="1"/>
  <c r="AA340" i="8"/>
  <c r="W340" i="8"/>
  <c r="V340" i="8"/>
  <c r="U340" i="8"/>
  <c r="T340" i="8"/>
  <c r="S340" i="8"/>
  <c r="Z340" i="8" s="1"/>
  <c r="R340" i="8"/>
  <c r="Y340" i="8" s="1"/>
  <c r="Q340" i="8"/>
  <c r="X340" i="8" s="1"/>
  <c r="AA339" i="8"/>
  <c r="W339" i="8"/>
  <c r="V339" i="8"/>
  <c r="U339" i="8"/>
  <c r="T339" i="8"/>
  <c r="S339" i="8"/>
  <c r="Z339" i="8" s="1"/>
  <c r="R339" i="8"/>
  <c r="Y339" i="8" s="1"/>
  <c r="Q339" i="8"/>
  <c r="X339" i="8" s="1"/>
  <c r="AA338" i="8"/>
  <c r="W338" i="8"/>
  <c r="V338" i="8"/>
  <c r="U338" i="8"/>
  <c r="T338" i="8"/>
  <c r="S338" i="8"/>
  <c r="Z338" i="8" s="1"/>
  <c r="R338" i="8"/>
  <c r="Y338" i="8" s="1"/>
  <c r="Q338" i="8"/>
  <c r="X338" i="8" s="1"/>
  <c r="AA337" i="8"/>
  <c r="W337" i="8"/>
  <c r="V337" i="8"/>
  <c r="U337" i="8"/>
  <c r="T337" i="8"/>
  <c r="S337" i="8"/>
  <c r="Z337" i="8" s="1"/>
  <c r="R337" i="8"/>
  <c r="Y337" i="8" s="1"/>
  <c r="Q337" i="8"/>
  <c r="X337" i="8" s="1"/>
  <c r="AA336" i="8"/>
  <c r="W336" i="8"/>
  <c r="V336" i="8"/>
  <c r="U336" i="8"/>
  <c r="T336" i="8"/>
  <c r="S336" i="8"/>
  <c r="Z336" i="8" s="1"/>
  <c r="R336" i="8"/>
  <c r="Y336" i="8" s="1"/>
  <c r="Q336" i="8"/>
  <c r="X336" i="8" s="1"/>
  <c r="AA335" i="8"/>
  <c r="W335" i="8"/>
  <c r="V335" i="8"/>
  <c r="U335" i="8"/>
  <c r="T335" i="8"/>
  <c r="S335" i="8"/>
  <c r="Z335" i="8" s="1"/>
  <c r="R335" i="8"/>
  <c r="Y335" i="8" s="1"/>
  <c r="Q335" i="8"/>
  <c r="X335" i="8" s="1"/>
  <c r="AA334" i="8"/>
  <c r="W334" i="8"/>
  <c r="V334" i="8"/>
  <c r="U334" i="8"/>
  <c r="T334" i="8"/>
  <c r="S334" i="8"/>
  <c r="Z334" i="8" s="1"/>
  <c r="R334" i="8"/>
  <c r="Y334" i="8" s="1"/>
  <c r="Q334" i="8"/>
  <c r="X334" i="8" s="1"/>
  <c r="AA333" i="8"/>
  <c r="W333" i="8"/>
  <c r="V333" i="8"/>
  <c r="U333" i="8"/>
  <c r="T333" i="8"/>
  <c r="S333" i="8"/>
  <c r="Z333" i="8" s="1"/>
  <c r="R333" i="8"/>
  <c r="Y333" i="8" s="1"/>
  <c r="Q333" i="8"/>
  <c r="X333" i="8" s="1"/>
  <c r="AA332" i="8"/>
  <c r="W332" i="8"/>
  <c r="V332" i="8"/>
  <c r="U332" i="8"/>
  <c r="T332" i="8"/>
  <c r="S332" i="8"/>
  <c r="Z332" i="8" s="1"/>
  <c r="R332" i="8"/>
  <c r="Y332" i="8" s="1"/>
  <c r="Q332" i="8"/>
  <c r="X332" i="8" s="1"/>
  <c r="AA331" i="8"/>
  <c r="W331" i="8"/>
  <c r="V331" i="8"/>
  <c r="U331" i="8"/>
  <c r="T331" i="8"/>
  <c r="S331" i="8"/>
  <c r="Z331" i="8" s="1"/>
  <c r="R331" i="8"/>
  <c r="Y331" i="8" s="1"/>
  <c r="Q331" i="8"/>
  <c r="X331" i="8" s="1"/>
  <c r="AA330" i="8"/>
  <c r="W330" i="8"/>
  <c r="V330" i="8"/>
  <c r="U330" i="8"/>
  <c r="T330" i="8"/>
  <c r="S330" i="8"/>
  <c r="Z330" i="8" s="1"/>
  <c r="R330" i="8"/>
  <c r="Y330" i="8" s="1"/>
  <c r="Q330" i="8"/>
  <c r="X330" i="8" s="1"/>
  <c r="AA329" i="8"/>
  <c r="W329" i="8"/>
  <c r="V329" i="8"/>
  <c r="U329" i="8"/>
  <c r="T329" i="8"/>
  <c r="S329" i="8"/>
  <c r="Z329" i="8" s="1"/>
  <c r="R329" i="8"/>
  <c r="Y329" i="8" s="1"/>
  <c r="Q329" i="8"/>
  <c r="X329" i="8" s="1"/>
  <c r="AA328" i="8"/>
  <c r="W328" i="8"/>
  <c r="V328" i="8"/>
  <c r="U328" i="8"/>
  <c r="T328" i="8"/>
  <c r="S328" i="8"/>
  <c r="Z328" i="8" s="1"/>
  <c r="R328" i="8"/>
  <c r="Y328" i="8" s="1"/>
  <c r="Q328" i="8"/>
  <c r="X328" i="8" s="1"/>
  <c r="AA327" i="8"/>
  <c r="W327" i="8"/>
  <c r="V327" i="8"/>
  <c r="U327" i="8"/>
  <c r="T327" i="8"/>
  <c r="S327" i="8"/>
  <c r="Z327" i="8" s="1"/>
  <c r="R327" i="8"/>
  <c r="Y327" i="8" s="1"/>
  <c r="Q327" i="8"/>
  <c r="X327" i="8" s="1"/>
  <c r="AA326" i="8"/>
  <c r="W326" i="8"/>
  <c r="V326" i="8"/>
  <c r="U326" i="8"/>
  <c r="T326" i="8"/>
  <c r="S326" i="8"/>
  <c r="Z326" i="8" s="1"/>
  <c r="R326" i="8"/>
  <c r="Y326" i="8" s="1"/>
  <c r="Q326" i="8"/>
  <c r="X326" i="8" s="1"/>
  <c r="AA325" i="8"/>
  <c r="W325" i="8"/>
  <c r="V325" i="8"/>
  <c r="U325" i="8"/>
  <c r="T325" i="8"/>
  <c r="S325" i="8"/>
  <c r="Z325" i="8" s="1"/>
  <c r="R325" i="8"/>
  <c r="Y325" i="8" s="1"/>
  <c r="Q325" i="8"/>
  <c r="X325" i="8" s="1"/>
  <c r="AA324" i="8"/>
  <c r="W324" i="8"/>
  <c r="V324" i="8"/>
  <c r="U324" i="8"/>
  <c r="T324" i="8"/>
  <c r="S324" i="8"/>
  <c r="Z324" i="8" s="1"/>
  <c r="R324" i="8"/>
  <c r="Y324" i="8" s="1"/>
  <c r="Q324" i="8"/>
  <c r="X324" i="8" s="1"/>
  <c r="AA323" i="8"/>
  <c r="W323" i="8"/>
  <c r="V323" i="8"/>
  <c r="U323" i="8"/>
  <c r="T323" i="8"/>
  <c r="S323" i="8"/>
  <c r="Z323" i="8" s="1"/>
  <c r="R323" i="8"/>
  <c r="Y323" i="8" s="1"/>
  <c r="Q323" i="8"/>
  <c r="X323" i="8" s="1"/>
  <c r="AA322" i="8"/>
  <c r="W322" i="8"/>
  <c r="V322" i="8"/>
  <c r="U322" i="8"/>
  <c r="T322" i="8"/>
  <c r="S322" i="8"/>
  <c r="Z322" i="8" s="1"/>
  <c r="R322" i="8"/>
  <c r="Y322" i="8" s="1"/>
  <c r="Q322" i="8"/>
  <c r="X322" i="8" s="1"/>
  <c r="AA321" i="8"/>
  <c r="W321" i="8"/>
  <c r="V321" i="8"/>
  <c r="U321" i="8"/>
  <c r="T321" i="8"/>
  <c r="S321" i="8"/>
  <c r="Z321" i="8" s="1"/>
  <c r="R321" i="8"/>
  <c r="Y321" i="8" s="1"/>
  <c r="Q321" i="8"/>
  <c r="X321" i="8" s="1"/>
  <c r="AA320" i="8"/>
  <c r="W320" i="8"/>
  <c r="V320" i="8"/>
  <c r="U320" i="8"/>
  <c r="T320" i="8"/>
  <c r="S320" i="8"/>
  <c r="Z320" i="8" s="1"/>
  <c r="R320" i="8"/>
  <c r="Y320" i="8" s="1"/>
  <c r="Q320" i="8"/>
  <c r="X320" i="8" s="1"/>
  <c r="AA319" i="8"/>
  <c r="W319" i="8"/>
  <c r="V319" i="8"/>
  <c r="U319" i="8"/>
  <c r="T319" i="8"/>
  <c r="S319" i="8"/>
  <c r="Z319" i="8" s="1"/>
  <c r="R319" i="8"/>
  <c r="Y319" i="8" s="1"/>
  <c r="Q319" i="8"/>
  <c r="X319" i="8" s="1"/>
  <c r="AA318" i="8"/>
  <c r="W318" i="8"/>
  <c r="V318" i="8"/>
  <c r="U318" i="8"/>
  <c r="T318" i="8"/>
  <c r="S318" i="8"/>
  <c r="Z318" i="8" s="1"/>
  <c r="R318" i="8"/>
  <c r="Y318" i="8" s="1"/>
  <c r="Q318" i="8"/>
  <c r="X318" i="8" s="1"/>
  <c r="AA317" i="8"/>
  <c r="W317" i="8"/>
  <c r="V317" i="8"/>
  <c r="U317" i="8"/>
  <c r="T317" i="8"/>
  <c r="S317" i="8"/>
  <c r="Z317" i="8" s="1"/>
  <c r="R317" i="8"/>
  <c r="Y317" i="8" s="1"/>
  <c r="Q317" i="8"/>
  <c r="X317" i="8" s="1"/>
  <c r="AA316" i="8"/>
  <c r="W316" i="8"/>
  <c r="V316" i="8"/>
  <c r="U316" i="8"/>
  <c r="T316" i="8"/>
  <c r="S316" i="8"/>
  <c r="Z316" i="8" s="1"/>
  <c r="R316" i="8"/>
  <c r="Y316" i="8" s="1"/>
  <c r="Q316" i="8"/>
  <c r="X316" i="8" s="1"/>
  <c r="AA315" i="8"/>
  <c r="W315" i="8"/>
  <c r="V315" i="8"/>
  <c r="U315" i="8"/>
  <c r="T315" i="8"/>
  <c r="S315" i="8"/>
  <c r="Z315" i="8" s="1"/>
  <c r="R315" i="8"/>
  <c r="Y315" i="8" s="1"/>
  <c r="Q315" i="8"/>
  <c r="X315" i="8" s="1"/>
  <c r="AA314" i="8"/>
  <c r="W314" i="8"/>
  <c r="V314" i="8"/>
  <c r="U314" i="8"/>
  <c r="T314" i="8"/>
  <c r="S314" i="8"/>
  <c r="Z314" i="8" s="1"/>
  <c r="R314" i="8"/>
  <c r="Y314" i="8" s="1"/>
  <c r="Q314" i="8"/>
  <c r="X314" i="8" s="1"/>
  <c r="AA313" i="8"/>
  <c r="W313" i="8"/>
  <c r="V313" i="8"/>
  <c r="U313" i="8"/>
  <c r="T313" i="8"/>
  <c r="S313" i="8"/>
  <c r="Z313" i="8" s="1"/>
  <c r="R313" i="8"/>
  <c r="Y313" i="8" s="1"/>
  <c r="Q313" i="8"/>
  <c r="X313" i="8" s="1"/>
  <c r="AA312" i="8"/>
  <c r="W312" i="8"/>
  <c r="V312" i="8"/>
  <c r="U312" i="8"/>
  <c r="T312" i="8"/>
  <c r="S312" i="8"/>
  <c r="Z312" i="8" s="1"/>
  <c r="R312" i="8"/>
  <c r="Y312" i="8" s="1"/>
  <c r="Q312" i="8"/>
  <c r="X312" i="8" s="1"/>
  <c r="AA311" i="8"/>
  <c r="W311" i="8"/>
  <c r="V311" i="8"/>
  <c r="U311" i="8"/>
  <c r="T311" i="8"/>
  <c r="S311" i="8"/>
  <c r="Z311" i="8" s="1"/>
  <c r="R311" i="8"/>
  <c r="Y311" i="8" s="1"/>
  <c r="Q311" i="8"/>
  <c r="X311" i="8" s="1"/>
  <c r="AA310" i="8"/>
  <c r="W310" i="8"/>
  <c r="V310" i="8"/>
  <c r="U310" i="8"/>
  <c r="T310" i="8"/>
  <c r="S310" i="8"/>
  <c r="Z310" i="8" s="1"/>
  <c r="R310" i="8"/>
  <c r="Y310" i="8" s="1"/>
  <c r="Q310" i="8"/>
  <c r="X310" i="8" s="1"/>
  <c r="AA309" i="8"/>
  <c r="W309" i="8"/>
  <c r="V309" i="8"/>
  <c r="U309" i="8"/>
  <c r="T309" i="8"/>
  <c r="S309" i="8"/>
  <c r="Z309" i="8" s="1"/>
  <c r="R309" i="8"/>
  <c r="Y309" i="8" s="1"/>
  <c r="Q309" i="8"/>
  <c r="X309" i="8" s="1"/>
  <c r="AA308" i="8"/>
  <c r="W308" i="8"/>
  <c r="V308" i="8"/>
  <c r="U308" i="8"/>
  <c r="T308" i="8"/>
  <c r="S308" i="8"/>
  <c r="Z308" i="8" s="1"/>
  <c r="R308" i="8"/>
  <c r="Y308" i="8" s="1"/>
  <c r="Q308" i="8"/>
  <c r="X308" i="8" s="1"/>
  <c r="AA307" i="8"/>
  <c r="W307" i="8"/>
  <c r="V307" i="8"/>
  <c r="U307" i="8"/>
  <c r="T307" i="8"/>
  <c r="S307" i="8"/>
  <c r="Z307" i="8" s="1"/>
  <c r="R307" i="8"/>
  <c r="Y307" i="8" s="1"/>
  <c r="Q307" i="8"/>
  <c r="X307" i="8" s="1"/>
  <c r="AA306" i="8"/>
  <c r="W306" i="8"/>
  <c r="V306" i="8"/>
  <c r="U306" i="8"/>
  <c r="T306" i="8"/>
  <c r="S306" i="8"/>
  <c r="Z306" i="8" s="1"/>
  <c r="R306" i="8"/>
  <c r="Y306" i="8" s="1"/>
  <c r="Q306" i="8"/>
  <c r="X306" i="8" s="1"/>
  <c r="AA305" i="8"/>
  <c r="W305" i="8"/>
  <c r="V305" i="8"/>
  <c r="U305" i="8"/>
  <c r="T305" i="8"/>
  <c r="S305" i="8"/>
  <c r="Z305" i="8" s="1"/>
  <c r="R305" i="8"/>
  <c r="Y305" i="8" s="1"/>
  <c r="Q305" i="8"/>
  <c r="X305" i="8" s="1"/>
  <c r="AA304" i="8"/>
  <c r="W304" i="8"/>
  <c r="V304" i="8"/>
  <c r="U304" i="8"/>
  <c r="T304" i="8"/>
  <c r="S304" i="8"/>
  <c r="Z304" i="8" s="1"/>
  <c r="R304" i="8"/>
  <c r="Y304" i="8" s="1"/>
  <c r="Q304" i="8"/>
  <c r="X304" i="8" s="1"/>
  <c r="AA303" i="8"/>
  <c r="W303" i="8"/>
  <c r="V303" i="8"/>
  <c r="U303" i="8"/>
  <c r="T303" i="8"/>
  <c r="S303" i="8"/>
  <c r="Z303" i="8" s="1"/>
  <c r="R303" i="8"/>
  <c r="Y303" i="8" s="1"/>
  <c r="Q303" i="8"/>
  <c r="X303" i="8" s="1"/>
  <c r="AA302" i="8"/>
  <c r="W302" i="8"/>
  <c r="V302" i="8"/>
  <c r="U302" i="8"/>
  <c r="T302" i="8"/>
  <c r="S302" i="8"/>
  <c r="Z302" i="8" s="1"/>
  <c r="R302" i="8"/>
  <c r="Y302" i="8" s="1"/>
  <c r="Q302" i="8"/>
  <c r="X302" i="8" s="1"/>
  <c r="AA301" i="8"/>
  <c r="W301" i="8"/>
  <c r="V301" i="8"/>
  <c r="U301" i="8"/>
  <c r="T301" i="8"/>
  <c r="S301" i="8"/>
  <c r="Z301" i="8" s="1"/>
  <c r="R301" i="8"/>
  <c r="Y301" i="8" s="1"/>
  <c r="Q301" i="8"/>
  <c r="X301" i="8" s="1"/>
  <c r="AA300" i="8"/>
  <c r="W300" i="8"/>
  <c r="V300" i="8"/>
  <c r="U300" i="8"/>
  <c r="T300" i="8"/>
  <c r="S300" i="8"/>
  <c r="Z300" i="8" s="1"/>
  <c r="R300" i="8"/>
  <c r="Y300" i="8" s="1"/>
  <c r="Q300" i="8"/>
  <c r="X300" i="8" s="1"/>
  <c r="AA299" i="8"/>
  <c r="W299" i="8"/>
  <c r="V299" i="8"/>
  <c r="U299" i="8"/>
  <c r="T299" i="8"/>
  <c r="S299" i="8"/>
  <c r="Z299" i="8" s="1"/>
  <c r="R299" i="8"/>
  <c r="Y299" i="8" s="1"/>
  <c r="Q299" i="8"/>
  <c r="X299" i="8" s="1"/>
  <c r="AA298" i="8"/>
  <c r="W298" i="8"/>
  <c r="V298" i="8"/>
  <c r="U298" i="8"/>
  <c r="T298" i="8"/>
  <c r="S298" i="8"/>
  <c r="Z298" i="8" s="1"/>
  <c r="R298" i="8"/>
  <c r="Y298" i="8" s="1"/>
  <c r="Q298" i="8"/>
  <c r="X298" i="8" s="1"/>
  <c r="AA297" i="8"/>
  <c r="W297" i="8"/>
  <c r="V297" i="8"/>
  <c r="U297" i="8"/>
  <c r="T297" i="8"/>
  <c r="S297" i="8"/>
  <c r="Z297" i="8" s="1"/>
  <c r="R297" i="8"/>
  <c r="Y297" i="8" s="1"/>
  <c r="Q297" i="8"/>
  <c r="X297" i="8" s="1"/>
  <c r="AA296" i="8"/>
  <c r="W296" i="8"/>
  <c r="V296" i="8"/>
  <c r="U296" i="8"/>
  <c r="T296" i="8"/>
  <c r="S296" i="8"/>
  <c r="Z296" i="8" s="1"/>
  <c r="R296" i="8"/>
  <c r="Y296" i="8" s="1"/>
  <c r="Q296" i="8"/>
  <c r="X296" i="8" s="1"/>
  <c r="AA295" i="8"/>
  <c r="W295" i="8"/>
  <c r="V295" i="8"/>
  <c r="U295" i="8"/>
  <c r="T295" i="8"/>
  <c r="S295" i="8"/>
  <c r="Z295" i="8" s="1"/>
  <c r="R295" i="8"/>
  <c r="Y295" i="8" s="1"/>
  <c r="Q295" i="8"/>
  <c r="X295" i="8" s="1"/>
  <c r="AA294" i="8"/>
  <c r="W294" i="8"/>
  <c r="V294" i="8"/>
  <c r="U294" i="8"/>
  <c r="T294" i="8"/>
  <c r="S294" i="8"/>
  <c r="Z294" i="8" s="1"/>
  <c r="R294" i="8"/>
  <c r="Y294" i="8" s="1"/>
  <c r="Q294" i="8"/>
  <c r="X294" i="8" s="1"/>
  <c r="AA293" i="8"/>
  <c r="W293" i="8"/>
  <c r="V293" i="8"/>
  <c r="U293" i="8"/>
  <c r="T293" i="8"/>
  <c r="S293" i="8"/>
  <c r="Z293" i="8" s="1"/>
  <c r="R293" i="8"/>
  <c r="Y293" i="8" s="1"/>
  <c r="Q293" i="8"/>
  <c r="X293" i="8" s="1"/>
  <c r="AA292" i="8"/>
  <c r="W292" i="8"/>
  <c r="V292" i="8"/>
  <c r="U292" i="8"/>
  <c r="T292" i="8"/>
  <c r="S292" i="8"/>
  <c r="Z292" i="8" s="1"/>
  <c r="R292" i="8"/>
  <c r="Y292" i="8" s="1"/>
  <c r="Q292" i="8"/>
  <c r="X292" i="8" s="1"/>
  <c r="AA291" i="8"/>
  <c r="W291" i="8"/>
  <c r="V291" i="8"/>
  <c r="U291" i="8"/>
  <c r="T291" i="8"/>
  <c r="S291" i="8"/>
  <c r="Z291" i="8" s="1"/>
  <c r="R291" i="8"/>
  <c r="Y291" i="8" s="1"/>
  <c r="Q291" i="8"/>
  <c r="X291" i="8" s="1"/>
  <c r="AA290" i="8"/>
  <c r="W290" i="8"/>
  <c r="V290" i="8"/>
  <c r="U290" i="8"/>
  <c r="T290" i="8"/>
  <c r="S290" i="8"/>
  <c r="Z290" i="8" s="1"/>
  <c r="R290" i="8"/>
  <c r="Y290" i="8" s="1"/>
  <c r="Q290" i="8"/>
  <c r="X290" i="8" s="1"/>
  <c r="AA289" i="8"/>
  <c r="W289" i="8"/>
  <c r="V289" i="8"/>
  <c r="U289" i="8"/>
  <c r="T289" i="8"/>
  <c r="S289" i="8"/>
  <c r="Z289" i="8" s="1"/>
  <c r="R289" i="8"/>
  <c r="Y289" i="8" s="1"/>
  <c r="Q289" i="8"/>
  <c r="X289" i="8" s="1"/>
  <c r="AA288" i="8"/>
  <c r="W288" i="8"/>
  <c r="V288" i="8"/>
  <c r="U288" i="8"/>
  <c r="T288" i="8"/>
  <c r="S288" i="8"/>
  <c r="Z288" i="8" s="1"/>
  <c r="R288" i="8"/>
  <c r="Y288" i="8" s="1"/>
  <c r="Q288" i="8"/>
  <c r="X288" i="8" s="1"/>
  <c r="AA287" i="8"/>
  <c r="W287" i="8"/>
  <c r="V287" i="8"/>
  <c r="U287" i="8"/>
  <c r="T287" i="8"/>
  <c r="S287" i="8"/>
  <c r="Z287" i="8" s="1"/>
  <c r="R287" i="8"/>
  <c r="Y287" i="8" s="1"/>
  <c r="Q287" i="8"/>
  <c r="X287" i="8" s="1"/>
  <c r="AA286" i="8"/>
  <c r="W286" i="8"/>
  <c r="V286" i="8"/>
  <c r="U286" i="8"/>
  <c r="T286" i="8"/>
  <c r="S286" i="8"/>
  <c r="Z286" i="8" s="1"/>
  <c r="R286" i="8"/>
  <c r="Y286" i="8" s="1"/>
  <c r="Q286" i="8"/>
  <c r="X286" i="8" s="1"/>
  <c r="AA285" i="8"/>
  <c r="W285" i="8"/>
  <c r="V285" i="8"/>
  <c r="U285" i="8"/>
  <c r="T285" i="8"/>
  <c r="S285" i="8"/>
  <c r="Z285" i="8" s="1"/>
  <c r="R285" i="8"/>
  <c r="Y285" i="8" s="1"/>
  <c r="Q285" i="8"/>
  <c r="X285" i="8" s="1"/>
  <c r="AA284" i="8"/>
  <c r="W284" i="8"/>
  <c r="V284" i="8"/>
  <c r="U284" i="8"/>
  <c r="T284" i="8"/>
  <c r="S284" i="8"/>
  <c r="Z284" i="8" s="1"/>
  <c r="R284" i="8"/>
  <c r="Y284" i="8" s="1"/>
  <c r="Q284" i="8"/>
  <c r="X284" i="8" s="1"/>
  <c r="AA283" i="8"/>
  <c r="W283" i="8"/>
  <c r="V283" i="8"/>
  <c r="U283" i="8"/>
  <c r="T283" i="8"/>
  <c r="S283" i="8"/>
  <c r="Z283" i="8" s="1"/>
  <c r="R283" i="8"/>
  <c r="Y283" i="8" s="1"/>
  <c r="Q283" i="8"/>
  <c r="X283" i="8" s="1"/>
  <c r="AA282" i="8"/>
  <c r="W282" i="8"/>
  <c r="V282" i="8"/>
  <c r="U282" i="8"/>
  <c r="T282" i="8"/>
  <c r="S282" i="8"/>
  <c r="Z282" i="8" s="1"/>
  <c r="R282" i="8"/>
  <c r="Y282" i="8" s="1"/>
  <c r="Q282" i="8"/>
  <c r="X282" i="8" s="1"/>
  <c r="AA281" i="8"/>
  <c r="W281" i="8"/>
  <c r="V281" i="8"/>
  <c r="U281" i="8"/>
  <c r="T281" i="8"/>
  <c r="S281" i="8"/>
  <c r="Z281" i="8" s="1"/>
  <c r="R281" i="8"/>
  <c r="Y281" i="8" s="1"/>
  <c r="Q281" i="8"/>
  <c r="X281" i="8" s="1"/>
  <c r="AA280" i="8"/>
  <c r="W280" i="8"/>
  <c r="V280" i="8"/>
  <c r="U280" i="8"/>
  <c r="T280" i="8"/>
  <c r="S280" i="8"/>
  <c r="Z280" i="8" s="1"/>
  <c r="R280" i="8"/>
  <c r="Y280" i="8" s="1"/>
  <c r="Q280" i="8"/>
  <c r="X280" i="8" s="1"/>
  <c r="AA279" i="8"/>
  <c r="W279" i="8"/>
  <c r="V279" i="8"/>
  <c r="U279" i="8"/>
  <c r="T279" i="8"/>
  <c r="S279" i="8"/>
  <c r="Z279" i="8" s="1"/>
  <c r="R279" i="8"/>
  <c r="Y279" i="8" s="1"/>
  <c r="Q279" i="8"/>
  <c r="X279" i="8" s="1"/>
  <c r="AA278" i="8"/>
  <c r="W278" i="8"/>
  <c r="V278" i="8"/>
  <c r="U278" i="8"/>
  <c r="T278" i="8"/>
  <c r="S278" i="8"/>
  <c r="Z278" i="8" s="1"/>
  <c r="R278" i="8"/>
  <c r="Y278" i="8" s="1"/>
  <c r="Q278" i="8"/>
  <c r="X278" i="8" s="1"/>
  <c r="AA277" i="8"/>
  <c r="W277" i="8"/>
  <c r="V277" i="8"/>
  <c r="U277" i="8"/>
  <c r="T277" i="8"/>
  <c r="S277" i="8"/>
  <c r="Z277" i="8" s="1"/>
  <c r="R277" i="8"/>
  <c r="Y277" i="8" s="1"/>
  <c r="Q277" i="8"/>
  <c r="X277" i="8" s="1"/>
  <c r="AA276" i="8"/>
  <c r="W276" i="8"/>
  <c r="V276" i="8"/>
  <c r="U276" i="8"/>
  <c r="T276" i="8"/>
  <c r="S276" i="8"/>
  <c r="Z276" i="8" s="1"/>
  <c r="R276" i="8"/>
  <c r="Y276" i="8" s="1"/>
  <c r="Q276" i="8"/>
  <c r="X276" i="8" s="1"/>
  <c r="AA275" i="8"/>
  <c r="W275" i="8"/>
  <c r="V275" i="8"/>
  <c r="U275" i="8"/>
  <c r="T275" i="8"/>
  <c r="S275" i="8"/>
  <c r="Z275" i="8" s="1"/>
  <c r="R275" i="8"/>
  <c r="Y275" i="8" s="1"/>
  <c r="Q275" i="8"/>
  <c r="X275" i="8" s="1"/>
  <c r="AA274" i="8"/>
  <c r="W274" i="8"/>
  <c r="V274" i="8"/>
  <c r="U274" i="8"/>
  <c r="T274" i="8"/>
  <c r="S274" i="8"/>
  <c r="Z274" i="8" s="1"/>
  <c r="R274" i="8"/>
  <c r="Y274" i="8" s="1"/>
  <c r="Q274" i="8"/>
  <c r="X274" i="8" s="1"/>
  <c r="AA273" i="8"/>
  <c r="W273" i="8"/>
  <c r="V273" i="8"/>
  <c r="U273" i="8"/>
  <c r="T273" i="8"/>
  <c r="S273" i="8"/>
  <c r="Z273" i="8" s="1"/>
  <c r="R273" i="8"/>
  <c r="Y273" i="8" s="1"/>
  <c r="Q273" i="8"/>
  <c r="X273" i="8" s="1"/>
  <c r="AA272" i="8"/>
  <c r="W272" i="8"/>
  <c r="V272" i="8"/>
  <c r="U272" i="8"/>
  <c r="T272" i="8"/>
  <c r="S272" i="8"/>
  <c r="Z272" i="8" s="1"/>
  <c r="R272" i="8"/>
  <c r="Y272" i="8" s="1"/>
  <c r="Q272" i="8"/>
  <c r="X272" i="8" s="1"/>
  <c r="AA271" i="8"/>
  <c r="W271" i="8"/>
  <c r="V271" i="8"/>
  <c r="U271" i="8"/>
  <c r="T271" i="8"/>
  <c r="S271" i="8"/>
  <c r="Z271" i="8" s="1"/>
  <c r="R271" i="8"/>
  <c r="Y271" i="8" s="1"/>
  <c r="Q271" i="8"/>
  <c r="X271" i="8" s="1"/>
  <c r="AA270" i="8"/>
  <c r="W270" i="8"/>
  <c r="V270" i="8"/>
  <c r="U270" i="8"/>
  <c r="T270" i="8"/>
  <c r="S270" i="8"/>
  <c r="Z270" i="8" s="1"/>
  <c r="R270" i="8"/>
  <c r="Y270" i="8" s="1"/>
  <c r="Q270" i="8"/>
  <c r="X270" i="8" s="1"/>
  <c r="AA269" i="8"/>
  <c r="W269" i="8"/>
  <c r="V269" i="8"/>
  <c r="U269" i="8"/>
  <c r="T269" i="8"/>
  <c r="S269" i="8"/>
  <c r="Z269" i="8" s="1"/>
  <c r="R269" i="8"/>
  <c r="Y269" i="8" s="1"/>
  <c r="Q269" i="8"/>
  <c r="X269" i="8" s="1"/>
  <c r="AA268" i="8"/>
  <c r="W268" i="8"/>
  <c r="V268" i="8"/>
  <c r="U268" i="8"/>
  <c r="T268" i="8"/>
  <c r="S268" i="8"/>
  <c r="Z268" i="8" s="1"/>
  <c r="R268" i="8"/>
  <c r="Y268" i="8" s="1"/>
  <c r="Q268" i="8"/>
  <c r="X268" i="8" s="1"/>
  <c r="AA267" i="8"/>
  <c r="W267" i="8"/>
  <c r="V267" i="8"/>
  <c r="U267" i="8"/>
  <c r="T267" i="8"/>
  <c r="S267" i="8"/>
  <c r="Z267" i="8" s="1"/>
  <c r="R267" i="8"/>
  <c r="Y267" i="8" s="1"/>
  <c r="Q267" i="8"/>
  <c r="X267" i="8" s="1"/>
  <c r="AA266" i="8"/>
  <c r="W266" i="8"/>
  <c r="V266" i="8"/>
  <c r="U266" i="8"/>
  <c r="T266" i="8"/>
  <c r="S266" i="8"/>
  <c r="Z266" i="8" s="1"/>
  <c r="R266" i="8"/>
  <c r="Y266" i="8" s="1"/>
  <c r="Q266" i="8"/>
  <c r="X266" i="8" s="1"/>
  <c r="AA265" i="8"/>
  <c r="W265" i="8"/>
  <c r="V265" i="8"/>
  <c r="U265" i="8"/>
  <c r="T265" i="8"/>
  <c r="S265" i="8"/>
  <c r="Z265" i="8" s="1"/>
  <c r="R265" i="8"/>
  <c r="Y265" i="8" s="1"/>
  <c r="Q265" i="8"/>
  <c r="X265" i="8" s="1"/>
  <c r="AA264" i="8"/>
  <c r="W264" i="8"/>
  <c r="V264" i="8"/>
  <c r="U264" i="8"/>
  <c r="T264" i="8"/>
  <c r="S264" i="8"/>
  <c r="Z264" i="8" s="1"/>
  <c r="R264" i="8"/>
  <c r="Y264" i="8" s="1"/>
  <c r="Q264" i="8"/>
  <c r="X264" i="8" s="1"/>
  <c r="AA263" i="8"/>
  <c r="W263" i="8"/>
  <c r="V263" i="8"/>
  <c r="U263" i="8"/>
  <c r="T263" i="8"/>
  <c r="S263" i="8"/>
  <c r="Z263" i="8" s="1"/>
  <c r="R263" i="8"/>
  <c r="Y263" i="8" s="1"/>
  <c r="Q263" i="8"/>
  <c r="X263" i="8" s="1"/>
  <c r="AA262" i="8"/>
  <c r="W262" i="8"/>
  <c r="V262" i="8"/>
  <c r="U262" i="8"/>
  <c r="T262" i="8"/>
  <c r="S262" i="8"/>
  <c r="Z262" i="8" s="1"/>
  <c r="R262" i="8"/>
  <c r="Y262" i="8" s="1"/>
  <c r="Q262" i="8"/>
  <c r="X262" i="8" s="1"/>
  <c r="AA261" i="8"/>
  <c r="W261" i="8"/>
  <c r="V261" i="8"/>
  <c r="U261" i="8"/>
  <c r="T261" i="8"/>
  <c r="S261" i="8"/>
  <c r="Z261" i="8" s="1"/>
  <c r="R261" i="8"/>
  <c r="Y261" i="8" s="1"/>
  <c r="Q261" i="8"/>
  <c r="X261" i="8" s="1"/>
  <c r="AA260" i="8"/>
  <c r="W260" i="8"/>
  <c r="V260" i="8"/>
  <c r="U260" i="8"/>
  <c r="T260" i="8"/>
  <c r="S260" i="8"/>
  <c r="Z260" i="8" s="1"/>
  <c r="R260" i="8"/>
  <c r="Y260" i="8" s="1"/>
  <c r="Q260" i="8"/>
  <c r="X260" i="8" s="1"/>
  <c r="AA259" i="8"/>
  <c r="W259" i="8"/>
  <c r="V259" i="8"/>
  <c r="U259" i="8"/>
  <c r="T259" i="8"/>
  <c r="S259" i="8"/>
  <c r="Z259" i="8" s="1"/>
  <c r="R259" i="8"/>
  <c r="Y259" i="8" s="1"/>
  <c r="Q259" i="8"/>
  <c r="X259" i="8" s="1"/>
  <c r="AA258" i="8"/>
  <c r="W258" i="8"/>
  <c r="V258" i="8"/>
  <c r="U258" i="8"/>
  <c r="T258" i="8"/>
  <c r="S258" i="8"/>
  <c r="Z258" i="8" s="1"/>
  <c r="R258" i="8"/>
  <c r="Y258" i="8" s="1"/>
  <c r="Q258" i="8"/>
  <c r="X258" i="8" s="1"/>
  <c r="AA257" i="8"/>
  <c r="W257" i="8"/>
  <c r="V257" i="8"/>
  <c r="U257" i="8"/>
  <c r="T257" i="8"/>
  <c r="S257" i="8"/>
  <c r="Z257" i="8" s="1"/>
  <c r="R257" i="8"/>
  <c r="Y257" i="8" s="1"/>
  <c r="Q257" i="8"/>
  <c r="X257" i="8" s="1"/>
  <c r="AA256" i="8"/>
  <c r="W256" i="8"/>
  <c r="V256" i="8"/>
  <c r="U256" i="8"/>
  <c r="T256" i="8"/>
  <c r="S256" i="8"/>
  <c r="Z256" i="8" s="1"/>
  <c r="R256" i="8"/>
  <c r="Y256" i="8" s="1"/>
  <c r="Q256" i="8"/>
  <c r="X256" i="8" s="1"/>
  <c r="AA255" i="8"/>
  <c r="W255" i="8"/>
  <c r="V255" i="8"/>
  <c r="U255" i="8"/>
  <c r="T255" i="8"/>
  <c r="S255" i="8"/>
  <c r="Z255" i="8" s="1"/>
  <c r="R255" i="8"/>
  <c r="Y255" i="8" s="1"/>
  <c r="Q255" i="8"/>
  <c r="X255" i="8" s="1"/>
  <c r="AA254" i="8"/>
  <c r="W254" i="8"/>
  <c r="V254" i="8"/>
  <c r="U254" i="8"/>
  <c r="T254" i="8"/>
  <c r="S254" i="8"/>
  <c r="Z254" i="8" s="1"/>
  <c r="R254" i="8"/>
  <c r="Y254" i="8" s="1"/>
  <c r="Q254" i="8"/>
  <c r="X254" i="8" s="1"/>
  <c r="AA253" i="8"/>
  <c r="W253" i="8"/>
  <c r="V253" i="8"/>
  <c r="U253" i="8"/>
  <c r="T253" i="8"/>
  <c r="S253" i="8"/>
  <c r="Z253" i="8" s="1"/>
  <c r="R253" i="8"/>
  <c r="Y253" i="8" s="1"/>
  <c r="Q253" i="8"/>
  <c r="X253" i="8" s="1"/>
  <c r="AA252" i="8"/>
  <c r="W252" i="8"/>
  <c r="V252" i="8"/>
  <c r="U252" i="8"/>
  <c r="T252" i="8"/>
  <c r="S252" i="8"/>
  <c r="Z252" i="8" s="1"/>
  <c r="R252" i="8"/>
  <c r="Y252" i="8" s="1"/>
  <c r="Q252" i="8"/>
  <c r="X252" i="8" s="1"/>
  <c r="AA251" i="8"/>
  <c r="W251" i="8"/>
  <c r="V251" i="8"/>
  <c r="U251" i="8"/>
  <c r="T251" i="8"/>
  <c r="S251" i="8"/>
  <c r="Z251" i="8" s="1"/>
  <c r="R251" i="8"/>
  <c r="Y251" i="8" s="1"/>
  <c r="Q251" i="8"/>
  <c r="X251" i="8" s="1"/>
  <c r="AA250" i="8"/>
  <c r="W250" i="8"/>
  <c r="V250" i="8"/>
  <c r="U250" i="8"/>
  <c r="T250" i="8"/>
  <c r="S250" i="8"/>
  <c r="Z250" i="8" s="1"/>
  <c r="R250" i="8"/>
  <c r="Y250" i="8" s="1"/>
  <c r="Q250" i="8"/>
  <c r="X250" i="8" s="1"/>
  <c r="AA249" i="8"/>
  <c r="W249" i="8"/>
  <c r="V249" i="8"/>
  <c r="U249" i="8"/>
  <c r="T249" i="8"/>
  <c r="S249" i="8"/>
  <c r="Z249" i="8" s="1"/>
  <c r="R249" i="8"/>
  <c r="Y249" i="8" s="1"/>
  <c r="Q249" i="8"/>
  <c r="X249" i="8" s="1"/>
  <c r="AA248" i="8"/>
  <c r="W248" i="8"/>
  <c r="V248" i="8"/>
  <c r="U248" i="8"/>
  <c r="T248" i="8"/>
  <c r="S248" i="8"/>
  <c r="Z248" i="8" s="1"/>
  <c r="R248" i="8"/>
  <c r="Y248" i="8" s="1"/>
  <c r="Q248" i="8"/>
  <c r="X248" i="8" s="1"/>
  <c r="AA247" i="8"/>
  <c r="W247" i="8"/>
  <c r="V247" i="8"/>
  <c r="U247" i="8"/>
  <c r="T247" i="8"/>
  <c r="S247" i="8"/>
  <c r="Z247" i="8" s="1"/>
  <c r="R247" i="8"/>
  <c r="Y247" i="8" s="1"/>
  <c r="Q247" i="8"/>
  <c r="X247" i="8" s="1"/>
  <c r="AA246" i="8"/>
  <c r="W246" i="8"/>
  <c r="V246" i="8"/>
  <c r="U246" i="8"/>
  <c r="T246" i="8"/>
  <c r="S246" i="8"/>
  <c r="Z246" i="8" s="1"/>
  <c r="R246" i="8"/>
  <c r="Y246" i="8" s="1"/>
  <c r="Q246" i="8"/>
  <c r="X246" i="8" s="1"/>
  <c r="AA245" i="8"/>
  <c r="W245" i="8"/>
  <c r="V245" i="8"/>
  <c r="U245" i="8"/>
  <c r="T245" i="8"/>
  <c r="S245" i="8"/>
  <c r="Z245" i="8" s="1"/>
  <c r="R245" i="8"/>
  <c r="Y245" i="8" s="1"/>
  <c r="Q245" i="8"/>
  <c r="X245" i="8" s="1"/>
  <c r="AA244" i="8"/>
  <c r="W244" i="8"/>
  <c r="V244" i="8"/>
  <c r="U244" i="8"/>
  <c r="T244" i="8"/>
  <c r="S244" i="8"/>
  <c r="Z244" i="8" s="1"/>
  <c r="R244" i="8"/>
  <c r="Y244" i="8" s="1"/>
  <c r="Q244" i="8"/>
  <c r="X244" i="8" s="1"/>
  <c r="AA243" i="8"/>
  <c r="W243" i="8"/>
  <c r="V243" i="8"/>
  <c r="U243" i="8"/>
  <c r="T243" i="8"/>
  <c r="S243" i="8"/>
  <c r="Z243" i="8" s="1"/>
  <c r="R243" i="8"/>
  <c r="Y243" i="8" s="1"/>
  <c r="Q243" i="8"/>
  <c r="X243" i="8" s="1"/>
  <c r="AA242" i="8"/>
  <c r="W242" i="8"/>
  <c r="V242" i="8"/>
  <c r="U242" i="8"/>
  <c r="T242" i="8"/>
  <c r="S242" i="8"/>
  <c r="Z242" i="8" s="1"/>
  <c r="R242" i="8"/>
  <c r="Y242" i="8" s="1"/>
  <c r="Q242" i="8"/>
  <c r="X242" i="8" s="1"/>
  <c r="AA241" i="8"/>
  <c r="W241" i="8"/>
  <c r="V241" i="8"/>
  <c r="U241" i="8"/>
  <c r="T241" i="8"/>
  <c r="S241" i="8"/>
  <c r="Z241" i="8" s="1"/>
  <c r="R241" i="8"/>
  <c r="Y241" i="8" s="1"/>
  <c r="Q241" i="8"/>
  <c r="X241" i="8" s="1"/>
  <c r="AA240" i="8"/>
  <c r="W240" i="8"/>
  <c r="V240" i="8"/>
  <c r="U240" i="8"/>
  <c r="T240" i="8"/>
  <c r="S240" i="8"/>
  <c r="Z240" i="8" s="1"/>
  <c r="R240" i="8"/>
  <c r="Y240" i="8" s="1"/>
  <c r="Q240" i="8"/>
  <c r="X240" i="8" s="1"/>
  <c r="AA239" i="8"/>
  <c r="W239" i="8"/>
  <c r="V239" i="8"/>
  <c r="U239" i="8"/>
  <c r="T239" i="8"/>
  <c r="S239" i="8"/>
  <c r="Z239" i="8" s="1"/>
  <c r="R239" i="8"/>
  <c r="Y239" i="8" s="1"/>
  <c r="Q239" i="8"/>
  <c r="X239" i="8" s="1"/>
  <c r="AA238" i="8"/>
  <c r="W238" i="8"/>
  <c r="V238" i="8"/>
  <c r="U238" i="8"/>
  <c r="T238" i="8"/>
  <c r="S238" i="8"/>
  <c r="Z238" i="8" s="1"/>
  <c r="R238" i="8"/>
  <c r="Y238" i="8" s="1"/>
  <c r="Q238" i="8"/>
  <c r="X238" i="8" s="1"/>
  <c r="AA237" i="8"/>
  <c r="W237" i="8"/>
  <c r="V237" i="8"/>
  <c r="U237" i="8"/>
  <c r="T237" i="8"/>
  <c r="S237" i="8"/>
  <c r="Z237" i="8" s="1"/>
  <c r="R237" i="8"/>
  <c r="Y237" i="8" s="1"/>
  <c r="Q237" i="8"/>
  <c r="X237" i="8" s="1"/>
  <c r="AA236" i="8"/>
  <c r="W236" i="8"/>
  <c r="V236" i="8"/>
  <c r="U236" i="8"/>
  <c r="T236" i="8"/>
  <c r="S236" i="8"/>
  <c r="Z236" i="8" s="1"/>
  <c r="R236" i="8"/>
  <c r="Y236" i="8" s="1"/>
  <c r="Q236" i="8"/>
  <c r="X236" i="8" s="1"/>
  <c r="AA235" i="8"/>
  <c r="W235" i="8"/>
  <c r="V235" i="8"/>
  <c r="U235" i="8"/>
  <c r="T235" i="8"/>
  <c r="S235" i="8"/>
  <c r="Z235" i="8" s="1"/>
  <c r="R235" i="8"/>
  <c r="Y235" i="8" s="1"/>
  <c r="Q235" i="8"/>
  <c r="X235" i="8" s="1"/>
  <c r="AA234" i="8"/>
  <c r="W234" i="8"/>
  <c r="V234" i="8"/>
  <c r="U234" i="8"/>
  <c r="T234" i="8"/>
  <c r="S234" i="8"/>
  <c r="Z234" i="8" s="1"/>
  <c r="R234" i="8"/>
  <c r="Y234" i="8" s="1"/>
  <c r="Q234" i="8"/>
  <c r="X234" i="8" s="1"/>
  <c r="AA233" i="8"/>
  <c r="W233" i="8"/>
  <c r="V233" i="8"/>
  <c r="U233" i="8"/>
  <c r="T233" i="8"/>
  <c r="S233" i="8"/>
  <c r="Z233" i="8" s="1"/>
  <c r="R233" i="8"/>
  <c r="Y233" i="8" s="1"/>
  <c r="Q233" i="8"/>
  <c r="X233" i="8" s="1"/>
  <c r="AA232" i="8"/>
  <c r="W232" i="8"/>
  <c r="V232" i="8"/>
  <c r="U232" i="8"/>
  <c r="T232" i="8"/>
  <c r="S232" i="8"/>
  <c r="Z232" i="8" s="1"/>
  <c r="R232" i="8"/>
  <c r="Y232" i="8" s="1"/>
  <c r="Q232" i="8"/>
  <c r="X232" i="8" s="1"/>
  <c r="AA231" i="8"/>
  <c r="W231" i="8"/>
  <c r="V231" i="8"/>
  <c r="U231" i="8"/>
  <c r="T231" i="8"/>
  <c r="S231" i="8"/>
  <c r="Z231" i="8" s="1"/>
  <c r="R231" i="8"/>
  <c r="Y231" i="8" s="1"/>
  <c r="Q231" i="8"/>
  <c r="X231" i="8" s="1"/>
  <c r="AA230" i="8"/>
  <c r="W230" i="8"/>
  <c r="V230" i="8"/>
  <c r="U230" i="8"/>
  <c r="T230" i="8"/>
  <c r="S230" i="8"/>
  <c r="Z230" i="8" s="1"/>
  <c r="R230" i="8"/>
  <c r="Y230" i="8" s="1"/>
  <c r="Q230" i="8"/>
  <c r="X230" i="8" s="1"/>
  <c r="AA229" i="8"/>
  <c r="W229" i="8"/>
  <c r="V229" i="8"/>
  <c r="U229" i="8"/>
  <c r="T229" i="8"/>
  <c r="S229" i="8"/>
  <c r="Z229" i="8" s="1"/>
  <c r="R229" i="8"/>
  <c r="Y229" i="8" s="1"/>
  <c r="Q229" i="8"/>
  <c r="X229" i="8" s="1"/>
  <c r="AA228" i="8"/>
  <c r="W228" i="8"/>
  <c r="V228" i="8"/>
  <c r="U228" i="8"/>
  <c r="T228" i="8"/>
  <c r="S228" i="8"/>
  <c r="Z228" i="8" s="1"/>
  <c r="R228" i="8"/>
  <c r="Y228" i="8" s="1"/>
  <c r="Q228" i="8"/>
  <c r="X228" i="8" s="1"/>
  <c r="AA227" i="8"/>
  <c r="W227" i="8"/>
  <c r="V227" i="8"/>
  <c r="U227" i="8"/>
  <c r="T227" i="8"/>
  <c r="S227" i="8"/>
  <c r="Z227" i="8" s="1"/>
  <c r="R227" i="8"/>
  <c r="Y227" i="8" s="1"/>
  <c r="Q227" i="8"/>
  <c r="X227" i="8" s="1"/>
  <c r="AA226" i="8"/>
  <c r="W226" i="8"/>
  <c r="V226" i="8"/>
  <c r="U226" i="8"/>
  <c r="T226" i="8"/>
  <c r="S226" i="8"/>
  <c r="Z226" i="8" s="1"/>
  <c r="R226" i="8"/>
  <c r="Y226" i="8" s="1"/>
  <c r="Q226" i="8"/>
  <c r="X226" i="8" s="1"/>
  <c r="AA225" i="8"/>
  <c r="W225" i="8"/>
  <c r="V225" i="8"/>
  <c r="U225" i="8"/>
  <c r="T225" i="8"/>
  <c r="S225" i="8"/>
  <c r="Z225" i="8" s="1"/>
  <c r="R225" i="8"/>
  <c r="Y225" i="8" s="1"/>
  <c r="Q225" i="8"/>
  <c r="X225" i="8" s="1"/>
  <c r="AA224" i="8"/>
  <c r="W224" i="8"/>
  <c r="V224" i="8"/>
  <c r="U224" i="8"/>
  <c r="T224" i="8"/>
  <c r="S224" i="8"/>
  <c r="Z224" i="8" s="1"/>
  <c r="R224" i="8"/>
  <c r="Y224" i="8" s="1"/>
  <c r="Q224" i="8"/>
  <c r="X224" i="8" s="1"/>
  <c r="AA223" i="8"/>
  <c r="W223" i="8"/>
  <c r="V223" i="8"/>
  <c r="U223" i="8"/>
  <c r="T223" i="8"/>
  <c r="S223" i="8"/>
  <c r="Z223" i="8" s="1"/>
  <c r="R223" i="8"/>
  <c r="Y223" i="8" s="1"/>
  <c r="Q223" i="8"/>
  <c r="X223" i="8" s="1"/>
  <c r="AA222" i="8"/>
  <c r="W222" i="8"/>
  <c r="V222" i="8"/>
  <c r="U222" i="8"/>
  <c r="T222" i="8"/>
  <c r="S222" i="8"/>
  <c r="Z222" i="8" s="1"/>
  <c r="R222" i="8"/>
  <c r="Y222" i="8" s="1"/>
  <c r="Q222" i="8"/>
  <c r="X222" i="8" s="1"/>
  <c r="AA221" i="8"/>
  <c r="W221" i="8"/>
  <c r="V221" i="8"/>
  <c r="U221" i="8"/>
  <c r="T221" i="8"/>
  <c r="S221" i="8"/>
  <c r="Z221" i="8" s="1"/>
  <c r="R221" i="8"/>
  <c r="Y221" i="8" s="1"/>
  <c r="Q221" i="8"/>
  <c r="X221" i="8" s="1"/>
  <c r="AA220" i="8"/>
  <c r="W220" i="8"/>
  <c r="V220" i="8"/>
  <c r="U220" i="8"/>
  <c r="T220" i="8"/>
  <c r="S220" i="8"/>
  <c r="Z220" i="8" s="1"/>
  <c r="R220" i="8"/>
  <c r="Y220" i="8" s="1"/>
  <c r="Q220" i="8"/>
  <c r="X220" i="8" s="1"/>
  <c r="AA219" i="8"/>
  <c r="W219" i="8"/>
  <c r="V219" i="8"/>
  <c r="U219" i="8"/>
  <c r="T219" i="8"/>
  <c r="S219" i="8"/>
  <c r="Z219" i="8" s="1"/>
  <c r="R219" i="8"/>
  <c r="Y219" i="8" s="1"/>
  <c r="Q219" i="8"/>
  <c r="X219" i="8" s="1"/>
  <c r="AA218" i="8"/>
  <c r="W218" i="8"/>
  <c r="V218" i="8"/>
  <c r="U218" i="8"/>
  <c r="T218" i="8"/>
  <c r="S218" i="8"/>
  <c r="Z218" i="8" s="1"/>
  <c r="R218" i="8"/>
  <c r="Y218" i="8" s="1"/>
  <c r="Q218" i="8"/>
  <c r="X218" i="8" s="1"/>
  <c r="AA217" i="8"/>
  <c r="W217" i="8"/>
  <c r="V217" i="8"/>
  <c r="U217" i="8"/>
  <c r="T217" i="8"/>
  <c r="S217" i="8"/>
  <c r="Z217" i="8" s="1"/>
  <c r="R217" i="8"/>
  <c r="Y217" i="8" s="1"/>
  <c r="Q217" i="8"/>
  <c r="X217" i="8" s="1"/>
  <c r="AA216" i="8"/>
  <c r="W216" i="8"/>
  <c r="V216" i="8"/>
  <c r="U216" i="8"/>
  <c r="T216" i="8"/>
  <c r="S216" i="8"/>
  <c r="Z216" i="8" s="1"/>
  <c r="R216" i="8"/>
  <c r="Y216" i="8" s="1"/>
  <c r="Q216" i="8"/>
  <c r="X216" i="8" s="1"/>
  <c r="AA215" i="8"/>
  <c r="W215" i="8"/>
  <c r="V215" i="8"/>
  <c r="U215" i="8"/>
  <c r="T215" i="8"/>
  <c r="S215" i="8"/>
  <c r="Z215" i="8" s="1"/>
  <c r="R215" i="8"/>
  <c r="Y215" i="8" s="1"/>
  <c r="Q215" i="8"/>
  <c r="X215" i="8" s="1"/>
  <c r="AA214" i="8"/>
  <c r="W214" i="8"/>
  <c r="V214" i="8"/>
  <c r="U214" i="8"/>
  <c r="T214" i="8"/>
  <c r="S214" i="8"/>
  <c r="Z214" i="8" s="1"/>
  <c r="R214" i="8"/>
  <c r="Y214" i="8" s="1"/>
  <c r="Q214" i="8"/>
  <c r="X214" i="8" s="1"/>
  <c r="AA213" i="8"/>
  <c r="W213" i="8"/>
  <c r="V213" i="8"/>
  <c r="U213" i="8"/>
  <c r="T213" i="8"/>
  <c r="S213" i="8"/>
  <c r="Z213" i="8" s="1"/>
  <c r="R213" i="8"/>
  <c r="Y213" i="8" s="1"/>
  <c r="Q213" i="8"/>
  <c r="X213" i="8" s="1"/>
  <c r="AA212" i="8"/>
  <c r="W212" i="8"/>
  <c r="V212" i="8"/>
  <c r="U212" i="8"/>
  <c r="T212" i="8"/>
  <c r="S212" i="8"/>
  <c r="Z212" i="8" s="1"/>
  <c r="R212" i="8"/>
  <c r="Y212" i="8" s="1"/>
  <c r="Q212" i="8"/>
  <c r="X212" i="8" s="1"/>
  <c r="AA211" i="8"/>
  <c r="W211" i="8"/>
  <c r="V211" i="8"/>
  <c r="U211" i="8"/>
  <c r="T211" i="8"/>
  <c r="S211" i="8"/>
  <c r="Z211" i="8" s="1"/>
  <c r="R211" i="8"/>
  <c r="Y211" i="8" s="1"/>
  <c r="Q211" i="8"/>
  <c r="X211" i="8" s="1"/>
  <c r="AA210" i="8"/>
  <c r="W210" i="8"/>
  <c r="V210" i="8"/>
  <c r="U210" i="8"/>
  <c r="T210" i="8"/>
  <c r="S210" i="8"/>
  <c r="Z210" i="8" s="1"/>
  <c r="R210" i="8"/>
  <c r="Y210" i="8" s="1"/>
  <c r="Q210" i="8"/>
  <c r="X210" i="8" s="1"/>
  <c r="AA209" i="8"/>
  <c r="W209" i="8"/>
  <c r="V209" i="8"/>
  <c r="U209" i="8"/>
  <c r="T209" i="8"/>
  <c r="S209" i="8"/>
  <c r="Z209" i="8" s="1"/>
  <c r="R209" i="8"/>
  <c r="Y209" i="8" s="1"/>
  <c r="Q209" i="8"/>
  <c r="X209" i="8" s="1"/>
  <c r="AA208" i="8"/>
  <c r="W208" i="8"/>
  <c r="V208" i="8"/>
  <c r="U208" i="8"/>
  <c r="T208" i="8"/>
  <c r="S208" i="8"/>
  <c r="Z208" i="8" s="1"/>
  <c r="R208" i="8"/>
  <c r="Y208" i="8" s="1"/>
  <c r="Q208" i="8"/>
  <c r="X208" i="8" s="1"/>
  <c r="AA207" i="8"/>
  <c r="W207" i="8"/>
  <c r="V207" i="8"/>
  <c r="U207" i="8"/>
  <c r="T207" i="8"/>
  <c r="S207" i="8"/>
  <c r="Z207" i="8" s="1"/>
  <c r="R207" i="8"/>
  <c r="Y207" i="8" s="1"/>
  <c r="Q207" i="8"/>
  <c r="X207" i="8" s="1"/>
  <c r="AA206" i="8"/>
  <c r="W206" i="8"/>
  <c r="V206" i="8"/>
  <c r="U206" i="8"/>
  <c r="T206" i="8"/>
  <c r="S206" i="8"/>
  <c r="Z206" i="8" s="1"/>
  <c r="R206" i="8"/>
  <c r="Y206" i="8" s="1"/>
  <c r="Q206" i="8"/>
  <c r="X206" i="8" s="1"/>
  <c r="AA205" i="8"/>
  <c r="W205" i="8"/>
  <c r="V205" i="8"/>
  <c r="U205" i="8"/>
  <c r="T205" i="8"/>
  <c r="S205" i="8"/>
  <c r="Z205" i="8" s="1"/>
  <c r="R205" i="8"/>
  <c r="Y205" i="8" s="1"/>
  <c r="Q205" i="8"/>
  <c r="X205" i="8" s="1"/>
  <c r="AA204" i="8"/>
  <c r="W204" i="8"/>
  <c r="V204" i="8"/>
  <c r="U204" i="8"/>
  <c r="T204" i="8"/>
  <c r="S204" i="8"/>
  <c r="Z204" i="8" s="1"/>
  <c r="R204" i="8"/>
  <c r="Y204" i="8" s="1"/>
  <c r="Q204" i="8"/>
  <c r="X204" i="8" s="1"/>
  <c r="AA203" i="8"/>
  <c r="W203" i="8"/>
  <c r="V203" i="8"/>
  <c r="U203" i="8"/>
  <c r="T203" i="8"/>
  <c r="S203" i="8"/>
  <c r="Z203" i="8" s="1"/>
  <c r="R203" i="8"/>
  <c r="Y203" i="8" s="1"/>
  <c r="Q203" i="8"/>
  <c r="X203" i="8" s="1"/>
  <c r="AA202" i="8"/>
  <c r="W202" i="8"/>
  <c r="V202" i="8"/>
  <c r="U202" i="8"/>
  <c r="T202" i="8"/>
  <c r="S202" i="8"/>
  <c r="Z202" i="8" s="1"/>
  <c r="R202" i="8"/>
  <c r="Y202" i="8" s="1"/>
  <c r="Q202" i="8"/>
  <c r="X202" i="8" s="1"/>
  <c r="AA201" i="8"/>
  <c r="W201" i="8"/>
  <c r="V201" i="8"/>
  <c r="U201" i="8"/>
  <c r="T201" i="8"/>
  <c r="S201" i="8"/>
  <c r="Z201" i="8" s="1"/>
  <c r="R201" i="8"/>
  <c r="Y201" i="8" s="1"/>
  <c r="Q201" i="8"/>
  <c r="X201" i="8" s="1"/>
  <c r="AA200" i="8"/>
  <c r="W200" i="8"/>
  <c r="V200" i="8"/>
  <c r="U200" i="8"/>
  <c r="T200" i="8"/>
  <c r="S200" i="8"/>
  <c r="Z200" i="8" s="1"/>
  <c r="R200" i="8"/>
  <c r="Y200" i="8" s="1"/>
  <c r="Q200" i="8"/>
  <c r="X200" i="8" s="1"/>
  <c r="AA199" i="8"/>
  <c r="W199" i="8"/>
  <c r="V199" i="8"/>
  <c r="U199" i="8"/>
  <c r="T199" i="8"/>
  <c r="S199" i="8"/>
  <c r="Z199" i="8" s="1"/>
  <c r="R199" i="8"/>
  <c r="Y199" i="8" s="1"/>
  <c r="Q199" i="8"/>
  <c r="X199" i="8" s="1"/>
  <c r="AA198" i="8"/>
  <c r="W198" i="8"/>
  <c r="V198" i="8"/>
  <c r="U198" i="8"/>
  <c r="T198" i="8"/>
  <c r="S198" i="8"/>
  <c r="Z198" i="8" s="1"/>
  <c r="R198" i="8"/>
  <c r="Y198" i="8" s="1"/>
  <c r="Q198" i="8"/>
  <c r="X198" i="8" s="1"/>
  <c r="AA197" i="8"/>
  <c r="W197" i="8"/>
  <c r="V197" i="8"/>
  <c r="U197" i="8"/>
  <c r="T197" i="8"/>
  <c r="S197" i="8"/>
  <c r="Z197" i="8" s="1"/>
  <c r="R197" i="8"/>
  <c r="Y197" i="8" s="1"/>
  <c r="Q197" i="8"/>
  <c r="X197" i="8" s="1"/>
  <c r="AA196" i="8"/>
  <c r="W196" i="8"/>
  <c r="V196" i="8"/>
  <c r="U196" i="8"/>
  <c r="T196" i="8"/>
  <c r="S196" i="8"/>
  <c r="Z196" i="8" s="1"/>
  <c r="R196" i="8"/>
  <c r="Y196" i="8" s="1"/>
  <c r="Q196" i="8"/>
  <c r="X196" i="8" s="1"/>
  <c r="AA195" i="8"/>
  <c r="W195" i="8"/>
  <c r="V195" i="8"/>
  <c r="U195" i="8"/>
  <c r="T195" i="8"/>
  <c r="S195" i="8"/>
  <c r="Z195" i="8" s="1"/>
  <c r="R195" i="8"/>
  <c r="Y195" i="8" s="1"/>
  <c r="Q195" i="8"/>
  <c r="X195" i="8" s="1"/>
  <c r="AA194" i="8"/>
  <c r="W194" i="8"/>
  <c r="V194" i="8"/>
  <c r="U194" i="8"/>
  <c r="T194" i="8"/>
  <c r="S194" i="8"/>
  <c r="Z194" i="8" s="1"/>
  <c r="R194" i="8"/>
  <c r="Y194" i="8" s="1"/>
  <c r="Q194" i="8"/>
  <c r="X194" i="8" s="1"/>
  <c r="AA193" i="8"/>
  <c r="W193" i="8"/>
  <c r="V193" i="8"/>
  <c r="U193" i="8"/>
  <c r="T193" i="8"/>
  <c r="S193" i="8"/>
  <c r="Z193" i="8" s="1"/>
  <c r="R193" i="8"/>
  <c r="Y193" i="8" s="1"/>
  <c r="Q193" i="8"/>
  <c r="X193" i="8" s="1"/>
  <c r="AA192" i="8"/>
  <c r="W192" i="8"/>
  <c r="V192" i="8"/>
  <c r="U192" i="8"/>
  <c r="T192" i="8"/>
  <c r="S192" i="8"/>
  <c r="Z192" i="8" s="1"/>
  <c r="R192" i="8"/>
  <c r="Y192" i="8" s="1"/>
  <c r="Q192" i="8"/>
  <c r="X192" i="8" s="1"/>
  <c r="AA191" i="8"/>
  <c r="W191" i="8"/>
  <c r="V191" i="8"/>
  <c r="U191" i="8"/>
  <c r="T191" i="8"/>
  <c r="S191" i="8"/>
  <c r="Z191" i="8" s="1"/>
  <c r="R191" i="8"/>
  <c r="Y191" i="8" s="1"/>
  <c r="Q191" i="8"/>
  <c r="X191" i="8" s="1"/>
  <c r="AA190" i="8"/>
  <c r="W190" i="8"/>
  <c r="V190" i="8"/>
  <c r="U190" i="8"/>
  <c r="T190" i="8"/>
  <c r="S190" i="8"/>
  <c r="Z190" i="8" s="1"/>
  <c r="R190" i="8"/>
  <c r="Y190" i="8" s="1"/>
  <c r="Q190" i="8"/>
  <c r="X190" i="8" s="1"/>
  <c r="AA189" i="8"/>
  <c r="W189" i="8"/>
  <c r="V189" i="8"/>
  <c r="U189" i="8"/>
  <c r="T189" i="8"/>
  <c r="S189" i="8"/>
  <c r="Z189" i="8" s="1"/>
  <c r="R189" i="8"/>
  <c r="Y189" i="8" s="1"/>
  <c r="Q189" i="8"/>
  <c r="X189" i="8" s="1"/>
  <c r="AA188" i="8"/>
  <c r="W188" i="8"/>
  <c r="V188" i="8"/>
  <c r="U188" i="8"/>
  <c r="T188" i="8"/>
  <c r="S188" i="8"/>
  <c r="Z188" i="8" s="1"/>
  <c r="R188" i="8"/>
  <c r="Y188" i="8" s="1"/>
  <c r="Q188" i="8"/>
  <c r="X188" i="8" s="1"/>
  <c r="AA187" i="8"/>
  <c r="W187" i="8"/>
  <c r="V187" i="8"/>
  <c r="U187" i="8"/>
  <c r="T187" i="8"/>
  <c r="S187" i="8"/>
  <c r="Z187" i="8" s="1"/>
  <c r="R187" i="8"/>
  <c r="Y187" i="8" s="1"/>
  <c r="Q187" i="8"/>
  <c r="X187" i="8" s="1"/>
  <c r="AA186" i="8"/>
  <c r="W186" i="8"/>
  <c r="V186" i="8"/>
  <c r="U186" i="8"/>
  <c r="T186" i="8"/>
  <c r="S186" i="8"/>
  <c r="Z186" i="8" s="1"/>
  <c r="R186" i="8"/>
  <c r="Y186" i="8" s="1"/>
  <c r="Q186" i="8"/>
  <c r="X186" i="8" s="1"/>
  <c r="AA185" i="8"/>
  <c r="W185" i="8"/>
  <c r="V185" i="8"/>
  <c r="U185" i="8"/>
  <c r="T185" i="8"/>
  <c r="S185" i="8"/>
  <c r="Z185" i="8" s="1"/>
  <c r="R185" i="8"/>
  <c r="Y185" i="8" s="1"/>
  <c r="Q185" i="8"/>
  <c r="X185" i="8" s="1"/>
  <c r="AA184" i="8"/>
  <c r="W184" i="8"/>
  <c r="V184" i="8"/>
  <c r="U184" i="8"/>
  <c r="T184" i="8"/>
  <c r="S184" i="8"/>
  <c r="Z184" i="8" s="1"/>
  <c r="R184" i="8"/>
  <c r="Y184" i="8" s="1"/>
  <c r="Q184" i="8"/>
  <c r="X184" i="8" s="1"/>
  <c r="AA183" i="8"/>
  <c r="W183" i="8"/>
  <c r="V183" i="8"/>
  <c r="U183" i="8"/>
  <c r="T183" i="8"/>
  <c r="S183" i="8"/>
  <c r="Z183" i="8" s="1"/>
  <c r="R183" i="8"/>
  <c r="Y183" i="8" s="1"/>
  <c r="Q183" i="8"/>
  <c r="X183" i="8" s="1"/>
  <c r="AA182" i="8"/>
  <c r="W182" i="8"/>
  <c r="V182" i="8"/>
  <c r="U182" i="8"/>
  <c r="T182" i="8"/>
  <c r="S182" i="8"/>
  <c r="Z182" i="8" s="1"/>
  <c r="R182" i="8"/>
  <c r="Y182" i="8" s="1"/>
  <c r="Q182" i="8"/>
  <c r="X182" i="8" s="1"/>
  <c r="AA181" i="8"/>
  <c r="W181" i="8"/>
  <c r="V181" i="8"/>
  <c r="U181" i="8"/>
  <c r="T181" i="8"/>
  <c r="S181" i="8"/>
  <c r="Z181" i="8" s="1"/>
  <c r="R181" i="8"/>
  <c r="Y181" i="8" s="1"/>
  <c r="Q181" i="8"/>
  <c r="X181" i="8" s="1"/>
  <c r="AA180" i="8"/>
  <c r="W180" i="8"/>
  <c r="V180" i="8"/>
  <c r="U180" i="8"/>
  <c r="T180" i="8"/>
  <c r="S180" i="8"/>
  <c r="Z180" i="8" s="1"/>
  <c r="R180" i="8"/>
  <c r="Y180" i="8" s="1"/>
  <c r="Q180" i="8"/>
  <c r="X180" i="8" s="1"/>
  <c r="AA179" i="8"/>
  <c r="W179" i="8"/>
  <c r="V179" i="8"/>
  <c r="U179" i="8"/>
  <c r="T179" i="8"/>
  <c r="S179" i="8"/>
  <c r="Z179" i="8" s="1"/>
  <c r="R179" i="8"/>
  <c r="Y179" i="8" s="1"/>
  <c r="Q179" i="8"/>
  <c r="X179" i="8" s="1"/>
  <c r="AA178" i="8"/>
  <c r="W178" i="8"/>
  <c r="V178" i="8"/>
  <c r="U178" i="8"/>
  <c r="T178" i="8"/>
  <c r="S178" i="8"/>
  <c r="Z178" i="8" s="1"/>
  <c r="R178" i="8"/>
  <c r="Y178" i="8" s="1"/>
  <c r="Q178" i="8"/>
  <c r="X178" i="8" s="1"/>
  <c r="AA177" i="8"/>
  <c r="W177" i="8"/>
  <c r="V177" i="8"/>
  <c r="U177" i="8"/>
  <c r="T177" i="8"/>
  <c r="S177" i="8"/>
  <c r="Z177" i="8" s="1"/>
  <c r="R177" i="8"/>
  <c r="Y177" i="8" s="1"/>
  <c r="Q177" i="8"/>
  <c r="X177" i="8" s="1"/>
  <c r="AA176" i="8"/>
  <c r="W176" i="8"/>
  <c r="V176" i="8"/>
  <c r="U176" i="8"/>
  <c r="T176" i="8"/>
  <c r="S176" i="8"/>
  <c r="Z176" i="8" s="1"/>
  <c r="R176" i="8"/>
  <c r="Y176" i="8" s="1"/>
  <c r="Q176" i="8"/>
  <c r="X176" i="8" s="1"/>
  <c r="AA175" i="8"/>
  <c r="W175" i="8"/>
  <c r="V175" i="8"/>
  <c r="U175" i="8"/>
  <c r="T175" i="8"/>
  <c r="S175" i="8"/>
  <c r="Z175" i="8" s="1"/>
  <c r="R175" i="8"/>
  <c r="Y175" i="8" s="1"/>
  <c r="Q175" i="8"/>
  <c r="X175" i="8" s="1"/>
  <c r="AA174" i="8"/>
  <c r="W174" i="8"/>
  <c r="V174" i="8"/>
  <c r="U174" i="8"/>
  <c r="T174" i="8"/>
  <c r="S174" i="8"/>
  <c r="Z174" i="8" s="1"/>
  <c r="R174" i="8"/>
  <c r="Y174" i="8" s="1"/>
  <c r="Q174" i="8"/>
  <c r="X174" i="8" s="1"/>
  <c r="AA173" i="8"/>
  <c r="W173" i="8"/>
  <c r="V173" i="8"/>
  <c r="U173" i="8"/>
  <c r="T173" i="8"/>
  <c r="S173" i="8"/>
  <c r="Z173" i="8" s="1"/>
  <c r="R173" i="8"/>
  <c r="Y173" i="8" s="1"/>
  <c r="Q173" i="8"/>
  <c r="X173" i="8" s="1"/>
  <c r="AA172" i="8"/>
  <c r="W172" i="8"/>
  <c r="V172" i="8"/>
  <c r="U172" i="8"/>
  <c r="T172" i="8"/>
  <c r="S172" i="8"/>
  <c r="Z172" i="8" s="1"/>
  <c r="R172" i="8"/>
  <c r="Y172" i="8" s="1"/>
  <c r="Q172" i="8"/>
  <c r="X172" i="8" s="1"/>
  <c r="AA171" i="8"/>
  <c r="W171" i="8"/>
  <c r="V171" i="8"/>
  <c r="U171" i="8"/>
  <c r="T171" i="8"/>
  <c r="S171" i="8"/>
  <c r="Z171" i="8" s="1"/>
  <c r="R171" i="8"/>
  <c r="Y171" i="8" s="1"/>
  <c r="Q171" i="8"/>
  <c r="X171" i="8" s="1"/>
  <c r="AA170" i="8"/>
  <c r="W170" i="8"/>
  <c r="V170" i="8"/>
  <c r="U170" i="8"/>
  <c r="T170" i="8"/>
  <c r="S170" i="8"/>
  <c r="Z170" i="8" s="1"/>
  <c r="R170" i="8"/>
  <c r="Y170" i="8" s="1"/>
  <c r="Q170" i="8"/>
  <c r="X170" i="8" s="1"/>
  <c r="AA169" i="8"/>
  <c r="W169" i="8"/>
  <c r="V169" i="8"/>
  <c r="U169" i="8"/>
  <c r="T169" i="8"/>
  <c r="S169" i="8"/>
  <c r="Z169" i="8" s="1"/>
  <c r="R169" i="8"/>
  <c r="Y169" i="8" s="1"/>
  <c r="Q169" i="8"/>
  <c r="X169" i="8" s="1"/>
  <c r="AA168" i="8"/>
  <c r="W168" i="8"/>
  <c r="V168" i="8"/>
  <c r="U168" i="8"/>
  <c r="T168" i="8"/>
  <c r="S168" i="8"/>
  <c r="Z168" i="8" s="1"/>
  <c r="R168" i="8"/>
  <c r="Y168" i="8" s="1"/>
  <c r="Q168" i="8"/>
  <c r="X168" i="8" s="1"/>
  <c r="AA167" i="8"/>
  <c r="W167" i="8"/>
  <c r="V167" i="8"/>
  <c r="U167" i="8"/>
  <c r="T167" i="8"/>
  <c r="S167" i="8"/>
  <c r="Z167" i="8" s="1"/>
  <c r="R167" i="8"/>
  <c r="Y167" i="8" s="1"/>
  <c r="Q167" i="8"/>
  <c r="X167" i="8" s="1"/>
  <c r="AA166" i="8"/>
  <c r="W166" i="8"/>
  <c r="V166" i="8"/>
  <c r="U166" i="8"/>
  <c r="T166" i="8"/>
  <c r="S166" i="8"/>
  <c r="Z166" i="8" s="1"/>
  <c r="R166" i="8"/>
  <c r="Y166" i="8" s="1"/>
  <c r="Q166" i="8"/>
  <c r="X166" i="8" s="1"/>
  <c r="AA165" i="8"/>
  <c r="W165" i="8"/>
  <c r="V165" i="8"/>
  <c r="U165" i="8"/>
  <c r="T165" i="8"/>
  <c r="S165" i="8"/>
  <c r="Z165" i="8" s="1"/>
  <c r="R165" i="8"/>
  <c r="Y165" i="8" s="1"/>
  <c r="Q165" i="8"/>
  <c r="X165" i="8" s="1"/>
  <c r="AA164" i="8"/>
  <c r="W164" i="8"/>
  <c r="V164" i="8"/>
  <c r="U164" i="8"/>
  <c r="T164" i="8"/>
  <c r="S164" i="8"/>
  <c r="Z164" i="8" s="1"/>
  <c r="R164" i="8"/>
  <c r="Y164" i="8" s="1"/>
  <c r="Q164" i="8"/>
  <c r="X164" i="8" s="1"/>
  <c r="AA163" i="8"/>
  <c r="W163" i="8"/>
  <c r="V163" i="8"/>
  <c r="U163" i="8"/>
  <c r="T163" i="8"/>
  <c r="S163" i="8"/>
  <c r="Z163" i="8" s="1"/>
  <c r="R163" i="8"/>
  <c r="Y163" i="8" s="1"/>
  <c r="Q163" i="8"/>
  <c r="X163" i="8" s="1"/>
  <c r="AA162" i="8"/>
  <c r="W162" i="8"/>
  <c r="V162" i="8"/>
  <c r="U162" i="8"/>
  <c r="T162" i="8"/>
  <c r="S162" i="8"/>
  <c r="Z162" i="8" s="1"/>
  <c r="R162" i="8"/>
  <c r="Y162" i="8" s="1"/>
  <c r="Q162" i="8"/>
  <c r="X162" i="8" s="1"/>
  <c r="AA161" i="8"/>
  <c r="W161" i="8"/>
  <c r="V161" i="8"/>
  <c r="U161" i="8"/>
  <c r="T161" i="8"/>
  <c r="S161" i="8"/>
  <c r="Z161" i="8" s="1"/>
  <c r="R161" i="8"/>
  <c r="Y161" i="8" s="1"/>
  <c r="Q161" i="8"/>
  <c r="X161" i="8" s="1"/>
  <c r="AA160" i="8"/>
  <c r="W160" i="8"/>
  <c r="V160" i="8"/>
  <c r="U160" i="8"/>
  <c r="T160" i="8"/>
  <c r="S160" i="8"/>
  <c r="Z160" i="8" s="1"/>
  <c r="R160" i="8"/>
  <c r="Y160" i="8" s="1"/>
  <c r="Q160" i="8"/>
  <c r="X160" i="8" s="1"/>
  <c r="AA159" i="8"/>
  <c r="W159" i="8"/>
  <c r="V159" i="8"/>
  <c r="U159" i="8"/>
  <c r="T159" i="8"/>
  <c r="S159" i="8"/>
  <c r="Z159" i="8" s="1"/>
  <c r="R159" i="8"/>
  <c r="Y159" i="8" s="1"/>
  <c r="Q159" i="8"/>
  <c r="X159" i="8" s="1"/>
  <c r="AA158" i="8"/>
  <c r="W158" i="8"/>
  <c r="V158" i="8"/>
  <c r="U158" i="8"/>
  <c r="T158" i="8"/>
  <c r="S158" i="8"/>
  <c r="Z158" i="8" s="1"/>
  <c r="R158" i="8"/>
  <c r="Y158" i="8" s="1"/>
  <c r="Q158" i="8"/>
  <c r="X158" i="8" s="1"/>
  <c r="AA157" i="8"/>
  <c r="W157" i="8"/>
  <c r="V157" i="8"/>
  <c r="U157" i="8"/>
  <c r="T157" i="8"/>
  <c r="S157" i="8"/>
  <c r="Z157" i="8" s="1"/>
  <c r="R157" i="8"/>
  <c r="Y157" i="8" s="1"/>
  <c r="Q157" i="8"/>
  <c r="X157" i="8" s="1"/>
  <c r="AA156" i="8"/>
  <c r="W156" i="8"/>
  <c r="V156" i="8"/>
  <c r="U156" i="8"/>
  <c r="T156" i="8"/>
  <c r="S156" i="8"/>
  <c r="Z156" i="8" s="1"/>
  <c r="R156" i="8"/>
  <c r="Y156" i="8" s="1"/>
  <c r="Q156" i="8"/>
  <c r="X156" i="8" s="1"/>
  <c r="AA155" i="8"/>
  <c r="W155" i="8"/>
  <c r="V155" i="8"/>
  <c r="U155" i="8"/>
  <c r="T155" i="8"/>
  <c r="S155" i="8"/>
  <c r="Z155" i="8" s="1"/>
  <c r="R155" i="8"/>
  <c r="Y155" i="8" s="1"/>
  <c r="Q155" i="8"/>
  <c r="X155" i="8" s="1"/>
  <c r="AA154" i="8"/>
  <c r="W154" i="8"/>
  <c r="V154" i="8"/>
  <c r="U154" i="8"/>
  <c r="T154" i="8"/>
  <c r="S154" i="8"/>
  <c r="Z154" i="8" s="1"/>
  <c r="R154" i="8"/>
  <c r="Y154" i="8" s="1"/>
  <c r="Q154" i="8"/>
  <c r="X154" i="8" s="1"/>
  <c r="AA153" i="8"/>
  <c r="W153" i="8"/>
  <c r="V153" i="8"/>
  <c r="U153" i="8"/>
  <c r="T153" i="8"/>
  <c r="S153" i="8"/>
  <c r="Z153" i="8" s="1"/>
  <c r="R153" i="8"/>
  <c r="Y153" i="8" s="1"/>
  <c r="Q153" i="8"/>
  <c r="X153" i="8" s="1"/>
  <c r="AA152" i="8"/>
  <c r="W152" i="8"/>
  <c r="V152" i="8"/>
  <c r="U152" i="8"/>
  <c r="T152" i="8"/>
  <c r="S152" i="8"/>
  <c r="Z152" i="8" s="1"/>
  <c r="R152" i="8"/>
  <c r="Y152" i="8" s="1"/>
  <c r="Q152" i="8"/>
  <c r="X152" i="8" s="1"/>
  <c r="AA151" i="8"/>
  <c r="W151" i="8"/>
  <c r="V151" i="8"/>
  <c r="U151" i="8"/>
  <c r="T151" i="8"/>
  <c r="S151" i="8"/>
  <c r="Z151" i="8" s="1"/>
  <c r="R151" i="8"/>
  <c r="Y151" i="8" s="1"/>
  <c r="Q151" i="8"/>
  <c r="X151" i="8" s="1"/>
  <c r="AA150" i="8"/>
  <c r="W150" i="8"/>
  <c r="V150" i="8"/>
  <c r="U150" i="8"/>
  <c r="T150" i="8"/>
  <c r="S150" i="8"/>
  <c r="Z150" i="8" s="1"/>
  <c r="R150" i="8"/>
  <c r="Y150" i="8" s="1"/>
  <c r="Q150" i="8"/>
  <c r="X150" i="8" s="1"/>
  <c r="AA149" i="8"/>
  <c r="W149" i="8"/>
  <c r="V149" i="8"/>
  <c r="U149" i="8"/>
  <c r="T149" i="8"/>
  <c r="S149" i="8"/>
  <c r="Z149" i="8" s="1"/>
  <c r="R149" i="8"/>
  <c r="Y149" i="8" s="1"/>
  <c r="Q149" i="8"/>
  <c r="X149" i="8" s="1"/>
  <c r="AA148" i="8"/>
  <c r="W148" i="8"/>
  <c r="V148" i="8"/>
  <c r="U148" i="8"/>
  <c r="T148" i="8"/>
  <c r="S148" i="8"/>
  <c r="Z148" i="8" s="1"/>
  <c r="R148" i="8"/>
  <c r="Y148" i="8" s="1"/>
  <c r="Q148" i="8"/>
  <c r="X148" i="8" s="1"/>
  <c r="AA147" i="8"/>
  <c r="W147" i="8"/>
  <c r="V147" i="8"/>
  <c r="U147" i="8"/>
  <c r="T147" i="8"/>
  <c r="S147" i="8"/>
  <c r="Z147" i="8" s="1"/>
  <c r="R147" i="8"/>
  <c r="Y147" i="8" s="1"/>
  <c r="Q147" i="8"/>
  <c r="X147" i="8" s="1"/>
  <c r="AA146" i="8"/>
  <c r="W146" i="8"/>
  <c r="V146" i="8"/>
  <c r="U146" i="8"/>
  <c r="T146" i="8"/>
  <c r="S146" i="8"/>
  <c r="Z146" i="8" s="1"/>
  <c r="R146" i="8"/>
  <c r="Y146" i="8" s="1"/>
  <c r="Q146" i="8"/>
  <c r="X146" i="8" s="1"/>
  <c r="AA145" i="8"/>
  <c r="W145" i="8"/>
  <c r="V145" i="8"/>
  <c r="U145" i="8"/>
  <c r="T145" i="8"/>
  <c r="S145" i="8"/>
  <c r="Z145" i="8" s="1"/>
  <c r="R145" i="8"/>
  <c r="Y145" i="8" s="1"/>
  <c r="Q145" i="8"/>
  <c r="X145" i="8" s="1"/>
  <c r="AA144" i="8"/>
  <c r="W144" i="8"/>
  <c r="V144" i="8"/>
  <c r="U144" i="8"/>
  <c r="T144" i="8"/>
  <c r="S144" i="8"/>
  <c r="Z144" i="8" s="1"/>
  <c r="R144" i="8"/>
  <c r="Y144" i="8" s="1"/>
  <c r="Q144" i="8"/>
  <c r="X144" i="8" s="1"/>
  <c r="AA143" i="8"/>
  <c r="W143" i="8"/>
  <c r="V143" i="8"/>
  <c r="U143" i="8"/>
  <c r="T143" i="8"/>
  <c r="S143" i="8"/>
  <c r="Z143" i="8" s="1"/>
  <c r="R143" i="8"/>
  <c r="Y143" i="8" s="1"/>
  <c r="Q143" i="8"/>
  <c r="X143" i="8" s="1"/>
  <c r="AA142" i="8"/>
  <c r="W142" i="8"/>
  <c r="V142" i="8"/>
  <c r="U142" i="8"/>
  <c r="T142" i="8"/>
  <c r="S142" i="8"/>
  <c r="Z142" i="8" s="1"/>
  <c r="R142" i="8"/>
  <c r="Y142" i="8" s="1"/>
  <c r="Q142" i="8"/>
  <c r="X142" i="8" s="1"/>
  <c r="AA141" i="8"/>
  <c r="W141" i="8"/>
  <c r="V141" i="8"/>
  <c r="U141" i="8"/>
  <c r="T141" i="8"/>
  <c r="S141" i="8"/>
  <c r="Z141" i="8" s="1"/>
  <c r="R141" i="8"/>
  <c r="Y141" i="8" s="1"/>
  <c r="Q141" i="8"/>
  <c r="X141" i="8" s="1"/>
  <c r="AA140" i="8"/>
  <c r="W140" i="8"/>
  <c r="V140" i="8"/>
  <c r="U140" i="8"/>
  <c r="T140" i="8"/>
  <c r="S140" i="8"/>
  <c r="Z140" i="8" s="1"/>
  <c r="R140" i="8"/>
  <c r="Y140" i="8" s="1"/>
  <c r="Q140" i="8"/>
  <c r="X140" i="8" s="1"/>
  <c r="AA139" i="8"/>
  <c r="W139" i="8"/>
  <c r="V139" i="8"/>
  <c r="U139" i="8"/>
  <c r="T139" i="8"/>
  <c r="S139" i="8"/>
  <c r="Z139" i="8" s="1"/>
  <c r="R139" i="8"/>
  <c r="Y139" i="8" s="1"/>
  <c r="Q139" i="8"/>
  <c r="X139" i="8" s="1"/>
  <c r="AA138" i="8"/>
  <c r="W138" i="8"/>
  <c r="V138" i="8"/>
  <c r="U138" i="8"/>
  <c r="T138" i="8"/>
  <c r="S138" i="8"/>
  <c r="Z138" i="8" s="1"/>
  <c r="R138" i="8"/>
  <c r="Y138" i="8" s="1"/>
  <c r="Q138" i="8"/>
  <c r="X138" i="8" s="1"/>
  <c r="AA137" i="8"/>
  <c r="W137" i="8"/>
  <c r="V137" i="8"/>
  <c r="U137" i="8"/>
  <c r="T137" i="8"/>
  <c r="S137" i="8"/>
  <c r="Z137" i="8" s="1"/>
  <c r="R137" i="8"/>
  <c r="Y137" i="8" s="1"/>
  <c r="Q137" i="8"/>
  <c r="X137" i="8" s="1"/>
  <c r="AA136" i="8"/>
  <c r="W136" i="8"/>
  <c r="V136" i="8"/>
  <c r="U136" i="8"/>
  <c r="T136" i="8"/>
  <c r="S136" i="8"/>
  <c r="Z136" i="8" s="1"/>
  <c r="R136" i="8"/>
  <c r="Y136" i="8" s="1"/>
  <c r="Q136" i="8"/>
  <c r="X136" i="8" s="1"/>
  <c r="AA135" i="8"/>
  <c r="W135" i="8"/>
  <c r="V135" i="8"/>
  <c r="U135" i="8"/>
  <c r="T135" i="8"/>
  <c r="S135" i="8"/>
  <c r="Z135" i="8" s="1"/>
  <c r="R135" i="8"/>
  <c r="Y135" i="8" s="1"/>
  <c r="Q135" i="8"/>
  <c r="X135" i="8" s="1"/>
  <c r="AA134" i="8"/>
  <c r="W134" i="8"/>
  <c r="V134" i="8"/>
  <c r="U134" i="8"/>
  <c r="T134" i="8"/>
  <c r="S134" i="8"/>
  <c r="Z134" i="8" s="1"/>
  <c r="R134" i="8"/>
  <c r="Y134" i="8" s="1"/>
  <c r="Q134" i="8"/>
  <c r="X134" i="8" s="1"/>
  <c r="AA133" i="8"/>
  <c r="W133" i="8"/>
  <c r="V133" i="8"/>
  <c r="U133" i="8"/>
  <c r="T133" i="8"/>
  <c r="S133" i="8"/>
  <c r="Z133" i="8" s="1"/>
  <c r="R133" i="8"/>
  <c r="Y133" i="8" s="1"/>
  <c r="Q133" i="8"/>
  <c r="X133" i="8" s="1"/>
  <c r="AA132" i="8"/>
  <c r="W132" i="8"/>
  <c r="V132" i="8"/>
  <c r="U132" i="8"/>
  <c r="T132" i="8"/>
  <c r="S132" i="8"/>
  <c r="Z132" i="8" s="1"/>
  <c r="R132" i="8"/>
  <c r="Y132" i="8" s="1"/>
  <c r="Q132" i="8"/>
  <c r="X132" i="8" s="1"/>
  <c r="AA131" i="8"/>
  <c r="W131" i="8"/>
  <c r="V131" i="8"/>
  <c r="U131" i="8"/>
  <c r="T131" i="8"/>
  <c r="S131" i="8"/>
  <c r="Z131" i="8" s="1"/>
  <c r="R131" i="8"/>
  <c r="Y131" i="8" s="1"/>
  <c r="Q131" i="8"/>
  <c r="X131" i="8" s="1"/>
  <c r="AA130" i="8"/>
  <c r="W130" i="8"/>
  <c r="V130" i="8"/>
  <c r="U130" i="8"/>
  <c r="T130" i="8"/>
  <c r="S130" i="8"/>
  <c r="Z130" i="8" s="1"/>
  <c r="R130" i="8"/>
  <c r="Y130" i="8" s="1"/>
  <c r="Q130" i="8"/>
  <c r="X130" i="8" s="1"/>
  <c r="AA129" i="8"/>
  <c r="W129" i="8"/>
  <c r="V129" i="8"/>
  <c r="U129" i="8"/>
  <c r="T129" i="8"/>
  <c r="S129" i="8"/>
  <c r="Z129" i="8" s="1"/>
  <c r="R129" i="8"/>
  <c r="Y129" i="8" s="1"/>
  <c r="Q129" i="8"/>
  <c r="X129" i="8" s="1"/>
  <c r="AA128" i="8"/>
  <c r="W128" i="8"/>
  <c r="V128" i="8"/>
  <c r="U128" i="8"/>
  <c r="T128" i="8"/>
  <c r="S128" i="8"/>
  <c r="Z128" i="8" s="1"/>
  <c r="R128" i="8"/>
  <c r="Y128" i="8" s="1"/>
  <c r="Q128" i="8"/>
  <c r="X128" i="8" s="1"/>
  <c r="AA127" i="8"/>
  <c r="W127" i="8"/>
  <c r="V127" i="8"/>
  <c r="U127" i="8"/>
  <c r="T127" i="8"/>
  <c r="S127" i="8"/>
  <c r="Z127" i="8" s="1"/>
  <c r="R127" i="8"/>
  <c r="Y127" i="8" s="1"/>
  <c r="Q127" i="8"/>
  <c r="X127" i="8" s="1"/>
  <c r="AA126" i="8"/>
  <c r="W126" i="8"/>
  <c r="V126" i="8"/>
  <c r="U126" i="8"/>
  <c r="T126" i="8"/>
  <c r="S126" i="8"/>
  <c r="Z126" i="8" s="1"/>
  <c r="R126" i="8"/>
  <c r="Y126" i="8" s="1"/>
  <c r="Q126" i="8"/>
  <c r="X126" i="8" s="1"/>
  <c r="AA125" i="8"/>
  <c r="W125" i="8"/>
  <c r="V125" i="8"/>
  <c r="U125" i="8"/>
  <c r="T125" i="8"/>
  <c r="S125" i="8"/>
  <c r="Z125" i="8" s="1"/>
  <c r="R125" i="8"/>
  <c r="Y125" i="8" s="1"/>
  <c r="Q125" i="8"/>
  <c r="X125" i="8" s="1"/>
  <c r="AA124" i="8"/>
  <c r="W124" i="8"/>
  <c r="V124" i="8"/>
  <c r="U124" i="8"/>
  <c r="T124" i="8"/>
  <c r="S124" i="8"/>
  <c r="Z124" i="8" s="1"/>
  <c r="R124" i="8"/>
  <c r="Y124" i="8" s="1"/>
  <c r="Q124" i="8"/>
  <c r="X124" i="8" s="1"/>
  <c r="AA123" i="8"/>
  <c r="W123" i="8"/>
  <c r="V123" i="8"/>
  <c r="U123" i="8"/>
  <c r="T123" i="8"/>
  <c r="S123" i="8"/>
  <c r="Z123" i="8" s="1"/>
  <c r="R123" i="8"/>
  <c r="Y123" i="8" s="1"/>
  <c r="Q123" i="8"/>
  <c r="X123" i="8" s="1"/>
  <c r="AA122" i="8"/>
  <c r="W122" i="8"/>
  <c r="V122" i="8"/>
  <c r="U122" i="8"/>
  <c r="T122" i="8"/>
  <c r="S122" i="8"/>
  <c r="Z122" i="8" s="1"/>
  <c r="R122" i="8"/>
  <c r="Y122" i="8" s="1"/>
  <c r="Q122" i="8"/>
  <c r="X122" i="8" s="1"/>
  <c r="AA121" i="8"/>
  <c r="W121" i="8"/>
  <c r="V121" i="8"/>
  <c r="U121" i="8"/>
  <c r="T121" i="8"/>
  <c r="S121" i="8"/>
  <c r="Z121" i="8" s="1"/>
  <c r="R121" i="8"/>
  <c r="Y121" i="8" s="1"/>
  <c r="Q121" i="8"/>
  <c r="X121" i="8" s="1"/>
  <c r="AA120" i="8"/>
  <c r="W120" i="8"/>
  <c r="V120" i="8"/>
  <c r="U120" i="8"/>
  <c r="T120" i="8"/>
  <c r="S120" i="8"/>
  <c r="Z120" i="8" s="1"/>
  <c r="R120" i="8"/>
  <c r="Y120" i="8" s="1"/>
  <c r="Q120" i="8"/>
  <c r="X120" i="8" s="1"/>
  <c r="AA119" i="8"/>
  <c r="W119" i="8"/>
  <c r="V119" i="8"/>
  <c r="U119" i="8"/>
  <c r="T119" i="8"/>
  <c r="S119" i="8"/>
  <c r="Z119" i="8" s="1"/>
  <c r="R119" i="8"/>
  <c r="Y119" i="8" s="1"/>
  <c r="Q119" i="8"/>
  <c r="X119" i="8" s="1"/>
  <c r="AA118" i="8"/>
  <c r="W118" i="8"/>
  <c r="V118" i="8"/>
  <c r="U118" i="8"/>
  <c r="T118" i="8"/>
  <c r="S118" i="8"/>
  <c r="Z118" i="8" s="1"/>
  <c r="R118" i="8"/>
  <c r="Y118" i="8" s="1"/>
  <c r="Q118" i="8"/>
  <c r="X118" i="8" s="1"/>
  <c r="AA117" i="8"/>
  <c r="W117" i="8"/>
  <c r="V117" i="8"/>
  <c r="U117" i="8"/>
  <c r="T117" i="8"/>
  <c r="S117" i="8"/>
  <c r="Z117" i="8" s="1"/>
  <c r="R117" i="8"/>
  <c r="Y117" i="8" s="1"/>
  <c r="Q117" i="8"/>
  <c r="X117" i="8" s="1"/>
  <c r="AA116" i="8"/>
  <c r="W116" i="8"/>
  <c r="V116" i="8"/>
  <c r="U116" i="8"/>
  <c r="T116" i="8"/>
  <c r="S116" i="8"/>
  <c r="Z116" i="8" s="1"/>
  <c r="R116" i="8"/>
  <c r="Y116" i="8" s="1"/>
  <c r="Q116" i="8"/>
  <c r="X116" i="8" s="1"/>
  <c r="AA115" i="8"/>
  <c r="W115" i="8"/>
  <c r="V115" i="8"/>
  <c r="U115" i="8"/>
  <c r="T115" i="8"/>
  <c r="S115" i="8"/>
  <c r="Z115" i="8" s="1"/>
  <c r="R115" i="8"/>
  <c r="Y115" i="8" s="1"/>
  <c r="Q115" i="8"/>
  <c r="X115" i="8" s="1"/>
  <c r="AA114" i="8"/>
  <c r="W114" i="8"/>
  <c r="V114" i="8"/>
  <c r="U114" i="8"/>
  <c r="T114" i="8"/>
  <c r="S114" i="8"/>
  <c r="Z114" i="8" s="1"/>
  <c r="R114" i="8"/>
  <c r="Y114" i="8" s="1"/>
  <c r="Q114" i="8"/>
  <c r="X114" i="8" s="1"/>
  <c r="AA113" i="8"/>
  <c r="W113" i="8"/>
  <c r="V113" i="8"/>
  <c r="U113" i="8"/>
  <c r="T113" i="8"/>
  <c r="S113" i="8"/>
  <c r="Z113" i="8" s="1"/>
  <c r="R113" i="8"/>
  <c r="Y113" i="8" s="1"/>
  <c r="Q113" i="8"/>
  <c r="X113" i="8" s="1"/>
  <c r="AA112" i="8"/>
  <c r="W112" i="8"/>
  <c r="V112" i="8"/>
  <c r="U112" i="8"/>
  <c r="T112" i="8"/>
  <c r="S112" i="8"/>
  <c r="Z112" i="8" s="1"/>
  <c r="R112" i="8"/>
  <c r="Y112" i="8" s="1"/>
  <c r="Q112" i="8"/>
  <c r="X112" i="8" s="1"/>
  <c r="AA111" i="8"/>
  <c r="W111" i="8"/>
  <c r="V111" i="8"/>
  <c r="U111" i="8"/>
  <c r="T111" i="8"/>
  <c r="S111" i="8"/>
  <c r="Z111" i="8" s="1"/>
  <c r="R111" i="8"/>
  <c r="Y111" i="8" s="1"/>
  <c r="Q111" i="8"/>
  <c r="X111" i="8" s="1"/>
  <c r="AA110" i="8"/>
  <c r="W110" i="8"/>
  <c r="V110" i="8"/>
  <c r="U110" i="8"/>
  <c r="T110" i="8"/>
  <c r="S110" i="8"/>
  <c r="Z110" i="8" s="1"/>
  <c r="R110" i="8"/>
  <c r="Y110" i="8" s="1"/>
  <c r="Q110" i="8"/>
  <c r="X110" i="8" s="1"/>
  <c r="AA109" i="8"/>
  <c r="W109" i="8"/>
  <c r="V109" i="8"/>
  <c r="U109" i="8"/>
  <c r="T109" i="8"/>
  <c r="S109" i="8"/>
  <c r="Z109" i="8" s="1"/>
  <c r="R109" i="8"/>
  <c r="Y109" i="8" s="1"/>
  <c r="Q109" i="8"/>
  <c r="X109" i="8" s="1"/>
  <c r="AA108" i="8"/>
  <c r="W108" i="8"/>
  <c r="V108" i="8"/>
  <c r="U108" i="8"/>
  <c r="T108" i="8"/>
  <c r="S108" i="8"/>
  <c r="Z108" i="8" s="1"/>
  <c r="R108" i="8"/>
  <c r="Y108" i="8" s="1"/>
  <c r="Q108" i="8"/>
  <c r="X108" i="8" s="1"/>
  <c r="AA107" i="8"/>
  <c r="W107" i="8"/>
  <c r="V107" i="8"/>
  <c r="U107" i="8"/>
  <c r="T107" i="8"/>
  <c r="S107" i="8"/>
  <c r="Z107" i="8" s="1"/>
  <c r="R107" i="8"/>
  <c r="Y107" i="8" s="1"/>
  <c r="Q107" i="8"/>
  <c r="X107" i="8" s="1"/>
  <c r="AA106" i="8"/>
  <c r="W106" i="8"/>
  <c r="V106" i="8"/>
  <c r="U106" i="8"/>
  <c r="T106" i="8"/>
  <c r="S106" i="8"/>
  <c r="Z106" i="8" s="1"/>
  <c r="R106" i="8"/>
  <c r="Y106" i="8" s="1"/>
  <c r="Q106" i="8"/>
  <c r="X106" i="8" s="1"/>
  <c r="AA105" i="8"/>
  <c r="W105" i="8"/>
  <c r="V105" i="8"/>
  <c r="U105" i="8"/>
  <c r="T105" i="8"/>
  <c r="S105" i="8"/>
  <c r="Z105" i="8" s="1"/>
  <c r="R105" i="8"/>
  <c r="Y105" i="8" s="1"/>
  <c r="Q105" i="8"/>
  <c r="X105" i="8" s="1"/>
  <c r="AA104" i="8"/>
  <c r="W104" i="8"/>
  <c r="V104" i="8"/>
  <c r="U104" i="8"/>
  <c r="T104" i="8"/>
  <c r="S104" i="8"/>
  <c r="Z104" i="8" s="1"/>
  <c r="R104" i="8"/>
  <c r="Y104" i="8" s="1"/>
  <c r="Q104" i="8"/>
  <c r="X104" i="8" s="1"/>
  <c r="AA103" i="8"/>
  <c r="W103" i="8"/>
  <c r="V103" i="8"/>
  <c r="U103" i="8"/>
  <c r="T103" i="8"/>
  <c r="S103" i="8"/>
  <c r="Z103" i="8" s="1"/>
  <c r="R103" i="8"/>
  <c r="Y103" i="8" s="1"/>
  <c r="Q103" i="8"/>
  <c r="X103" i="8" s="1"/>
  <c r="AA102" i="8"/>
  <c r="W102" i="8"/>
  <c r="V102" i="8"/>
  <c r="U102" i="8"/>
  <c r="T102" i="8"/>
  <c r="S102" i="8"/>
  <c r="Z102" i="8" s="1"/>
  <c r="R102" i="8"/>
  <c r="Y102" i="8" s="1"/>
  <c r="Q102" i="8"/>
  <c r="X102" i="8" s="1"/>
  <c r="AA101" i="8"/>
  <c r="W101" i="8"/>
  <c r="V101" i="8"/>
  <c r="U101" i="8"/>
  <c r="T101" i="8"/>
  <c r="S101" i="8"/>
  <c r="Z101" i="8" s="1"/>
  <c r="R101" i="8"/>
  <c r="Y101" i="8" s="1"/>
  <c r="Q101" i="8"/>
  <c r="X101" i="8" s="1"/>
  <c r="AA100" i="8"/>
  <c r="W100" i="8"/>
  <c r="V100" i="8"/>
  <c r="U100" i="8"/>
  <c r="T100" i="8"/>
  <c r="S100" i="8"/>
  <c r="Z100" i="8" s="1"/>
  <c r="R100" i="8"/>
  <c r="Y100" i="8" s="1"/>
  <c r="Q100" i="8"/>
  <c r="X100" i="8" s="1"/>
  <c r="AA99" i="8"/>
  <c r="W99" i="8"/>
  <c r="V99" i="8"/>
  <c r="U99" i="8"/>
  <c r="T99" i="8"/>
  <c r="S99" i="8"/>
  <c r="Z99" i="8" s="1"/>
  <c r="R99" i="8"/>
  <c r="Y99" i="8" s="1"/>
  <c r="Q99" i="8"/>
  <c r="X99" i="8" s="1"/>
  <c r="AA98" i="8"/>
  <c r="W98" i="8"/>
  <c r="V98" i="8"/>
  <c r="U98" i="8"/>
  <c r="T98" i="8"/>
  <c r="S98" i="8"/>
  <c r="Z98" i="8" s="1"/>
  <c r="R98" i="8"/>
  <c r="Y98" i="8" s="1"/>
  <c r="Q98" i="8"/>
  <c r="X98" i="8" s="1"/>
  <c r="AA97" i="8"/>
  <c r="W97" i="8"/>
  <c r="V97" i="8"/>
  <c r="U97" i="8"/>
  <c r="T97" i="8"/>
  <c r="S97" i="8"/>
  <c r="Z97" i="8" s="1"/>
  <c r="R97" i="8"/>
  <c r="Y97" i="8" s="1"/>
  <c r="Q97" i="8"/>
  <c r="X97" i="8" s="1"/>
  <c r="AA96" i="8"/>
  <c r="W96" i="8"/>
  <c r="V96" i="8"/>
  <c r="U96" i="8"/>
  <c r="T96" i="8"/>
  <c r="S96" i="8"/>
  <c r="Z96" i="8" s="1"/>
  <c r="R96" i="8"/>
  <c r="Y96" i="8" s="1"/>
  <c r="Q96" i="8"/>
  <c r="X96" i="8" s="1"/>
  <c r="AA95" i="8"/>
  <c r="W95" i="8"/>
  <c r="V95" i="8"/>
  <c r="U95" i="8"/>
  <c r="T95" i="8"/>
  <c r="S95" i="8"/>
  <c r="Z95" i="8" s="1"/>
  <c r="R95" i="8"/>
  <c r="Y95" i="8" s="1"/>
  <c r="Q95" i="8"/>
  <c r="X95" i="8" s="1"/>
  <c r="AA94" i="8"/>
  <c r="W94" i="8"/>
  <c r="V94" i="8"/>
  <c r="U94" i="8"/>
  <c r="T94" i="8"/>
  <c r="S94" i="8"/>
  <c r="Z94" i="8" s="1"/>
  <c r="R94" i="8"/>
  <c r="Y94" i="8" s="1"/>
  <c r="Q94" i="8"/>
  <c r="X94" i="8" s="1"/>
  <c r="AA93" i="8"/>
  <c r="W93" i="8"/>
  <c r="V93" i="8"/>
  <c r="U93" i="8"/>
  <c r="T93" i="8"/>
  <c r="S93" i="8"/>
  <c r="Z93" i="8" s="1"/>
  <c r="R93" i="8"/>
  <c r="Y93" i="8" s="1"/>
  <c r="Q93" i="8"/>
  <c r="X93" i="8" s="1"/>
  <c r="AA92" i="8"/>
  <c r="W92" i="8"/>
  <c r="V92" i="8"/>
  <c r="U92" i="8"/>
  <c r="T92" i="8"/>
  <c r="S92" i="8"/>
  <c r="Z92" i="8" s="1"/>
  <c r="R92" i="8"/>
  <c r="Y92" i="8" s="1"/>
  <c r="Q92" i="8"/>
  <c r="X92" i="8" s="1"/>
  <c r="AA91" i="8"/>
  <c r="W91" i="8"/>
  <c r="V91" i="8"/>
  <c r="U91" i="8"/>
  <c r="T91" i="8"/>
  <c r="S91" i="8"/>
  <c r="Z91" i="8" s="1"/>
  <c r="R91" i="8"/>
  <c r="Y91" i="8" s="1"/>
  <c r="Q91" i="8"/>
  <c r="X91" i="8" s="1"/>
  <c r="AA90" i="8"/>
  <c r="W90" i="8"/>
  <c r="V90" i="8"/>
  <c r="U90" i="8"/>
  <c r="T90" i="8"/>
  <c r="S90" i="8"/>
  <c r="Z90" i="8" s="1"/>
  <c r="R90" i="8"/>
  <c r="Y90" i="8" s="1"/>
  <c r="Q90" i="8"/>
  <c r="X90" i="8" s="1"/>
  <c r="AA89" i="8"/>
  <c r="W89" i="8"/>
  <c r="V89" i="8"/>
  <c r="U89" i="8"/>
  <c r="T89" i="8"/>
  <c r="S89" i="8"/>
  <c r="Z89" i="8" s="1"/>
  <c r="R89" i="8"/>
  <c r="Y89" i="8" s="1"/>
  <c r="Q89" i="8"/>
  <c r="X89" i="8" s="1"/>
  <c r="AA88" i="8"/>
  <c r="W88" i="8"/>
  <c r="V88" i="8"/>
  <c r="U88" i="8"/>
  <c r="T88" i="8"/>
  <c r="S88" i="8"/>
  <c r="Z88" i="8" s="1"/>
  <c r="R88" i="8"/>
  <c r="Y88" i="8" s="1"/>
  <c r="Q88" i="8"/>
  <c r="X88" i="8" s="1"/>
  <c r="AA87" i="8"/>
  <c r="W87" i="8"/>
  <c r="V87" i="8"/>
  <c r="U87" i="8"/>
  <c r="T87" i="8"/>
  <c r="S87" i="8"/>
  <c r="Z87" i="8" s="1"/>
  <c r="R87" i="8"/>
  <c r="Y87" i="8" s="1"/>
  <c r="Q87" i="8"/>
  <c r="X87" i="8" s="1"/>
  <c r="AA86" i="8"/>
  <c r="W86" i="8"/>
  <c r="V86" i="8"/>
  <c r="U86" i="8"/>
  <c r="T86" i="8"/>
  <c r="S86" i="8"/>
  <c r="Z86" i="8" s="1"/>
  <c r="R86" i="8"/>
  <c r="Y86" i="8" s="1"/>
  <c r="Q86" i="8"/>
  <c r="X86" i="8" s="1"/>
  <c r="AA85" i="8"/>
  <c r="W85" i="8"/>
  <c r="V85" i="8"/>
  <c r="U85" i="8"/>
  <c r="T85" i="8"/>
  <c r="S85" i="8"/>
  <c r="Z85" i="8" s="1"/>
  <c r="R85" i="8"/>
  <c r="Y85" i="8" s="1"/>
  <c r="Q85" i="8"/>
  <c r="X85" i="8" s="1"/>
  <c r="AA84" i="8"/>
  <c r="W84" i="8"/>
  <c r="V84" i="8"/>
  <c r="U84" i="8"/>
  <c r="T84" i="8"/>
  <c r="S84" i="8"/>
  <c r="Z84" i="8" s="1"/>
  <c r="R84" i="8"/>
  <c r="Y84" i="8" s="1"/>
  <c r="Q84" i="8"/>
  <c r="X84" i="8" s="1"/>
  <c r="AA83" i="8"/>
  <c r="W83" i="8"/>
  <c r="V83" i="8"/>
  <c r="U83" i="8"/>
  <c r="T83" i="8"/>
  <c r="S83" i="8"/>
  <c r="Z83" i="8" s="1"/>
  <c r="R83" i="8"/>
  <c r="Y83" i="8" s="1"/>
  <c r="Q83" i="8"/>
  <c r="X83" i="8" s="1"/>
  <c r="AA82" i="8"/>
  <c r="W82" i="8"/>
  <c r="V82" i="8"/>
  <c r="U82" i="8"/>
  <c r="T82" i="8"/>
  <c r="S82" i="8"/>
  <c r="Z82" i="8" s="1"/>
  <c r="R82" i="8"/>
  <c r="Y82" i="8" s="1"/>
  <c r="Q82" i="8"/>
  <c r="X82" i="8" s="1"/>
  <c r="AA81" i="8"/>
  <c r="W81" i="8"/>
  <c r="V81" i="8"/>
  <c r="U81" i="8"/>
  <c r="T81" i="8"/>
  <c r="S81" i="8"/>
  <c r="Z81" i="8" s="1"/>
  <c r="R81" i="8"/>
  <c r="Y81" i="8" s="1"/>
  <c r="Q81" i="8"/>
  <c r="X81" i="8" s="1"/>
  <c r="AA80" i="8"/>
  <c r="W80" i="8"/>
  <c r="V80" i="8"/>
  <c r="U80" i="8"/>
  <c r="T80" i="8"/>
  <c r="S80" i="8"/>
  <c r="Z80" i="8" s="1"/>
  <c r="R80" i="8"/>
  <c r="Y80" i="8" s="1"/>
  <c r="Q80" i="8"/>
  <c r="X80" i="8" s="1"/>
  <c r="AA79" i="8"/>
  <c r="W79" i="8"/>
  <c r="V79" i="8"/>
  <c r="U79" i="8"/>
  <c r="T79" i="8"/>
  <c r="S79" i="8"/>
  <c r="Z79" i="8" s="1"/>
  <c r="R79" i="8"/>
  <c r="Y79" i="8" s="1"/>
  <c r="Q79" i="8"/>
  <c r="X79" i="8" s="1"/>
  <c r="AA78" i="8"/>
  <c r="W78" i="8"/>
  <c r="V78" i="8"/>
  <c r="U78" i="8"/>
  <c r="T78" i="8"/>
  <c r="S78" i="8"/>
  <c r="Z78" i="8" s="1"/>
  <c r="R78" i="8"/>
  <c r="Y78" i="8" s="1"/>
  <c r="Q78" i="8"/>
  <c r="X78" i="8" s="1"/>
  <c r="AA77" i="8"/>
  <c r="W77" i="8"/>
  <c r="V77" i="8"/>
  <c r="U77" i="8"/>
  <c r="T77" i="8"/>
  <c r="S77" i="8"/>
  <c r="Z77" i="8" s="1"/>
  <c r="R77" i="8"/>
  <c r="Y77" i="8" s="1"/>
  <c r="Q77" i="8"/>
  <c r="X77" i="8" s="1"/>
  <c r="AA76" i="8"/>
  <c r="W76" i="8"/>
  <c r="V76" i="8"/>
  <c r="U76" i="8"/>
  <c r="T76" i="8"/>
  <c r="S76" i="8"/>
  <c r="Z76" i="8" s="1"/>
  <c r="R76" i="8"/>
  <c r="Y76" i="8" s="1"/>
  <c r="Q76" i="8"/>
  <c r="X76" i="8" s="1"/>
  <c r="AA75" i="8"/>
  <c r="W75" i="8"/>
  <c r="V75" i="8"/>
  <c r="U75" i="8"/>
  <c r="T75" i="8"/>
  <c r="S75" i="8"/>
  <c r="Z75" i="8" s="1"/>
  <c r="R75" i="8"/>
  <c r="Y75" i="8" s="1"/>
  <c r="Q75" i="8"/>
  <c r="X75" i="8" s="1"/>
  <c r="AA74" i="8"/>
  <c r="W74" i="8"/>
  <c r="V74" i="8"/>
  <c r="U74" i="8"/>
  <c r="T74" i="8"/>
  <c r="S74" i="8"/>
  <c r="Z74" i="8" s="1"/>
  <c r="R74" i="8"/>
  <c r="Y74" i="8" s="1"/>
  <c r="Q74" i="8"/>
  <c r="X74" i="8" s="1"/>
  <c r="AA73" i="8"/>
  <c r="W73" i="8"/>
  <c r="V73" i="8"/>
  <c r="U73" i="8"/>
  <c r="T73" i="8"/>
  <c r="S73" i="8"/>
  <c r="Z73" i="8" s="1"/>
  <c r="R73" i="8"/>
  <c r="Y73" i="8" s="1"/>
  <c r="Q73" i="8"/>
  <c r="X73" i="8" s="1"/>
  <c r="AA72" i="8"/>
  <c r="W72" i="8"/>
  <c r="V72" i="8"/>
  <c r="U72" i="8"/>
  <c r="T72" i="8"/>
  <c r="S72" i="8"/>
  <c r="Z72" i="8" s="1"/>
  <c r="R72" i="8"/>
  <c r="Y72" i="8" s="1"/>
  <c r="Q72" i="8"/>
  <c r="X72" i="8" s="1"/>
  <c r="AA71" i="8"/>
  <c r="W71" i="8"/>
  <c r="V71" i="8"/>
  <c r="U71" i="8"/>
  <c r="T71" i="8"/>
  <c r="S71" i="8"/>
  <c r="Z71" i="8" s="1"/>
  <c r="R71" i="8"/>
  <c r="Y71" i="8" s="1"/>
  <c r="Q71" i="8"/>
  <c r="X71" i="8" s="1"/>
  <c r="AA70" i="8"/>
  <c r="W70" i="8"/>
  <c r="V70" i="8"/>
  <c r="U70" i="8"/>
  <c r="T70" i="8"/>
  <c r="S70" i="8"/>
  <c r="Z70" i="8" s="1"/>
  <c r="R70" i="8"/>
  <c r="Y70" i="8" s="1"/>
  <c r="Q70" i="8"/>
  <c r="X70" i="8" s="1"/>
  <c r="AA69" i="8"/>
  <c r="W69" i="8"/>
  <c r="V69" i="8"/>
  <c r="U69" i="8"/>
  <c r="T69" i="8"/>
  <c r="S69" i="8"/>
  <c r="Z69" i="8" s="1"/>
  <c r="R69" i="8"/>
  <c r="Y69" i="8" s="1"/>
  <c r="Q69" i="8"/>
  <c r="X69" i="8" s="1"/>
  <c r="AA68" i="8"/>
  <c r="W68" i="8"/>
  <c r="V68" i="8"/>
  <c r="U68" i="8"/>
  <c r="T68" i="8"/>
  <c r="S68" i="8"/>
  <c r="Z68" i="8" s="1"/>
  <c r="R68" i="8"/>
  <c r="Y68" i="8" s="1"/>
  <c r="Q68" i="8"/>
  <c r="X68" i="8" s="1"/>
  <c r="AA67" i="8"/>
  <c r="W67" i="8"/>
  <c r="V67" i="8"/>
  <c r="U67" i="8"/>
  <c r="T67" i="8"/>
  <c r="S67" i="8"/>
  <c r="Z67" i="8" s="1"/>
  <c r="R67" i="8"/>
  <c r="Y67" i="8" s="1"/>
  <c r="Q67" i="8"/>
  <c r="X67" i="8" s="1"/>
  <c r="AA66" i="8"/>
  <c r="W66" i="8"/>
  <c r="V66" i="8"/>
  <c r="U66" i="8"/>
  <c r="T66" i="8"/>
  <c r="S66" i="8"/>
  <c r="Z66" i="8" s="1"/>
  <c r="R66" i="8"/>
  <c r="Y66" i="8" s="1"/>
  <c r="Q66" i="8"/>
  <c r="X66" i="8" s="1"/>
  <c r="AA65" i="8"/>
  <c r="W65" i="8"/>
  <c r="V65" i="8"/>
  <c r="U65" i="8"/>
  <c r="T65" i="8"/>
  <c r="S65" i="8"/>
  <c r="Z65" i="8" s="1"/>
  <c r="R65" i="8"/>
  <c r="Y65" i="8" s="1"/>
  <c r="Q65" i="8"/>
  <c r="X65" i="8" s="1"/>
  <c r="AA64" i="8"/>
  <c r="W64" i="8"/>
  <c r="V64" i="8"/>
  <c r="U64" i="8"/>
  <c r="T64" i="8"/>
  <c r="S64" i="8"/>
  <c r="Z64" i="8" s="1"/>
  <c r="R64" i="8"/>
  <c r="Y64" i="8" s="1"/>
  <c r="Q64" i="8"/>
  <c r="X64" i="8" s="1"/>
  <c r="AA63" i="8"/>
  <c r="W63" i="8"/>
  <c r="V63" i="8"/>
  <c r="U63" i="8"/>
  <c r="T63" i="8"/>
  <c r="S63" i="8"/>
  <c r="Z63" i="8" s="1"/>
  <c r="R63" i="8"/>
  <c r="Y63" i="8" s="1"/>
  <c r="Q63" i="8"/>
  <c r="X63" i="8" s="1"/>
  <c r="AA62" i="8"/>
  <c r="W62" i="8"/>
  <c r="V62" i="8"/>
  <c r="U62" i="8"/>
  <c r="T62" i="8"/>
  <c r="S62" i="8"/>
  <c r="Z62" i="8" s="1"/>
  <c r="R62" i="8"/>
  <c r="Y62" i="8" s="1"/>
  <c r="Q62" i="8"/>
  <c r="X62" i="8" s="1"/>
  <c r="AA61" i="8"/>
  <c r="W61" i="8"/>
  <c r="V61" i="8"/>
  <c r="U61" i="8"/>
  <c r="T61" i="8"/>
  <c r="S61" i="8"/>
  <c r="Z61" i="8" s="1"/>
  <c r="R61" i="8"/>
  <c r="Y61" i="8" s="1"/>
  <c r="Q61" i="8"/>
  <c r="X61" i="8" s="1"/>
  <c r="AA60" i="8"/>
  <c r="W60" i="8"/>
  <c r="V60" i="8"/>
  <c r="U60" i="8"/>
  <c r="T60" i="8"/>
  <c r="S60" i="8"/>
  <c r="Z60" i="8" s="1"/>
  <c r="R60" i="8"/>
  <c r="Y60" i="8" s="1"/>
  <c r="Q60" i="8"/>
  <c r="X60" i="8" s="1"/>
  <c r="AA59" i="8"/>
  <c r="W59" i="8"/>
  <c r="V59" i="8"/>
  <c r="U59" i="8"/>
  <c r="T59" i="8"/>
  <c r="S59" i="8"/>
  <c r="Z59" i="8" s="1"/>
  <c r="R59" i="8"/>
  <c r="Y59" i="8" s="1"/>
  <c r="Q59" i="8"/>
  <c r="X59" i="8" s="1"/>
  <c r="AA58" i="8"/>
  <c r="W58" i="8"/>
  <c r="V58" i="8"/>
  <c r="U58" i="8"/>
  <c r="T58" i="8"/>
  <c r="S58" i="8"/>
  <c r="Z58" i="8" s="1"/>
  <c r="R58" i="8"/>
  <c r="Y58" i="8" s="1"/>
  <c r="Q58" i="8"/>
  <c r="X58" i="8" s="1"/>
  <c r="AA57" i="8"/>
  <c r="W57" i="8"/>
  <c r="V57" i="8"/>
  <c r="U57" i="8"/>
  <c r="T57" i="8"/>
  <c r="S57" i="8"/>
  <c r="Z57" i="8" s="1"/>
  <c r="R57" i="8"/>
  <c r="Y57" i="8" s="1"/>
  <c r="Q57" i="8"/>
  <c r="X57" i="8" s="1"/>
  <c r="AA56" i="8"/>
  <c r="W56" i="8"/>
  <c r="V56" i="8"/>
  <c r="U56" i="8"/>
  <c r="T56" i="8"/>
  <c r="S56" i="8"/>
  <c r="Z56" i="8" s="1"/>
  <c r="R56" i="8"/>
  <c r="Y56" i="8" s="1"/>
  <c r="Q56" i="8"/>
  <c r="X56" i="8" s="1"/>
  <c r="AA55" i="8"/>
  <c r="W55" i="8"/>
  <c r="V55" i="8"/>
  <c r="U55" i="8"/>
  <c r="T55" i="8"/>
  <c r="S55" i="8"/>
  <c r="Z55" i="8" s="1"/>
  <c r="R55" i="8"/>
  <c r="Y55" i="8" s="1"/>
  <c r="Q55" i="8"/>
  <c r="X55" i="8" s="1"/>
  <c r="AA54" i="8"/>
  <c r="W54" i="8"/>
  <c r="V54" i="8"/>
  <c r="U54" i="8"/>
  <c r="T54" i="8"/>
  <c r="S54" i="8"/>
  <c r="Z54" i="8" s="1"/>
  <c r="R54" i="8"/>
  <c r="Y54" i="8" s="1"/>
  <c r="Q54" i="8"/>
  <c r="X54" i="8" s="1"/>
  <c r="AA53" i="8"/>
  <c r="W53" i="8"/>
  <c r="V53" i="8"/>
  <c r="U53" i="8"/>
  <c r="T53" i="8"/>
  <c r="S53" i="8"/>
  <c r="Z53" i="8" s="1"/>
  <c r="R53" i="8"/>
  <c r="Y53" i="8" s="1"/>
  <c r="Q53" i="8"/>
  <c r="X53" i="8" s="1"/>
  <c r="AA52" i="8"/>
  <c r="W52" i="8"/>
  <c r="V52" i="8"/>
  <c r="U52" i="8"/>
  <c r="T52" i="8"/>
  <c r="S52" i="8"/>
  <c r="Z52" i="8" s="1"/>
  <c r="R52" i="8"/>
  <c r="Y52" i="8" s="1"/>
  <c r="Q52" i="8"/>
  <c r="X52" i="8" s="1"/>
  <c r="AA51" i="8"/>
  <c r="W51" i="8"/>
  <c r="V51" i="8"/>
  <c r="U51" i="8"/>
  <c r="T51" i="8"/>
  <c r="S51" i="8"/>
  <c r="Z51" i="8" s="1"/>
  <c r="R51" i="8"/>
  <c r="Y51" i="8" s="1"/>
  <c r="Q51" i="8"/>
  <c r="X51" i="8" s="1"/>
  <c r="AA50" i="8"/>
  <c r="W50" i="8"/>
  <c r="V50" i="8"/>
  <c r="U50" i="8"/>
  <c r="T50" i="8"/>
  <c r="S50" i="8"/>
  <c r="Z50" i="8" s="1"/>
  <c r="R50" i="8"/>
  <c r="Y50" i="8" s="1"/>
  <c r="Q50" i="8"/>
  <c r="X50" i="8" s="1"/>
  <c r="AA49" i="8"/>
  <c r="W49" i="8"/>
  <c r="V49" i="8"/>
  <c r="U49" i="8"/>
  <c r="T49" i="8"/>
  <c r="S49" i="8"/>
  <c r="Z49" i="8" s="1"/>
  <c r="R49" i="8"/>
  <c r="Y49" i="8" s="1"/>
  <c r="Q49" i="8"/>
  <c r="X49" i="8" s="1"/>
  <c r="AA48" i="8"/>
  <c r="W48" i="8"/>
  <c r="V48" i="8"/>
  <c r="U48" i="8"/>
  <c r="T48" i="8"/>
  <c r="S48" i="8"/>
  <c r="Z48" i="8" s="1"/>
  <c r="R48" i="8"/>
  <c r="Y48" i="8" s="1"/>
  <c r="Q48" i="8"/>
  <c r="X48" i="8" s="1"/>
  <c r="AA47" i="8"/>
  <c r="W47" i="8"/>
  <c r="V47" i="8"/>
  <c r="U47" i="8"/>
  <c r="T47" i="8"/>
  <c r="S47" i="8"/>
  <c r="Z47" i="8" s="1"/>
  <c r="R47" i="8"/>
  <c r="Y47" i="8" s="1"/>
  <c r="Q47" i="8"/>
  <c r="X47" i="8" s="1"/>
  <c r="AA46" i="8"/>
  <c r="W46" i="8"/>
  <c r="V46" i="8"/>
  <c r="U46" i="8"/>
  <c r="T46" i="8"/>
  <c r="S46" i="8"/>
  <c r="Z46" i="8" s="1"/>
  <c r="R46" i="8"/>
  <c r="Y46" i="8" s="1"/>
  <c r="Q46" i="8"/>
  <c r="X46" i="8" s="1"/>
  <c r="AA45" i="8"/>
  <c r="W45" i="8"/>
  <c r="V45" i="8"/>
  <c r="U45" i="8"/>
  <c r="T45" i="8"/>
  <c r="S45" i="8"/>
  <c r="Z45" i="8" s="1"/>
  <c r="R45" i="8"/>
  <c r="Y45" i="8" s="1"/>
  <c r="Q45" i="8"/>
  <c r="X45" i="8" s="1"/>
  <c r="AA44" i="8"/>
  <c r="W44" i="8"/>
  <c r="V44" i="8"/>
  <c r="U44" i="8"/>
  <c r="T44" i="8"/>
  <c r="S44" i="8"/>
  <c r="Z44" i="8" s="1"/>
  <c r="R44" i="8"/>
  <c r="Y44" i="8" s="1"/>
  <c r="Q44" i="8"/>
  <c r="X44" i="8" s="1"/>
  <c r="AA43" i="8"/>
  <c r="W43" i="8"/>
  <c r="V43" i="8"/>
  <c r="U43" i="8"/>
  <c r="T43" i="8"/>
  <c r="S43" i="8"/>
  <c r="Z43" i="8" s="1"/>
  <c r="R43" i="8"/>
  <c r="Y43" i="8" s="1"/>
  <c r="Q43" i="8"/>
  <c r="X43" i="8" s="1"/>
  <c r="AA42" i="8"/>
  <c r="W42" i="8"/>
  <c r="V42" i="8"/>
  <c r="U42" i="8"/>
  <c r="T42" i="8"/>
  <c r="S42" i="8"/>
  <c r="Z42" i="8" s="1"/>
  <c r="R42" i="8"/>
  <c r="Y42" i="8" s="1"/>
  <c r="Q42" i="8"/>
  <c r="X42" i="8" s="1"/>
  <c r="AA41" i="8"/>
  <c r="W41" i="8"/>
  <c r="V41" i="8"/>
  <c r="U41" i="8"/>
  <c r="T41" i="8"/>
  <c r="S41" i="8"/>
  <c r="Z41" i="8" s="1"/>
  <c r="R41" i="8"/>
  <c r="Y41" i="8" s="1"/>
  <c r="Q41" i="8"/>
  <c r="X41" i="8" s="1"/>
  <c r="AA40" i="8"/>
  <c r="W40" i="8"/>
  <c r="V40" i="8"/>
  <c r="U40" i="8"/>
  <c r="T40" i="8"/>
  <c r="S40" i="8"/>
  <c r="Z40" i="8" s="1"/>
  <c r="R40" i="8"/>
  <c r="Y40" i="8" s="1"/>
  <c r="Q40" i="8"/>
  <c r="X40" i="8" s="1"/>
  <c r="AA39" i="8"/>
  <c r="W39" i="8"/>
  <c r="V39" i="8"/>
  <c r="U39" i="8"/>
  <c r="T39" i="8"/>
  <c r="S39" i="8"/>
  <c r="Z39" i="8" s="1"/>
  <c r="R39" i="8"/>
  <c r="Y39" i="8" s="1"/>
  <c r="Q39" i="8"/>
  <c r="X39" i="8" s="1"/>
  <c r="AA38" i="8"/>
  <c r="W38" i="8"/>
  <c r="V38" i="8"/>
  <c r="U38" i="8"/>
  <c r="T38" i="8"/>
  <c r="S38" i="8"/>
  <c r="Z38" i="8" s="1"/>
  <c r="R38" i="8"/>
  <c r="Y38" i="8" s="1"/>
  <c r="Q38" i="8"/>
  <c r="X38" i="8" s="1"/>
  <c r="AA37" i="8"/>
  <c r="W37" i="8"/>
  <c r="V37" i="8"/>
  <c r="U37" i="8"/>
  <c r="T37" i="8"/>
  <c r="S37" i="8"/>
  <c r="Z37" i="8" s="1"/>
  <c r="R37" i="8"/>
  <c r="Y37" i="8" s="1"/>
  <c r="Q37" i="8"/>
  <c r="X37" i="8" s="1"/>
  <c r="AA36" i="8"/>
  <c r="W36" i="8"/>
  <c r="V36" i="8"/>
  <c r="U36" i="8"/>
  <c r="T36" i="8"/>
  <c r="S36" i="8"/>
  <c r="Z36" i="8" s="1"/>
  <c r="R36" i="8"/>
  <c r="Y36" i="8" s="1"/>
  <c r="Q36" i="8"/>
  <c r="X36" i="8" s="1"/>
  <c r="AA35" i="8"/>
  <c r="W35" i="8"/>
  <c r="V35" i="8"/>
  <c r="U35" i="8"/>
  <c r="T35" i="8"/>
  <c r="S35" i="8"/>
  <c r="Z35" i="8" s="1"/>
  <c r="R35" i="8"/>
  <c r="Y35" i="8" s="1"/>
  <c r="Q35" i="8"/>
  <c r="X35" i="8" s="1"/>
  <c r="AA34" i="8"/>
  <c r="W34" i="8"/>
  <c r="V34" i="8"/>
  <c r="U34" i="8"/>
  <c r="T34" i="8"/>
  <c r="S34" i="8"/>
  <c r="Z34" i="8" s="1"/>
  <c r="R34" i="8"/>
  <c r="Y34" i="8" s="1"/>
  <c r="Q34" i="8"/>
  <c r="X34" i="8" s="1"/>
  <c r="AA33" i="8"/>
  <c r="W33" i="8"/>
  <c r="V33" i="8"/>
  <c r="U33" i="8"/>
  <c r="T33" i="8"/>
  <c r="S33" i="8"/>
  <c r="Z33" i="8" s="1"/>
  <c r="R33" i="8"/>
  <c r="Y33" i="8" s="1"/>
  <c r="Q33" i="8"/>
  <c r="X33" i="8" s="1"/>
  <c r="AA32" i="8"/>
  <c r="W32" i="8"/>
  <c r="V32" i="8"/>
  <c r="U32" i="8"/>
  <c r="T32" i="8"/>
  <c r="S32" i="8"/>
  <c r="Z32" i="8" s="1"/>
  <c r="R32" i="8"/>
  <c r="Y32" i="8" s="1"/>
  <c r="Q32" i="8"/>
  <c r="X32" i="8" s="1"/>
  <c r="AA31" i="8"/>
  <c r="W31" i="8"/>
  <c r="V31" i="8"/>
  <c r="U31" i="8"/>
  <c r="T31" i="8"/>
  <c r="S31" i="8"/>
  <c r="Z31" i="8" s="1"/>
  <c r="R31" i="8"/>
  <c r="Y31" i="8" s="1"/>
  <c r="Q31" i="8"/>
  <c r="X31" i="8" s="1"/>
  <c r="AA30" i="8"/>
  <c r="W30" i="8"/>
  <c r="V30" i="8"/>
  <c r="U30" i="8"/>
  <c r="T30" i="8"/>
  <c r="S30" i="8"/>
  <c r="Z30" i="8" s="1"/>
  <c r="R30" i="8"/>
  <c r="Y30" i="8" s="1"/>
  <c r="Q30" i="8"/>
  <c r="X30" i="8" s="1"/>
  <c r="AA29" i="8"/>
  <c r="W29" i="8"/>
  <c r="V29" i="8"/>
  <c r="U29" i="8"/>
  <c r="T29" i="8"/>
  <c r="S29" i="8"/>
  <c r="Z29" i="8" s="1"/>
  <c r="R29" i="8"/>
  <c r="Y29" i="8" s="1"/>
  <c r="Q29" i="8"/>
  <c r="X29" i="8" s="1"/>
  <c r="AA28" i="8"/>
  <c r="W28" i="8"/>
  <c r="V28" i="8"/>
  <c r="U28" i="8"/>
  <c r="T28" i="8"/>
  <c r="S28" i="8"/>
  <c r="Z28" i="8" s="1"/>
  <c r="R28" i="8"/>
  <c r="Y28" i="8" s="1"/>
  <c r="Q28" i="8"/>
  <c r="X28" i="8" s="1"/>
  <c r="AA27" i="8"/>
  <c r="W27" i="8"/>
  <c r="V27" i="8"/>
  <c r="U27" i="8"/>
  <c r="T27" i="8"/>
  <c r="S27" i="8"/>
  <c r="Z27" i="8" s="1"/>
  <c r="R27" i="8"/>
  <c r="Y27" i="8" s="1"/>
  <c r="Q27" i="8"/>
  <c r="X27" i="8" s="1"/>
  <c r="AA26" i="8"/>
  <c r="W26" i="8"/>
  <c r="V26" i="8"/>
  <c r="U26" i="8"/>
  <c r="T26" i="8"/>
  <c r="S26" i="8"/>
  <c r="Z26" i="8" s="1"/>
  <c r="R26" i="8"/>
  <c r="Y26" i="8" s="1"/>
  <c r="Q26" i="8"/>
  <c r="X26" i="8" s="1"/>
  <c r="AA25" i="8"/>
  <c r="W25" i="8"/>
  <c r="V25" i="8"/>
  <c r="U25" i="8"/>
  <c r="T25" i="8"/>
  <c r="S25" i="8"/>
  <c r="Z25" i="8" s="1"/>
  <c r="R25" i="8"/>
  <c r="Y25" i="8" s="1"/>
  <c r="Q25" i="8"/>
  <c r="X25" i="8" s="1"/>
  <c r="AA24" i="8"/>
  <c r="W24" i="8"/>
  <c r="V24" i="8"/>
  <c r="U24" i="8"/>
  <c r="T24" i="8"/>
  <c r="S24" i="8"/>
  <c r="Z24" i="8" s="1"/>
  <c r="R24" i="8"/>
  <c r="Y24" i="8" s="1"/>
  <c r="Q24" i="8"/>
  <c r="X24" i="8" s="1"/>
  <c r="AA23" i="8"/>
  <c r="W23" i="8"/>
  <c r="V23" i="8"/>
  <c r="U23" i="8"/>
  <c r="T23" i="8"/>
  <c r="S23" i="8"/>
  <c r="Z23" i="8" s="1"/>
  <c r="R23" i="8"/>
  <c r="Y23" i="8" s="1"/>
  <c r="Q23" i="8"/>
  <c r="X23" i="8" s="1"/>
  <c r="AA22" i="8"/>
  <c r="W22" i="8"/>
  <c r="V22" i="8"/>
  <c r="U22" i="8"/>
  <c r="T22" i="8"/>
  <c r="S22" i="8"/>
  <c r="Z22" i="8" s="1"/>
  <c r="R22" i="8"/>
  <c r="Y22" i="8" s="1"/>
  <c r="Q22" i="8"/>
  <c r="X22" i="8" s="1"/>
  <c r="AA21" i="8"/>
  <c r="W21" i="8"/>
  <c r="V21" i="8"/>
  <c r="U21" i="8"/>
  <c r="T21" i="8"/>
  <c r="S21" i="8"/>
  <c r="Z21" i="8" s="1"/>
  <c r="R21" i="8"/>
  <c r="Y21" i="8" s="1"/>
  <c r="Q21" i="8"/>
  <c r="X21" i="8" s="1"/>
  <c r="AA20" i="8"/>
  <c r="W20" i="8"/>
  <c r="V20" i="8"/>
  <c r="U20" i="8"/>
  <c r="T20" i="8"/>
  <c r="S20" i="8"/>
  <c r="Z20" i="8" s="1"/>
  <c r="R20" i="8"/>
  <c r="Y20" i="8" s="1"/>
  <c r="Q20" i="8"/>
  <c r="X20" i="8" s="1"/>
  <c r="AA19" i="8"/>
  <c r="W19" i="8"/>
  <c r="V19" i="8"/>
  <c r="U19" i="8"/>
  <c r="T19" i="8"/>
  <c r="S19" i="8"/>
  <c r="Z19" i="8" s="1"/>
  <c r="R19" i="8"/>
  <c r="Y19" i="8" s="1"/>
  <c r="Q19" i="8"/>
  <c r="X19" i="8" s="1"/>
  <c r="AA18" i="8"/>
  <c r="W18" i="8"/>
  <c r="V18" i="8"/>
  <c r="U18" i="8"/>
  <c r="T18" i="8"/>
  <c r="S18" i="8"/>
  <c r="Z18" i="8" s="1"/>
  <c r="R18" i="8"/>
  <c r="Y18" i="8" s="1"/>
  <c r="Q18" i="8"/>
  <c r="X18" i="8" s="1"/>
  <c r="AA17" i="8"/>
  <c r="W17" i="8"/>
  <c r="V17" i="8"/>
  <c r="U17" i="8"/>
  <c r="T17" i="8"/>
  <c r="S17" i="8"/>
  <c r="Z17" i="8" s="1"/>
  <c r="R17" i="8"/>
  <c r="Y17" i="8" s="1"/>
  <c r="Q17" i="8"/>
  <c r="X17" i="8" s="1"/>
  <c r="AA16" i="8"/>
  <c r="W16" i="8"/>
  <c r="V16" i="8"/>
  <c r="U16" i="8"/>
  <c r="T16" i="8"/>
  <c r="S16" i="8"/>
  <c r="Z16" i="8" s="1"/>
  <c r="R16" i="8"/>
  <c r="Y16" i="8" s="1"/>
  <c r="Q16" i="8"/>
  <c r="X16" i="8" s="1"/>
  <c r="AA15" i="8"/>
  <c r="W15" i="8"/>
  <c r="V15" i="8"/>
  <c r="U15" i="8"/>
  <c r="T15" i="8"/>
  <c r="S15" i="8"/>
  <c r="Z15" i="8" s="1"/>
  <c r="R15" i="8"/>
  <c r="Y15" i="8" s="1"/>
  <c r="Q15" i="8"/>
  <c r="X15" i="8" s="1"/>
  <c r="AA14" i="8"/>
  <c r="W14" i="8"/>
  <c r="V14" i="8"/>
  <c r="U14" i="8"/>
  <c r="T14" i="8"/>
  <c r="S14" i="8"/>
  <c r="Z14" i="8" s="1"/>
  <c r="R14" i="8"/>
  <c r="Y14" i="8" s="1"/>
  <c r="Q14" i="8"/>
  <c r="X14" i="8" s="1"/>
  <c r="AA13" i="8"/>
  <c r="W13" i="8"/>
  <c r="V13" i="8"/>
  <c r="U13" i="8"/>
  <c r="T13" i="8"/>
  <c r="S13" i="8"/>
  <c r="Z13" i="8" s="1"/>
  <c r="R13" i="8"/>
  <c r="Y13" i="8" s="1"/>
  <c r="Q13" i="8"/>
  <c r="X13" i="8" s="1"/>
  <c r="AA12" i="8"/>
  <c r="W12" i="8"/>
  <c r="V12" i="8"/>
  <c r="U12" i="8"/>
  <c r="T12" i="8"/>
  <c r="S12" i="8"/>
  <c r="Z12" i="8" s="1"/>
  <c r="R12" i="8"/>
  <c r="Y12" i="8" s="1"/>
  <c r="Q12" i="8"/>
  <c r="X12" i="8" s="1"/>
  <c r="AA11" i="8"/>
  <c r="W11" i="8"/>
  <c r="V11" i="8"/>
  <c r="U11" i="8"/>
  <c r="T11" i="8"/>
  <c r="S11" i="8"/>
  <c r="Z11" i="8" s="1"/>
  <c r="R11" i="8"/>
  <c r="Y11" i="8" s="1"/>
  <c r="Q11" i="8"/>
  <c r="X11" i="8" s="1"/>
  <c r="AA10" i="8"/>
  <c r="W10" i="8"/>
  <c r="V10" i="8"/>
  <c r="U10" i="8"/>
  <c r="T10" i="8"/>
  <c r="S10" i="8"/>
  <c r="Z10" i="8" s="1"/>
  <c r="R10" i="8"/>
  <c r="Y10" i="8" s="1"/>
  <c r="Q10" i="8"/>
  <c r="X10" i="8" s="1"/>
  <c r="AA9" i="8"/>
  <c r="W9" i="8"/>
  <c r="V9" i="8"/>
  <c r="U9" i="8"/>
  <c r="T9" i="8"/>
  <c r="S9" i="8"/>
  <c r="Z9" i="8" s="1"/>
  <c r="R9" i="8"/>
  <c r="Y9" i="8" s="1"/>
  <c r="Q9" i="8"/>
  <c r="X9" i="8" s="1"/>
  <c r="AA8" i="8"/>
  <c r="W8" i="8"/>
  <c r="V8" i="8"/>
  <c r="U8" i="8"/>
  <c r="T8" i="8"/>
  <c r="S8" i="8"/>
  <c r="Z8" i="8" s="1"/>
  <c r="R8" i="8"/>
  <c r="Y8" i="8" s="1"/>
  <c r="Q8" i="8"/>
  <c r="X8" i="8" s="1"/>
  <c r="AA7" i="8"/>
  <c r="W7" i="8"/>
  <c r="V7" i="8"/>
  <c r="U7" i="8"/>
  <c r="T7" i="8"/>
  <c r="S7" i="8"/>
  <c r="Z7" i="8" s="1"/>
  <c r="R7" i="8"/>
  <c r="Y7" i="8" s="1"/>
  <c r="Q7" i="8"/>
  <c r="X7" i="8" s="1"/>
  <c r="AA6" i="8"/>
  <c r="W6" i="8"/>
  <c r="V6" i="8"/>
  <c r="U6" i="8"/>
  <c r="T6" i="8"/>
  <c r="S6" i="8"/>
  <c r="Z6" i="8" s="1"/>
  <c r="R6" i="8"/>
  <c r="Y6" i="8" s="1"/>
  <c r="Q6" i="8"/>
  <c r="X6" i="8" s="1"/>
  <c r="AA5" i="8"/>
  <c r="W5" i="8"/>
  <c r="V5" i="8"/>
  <c r="U5" i="8"/>
  <c r="T5" i="8"/>
  <c r="S5" i="8"/>
  <c r="Z5" i="8" s="1"/>
  <c r="R5" i="8"/>
  <c r="Y5" i="8" s="1"/>
  <c r="Q5" i="8"/>
  <c r="X5" i="8" s="1"/>
  <c r="AA4" i="8"/>
  <c r="W4" i="8"/>
  <c r="V4" i="8"/>
  <c r="U4" i="8"/>
  <c r="T4" i="8"/>
  <c r="S4" i="8"/>
  <c r="Z4" i="8" s="1"/>
  <c r="R4" i="8"/>
  <c r="Y4" i="8" s="1"/>
  <c r="Q4" i="8"/>
  <c r="X4" i="8" s="1"/>
  <c r="AA3" i="8"/>
  <c r="W3" i="8"/>
  <c r="V3" i="8"/>
  <c r="U3" i="8"/>
  <c r="T3" i="8"/>
  <c r="S3" i="8"/>
  <c r="Z3" i="8" s="1"/>
  <c r="R3" i="8"/>
  <c r="Y3" i="8" s="1"/>
  <c r="Q3" i="8"/>
  <c r="X3" i="8" s="1"/>
  <c r="AA2" i="8"/>
  <c r="W2" i="8"/>
  <c r="V2" i="8"/>
  <c r="U2" i="8"/>
  <c r="T2" i="8"/>
  <c r="S2" i="8"/>
  <c r="Z2" i="8" s="1"/>
  <c r="R2" i="8"/>
  <c r="Y2" i="8" s="1"/>
  <c r="Q2" i="8"/>
  <c r="X2" i="8" s="1"/>
  <c r="N1222" i="4" a="1"/>
  <c r="N1221" i="4" a="1"/>
  <c r="M1221" i="4" a="1"/>
  <c r="L1222" i="4" a="1"/>
  <c r="I1222" i="4" a="1"/>
  <c r="H1222" i="4" a="1"/>
  <c r="G1222" i="4" a="1"/>
  <c r="G1221" i="4" a="1"/>
  <c r="L1220" i="4" a="1"/>
  <c r="L1220" i="4" s="1"/>
  <c r="G1223" i="4"/>
  <c r="I1223" i="4" a="1"/>
  <c r="I1223" i="4" s="1"/>
  <c r="H1223" i="4"/>
  <c r="N1220" i="4" a="1"/>
  <c r="N1220" i="4" s="1"/>
  <c r="M1220" i="4" a="1"/>
  <c r="M1220" i="4" s="1"/>
  <c r="M1222" i="4" s="1"/>
  <c r="N1219" i="4" a="1"/>
  <c r="N1219" i="4" s="1"/>
  <c r="M1219" i="4" a="1"/>
  <c r="M1219" i="4" s="1"/>
  <c r="L1219" i="4" a="1"/>
  <c r="L1219" i="4" s="1"/>
  <c r="L1221" i="4" s="1"/>
  <c r="N1218" i="4"/>
  <c r="M1218" i="4"/>
  <c r="L1218" i="4"/>
  <c r="N1217" i="4"/>
  <c r="M1217" i="4"/>
  <c r="L1217" i="4"/>
  <c r="N1216" i="4"/>
  <c r="M1216" i="4"/>
  <c r="L1216" i="4"/>
  <c r="I1220" i="4" a="1"/>
  <c r="I1220" i="4" s="1"/>
  <c r="I1219" i="4" a="1"/>
  <c r="I1219" i="4" s="1"/>
  <c r="I1221" i="4" s="1"/>
  <c r="I1218" i="4" a="1"/>
  <c r="I1218" i="4" s="1"/>
  <c r="H1220" i="4" a="1"/>
  <c r="H1220" i="4" s="1"/>
  <c r="H1219" i="4" a="1"/>
  <c r="H1219" i="4" s="1"/>
  <c r="H1221" i="4" s="1"/>
  <c r="H1218" i="4" a="1"/>
  <c r="H1218" i="4" s="1"/>
  <c r="G1220" i="4" a="1"/>
  <c r="G1220" i="4" s="1"/>
  <c r="G1219" i="4" a="1"/>
  <c r="G1219" i="4" s="1"/>
  <c r="G1218" i="4"/>
  <c r="G1217" i="4"/>
  <c r="H1217" i="4"/>
  <c r="I1217" i="4"/>
  <c r="I1216" i="4"/>
  <c r="H1216" i="4"/>
  <c r="G1216" i="4"/>
  <c r="I1222" i="4" l="1"/>
  <c r="G1222" i="4"/>
  <c r="L1222" i="4"/>
  <c r="N1221" i="4"/>
  <c r="H1222" i="4"/>
  <c r="M1221" i="4"/>
  <c r="N1222" i="4"/>
  <c r="G1221" i="4"/>
  <c r="J1206" i="4"/>
  <c r="J1205" i="4"/>
  <c r="J1204" i="4"/>
  <c r="J1203" i="4"/>
  <c r="G1206" i="4"/>
  <c r="G1205" i="4"/>
  <c r="J1208" i="4"/>
  <c r="J1210" i="4" s="1"/>
  <c r="J1207" i="4"/>
  <c r="J1209" i="4" s="1"/>
  <c r="G1208" i="4"/>
  <c r="G1210" i="4" s="1"/>
  <c r="G1207" i="4"/>
  <c r="G1209" i="4" s="1"/>
  <c r="G1204" i="4"/>
  <c r="G1203" i="4"/>
  <c r="E5" i="5" l="1"/>
  <c r="AA3" i="4"/>
  <c r="AA4" i="4"/>
  <c r="AA5" i="4"/>
  <c r="AA6" i="4"/>
  <c r="AA7" i="4"/>
  <c r="AA8" i="4"/>
  <c r="AA9" i="4"/>
  <c r="AA10" i="4"/>
  <c r="AA11" i="4"/>
  <c r="AA12" i="4"/>
  <c r="AA13" i="4"/>
  <c r="AA14" i="4"/>
  <c r="AA15" i="4"/>
  <c r="AA16" i="4"/>
  <c r="AA17" i="4"/>
  <c r="AA18" i="4"/>
  <c r="AA19" i="4"/>
  <c r="AA20" i="4"/>
  <c r="AA21" i="4"/>
  <c r="AA22" i="4"/>
  <c r="AA23" i="4"/>
  <c r="AA24" i="4"/>
  <c r="AA25" i="4"/>
  <c r="AA26" i="4"/>
  <c r="AA27" i="4"/>
  <c r="AA28" i="4"/>
  <c r="AA29" i="4"/>
  <c r="AA30" i="4"/>
  <c r="AA31" i="4"/>
  <c r="AA32" i="4"/>
  <c r="AA33" i="4"/>
  <c r="AA34" i="4"/>
  <c r="AA35" i="4"/>
  <c r="AA36" i="4"/>
  <c r="AA37" i="4"/>
  <c r="AA38" i="4"/>
  <c r="AA39" i="4"/>
  <c r="AA40" i="4"/>
  <c r="AA41" i="4"/>
  <c r="AA42" i="4"/>
  <c r="AA43" i="4"/>
  <c r="AA44" i="4"/>
  <c r="AA45" i="4"/>
  <c r="AA46" i="4"/>
  <c r="AA47" i="4"/>
  <c r="AA48" i="4"/>
  <c r="AA49" i="4"/>
  <c r="AA50" i="4"/>
  <c r="AA51" i="4"/>
  <c r="AA52" i="4"/>
  <c r="AA53" i="4"/>
  <c r="AA54" i="4"/>
  <c r="AA55" i="4"/>
  <c r="AA56" i="4"/>
  <c r="AA57" i="4"/>
  <c r="AA58" i="4"/>
  <c r="AA59" i="4"/>
  <c r="AA60" i="4"/>
  <c r="AA61" i="4"/>
  <c r="AA62" i="4"/>
  <c r="AA63" i="4"/>
  <c r="AA64" i="4"/>
  <c r="AA65" i="4"/>
  <c r="AA66" i="4"/>
  <c r="AA67" i="4"/>
  <c r="AA68" i="4"/>
  <c r="AA69" i="4"/>
  <c r="AA70" i="4"/>
  <c r="AA71" i="4"/>
  <c r="AA72" i="4"/>
  <c r="AA73" i="4"/>
  <c r="AA74" i="4"/>
  <c r="AA75" i="4"/>
  <c r="AA76" i="4"/>
  <c r="AA77" i="4"/>
  <c r="AA78" i="4"/>
  <c r="AA79" i="4"/>
  <c r="AA80" i="4"/>
  <c r="AA81" i="4"/>
  <c r="AA82" i="4"/>
  <c r="AA83" i="4"/>
  <c r="AA84" i="4"/>
  <c r="AA85" i="4"/>
  <c r="AA86" i="4"/>
  <c r="AA87" i="4"/>
  <c r="AA88" i="4"/>
  <c r="AA89" i="4"/>
  <c r="AA90" i="4"/>
  <c r="AA91" i="4"/>
  <c r="AA92" i="4"/>
  <c r="AA93" i="4"/>
  <c r="AA94" i="4"/>
  <c r="AA95" i="4"/>
  <c r="AA96" i="4"/>
  <c r="AA97" i="4"/>
  <c r="AA98" i="4"/>
  <c r="AA99" i="4"/>
  <c r="AA100" i="4"/>
  <c r="AA101" i="4"/>
  <c r="AA102" i="4"/>
  <c r="AA103" i="4"/>
  <c r="AA104" i="4"/>
  <c r="AA105" i="4"/>
  <c r="AA106" i="4"/>
  <c r="AA107" i="4"/>
  <c r="AA108" i="4"/>
  <c r="AA109" i="4"/>
  <c r="AA110" i="4"/>
  <c r="AA111" i="4"/>
  <c r="AA112" i="4"/>
  <c r="AA113" i="4"/>
  <c r="AA114" i="4"/>
  <c r="AA115" i="4"/>
  <c r="AA116" i="4"/>
  <c r="AA117" i="4"/>
  <c r="AA118" i="4"/>
  <c r="AA119" i="4"/>
  <c r="AA120" i="4"/>
  <c r="AA121" i="4"/>
  <c r="AA122" i="4"/>
  <c r="AA123" i="4"/>
  <c r="AA124" i="4"/>
  <c r="AA125" i="4"/>
  <c r="AA126" i="4"/>
  <c r="AA127" i="4"/>
  <c r="AA128" i="4"/>
  <c r="AA129" i="4"/>
  <c r="AA130" i="4"/>
  <c r="AA131" i="4"/>
  <c r="AA132" i="4"/>
  <c r="AA133" i="4"/>
  <c r="AA134" i="4"/>
  <c r="AA135" i="4"/>
  <c r="AA136" i="4"/>
  <c r="AA137" i="4"/>
  <c r="AA138" i="4"/>
  <c r="AA139" i="4"/>
  <c r="AA140" i="4"/>
  <c r="AA141" i="4"/>
  <c r="AA142" i="4"/>
  <c r="AA143" i="4"/>
  <c r="AA144" i="4"/>
  <c r="AA145" i="4"/>
  <c r="AA146" i="4"/>
  <c r="AA147" i="4"/>
  <c r="AA148" i="4"/>
  <c r="AA149" i="4"/>
  <c r="AA150" i="4"/>
  <c r="AA151" i="4"/>
  <c r="AA152" i="4"/>
  <c r="AA153" i="4"/>
  <c r="AA154" i="4"/>
  <c r="AA155" i="4"/>
  <c r="AA156" i="4"/>
  <c r="AA157" i="4"/>
  <c r="AA158" i="4"/>
  <c r="AA159" i="4"/>
  <c r="AA160" i="4"/>
  <c r="AA161" i="4"/>
  <c r="AA162" i="4"/>
  <c r="AA163" i="4"/>
  <c r="AA164" i="4"/>
  <c r="AA165" i="4"/>
  <c r="AA166" i="4"/>
  <c r="AA167" i="4"/>
  <c r="AA168" i="4"/>
  <c r="AA169" i="4"/>
  <c r="AA170" i="4"/>
  <c r="AA171" i="4"/>
  <c r="AA172" i="4"/>
  <c r="AA173" i="4"/>
  <c r="AA174" i="4"/>
  <c r="AA175" i="4"/>
  <c r="AA176" i="4"/>
  <c r="AA177" i="4"/>
  <c r="AA178" i="4"/>
  <c r="AA179" i="4"/>
  <c r="AA180" i="4"/>
  <c r="AA181" i="4"/>
  <c r="AA182" i="4"/>
  <c r="AA183" i="4"/>
  <c r="AA184" i="4"/>
  <c r="AA185" i="4"/>
  <c r="AA186" i="4"/>
  <c r="AA187" i="4"/>
  <c r="AA188" i="4"/>
  <c r="AA189" i="4"/>
  <c r="AA190" i="4"/>
  <c r="AA191" i="4"/>
  <c r="AA192" i="4"/>
  <c r="AA193" i="4"/>
  <c r="AA194" i="4"/>
  <c r="AA195" i="4"/>
  <c r="AA196" i="4"/>
  <c r="AA197" i="4"/>
  <c r="AA198" i="4"/>
  <c r="AA199" i="4"/>
  <c r="AA200" i="4"/>
  <c r="AA201" i="4"/>
  <c r="AA202" i="4"/>
  <c r="AA203" i="4"/>
  <c r="AA204" i="4"/>
  <c r="AA205" i="4"/>
  <c r="AA206" i="4"/>
  <c r="AA207" i="4"/>
  <c r="AA208" i="4"/>
  <c r="AA209" i="4"/>
  <c r="AA210" i="4"/>
  <c r="AA211" i="4"/>
  <c r="AA212" i="4"/>
  <c r="AA213" i="4"/>
  <c r="AA214" i="4"/>
  <c r="AA215" i="4"/>
  <c r="AA216" i="4"/>
  <c r="AA217" i="4"/>
  <c r="AA218" i="4"/>
  <c r="AA219" i="4"/>
  <c r="AA220" i="4"/>
  <c r="AA221" i="4"/>
  <c r="AA222" i="4"/>
  <c r="AA223" i="4"/>
  <c r="AA224" i="4"/>
  <c r="AA225" i="4"/>
  <c r="AA226" i="4"/>
  <c r="AA227" i="4"/>
  <c r="AA228" i="4"/>
  <c r="AA229" i="4"/>
  <c r="AA230" i="4"/>
  <c r="AA231" i="4"/>
  <c r="AA232" i="4"/>
  <c r="AA233" i="4"/>
  <c r="AA234" i="4"/>
  <c r="AA235" i="4"/>
  <c r="AA236" i="4"/>
  <c r="AA237" i="4"/>
  <c r="AA238" i="4"/>
  <c r="AA239" i="4"/>
  <c r="AA240" i="4"/>
  <c r="AA241" i="4"/>
  <c r="AA242" i="4"/>
  <c r="AA243" i="4"/>
  <c r="AA244" i="4"/>
  <c r="AA245" i="4"/>
  <c r="AA246" i="4"/>
  <c r="AA247" i="4"/>
  <c r="AA248" i="4"/>
  <c r="AA249" i="4"/>
  <c r="AA250" i="4"/>
  <c r="AA251" i="4"/>
  <c r="AA252" i="4"/>
  <c r="AA253" i="4"/>
  <c r="AA254" i="4"/>
  <c r="AA255" i="4"/>
  <c r="AA256" i="4"/>
  <c r="AA257" i="4"/>
  <c r="AA258" i="4"/>
  <c r="AA259" i="4"/>
  <c r="AA260" i="4"/>
  <c r="AA261" i="4"/>
  <c r="AA262" i="4"/>
  <c r="AA263" i="4"/>
  <c r="AA264" i="4"/>
  <c r="AA265" i="4"/>
  <c r="AA266" i="4"/>
  <c r="AA267" i="4"/>
  <c r="AA268" i="4"/>
  <c r="AA269" i="4"/>
  <c r="AA270" i="4"/>
  <c r="AA271" i="4"/>
  <c r="AA272" i="4"/>
  <c r="AA273" i="4"/>
  <c r="AA274" i="4"/>
  <c r="AA275" i="4"/>
  <c r="AA276" i="4"/>
  <c r="AA277" i="4"/>
  <c r="AA278" i="4"/>
  <c r="AA279" i="4"/>
  <c r="AA280" i="4"/>
  <c r="AA281" i="4"/>
  <c r="AA282" i="4"/>
  <c r="AA283" i="4"/>
  <c r="AA284" i="4"/>
  <c r="AA285" i="4"/>
  <c r="AA286" i="4"/>
  <c r="AA287" i="4"/>
  <c r="AA288" i="4"/>
  <c r="AA289" i="4"/>
  <c r="AA290" i="4"/>
  <c r="AA291" i="4"/>
  <c r="AA292" i="4"/>
  <c r="AA293" i="4"/>
  <c r="AA294" i="4"/>
  <c r="AA295" i="4"/>
  <c r="AA296" i="4"/>
  <c r="AA297" i="4"/>
  <c r="AA298" i="4"/>
  <c r="AA299" i="4"/>
  <c r="AA300" i="4"/>
  <c r="AA301" i="4"/>
  <c r="AA302" i="4"/>
  <c r="AA303" i="4"/>
  <c r="AA304" i="4"/>
  <c r="AA305" i="4"/>
  <c r="AA306" i="4"/>
  <c r="AA307" i="4"/>
  <c r="AA308" i="4"/>
  <c r="AA309" i="4"/>
  <c r="AA310" i="4"/>
  <c r="AA311" i="4"/>
  <c r="AA312" i="4"/>
  <c r="AA313" i="4"/>
  <c r="AA314" i="4"/>
  <c r="AA315" i="4"/>
  <c r="AA316" i="4"/>
  <c r="AA317" i="4"/>
  <c r="AA318" i="4"/>
  <c r="AA319" i="4"/>
  <c r="AA320" i="4"/>
  <c r="AA321" i="4"/>
  <c r="AA322" i="4"/>
  <c r="AA323" i="4"/>
  <c r="AA324" i="4"/>
  <c r="AA325" i="4"/>
  <c r="AA326" i="4"/>
  <c r="AA327" i="4"/>
  <c r="AA328" i="4"/>
  <c r="AA329" i="4"/>
  <c r="AA330" i="4"/>
  <c r="AA331" i="4"/>
  <c r="AA332" i="4"/>
  <c r="AA333" i="4"/>
  <c r="AA334" i="4"/>
  <c r="AA335" i="4"/>
  <c r="AA336" i="4"/>
  <c r="AA337" i="4"/>
  <c r="AA338" i="4"/>
  <c r="AA339" i="4"/>
  <c r="AA340" i="4"/>
  <c r="AA341" i="4"/>
  <c r="AA342" i="4"/>
  <c r="AA343" i="4"/>
  <c r="AA344" i="4"/>
  <c r="AA345" i="4"/>
  <c r="AA346" i="4"/>
  <c r="AA347" i="4"/>
  <c r="AA348" i="4"/>
  <c r="AA349" i="4"/>
  <c r="AA350" i="4"/>
  <c r="AA351" i="4"/>
  <c r="AA352" i="4"/>
  <c r="AA353" i="4"/>
  <c r="AA354" i="4"/>
  <c r="AA355" i="4"/>
  <c r="AA356" i="4"/>
  <c r="AA357" i="4"/>
  <c r="AA358" i="4"/>
  <c r="AA359" i="4"/>
  <c r="AA360" i="4"/>
  <c r="AA361" i="4"/>
  <c r="AA362" i="4"/>
  <c r="AA363" i="4"/>
  <c r="AA364" i="4"/>
  <c r="AA365" i="4"/>
  <c r="AA366" i="4"/>
  <c r="AA367" i="4"/>
  <c r="AA368" i="4"/>
  <c r="AA369" i="4"/>
  <c r="AA370" i="4"/>
  <c r="AA371" i="4"/>
  <c r="AA372" i="4"/>
  <c r="AA373" i="4"/>
  <c r="AA374" i="4"/>
  <c r="AA375" i="4"/>
  <c r="AA376" i="4"/>
  <c r="AA377" i="4"/>
  <c r="AA378" i="4"/>
  <c r="AA379" i="4"/>
  <c r="AA380" i="4"/>
  <c r="AA381" i="4"/>
  <c r="AA382" i="4"/>
  <c r="AA383" i="4"/>
  <c r="AA384" i="4"/>
  <c r="AA385" i="4"/>
  <c r="AA386" i="4"/>
  <c r="AA387" i="4"/>
  <c r="AA388" i="4"/>
  <c r="AA389" i="4"/>
  <c r="AA390" i="4"/>
  <c r="AA391" i="4"/>
  <c r="AA392" i="4"/>
  <c r="AA393" i="4"/>
  <c r="AA394" i="4"/>
  <c r="AA395" i="4"/>
  <c r="AA396" i="4"/>
  <c r="AA397" i="4"/>
  <c r="AA398" i="4"/>
  <c r="AA399" i="4"/>
  <c r="AA400" i="4"/>
  <c r="AA401" i="4"/>
  <c r="AA402" i="4"/>
  <c r="AA403" i="4"/>
  <c r="AA404" i="4"/>
  <c r="AA405" i="4"/>
  <c r="AA406" i="4"/>
  <c r="AA407" i="4"/>
  <c r="AA408" i="4"/>
  <c r="AA409" i="4"/>
  <c r="AA410" i="4"/>
  <c r="AA411" i="4"/>
  <c r="AA412" i="4"/>
  <c r="AA413" i="4"/>
  <c r="AA414" i="4"/>
  <c r="AA415" i="4"/>
  <c r="AA416" i="4"/>
  <c r="AA417" i="4"/>
  <c r="AA418" i="4"/>
  <c r="AA419" i="4"/>
  <c r="AA420" i="4"/>
  <c r="AA421" i="4"/>
  <c r="AA422" i="4"/>
  <c r="AA423" i="4"/>
  <c r="AA424" i="4"/>
  <c r="AA425" i="4"/>
  <c r="AA426" i="4"/>
  <c r="AA427" i="4"/>
  <c r="AA428" i="4"/>
  <c r="AA429" i="4"/>
  <c r="AA430" i="4"/>
  <c r="AA431" i="4"/>
  <c r="AA432" i="4"/>
  <c r="AA433" i="4"/>
  <c r="AA434" i="4"/>
  <c r="AA435" i="4"/>
  <c r="AA436" i="4"/>
  <c r="AA437" i="4"/>
  <c r="AA438" i="4"/>
  <c r="AA439" i="4"/>
  <c r="AA440" i="4"/>
  <c r="AA441" i="4"/>
  <c r="AA442" i="4"/>
  <c r="AA443" i="4"/>
  <c r="AA444" i="4"/>
  <c r="AA445" i="4"/>
  <c r="AA446" i="4"/>
  <c r="AA447" i="4"/>
  <c r="AA448" i="4"/>
  <c r="AA449" i="4"/>
  <c r="AA450" i="4"/>
  <c r="AA451" i="4"/>
  <c r="AA452" i="4"/>
  <c r="AA453" i="4"/>
  <c r="AA454" i="4"/>
  <c r="AA455" i="4"/>
  <c r="AA456" i="4"/>
  <c r="AA457" i="4"/>
  <c r="AA458" i="4"/>
  <c r="AA459" i="4"/>
  <c r="AA460" i="4"/>
  <c r="AA461" i="4"/>
  <c r="AA462" i="4"/>
  <c r="AA463" i="4"/>
  <c r="AA464" i="4"/>
  <c r="AA465" i="4"/>
  <c r="AA466" i="4"/>
  <c r="AA467" i="4"/>
  <c r="AA468" i="4"/>
  <c r="AA469" i="4"/>
  <c r="AA470" i="4"/>
  <c r="AA471" i="4"/>
  <c r="AA472" i="4"/>
  <c r="AA473" i="4"/>
  <c r="AA474" i="4"/>
  <c r="AA475" i="4"/>
  <c r="AA476" i="4"/>
  <c r="AA477" i="4"/>
  <c r="AA478" i="4"/>
  <c r="AA479" i="4"/>
  <c r="AA480" i="4"/>
  <c r="AA481" i="4"/>
  <c r="AA482" i="4"/>
  <c r="AA483" i="4"/>
  <c r="AA484" i="4"/>
  <c r="AA485" i="4"/>
  <c r="AA486" i="4"/>
  <c r="AA487" i="4"/>
  <c r="AA488" i="4"/>
  <c r="AA489" i="4"/>
  <c r="AA490" i="4"/>
  <c r="AA491" i="4"/>
  <c r="AA492" i="4"/>
  <c r="AA493" i="4"/>
  <c r="AA494" i="4"/>
  <c r="AA495" i="4"/>
  <c r="AA496" i="4"/>
  <c r="AA497" i="4"/>
  <c r="AA498" i="4"/>
  <c r="AA499" i="4"/>
  <c r="AA500" i="4"/>
  <c r="AA501" i="4"/>
  <c r="AA502" i="4"/>
  <c r="AA503" i="4"/>
  <c r="AA504" i="4"/>
  <c r="AA505" i="4"/>
  <c r="AA506" i="4"/>
  <c r="AA507" i="4"/>
  <c r="AA508" i="4"/>
  <c r="AA509" i="4"/>
  <c r="AA510" i="4"/>
  <c r="AA511" i="4"/>
  <c r="AA512" i="4"/>
  <c r="AA513" i="4"/>
  <c r="AA514" i="4"/>
  <c r="AA515" i="4"/>
  <c r="AA516" i="4"/>
  <c r="AA517" i="4"/>
  <c r="AA518" i="4"/>
  <c r="AA519" i="4"/>
  <c r="AA520" i="4"/>
  <c r="AA521" i="4"/>
  <c r="AA522" i="4"/>
  <c r="AA523" i="4"/>
  <c r="AA524" i="4"/>
  <c r="AA525" i="4"/>
  <c r="AA526" i="4"/>
  <c r="AA527" i="4"/>
  <c r="AA528" i="4"/>
  <c r="AA529" i="4"/>
  <c r="AA530" i="4"/>
  <c r="AA531" i="4"/>
  <c r="AA532" i="4"/>
  <c r="AA533" i="4"/>
  <c r="AA534" i="4"/>
  <c r="AA535" i="4"/>
  <c r="AA536" i="4"/>
  <c r="AA537" i="4"/>
  <c r="AA538" i="4"/>
  <c r="AA539" i="4"/>
  <c r="AA540" i="4"/>
  <c r="AA541" i="4"/>
  <c r="AA542" i="4"/>
  <c r="AA543" i="4"/>
  <c r="AA544" i="4"/>
  <c r="AA545" i="4"/>
  <c r="AA546" i="4"/>
  <c r="AA547" i="4"/>
  <c r="AA548" i="4"/>
  <c r="AA549" i="4"/>
  <c r="AA550" i="4"/>
  <c r="AA551" i="4"/>
  <c r="AA552" i="4"/>
  <c r="AA553" i="4"/>
  <c r="AA554" i="4"/>
  <c r="AA555" i="4"/>
  <c r="AA556" i="4"/>
  <c r="AA557" i="4"/>
  <c r="AA558" i="4"/>
  <c r="AA559" i="4"/>
  <c r="AA560" i="4"/>
  <c r="AA561" i="4"/>
  <c r="AA562" i="4"/>
  <c r="AA563" i="4"/>
  <c r="AA564" i="4"/>
  <c r="AA565" i="4"/>
  <c r="AA566" i="4"/>
  <c r="AA567" i="4"/>
  <c r="AA568" i="4"/>
  <c r="AA569" i="4"/>
  <c r="AA570" i="4"/>
  <c r="AA571" i="4"/>
  <c r="AA572" i="4"/>
  <c r="AA573" i="4"/>
  <c r="AA574" i="4"/>
  <c r="AA575" i="4"/>
  <c r="AA576" i="4"/>
  <c r="AA577" i="4"/>
  <c r="AA578" i="4"/>
  <c r="AA579" i="4"/>
  <c r="AA580" i="4"/>
  <c r="AA581" i="4"/>
  <c r="AA582" i="4"/>
  <c r="AA583" i="4"/>
  <c r="AA584" i="4"/>
  <c r="AA585" i="4"/>
  <c r="AA586" i="4"/>
  <c r="AA587" i="4"/>
  <c r="AA588" i="4"/>
  <c r="AA589" i="4"/>
  <c r="AA590" i="4"/>
  <c r="AA591" i="4"/>
  <c r="AA592" i="4"/>
  <c r="AA593" i="4"/>
  <c r="AA594" i="4"/>
  <c r="AA595" i="4"/>
  <c r="AA596" i="4"/>
  <c r="AA597" i="4"/>
  <c r="AA598" i="4"/>
  <c r="AA599" i="4"/>
  <c r="AA600" i="4"/>
  <c r="AA601" i="4"/>
  <c r="AA602" i="4"/>
  <c r="AA603" i="4"/>
  <c r="AA604" i="4"/>
  <c r="AA605" i="4"/>
  <c r="AA606" i="4"/>
  <c r="AA607" i="4"/>
  <c r="AA608" i="4"/>
  <c r="AA609" i="4"/>
  <c r="AA610" i="4"/>
  <c r="AA611" i="4"/>
  <c r="AA612" i="4"/>
  <c r="AA613" i="4"/>
  <c r="AA614" i="4"/>
  <c r="AA615" i="4"/>
  <c r="AA616" i="4"/>
  <c r="AA617" i="4"/>
  <c r="AA618" i="4"/>
  <c r="AA619" i="4"/>
  <c r="AA620" i="4"/>
  <c r="AA621" i="4"/>
  <c r="AA622" i="4"/>
  <c r="AA623" i="4"/>
  <c r="AA624" i="4"/>
  <c r="AA625" i="4"/>
  <c r="AA626" i="4"/>
  <c r="AA627" i="4"/>
  <c r="AA628" i="4"/>
  <c r="AA629" i="4"/>
  <c r="AA630" i="4"/>
  <c r="AA631" i="4"/>
  <c r="AA632" i="4"/>
  <c r="AA633" i="4"/>
  <c r="AA634" i="4"/>
  <c r="AA635" i="4"/>
  <c r="AA636" i="4"/>
  <c r="AA637" i="4"/>
  <c r="AA638" i="4"/>
  <c r="AA639" i="4"/>
  <c r="AA640" i="4"/>
  <c r="AA641" i="4"/>
  <c r="AA642" i="4"/>
  <c r="AA643" i="4"/>
  <c r="AA644" i="4"/>
  <c r="AA645" i="4"/>
  <c r="AA646" i="4"/>
  <c r="AA647" i="4"/>
  <c r="AA648" i="4"/>
  <c r="AA649" i="4"/>
  <c r="AA650" i="4"/>
  <c r="AA651" i="4"/>
  <c r="AA652" i="4"/>
  <c r="AA653" i="4"/>
  <c r="AA654" i="4"/>
  <c r="AA655" i="4"/>
  <c r="AA656" i="4"/>
  <c r="AA657" i="4"/>
  <c r="AA658" i="4"/>
  <c r="AA659" i="4"/>
  <c r="AA660" i="4"/>
  <c r="AA661" i="4"/>
  <c r="AA662" i="4"/>
  <c r="AA663" i="4"/>
  <c r="AA664" i="4"/>
  <c r="AA665" i="4"/>
  <c r="AA666" i="4"/>
  <c r="AA667" i="4"/>
  <c r="AA668" i="4"/>
  <c r="AA669" i="4"/>
  <c r="AA670" i="4"/>
  <c r="AA671" i="4"/>
  <c r="AA672" i="4"/>
  <c r="AA673" i="4"/>
  <c r="AA674" i="4"/>
  <c r="AA675" i="4"/>
  <c r="AA676" i="4"/>
  <c r="AA677" i="4"/>
  <c r="AA678" i="4"/>
  <c r="AA679" i="4"/>
  <c r="AA680" i="4"/>
  <c r="AA681" i="4"/>
  <c r="AA682" i="4"/>
  <c r="AA683" i="4"/>
  <c r="AA684" i="4"/>
  <c r="AA685" i="4"/>
  <c r="AA686" i="4"/>
  <c r="AA687" i="4"/>
  <c r="AA688" i="4"/>
  <c r="AA689" i="4"/>
  <c r="AA690" i="4"/>
  <c r="AA691" i="4"/>
  <c r="AA692" i="4"/>
  <c r="AA693" i="4"/>
  <c r="AA694" i="4"/>
  <c r="AA695" i="4"/>
  <c r="AA696" i="4"/>
  <c r="AA697" i="4"/>
  <c r="AA698" i="4"/>
  <c r="AA699" i="4"/>
  <c r="AA700" i="4"/>
  <c r="AA701" i="4"/>
  <c r="AA702" i="4"/>
  <c r="AA703" i="4"/>
  <c r="AA704" i="4"/>
  <c r="AA705" i="4"/>
  <c r="AA706" i="4"/>
  <c r="AA707" i="4"/>
  <c r="AA708" i="4"/>
  <c r="AA709" i="4"/>
  <c r="AA710" i="4"/>
  <c r="AA711" i="4"/>
  <c r="AA712" i="4"/>
  <c r="AA713" i="4"/>
  <c r="AA714" i="4"/>
  <c r="AA715" i="4"/>
  <c r="AA716" i="4"/>
  <c r="AA717" i="4"/>
  <c r="AA718" i="4"/>
  <c r="AA719" i="4"/>
  <c r="AA720" i="4"/>
  <c r="AA721" i="4"/>
  <c r="AA722" i="4"/>
  <c r="AA723" i="4"/>
  <c r="AA724" i="4"/>
  <c r="AA725" i="4"/>
  <c r="AA726" i="4"/>
  <c r="AA727" i="4"/>
  <c r="AA728" i="4"/>
  <c r="AA729" i="4"/>
  <c r="AA730" i="4"/>
  <c r="AA731" i="4"/>
  <c r="AA732" i="4"/>
  <c r="AA733" i="4"/>
  <c r="AA734" i="4"/>
  <c r="AA735" i="4"/>
  <c r="AA736" i="4"/>
  <c r="AA737" i="4"/>
  <c r="AA738" i="4"/>
  <c r="AA739" i="4"/>
  <c r="AA740" i="4"/>
  <c r="AA741" i="4"/>
  <c r="AA742" i="4"/>
  <c r="AA743" i="4"/>
  <c r="AA744" i="4"/>
  <c r="AA745" i="4"/>
  <c r="AA746" i="4"/>
  <c r="AA747" i="4"/>
  <c r="AA748" i="4"/>
  <c r="AA749" i="4"/>
  <c r="AA750" i="4"/>
  <c r="AA751" i="4"/>
  <c r="AA752" i="4"/>
  <c r="AA753" i="4"/>
  <c r="AA754" i="4"/>
  <c r="AA755" i="4"/>
  <c r="AA756" i="4"/>
  <c r="AA757" i="4"/>
  <c r="AA758" i="4"/>
  <c r="AA759" i="4"/>
  <c r="AA760" i="4"/>
  <c r="AA761" i="4"/>
  <c r="AA762" i="4"/>
  <c r="AA763" i="4"/>
  <c r="AA764" i="4"/>
  <c r="AA765" i="4"/>
  <c r="AA766" i="4"/>
  <c r="AA767" i="4"/>
  <c r="AA768" i="4"/>
  <c r="AA769" i="4"/>
  <c r="AA770" i="4"/>
  <c r="AA771" i="4"/>
  <c r="AA772" i="4"/>
  <c r="AA773" i="4"/>
  <c r="AA774" i="4"/>
  <c r="AA775" i="4"/>
  <c r="AA776" i="4"/>
  <c r="AA777" i="4"/>
  <c r="AA778" i="4"/>
  <c r="AA779" i="4"/>
  <c r="AA780" i="4"/>
  <c r="AA781" i="4"/>
  <c r="AA782" i="4"/>
  <c r="AA783" i="4"/>
  <c r="AA784" i="4"/>
  <c r="AA785" i="4"/>
  <c r="AA786" i="4"/>
  <c r="AA787" i="4"/>
  <c r="AA788" i="4"/>
  <c r="AA789" i="4"/>
  <c r="AA790" i="4"/>
  <c r="AA791" i="4"/>
  <c r="AA792" i="4"/>
  <c r="AA793" i="4"/>
  <c r="AA794" i="4"/>
  <c r="AA795" i="4"/>
  <c r="AA796" i="4"/>
  <c r="AA797" i="4"/>
  <c r="AA798" i="4"/>
  <c r="AA799" i="4"/>
  <c r="AA800" i="4"/>
  <c r="AA801" i="4"/>
  <c r="AA802" i="4"/>
  <c r="AA803" i="4"/>
  <c r="AA804" i="4"/>
  <c r="AA805" i="4"/>
  <c r="AA806" i="4"/>
  <c r="AA807" i="4"/>
  <c r="AA808" i="4"/>
  <c r="AA809" i="4"/>
  <c r="AA810" i="4"/>
  <c r="AA811" i="4"/>
  <c r="AA812" i="4"/>
  <c r="AA813" i="4"/>
  <c r="AA814" i="4"/>
  <c r="AA815" i="4"/>
  <c r="AA816" i="4"/>
  <c r="AA817" i="4"/>
  <c r="AA818" i="4"/>
  <c r="AA819" i="4"/>
  <c r="AA820" i="4"/>
  <c r="AA821" i="4"/>
  <c r="AA822" i="4"/>
  <c r="AA823" i="4"/>
  <c r="AA824" i="4"/>
  <c r="AA825" i="4"/>
  <c r="AA826" i="4"/>
  <c r="AA827" i="4"/>
  <c r="AA828" i="4"/>
  <c r="AA829" i="4"/>
  <c r="AA830" i="4"/>
  <c r="AA831" i="4"/>
  <c r="AA832" i="4"/>
  <c r="AA833" i="4"/>
  <c r="AA834" i="4"/>
  <c r="AA835" i="4"/>
  <c r="AA836" i="4"/>
  <c r="AA837" i="4"/>
  <c r="AA838" i="4"/>
  <c r="AA839" i="4"/>
  <c r="AA840" i="4"/>
  <c r="AA841" i="4"/>
  <c r="AA842" i="4"/>
  <c r="AA843" i="4"/>
  <c r="AA844" i="4"/>
  <c r="AA845" i="4"/>
  <c r="AA846" i="4"/>
  <c r="AA847" i="4"/>
  <c r="AA848" i="4"/>
  <c r="AA849" i="4"/>
  <c r="AA850" i="4"/>
  <c r="AA851" i="4"/>
  <c r="AA852" i="4"/>
  <c r="AA853" i="4"/>
  <c r="AA854" i="4"/>
  <c r="AA855" i="4"/>
  <c r="AA856" i="4"/>
  <c r="AA857" i="4"/>
  <c r="AA858" i="4"/>
  <c r="AA859" i="4"/>
  <c r="AA860" i="4"/>
  <c r="AA861" i="4"/>
  <c r="AA862" i="4"/>
  <c r="AA863" i="4"/>
  <c r="AA864" i="4"/>
  <c r="AA865" i="4"/>
  <c r="AA866" i="4"/>
  <c r="AA867" i="4"/>
  <c r="AA868" i="4"/>
  <c r="AA869" i="4"/>
  <c r="AA870" i="4"/>
  <c r="AA871" i="4"/>
  <c r="AA872" i="4"/>
  <c r="AA873" i="4"/>
  <c r="AA874" i="4"/>
  <c r="AA875" i="4"/>
  <c r="AA876" i="4"/>
  <c r="AA877" i="4"/>
  <c r="AA878" i="4"/>
  <c r="AA879" i="4"/>
  <c r="AA880" i="4"/>
  <c r="AA881" i="4"/>
  <c r="AA882" i="4"/>
  <c r="AA883" i="4"/>
  <c r="AA884" i="4"/>
  <c r="AA885" i="4"/>
  <c r="AA886" i="4"/>
  <c r="AA887" i="4"/>
  <c r="AA888" i="4"/>
  <c r="AA889" i="4"/>
  <c r="AA890" i="4"/>
  <c r="AA891" i="4"/>
  <c r="AA892" i="4"/>
  <c r="AA893" i="4"/>
  <c r="AA894" i="4"/>
  <c r="AA895" i="4"/>
  <c r="AA896" i="4"/>
  <c r="AA897" i="4"/>
  <c r="AA898" i="4"/>
  <c r="AA899" i="4"/>
  <c r="AA900" i="4"/>
  <c r="AA901" i="4"/>
  <c r="AA902" i="4"/>
  <c r="AA903" i="4"/>
  <c r="AA904" i="4"/>
  <c r="AA905" i="4"/>
  <c r="AA906" i="4"/>
  <c r="AA907" i="4"/>
  <c r="AA908" i="4"/>
  <c r="AA909" i="4"/>
  <c r="AA910" i="4"/>
  <c r="AA911" i="4"/>
  <c r="AA912" i="4"/>
  <c r="AA913" i="4"/>
  <c r="AA914" i="4"/>
  <c r="AA915" i="4"/>
  <c r="AA916" i="4"/>
  <c r="AA917" i="4"/>
  <c r="AA918" i="4"/>
  <c r="AA919" i="4"/>
  <c r="AA920" i="4"/>
  <c r="AA921" i="4"/>
  <c r="AA922" i="4"/>
  <c r="AA923" i="4"/>
  <c r="AA924" i="4"/>
  <c r="AA925" i="4"/>
  <c r="AA926" i="4"/>
  <c r="AA927" i="4"/>
  <c r="AA928" i="4"/>
  <c r="AA929" i="4"/>
  <c r="AA930" i="4"/>
  <c r="AA931" i="4"/>
  <c r="AA932" i="4"/>
  <c r="AA933" i="4"/>
  <c r="AA934" i="4"/>
  <c r="AA935" i="4"/>
  <c r="AA936" i="4"/>
  <c r="AA937" i="4"/>
  <c r="AA938" i="4"/>
  <c r="AA939" i="4"/>
  <c r="AA940" i="4"/>
  <c r="AA941" i="4"/>
  <c r="AA942" i="4"/>
  <c r="AA943" i="4"/>
  <c r="AA944" i="4"/>
  <c r="AA945" i="4"/>
  <c r="AA946" i="4"/>
  <c r="AA947" i="4"/>
  <c r="AA948" i="4"/>
  <c r="AA949" i="4"/>
  <c r="AA950" i="4"/>
  <c r="AA951" i="4"/>
  <c r="AA952" i="4"/>
  <c r="AA953" i="4"/>
  <c r="AA954" i="4"/>
  <c r="AA955" i="4"/>
  <c r="AA956" i="4"/>
  <c r="AA957" i="4"/>
  <c r="AA958" i="4"/>
  <c r="AA959" i="4"/>
  <c r="AA960" i="4"/>
  <c r="AA961" i="4"/>
  <c r="AA962" i="4"/>
  <c r="AA963" i="4"/>
  <c r="AA964" i="4"/>
  <c r="AA965" i="4"/>
  <c r="AA966" i="4"/>
  <c r="AA967" i="4"/>
  <c r="AA968" i="4"/>
  <c r="AA969" i="4"/>
  <c r="AA970" i="4"/>
  <c r="AA971" i="4"/>
  <c r="AA972" i="4"/>
  <c r="AA973" i="4"/>
  <c r="AA974" i="4"/>
  <c r="AA975" i="4"/>
  <c r="AA976" i="4"/>
  <c r="AA977" i="4"/>
  <c r="AA978" i="4"/>
  <c r="AA979" i="4"/>
  <c r="AA980" i="4"/>
  <c r="AA981" i="4"/>
  <c r="AA982" i="4"/>
  <c r="AA983" i="4"/>
  <c r="AA984" i="4"/>
  <c r="AA985" i="4"/>
  <c r="AA986" i="4"/>
  <c r="AA987" i="4"/>
  <c r="AA988" i="4"/>
  <c r="AA989" i="4"/>
  <c r="AA990" i="4"/>
  <c r="AA991" i="4"/>
  <c r="AA992" i="4"/>
  <c r="AA993" i="4"/>
  <c r="AA994" i="4"/>
  <c r="AA995" i="4"/>
  <c r="AA996" i="4"/>
  <c r="AA997" i="4"/>
  <c r="AA998" i="4"/>
  <c r="AA999" i="4"/>
  <c r="AA1000" i="4"/>
  <c r="AA1001" i="4"/>
  <c r="AA1002" i="4"/>
  <c r="AA1003" i="4"/>
  <c r="AA1004" i="4"/>
  <c r="AA1005" i="4"/>
  <c r="AA1006" i="4"/>
  <c r="AA1007" i="4"/>
  <c r="AA1008" i="4"/>
  <c r="AA1009" i="4"/>
  <c r="AA1010" i="4"/>
  <c r="AA1011" i="4"/>
  <c r="AA1012" i="4"/>
  <c r="AA1013" i="4"/>
  <c r="AA1014" i="4"/>
  <c r="AA1015" i="4"/>
  <c r="AA1016" i="4"/>
  <c r="AA1017" i="4"/>
  <c r="AA1018" i="4"/>
  <c r="AA1019" i="4"/>
  <c r="AA1020" i="4"/>
  <c r="AA1021" i="4"/>
  <c r="AA1022" i="4"/>
  <c r="AA1023" i="4"/>
  <c r="AA1024" i="4"/>
  <c r="AA1025" i="4"/>
  <c r="AA1026" i="4"/>
  <c r="AA1027" i="4"/>
  <c r="AA1028" i="4"/>
  <c r="AA1029" i="4"/>
  <c r="AA1030" i="4"/>
  <c r="AA1031" i="4"/>
  <c r="AA1032" i="4"/>
  <c r="AA1033" i="4"/>
  <c r="AA1034" i="4"/>
  <c r="AA1035" i="4"/>
  <c r="AA1036" i="4"/>
  <c r="AA1037" i="4"/>
  <c r="AA1038" i="4"/>
  <c r="AA1039" i="4"/>
  <c r="AA1040" i="4"/>
  <c r="AA1041" i="4"/>
  <c r="AA1042" i="4"/>
  <c r="AA1043" i="4"/>
  <c r="AA1044" i="4"/>
  <c r="AA1045" i="4"/>
  <c r="AA1046" i="4"/>
  <c r="AA1047" i="4"/>
  <c r="AA1048" i="4"/>
  <c r="AA1049" i="4"/>
  <c r="AA1050" i="4"/>
  <c r="AA1051" i="4"/>
  <c r="AA1052" i="4"/>
  <c r="AA1053" i="4"/>
  <c r="AA1054" i="4"/>
  <c r="AA1055" i="4"/>
  <c r="AA1056" i="4"/>
  <c r="AA1057" i="4"/>
  <c r="AA1058" i="4"/>
  <c r="AA1059" i="4"/>
  <c r="AA1060" i="4"/>
  <c r="AA1061" i="4"/>
  <c r="AA1062" i="4"/>
  <c r="AA1063" i="4"/>
  <c r="AA1064" i="4"/>
  <c r="AA1065" i="4"/>
  <c r="AA1066" i="4"/>
  <c r="AA1067" i="4"/>
  <c r="AA1068" i="4"/>
  <c r="AA1069" i="4"/>
  <c r="AA1070" i="4"/>
  <c r="AA1071" i="4"/>
  <c r="AA1072" i="4"/>
  <c r="AA1073" i="4"/>
  <c r="AA1074" i="4"/>
  <c r="AA1075" i="4"/>
  <c r="AA1076" i="4"/>
  <c r="AA1077" i="4"/>
  <c r="AA1078" i="4"/>
  <c r="AA1079" i="4"/>
  <c r="AA1080" i="4"/>
  <c r="AA1081" i="4"/>
  <c r="AA1082" i="4"/>
  <c r="AA1083" i="4"/>
  <c r="AA1084" i="4"/>
  <c r="AA1085" i="4"/>
  <c r="AA1086" i="4"/>
  <c r="AA1087" i="4"/>
  <c r="AA1088" i="4"/>
  <c r="AA1089" i="4"/>
  <c r="AA1090" i="4"/>
  <c r="AA1091" i="4"/>
  <c r="AA1092" i="4"/>
  <c r="AA1093" i="4"/>
  <c r="AA1094" i="4"/>
  <c r="AA1095" i="4"/>
  <c r="AA1096" i="4"/>
  <c r="AA1097" i="4"/>
  <c r="AA1098" i="4"/>
  <c r="AA1099" i="4"/>
  <c r="AA1100" i="4"/>
  <c r="AA1101" i="4"/>
  <c r="AA1102" i="4"/>
  <c r="AA1103" i="4"/>
  <c r="AA1104" i="4"/>
  <c r="AA1105" i="4"/>
  <c r="AA1106" i="4"/>
  <c r="AA1107" i="4"/>
  <c r="AA1108" i="4"/>
  <c r="AA1109" i="4"/>
  <c r="AA1110" i="4"/>
  <c r="AA1111" i="4"/>
  <c r="AA1112" i="4"/>
  <c r="AA1113" i="4"/>
  <c r="AA1114" i="4"/>
  <c r="AA1115" i="4"/>
  <c r="AA1116" i="4"/>
  <c r="AA1117" i="4"/>
  <c r="AA1118" i="4"/>
  <c r="AA1119" i="4"/>
  <c r="AA1120" i="4"/>
  <c r="AA1121" i="4"/>
  <c r="AA1122" i="4"/>
  <c r="AA1123" i="4"/>
  <c r="AA1124" i="4"/>
  <c r="AA1125" i="4"/>
  <c r="AA1126" i="4"/>
  <c r="AA1127" i="4"/>
  <c r="AA1128" i="4"/>
  <c r="AA1129" i="4"/>
  <c r="AA1130" i="4"/>
  <c r="AA1131" i="4"/>
  <c r="AA1132" i="4"/>
  <c r="AA1133" i="4"/>
  <c r="AA1134" i="4"/>
  <c r="AA1135" i="4"/>
  <c r="AA1136" i="4"/>
  <c r="AA1137" i="4"/>
  <c r="AA1138" i="4"/>
  <c r="AA1139" i="4"/>
  <c r="AA1140" i="4"/>
  <c r="AA1141" i="4"/>
  <c r="AA1142" i="4"/>
  <c r="AA1143" i="4"/>
  <c r="AA1144" i="4"/>
  <c r="AA1145" i="4"/>
  <c r="AA1146" i="4"/>
  <c r="AA1147" i="4"/>
  <c r="AA1148" i="4"/>
  <c r="AA1149" i="4"/>
  <c r="AA1150" i="4"/>
  <c r="AA1151" i="4"/>
  <c r="AA1152" i="4"/>
  <c r="AA1153" i="4"/>
  <c r="AA1154" i="4"/>
  <c r="AA1155" i="4"/>
  <c r="AA1156" i="4"/>
  <c r="AA1157" i="4"/>
  <c r="AA1158" i="4"/>
  <c r="AA1159" i="4"/>
  <c r="AA1160" i="4"/>
  <c r="AA1161" i="4"/>
  <c r="AA1162" i="4"/>
  <c r="AA1163" i="4"/>
  <c r="AA1164" i="4"/>
  <c r="AA1165" i="4"/>
  <c r="AA1166" i="4"/>
  <c r="AA1167" i="4"/>
  <c r="AA1168" i="4"/>
  <c r="AA1169" i="4"/>
  <c r="AA1170" i="4"/>
  <c r="AA1171" i="4"/>
  <c r="AA1172" i="4"/>
  <c r="AA1173" i="4"/>
  <c r="AA1174" i="4"/>
  <c r="AA1175" i="4"/>
  <c r="AA1176" i="4"/>
  <c r="AA1177" i="4"/>
  <c r="AA1178" i="4"/>
  <c r="AA1179" i="4"/>
  <c r="AA1180" i="4"/>
  <c r="AA1181" i="4"/>
  <c r="AA1182" i="4"/>
  <c r="AA1183" i="4"/>
  <c r="AA1184" i="4"/>
  <c r="AA1185" i="4"/>
  <c r="AA1186" i="4"/>
  <c r="AA1187" i="4"/>
  <c r="AA1188" i="4"/>
  <c r="AA1189" i="4"/>
  <c r="AA1190" i="4"/>
  <c r="AA1191" i="4"/>
  <c r="AA1192" i="4"/>
  <c r="AA1193" i="4"/>
  <c r="AA1194" i="4"/>
  <c r="AA1195" i="4"/>
  <c r="AA1196" i="4"/>
  <c r="AA1197" i="4"/>
  <c r="AA1198" i="4"/>
  <c r="AA1199" i="4"/>
  <c r="AA1200" i="4"/>
  <c r="AA1201" i="4"/>
  <c r="W3" i="4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380" i="4"/>
  <c r="W381" i="4"/>
  <c r="W382" i="4"/>
  <c r="W383" i="4"/>
  <c r="W384" i="4"/>
  <c r="W385" i="4"/>
  <c r="W386" i="4"/>
  <c r="W387" i="4"/>
  <c r="W388" i="4"/>
  <c r="W389" i="4"/>
  <c r="W390" i="4"/>
  <c r="W391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W411" i="4"/>
  <c r="W412" i="4"/>
  <c r="W413" i="4"/>
  <c r="W414" i="4"/>
  <c r="W415" i="4"/>
  <c r="W416" i="4"/>
  <c r="W417" i="4"/>
  <c r="W418" i="4"/>
  <c r="W419" i="4"/>
  <c r="W420" i="4"/>
  <c r="W421" i="4"/>
  <c r="W422" i="4"/>
  <c r="W423" i="4"/>
  <c r="W424" i="4"/>
  <c r="W425" i="4"/>
  <c r="W426" i="4"/>
  <c r="W427" i="4"/>
  <c r="W428" i="4"/>
  <c r="W429" i="4"/>
  <c r="W430" i="4"/>
  <c r="W431" i="4"/>
  <c r="W432" i="4"/>
  <c r="W433" i="4"/>
  <c r="W434" i="4"/>
  <c r="W435" i="4"/>
  <c r="W436" i="4"/>
  <c r="W437" i="4"/>
  <c r="W438" i="4"/>
  <c r="W439" i="4"/>
  <c r="W440" i="4"/>
  <c r="W441" i="4"/>
  <c r="W442" i="4"/>
  <c r="W443" i="4"/>
  <c r="W444" i="4"/>
  <c r="W445" i="4"/>
  <c r="W446" i="4"/>
  <c r="W447" i="4"/>
  <c r="W448" i="4"/>
  <c r="W449" i="4"/>
  <c r="W450" i="4"/>
  <c r="W451" i="4"/>
  <c r="W452" i="4"/>
  <c r="W453" i="4"/>
  <c r="W454" i="4"/>
  <c r="W455" i="4"/>
  <c r="W456" i="4"/>
  <c r="W457" i="4"/>
  <c r="W458" i="4"/>
  <c r="W459" i="4"/>
  <c r="W460" i="4"/>
  <c r="W461" i="4"/>
  <c r="W462" i="4"/>
  <c r="W463" i="4"/>
  <c r="W464" i="4"/>
  <c r="W465" i="4"/>
  <c r="W466" i="4"/>
  <c r="W467" i="4"/>
  <c r="W468" i="4"/>
  <c r="W469" i="4"/>
  <c r="W470" i="4"/>
  <c r="W471" i="4"/>
  <c r="W472" i="4"/>
  <c r="W473" i="4"/>
  <c r="W474" i="4"/>
  <c r="W475" i="4"/>
  <c r="W476" i="4"/>
  <c r="W477" i="4"/>
  <c r="W478" i="4"/>
  <c r="W479" i="4"/>
  <c r="W480" i="4"/>
  <c r="W481" i="4"/>
  <c r="W482" i="4"/>
  <c r="W483" i="4"/>
  <c r="W484" i="4"/>
  <c r="W485" i="4"/>
  <c r="W486" i="4"/>
  <c r="W487" i="4"/>
  <c r="W488" i="4"/>
  <c r="W489" i="4"/>
  <c r="W490" i="4"/>
  <c r="W491" i="4"/>
  <c r="W492" i="4"/>
  <c r="W493" i="4"/>
  <c r="W494" i="4"/>
  <c r="W495" i="4"/>
  <c r="W496" i="4"/>
  <c r="W497" i="4"/>
  <c r="W498" i="4"/>
  <c r="W499" i="4"/>
  <c r="W500" i="4"/>
  <c r="W501" i="4"/>
  <c r="W502" i="4"/>
  <c r="W503" i="4"/>
  <c r="W504" i="4"/>
  <c r="W505" i="4"/>
  <c r="W506" i="4"/>
  <c r="W507" i="4"/>
  <c r="W508" i="4"/>
  <c r="W509" i="4"/>
  <c r="W510" i="4"/>
  <c r="W511" i="4"/>
  <c r="W512" i="4"/>
  <c r="W513" i="4"/>
  <c r="W514" i="4"/>
  <c r="W515" i="4"/>
  <c r="W516" i="4"/>
  <c r="W517" i="4"/>
  <c r="W518" i="4"/>
  <c r="W519" i="4"/>
  <c r="W520" i="4"/>
  <c r="W521" i="4"/>
  <c r="W522" i="4"/>
  <c r="W523" i="4"/>
  <c r="W524" i="4"/>
  <c r="W525" i="4"/>
  <c r="W526" i="4"/>
  <c r="W527" i="4"/>
  <c r="W528" i="4"/>
  <c r="W529" i="4"/>
  <c r="W530" i="4"/>
  <c r="W531" i="4"/>
  <c r="W532" i="4"/>
  <c r="W533" i="4"/>
  <c r="W534" i="4"/>
  <c r="W535" i="4"/>
  <c r="W536" i="4"/>
  <c r="W537" i="4"/>
  <c r="W538" i="4"/>
  <c r="W539" i="4"/>
  <c r="W540" i="4"/>
  <c r="W541" i="4"/>
  <c r="W542" i="4"/>
  <c r="W543" i="4"/>
  <c r="W544" i="4"/>
  <c r="W545" i="4"/>
  <c r="W546" i="4"/>
  <c r="W547" i="4"/>
  <c r="W548" i="4"/>
  <c r="W549" i="4"/>
  <c r="W550" i="4"/>
  <c r="W551" i="4"/>
  <c r="W552" i="4"/>
  <c r="W553" i="4"/>
  <c r="W554" i="4"/>
  <c r="W555" i="4"/>
  <c r="W556" i="4"/>
  <c r="W557" i="4"/>
  <c r="W558" i="4"/>
  <c r="W559" i="4"/>
  <c r="W560" i="4"/>
  <c r="W561" i="4"/>
  <c r="W562" i="4"/>
  <c r="W563" i="4"/>
  <c r="W564" i="4"/>
  <c r="W565" i="4"/>
  <c r="W566" i="4"/>
  <c r="W567" i="4"/>
  <c r="W568" i="4"/>
  <c r="W569" i="4"/>
  <c r="W570" i="4"/>
  <c r="W571" i="4"/>
  <c r="W572" i="4"/>
  <c r="W573" i="4"/>
  <c r="W574" i="4"/>
  <c r="W575" i="4"/>
  <c r="W576" i="4"/>
  <c r="W577" i="4"/>
  <c r="W578" i="4"/>
  <c r="W579" i="4"/>
  <c r="W580" i="4"/>
  <c r="W581" i="4"/>
  <c r="W582" i="4"/>
  <c r="W583" i="4"/>
  <c r="W584" i="4"/>
  <c r="W585" i="4"/>
  <c r="W586" i="4"/>
  <c r="W587" i="4"/>
  <c r="W588" i="4"/>
  <c r="W589" i="4"/>
  <c r="W590" i="4"/>
  <c r="W591" i="4"/>
  <c r="W592" i="4"/>
  <c r="W593" i="4"/>
  <c r="W594" i="4"/>
  <c r="W595" i="4"/>
  <c r="W596" i="4"/>
  <c r="W597" i="4"/>
  <c r="W598" i="4"/>
  <c r="W599" i="4"/>
  <c r="W600" i="4"/>
  <c r="W601" i="4"/>
  <c r="W602" i="4"/>
  <c r="W603" i="4"/>
  <c r="W604" i="4"/>
  <c r="W605" i="4"/>
  <c r="W606" i="4"/>
  <c r="W607" i="4"/>
  <c r="W608" i="4"/>
  <c r="W609" i="4"/>
  <c r="W610" i="4"/>
  <c r="W611" i="4"/>
  <c r="W612" i="4"/>
  <c r="W613" i="4"/>
  <c r="W614" i="4"/>
  <c r="W615" i="4"/>
  <c r="W616" i="4"/>
  <c r="W617" i="4"/>
  <c r="W618" i="4"/>
  <c r="W619" i="4"/>
  <c r="W620" i="4"/>
  <c r="W621" i="4"/>
  <c r="W622" i="4"/>
  <c r="W623" i="4"/>
  <c r="W624" i="4"/>
  <c r="W625" i="4"/>
  <c r="W626" i="4"/>
  <c r="W627" i="4"/>
  <c r="W628" i="4"/>
  <c r="W629" i="4"/>
  <c r="W630" i="4"/>
  <c r="W631" i="4"/>
  <c r="W632" i="4"/>
  <c r="W633" i="4"/>
  <c r="W634" i="4"/>
  <c r="W635" i="4"/>
  <c r="W636" i="4"/>
  <c r="W637" i="4"/>
  <c r="W638" i="4"/>
  <c r="W639" i="4"/>
  <c r="W640" i="4"/>
  <c r="W641" i="4"/>
  <c r="W642" i="4"/>
  <c r="W643" i="4"/>
  <c r="W644" i="4"/>
  <c r="W645" i="4"/>
  <c r="W646" i="4"/>
  <c r="W647" i="4"/>
  <c r="W648" i="4"/>
  <c r="W649" i="4"/>
  <c r="W650" i="4"/>
  <c r="W651" i="4"/>
  <c r="W652" i="4"/>
  <c r="W653" i="4"/>
  <c r="W654" i="4"/>
  <c r="W655" i="4"/>
  <c r="W656" i="4"/>
  <c r="W657" i="4"/>
  <c r="W658" i="4"/>
  <c r="W659" i="4"/>
  <c r="W660" i="4"/>
  <c r="W661" i="4"/>
  <c r="W662" i="4"/>
  <c r="W663" i="4"/>
  <c r="W664" i="4"/>
  <c r="W665" i="4"/>
  <c r="W666" i="4"/>
  <c r="W667" i="4"/>
  <c r="W668" i="4"/>
  <c r="W669" i="4"/>
  <c r="W670" i="4"/>
  <c r="W671" i="4"/>
  <c r="W672" i="4"/>
  <c r="W673" i="4"/>
  <c r="W674" i="4"/>
  <c r="W675" i="4"/>
  <c r="W676" i="4"/>
  <c r="W677" i="4"/>
  <c r="W678" i="4"/>
  <c r="W679" i="4"/>
  <c r="W680" i="4"/>
  <c r="W681" i="4"/>
  <c r="W682" i="4"/>
  <c r="W683" i="4"/>
  <c r="W684" i="4"/>
  <c r="W685" i="4"/>
  <c r="W686" i="4"/>
  <c r="W687" i="4"/>
  <c r="W688" i="4"/>
  <c r="W689" i="4"/>
  <c r="W690" i="4"/>
  <c r="W691" i="4"/>
  <c r="W692" i="4"/>
  <c r="W693" i="4"/>
  <c r="W694" i="4"/>
  <c r="W695" i="4"/>
  <c r="W696" i="4"/>
  <c r="W697" i="4"/>
  <c r="W698" i="4"/>
  <c r="W699" i="4"/>
  <c r="W700" i="4"/>
  <c r="W701" i="4"/>
  <c r="W702" i="4"/>
  <c r="W703" i="4"/>
  <c r="W704" i="4"/>
  <c r="W705" i="4"/>
  <c r="W706" i="4"/>
  <c r="W707" i="4"/>
  <c r="W708" i="4"/>
  <c r="W709" i="4"/>
  <c r="W710" i="4"/>
  <c r="W711" i="4"/>
  <c r="W712" i="4"/>
  <c r="W713" i="4"/>
  <c r="W714" i="4"/>
  <c r="W715" i="4"/>
  <c r="W716" i="4"/>
  <c r="W717" i="4"/>
  <c r="W718" i="4"/>
  <c r="W719" i="4"/>
  <c r="W720" i="4"/>
  <c r="W721" i="4"/>
  <c r="W722" i="4"/>
  <c r="W723" i="4"/>
  <c r="W724" i="4"/>
  <c r="W725" i="4"/>
  <c r="W726" i="4"/>
  <c r="W727" i="4"/>
  <c r="W728" i="4"/>
  <c r="W729" i="4"/>
  <c r="W730" i="4"/>
  <c r="W731" i="4"/>
  <c r="W732" i="4"/>
  <c r="W733" i="4"/>
  <c r="W734" i="4"/>
  <c r="W735" i="4"/>
  <c r="W736" i="4"/>
  <c r="W737" i="4"/>
  <c r="W738" i="4"/>
  <c r="W739" i="4"/>
  <c r="W740" i="4"/>
  <c r="W741" i="4"/>
  <c r="W742" i="4"/>
  <c r="W743" i="4"/>
  <c r="W744" i="4"/>
  <c r="W745" i="4"/>
  <c r="W746" i="4"/>
  <c r="W747" i="4"/>
  <c r="W748" i="4"/>
  <c r="W749" i="4"/>
  <c r="W750" i="4"/>
  <c r="W751" i="4"/>
  <c r="W752" i="4"/>
  <c r="W753" i="4"/>
  <c r="W754" i="4"/>
  <c r="W755" i="4"/>
  <c r="W756" i="4"/>
  <c r="W757" i="4"/>
  <c r="W758" i="4"/>
  <c r="W759" i="4"/>
  <c r="W760" i="4"/>
  <c r="W761" i="4"/>
  <c r="W762" i="4"/>
  <c r="W763" i="4"/>
  <c r="W764" i="4"/>
  <c r="W765" i="4"/>
  <c r="W766" i="4"/>
  <c r="W767" i="4"/>
  <c r="W768" i="4"/>
  <c r="W769" i="4"/>
  <c r="W770" i="4"/>
  <c r="W771" i="4"/>
  <c r="W772" i="4"/>
  <c r="W773" i="4"/>
  <c r="W774" i="4"/>
  <c r="W775" i="4"/>
  <c r="W776" i="4"/>
  <c r="W777" i="4"/>
  <c r="W778" i="4"/>
  <c r="W779" i="4"/>
  <c r="W780" i="4"/>
  <c r="W781" i="4"/>
  <c r="W782" i="4"/>
  <c r="W783" i="4"/>
  <c r="W784" i="4"/>
  <c r="W785" i="4"/>
  <c r="W786" i="4"/>
  <c r="W787" i="4"/>
  <c r="W788" i="4"/>
  <c r="W789" i="4"/>
  <c r="W790" i="4"/>
  <c r="W791" i="4"/>
  <c r="W792" i="4"/>
  <c r="W793" i="4"/>
  <c r="W794" i="4"/>
  <c r="W795" i="4"/>
  <c r="W796" i="4"/>
  <c r="W797" i="4"/>
  <c r="W798" i="4"/>
  <c r="W799" i="4"/>
  <c r="W800" i="4"/>
  <c r="W801" i="4"/>
  <c r="W802" i="4"/>
  <c r="W803" i="4"/>
  <c r="W804" i="4"/>
  <c r="W805" i="4"/>
  <c r="W806" i="4"/>
  <c r="W807" i="4"/>
  <c r="W808" i="4"/>
  <c r="W809" i="4"/>
  <c r="W810" i="4"/>
  <c r="W811" i="4"/>
  <c r="W812" i="4"/>
  <c r="W813" i="4"/>
  <c r="W814" i="4"/>
  <c r="W815" i="4"/>
  <c r="W816" i="4"/>
  <c r="W817" i="4"/>
  <c r="W818" i="4"/>
  <c r="W819" i="4"/>
  <c r="W820" i="4"/>
  <c r="W821" i="4"/>
  <c r="W822" i="4"/>
  <c r="W823" i="4"/>
  <c r="W824" i="4"/>
  <c r="W825" i="4"/>
  <c r="W826" i="4"/>
  <c r="W827" i="4"/>
  <c r="W828" i="4"/>
  <c r="W829" i="4"/>
  <c r="W830" i="4"/>
  <c r="W831" i="4"/>
  <c r="W832" i="4"/>
  <c r="W833" i="4"/>
  <c r="W834" i="4"/>
  <c r="W835" i="4"/>
  <c r="W836" i="4"/>
  <c r="W837" i="4"/>
  <c r="W838" i="4"/>
  <c r="W839" i="4"/>
  <c r="W840" i="4"/>
  <c r="W841" i="4"/>
  <c r="W842" i="4"/>
  <c r="W843" i="4"/>
  <c r="W844" i="4"/>
  <c r="W845" i="4"/>
  <c r="W846" i="4"/>
  <c r="W847" i="4"/>
  <c r="W848" i="4"/>
  <c r="W849" i="4"/>
  <c r="W850" i="4"/>
  <c r="W851" i="4"/>
  <c r="W852" i="4"/>
  <c r="W853" i="4"/>
  <c r="W854" i="4"/>
  <c r="W855" i="4"/>
  <c r="W856" i="4"/>
  <c r="W857" i="4"/>
  <c r="W858" i="4"/>
  <c r="W859" i="4"/>
  <c r="W860" i="4"/>
  <c r="W861" i="4"/>
  <c r="W862" i="4"/>
  <c r="W863" i="4"/>
  <c r="W864" i="4"/>
  <c r="W865" i="4"/>
  <c r="W866" i="4"/>
  <c r="W867" i="4"/>
  <c r="W868" i="4"/>
  <c r="W869" i="4"/>
  <c r="W870" i="4"/>
  <c r="W871" i="4"/>
  <c r="W872" i="4"/>
  <c r="W873" i="4"/>
  <c r="W874" i="4"/>
  <c r="W875" i="4"/>
  <c r="W876" i="4"/>
  <c r="W877" i="4"/>
  <c r="W878" i="4"/>
  <c r="W879" i="4"/>
  <c r="W880" i="4"/>
  <c r="W881" i="4"/>
  <c r="W882" i="4"/>
  <c r="W883" i="4"/>
  <c r="W884" i="4"/>
  <c r="W885" i="4"/>
  <c r="W886" i="4"/>
  <c r="W887" i="4"/>
  <c r="W888" i="4"/>
  <c r="W889" i="4"/>
  <c r="W890" i="4"/>
  <c r="W891" i="4"/>
  <c r="W892" i="4"/>
  <c r="W893" i="4"/>
  <c r="W894" i="4"/>
  <c r="W895" i="4"/>
  <c r="W896" i="4"/>
  <c r="W897" i="4"/>
  <c r="W898" i="4"/>
  <c r="W899" i="4"/>
  <c r="W900" i="4"/>
  <c r="W901" i="4"/>
  <c r="W902" i="4"/>
  <c r="W903" i="4"/>
  <c r="W904" i="4"/>
  <c r="W905" i="4"/>
  <c r="W906" i="4"/>
  <c r="W907" i="4"/>
  <c r="W908" i="4"/>
  <c r="W909" i="4"/>
  <c r="W910" i="4"/>
  <c r="W911" i="4"/>
  <c r="W912" i="4"/>
  <c r="W913" i="4"/>
  <c r="W914" i="4"/>
  <c r="W915" i="4"/>
  <c r="W916" i="4"/>
  <c r="W917" i="4"/>
  <c r="W918" i="4"/>
  <c r="W919" i="4"/>
  <c r="W920" i="4"/>
  <c r="W921" i="4"/>
  <c r="W922" i="4"/>
  <c r="W923" i="4"/>
  <c r="W924" i="4"/>
  <c r="W925" i="4"/>
  <c r="W926" i="4"/>
  <c r="W927" i="4"/>
  <c r="W928" i="4"/>
  <c r="W929" i="4"/>
  <c r="W930" i="4"/>
  <c r="W931" i="4"/>
  <c r="W932" i="4"/>
  <c r="W933" i="4"/>
  <c r="W934" i="4"/>
  <c r="W935" i="4"/>
  <c r="W936" i="4"/>
  <c r="W937" i="4"/>
  <c r="W938" i="4"/>
  <c r="W939" i="4"/>
  <c r="W940" i="4"/>
  <c r="W941" i="4"/>
  <c r="W942" i="4"/>
  <c r="W943" i="4"/>
  <c r="W944" i="4"/>
  <c r="W945" i="4"/>
  <c r="W946" i="4"/>
  <c r="W947" i="4"/>
  <c r="W948" i="4"/>
  <c r="W949" i="4"/>
  <c r="W950" i="4"/>
  <c r="W951" i="4"/>
  <c r="W952" i="4"/>
  <c r="W953" i="4"/>
  <c r="W954" i="4"/>
  <c r="W955" i="4"/>
  <c r="W956" i="4"/>
  <c r="W957" i="4"/>
  <c r="W958" i="4"/>
  <c r="W959" i="4"/>
  <c r="W960" i="4"/>
  <c r="W961" i="4"/>
  <c r="W962" i="4"/>
  <c r="W963" i="4"/>
  <c r="W964" i="4"/>
  <c r="W965" i="4"/>
  <c r="W966" i="4"/>
  <c r="W967" i="4"/>
  <c r="W968" i="4"/>
  <c r="W969" i="4"/>
  <c r="W970" i="4"/>
  <c r="W971" i="4"/>
  <c r="W972" i="4"/>
  <c r="W973" i="4"/>
  <c r="W974" i="4"/>
  <c r="W975" i="4"/>
  <c r="W976" i="4"/>
  <c r="W977" i="4"/>
  <c r="W978" i="4"/>
  <c r="W979" i="4"/>
  <c r="W980" i="4"/>
  <c r="W981" i="4"/>
  <c r="W982" i="4"/>
  <c r="W983" i="4"/>
  <c r="W984" i="4"/>
  <c r="W985" i="4"/>
  <c r="W986" i="4"/>
  <c r="W987" i="4"/>
  <c r="W988" i="4"/>
  <c r="W989" i="4"/>
  <c r="W990" i="4"/>
  <c r="W991" i="4"/>
  <c r="W992" i="4"/>
  <c r="W993" i="4"/>
  <c r="W994" i="4"/>
  <c r="W995" i="4"/>
  <c r="W996" i="4"/>
  <c r="W997" i="4"/>
  <c r="W998" i="4"/>
  <c r="W999" i="4"/>
  <c r="W1000" i="4"/>
  <c r="W1001" i="4"/>
  <c r="W1002" i="4"/>
  <c r="W1003" i="4"/>
  <c r="W1004" i="4"/>
  <c r="W1005" i="4"/>
  <c r="W1006" i="4"/>
  <c r="W1007" i="4"/>
  <c r="W1008" i="4"/>
  <c r="W1009" i="4"/>
  <c r="W1010" i="4"/>
  <c r="W1011" i="4"/>
  <c r="W1012" i="4"/>
  <c r="W1013" i="4"/>
  <c r="W1014" i="4"/>
  <c r="W1015" i="4"/>
  <c r="W1016" i="4"/>
  <c r="W1017" i="4"/>
  <c r="W1018" i="4"/>
  <c r="W1019" i="4"/>
  <c r="W1020" i="4"/>
  <c r="W1021" i="4"/>
  <c r="W1022" i="4"/>
  <c r="W1023" i="4"/>
  <c r="W1024" i="4"/>
  <c r="W1025" i="4"/>
  <c r="W1026" i="4"/>
  <c r="W1027" i="4"/>
  <c r="W1028" i="4"/>
  <c r="W1029" i="4"/>
  <c r="W1030" i="4"/>
  <c r="W1031" i="4"/>
  <c r="W1032" i="4"/>
  <c r="W1033" i="4"/>
  <c r="W1034" i="4"/>
  <c r="W1035" i="4"/>
  <c r="W1036" i="4"/>
  <c r="W1037" i="4"/>
  <c r="W1038" i="4"/>
  <c r="W1039" i="4"/>
  <c r="W1040" i="4"/>
  <c r="W1041" i="4"/>
  <c r="W1042" i="4"/>
  <c r="W1043" i="4"/>
  <c r="W1044" i="4"/>
  <c r="W1045" i="4"/>
  <c r="W1046" i="4"/>
  <c r="W1047" i="4"/>
  <c r="W1048" i="4"/>
  <c r="W1049" i="4"/>
  <c r="W1050" i="4"/>
  <c r="W1051" i="4"/>
  <c r="W1052" i="4"/>
  <c r="W1053" i="4"/>
  <c r="W1054" i="4"/>
  <c r="W1055" i="4"/>
  <c r="W1056" i="4"/>
  <c r="W1057" i="4"/>
  <c r="W1058" i="4"/>
  <c r="W1059" i="4"/>
  <c r="W1060" i="4"/>
  <c r="W1061" i="4"/>
  <c r="W1062" i="4"/>
  <c r="W1063" i="4"/>
  <c r="W1064" i="4"/>
  <c r="W1065" i="4"/>
  <c r="W1066" i="4"/>
  <c r="W1067" i="4"/>
  <c r="W1068" i="4"/>
  <c r="W1069" i="4"/>
  <c r="W1070" i="4"/>
  <c r="W1071" i="4"/>
  <c r="W1072" i="4"/>
  <c r="W1073" i="4"/>
  <c r="W1074" i="4"/>
  <c r="W1075" i="4"/>
  <c r="W1076" i="4"/>
  <c r="W1077" i="4"/>
  <c r="W1078" i="4"/>
  <c r="W1079" i="4"/>
  <c r="W1080" i="4"/>
  <c r="W1081" i="4"/>
  <c r="W1082" i="4"/>
  <c r="W1083" i="4"/>
  <c r="W1084" i="4"/>
  <c r="W1085" i="4"/>
  <c r="W1086" i="4"/>
  <c r="W1087" i="4"/>
  <c r="W1088" i="4"/>
  <c r="W1089" i="4"/>
  <c r="W1090" i="4"/>
  <c r="W1091" i="4"/>
  <c r="W1092" i="4"/>
  <c r="W1093" i="4"/>
  <c r="W1094" i="4"/>
  <c r="W1095" i="4"/>
  <c r="W1096" i="4"/>
  <c r="W1097" i="4"/>
  <c r="W1098" i="4"/>
  <c r="W1099" i="4"/>
  <c r="W1100" i="4"/>
  <c r="W1101" i="4"/>
  <c r="W1102" i="4"/>
  <c r="W1103" i="4"/>
  <c r="W1104" i="4"/>
  <c r="W1105" i="4"/>
  <c r="W1106" i="4"/>
  <c r="W1107" i="4"/>
  <c r="W1108" i="4"/>
  <c r="W1109" i="4"/>
  <c r="W1110" i="4"/>
  <c r="W1111" i="4"/>
  <c r="W1112" i="4"/>
  <c r="W1113" i="4"/>
  <c r="W1114" i="4"/>
  <c r="W1115" i="4"/>
  <c r="W1116" i="4"/>
  <c r="W1117" i="4"/>
  <c r="W1118" i="4"/>
  <c r="W1119" i="4"/>
  <c r="W1120" i="4"/>
  <c r="W1121" i="4"/>
  <c r="W1122" i="4"/>
  <c r="W1123" i="4"/>
  <c r="W1124" i="4"/>
  <c r="W1125" i="4"/>
  <c r="W1126" i="4"/>
  <c r="W1127" i="4"/>
  <c r="W1128" i="4"/>
  <c r="W1129" i="4"/>
  <c r="W1130" i="4"/>
  <c r="W1131" i="4"/>
  <c r="W1132" i="4"/>
  <c r="W1133" i="4"/>
  <c r="W1134" i="4"/>
  <c r="W1135" i="4"/>
  <c r="W1136" i="4"/>
  <c r="W1137" i="4"/>
  <c r="W1138" i="4"/>
  <c r="W1139" i="4"/>
  <c r="W1140" i="4"/>
  <c r="W1141" i="4"/>
  <c r="W1142" i="4"/>
  <c r="W1143" i="4"/>
  <c r="W1144" i="4"/>
  <c r="W1145" i="4"/>
  <c r="W1146" i="4"/>
  <c r="W1147" i="4"/>
  <c r="W1148" i="4"/>
  <c r="W1149" i="4"/>
  <c r="W1150" i="4"/>
  <c r="W1151" i="4"/>
  <c r="W1152" i="4"/>
  <c r="W1153" i="4"/>
  <c r="W1154" i="4"/>
  <c r="W1155" i="4"/>
  <c r="W1156" i="4"/>
  <c r="W1157" i="4"/>
  <c r="W1158" i="4"/>
  <c r="W1159" i="4"/>
  <c r="W1160" i="4"/>
  <c r="W1161" i="4"/>
  <c r="W1162" i="4"/>
  <c r="W1163" i="4"/>
  <c r="W1164" i="4"/>
  <c r="W1165" i="4"/>
  <c r="W1166" i="4"/>
  <c r="W1167" i="4"/>
  <c r="W1168" i="4"/>
  <c r="W1169" i="4"/>
  <c r="W1170" i="4"/>
  <c r="W1171" i="4"/>
  <c r="W1172" i="4"/>
  <c r="W1173" i="4"/>
  <c r="W1174" i="4"/>
  <c r="W1175" i="4"/>
  <c r="W1176" i="4"/>
  <c r="W1177" i="4"/>
  <c r="W1178" i="4"/>
  <c r="W1179" i="4"/>
  <c r="W1180" i="4"/>
  <c r="W1181" i="4"/>
  <c r="W1182" i="4"/>
  <c r="W1183" i="4"/>
  <c r="W1184" i="4"/>
  <c r="W1185" i="4"/>
  <c r="W1186" i="4"/>
  <c r="W1187" i="4"/>
  <c r="W1188" i="4"/>
  <c r="W1189" i="4"/>
  <c r="W1190" i="4"/>
  <c r="W1191" i="4"/>
  <c r="W1192" i="4"/>
  <c r="W1193" i="4"/>
  <c r="W1194" i="4"/>
  <c r="W1195" i="4"/>
  <c r="W1196" i="4"/>
  <c r="W1197" i="4"/>
  <c r="W1198" i="4"/>
  <c r="W1199" i="4"/>
  <c r="W1200" i="4"/>
  <c r="W1201" i="4"/>
  <c r="V3" i="4"/>
  <c r="V4" i="4"/>
  <c r="V5" i="4"/>
  <c r="V6" i="4"/>
  <c r="V7" i="4"/>
  <c r="V8" i="4"/>
  <c r="V9" i="4"/>
  <c r="V10" i="4"/>
  <c r="V11" i="4"/>
  <c r="V12" i="4"/>
  <c r="V13" i="4"/>
  <c r="V14" i="4"/>
  <c r="V15" i="4"/>
  <c r="V16" i="4"/>
  <c r="V17" i="4"/>
  <c r="V18" i="4"/>
  <c r="V19" i="4"/>
  <c r="V20" i="4"/>
  <c r="V21" i="4"/>
  <c r="V22" i="4"/>
  <c r="V23" i="4"/>
  <c r="V24" i="4"/>
  <c r="V25" i="4"/>
  <c r="V26" i="4"/>
  <c r="V27" i="4"/>
  <c r="V28" i="4"/>
  <c r="V29" i="4"/>
  <c r="V30" i="4"/>
  <c r="V31" i="4"/>
  <c r="V32" i="4"/>
  <c r="V33" i="4"/>
  <c r="V34" i="4"/>
  <c r="V35" i="4"/>
  <c r="V36" i="4"/>
  <c r="V37" i="4"/>
  <c r="V38" i="4"/>
  <c r="V39" i="4"/>
  <c r="V40" i="4"/>
  <c r="V41" i="4"/>
  <c r="V42" i="4"/>
  <c r="V43" i="4"/>
  <c r="V44" i="4"/>
  <c r="V45" i="4"/>
  <c r="V46" i="4"/>
  <c r="V47" i="4"/>
  <c r="V48" i="4"/>
  <c r="V49" i="4"/>
  <c r="V50" i="4"/>
  <c r="V51" i="4"/>
  <c r="V52" i="4"/>
  <c r="V53" i="4"/>
  <c r="V54" i="4"/>
  <c r="V55" i="4"/>
  <c r="V56" i="4"/>
  <c r="V57" i="4"/>
  <c r="V58" i="4"/>
  <c r="V59" i="4"/>
  <c r="V60" i="4"/>
  <c r="V61" i="4"/>
  <c r="V62" i="4"/>
  <c r="V63" i="4"/>
  <c r="V64" i="4"/>
  <c r="V65" i="4"/>
  <c r="V66" i="4"/>
  <c r="V67" i="4"/>
  <c r="V68" i="4"/>
  <c r="V69" i="4"/>
  <c r="V70" i="4"/>
  <c r="V71" i="4"/>
  <c r="V72" i="4"/>
  <c r="V73" i="4"/>
  <c r="V74" i="4"/>
  <c r="V75" i="4"/>
  <c r="V76" i="4"/>
  <c r="V77" i="4"/>
  <c r="V78" i="4"/>
  <c r="V79" i="4"/>
  <c r="V80" i="4"/>
  <c r="V81" i="4"/>
  <c r="V82" i="4"/>
  <c r="V83" i="4"/>
  <c r="V84" i="4"/>
  <c r="V85" i="4"/>
  <c r="V86" i="4"/>
  <c r="V87" i="4"/>
  <c r="V88" i="4"/>
  <c r="V89" i="4"/>
  <c r="V90" i="4"/>
  <c r="V91" i="4"/>
  <c r="V92" i="4"/>
  <c r="V93" i="4"/>
  <c r="V94" i="4"/>
  <c r="V95" i="4"/>
  <c r="V96" i="4"/>
  <c r="V97" i="4"/>
  <c r="V98" i="4"/>
  <c r="V99" i="4"/>
  <c r="V100" i="4"/>
  <c r="V101" i="4"/>
  <c r="V102" i="4"/>
  <c r="V103" i="4"/>
  <c r="V104" i="4"/>
  <c r="V105" i="4"/>
  <c r="V106" i="4"/>
  <c r="V107" i="4"/>
  <c r="V108" i="4"/>
  <c r="V109" i="4"/>
  <c r="V110" i="4"/>
  <c r="V111" i="4"/>
  <c r="V112" i="4"/>
  <c r="V113" i="4"/>
  <c r="V114" i="4"/>
  <c r="V115" i="4"/>
  <c r="V116" i="4"/>
  <c r="V117" i="4"/>
  <c r="V118" i="4"/>
  <c r="V119" i="4"/>
  <c r="V120" i="4"/>
  <c r="V121" i="4"/>
  <c r="V122" i="4"/>
  <c r="V123" i="4"/>
  <c r="V124" i="4"/>
  <c r="V125" i="4"/>
  <c r="V126" i="4"/>
  <c r="V127" i="4"/>
  <c r="V128" i="4"/>
  <c r="V129" i="4"/>
  <c r="V130" i="4"/>
  <c r="V131" i="4"/>
  <c r="V132" i="4"/>
  <c r="V133" i="4"/>
  <c r="V134" i="4"/>
  <c r="V135" i="4"/>
  <c r="V136" i="4"/>
  <c r="V137" i="4"/>
  <c r="V138" i="4"/>
  <c r="V139" i="4"/>
  <c r="V140" i="4"/>
  <c r="V141" i="4"/>
  <c r="V142" i="4"/>
  <c r="V143" i="4"/>
  <c r="V144" i="4"/>
  <c r="V145" i="4"/>
  <c r="V146" i="4"/>
  <c r="V147" i="4"/>
  <c r="V148" i="4"/>
  <c r="V149" i="4"/>
  <c r="V150" i="4"/>
  <c r="V151" i="4"/>
  <c r="V152" i="4"/>
  <c r="V153" i="4"/>
  <c r="V154" i="4"/>
  <c r="V155" i="4"/>
  <c r="V156" i="4"/>
  <c r="V157" i="4"/>
  <c r="V158" i="4"/>
  <c r="V159" i="4"/>
  <c r="V160" i="4"/>
  <c r="V161" i="4"/>
  <c r="V162" i="4"/>
  <c r="V163" i="4"/>
  <c r="V164" i="4"/>
  <c r="V165" i="4"/>
  <c r="V166" i="4"/>
  <c r="V167" i="4"/>
  <c r="V168" i="4"/>
  <c r="V169" i="4"/>
  <c r="V170" i="4"/>
  <c r="V171" i="4"/>
  <c r="V172" i="4"/>
  <c r="V173" i="4"/>
  <c r="V174" i="4"/>
  <c r="V175" i="4"/>
  <c r="V176" i="4"/>
  <c r="V177" i="4"/>
  <c r="V178" i="4"/>
  <c r="V179" i="4"/>
  <c r="V180" i="4"/>
  <c r="V181" i="4"/>
  <c r="V182" i="4"/>
  <c r="V183" i="4"/>
  <c r="V184" i="4"/>
  <c r="V185" i="4"/>
  <c r="V186" i="4"/>
  <c r="V187" i="4"/>
  <c r="V188" i="4"/>
  <c r="V189" i="4"/>
  <c r="V190" i="4"/>
  <c r="V191" i="4"/>
  <c r="V192" i="4"/>
  <c r="V193" i="4"/>
  <c r="V194" i="4"/>
  <c r="V195" i="4"/>
  <c r="V196" i="4"/>
  <c r="V197" i="4"/>
  <c r="V198" i="4"/>
  <c r="V199" i="4"/>
  <c r="V200" i="4"/>
  <c r="V201" i="4"/>
  <c r="V202" i="4"/>
  <c r="V203" i="4"/>
  <c r="V204" i="4"/>
  <c r="V205" i="4"/>
  <c r="V206" i="4"/>
  <c r="V207" i="4"/>
  <c r="V208" i="4"/>
  <c r="V209" i="4"/>
  <c r="V210" i="4"/>
  <c r="V211" i="4"/>
  <c r="V212" i="4"/>
  <c r="V213" i="4"/>
  <c r="V214" i="4"/>
  <c r="V215" i="4"/>
  <c r="V216" i="4"/>
  <c r="V217" i="4"/>
  <c r="V218" i="4"/>
  <c r="V219" i="4"/>
  <c r="V220" i="4"/>
  <c r="V221" i="4"/>
  <c r="V222" i="4"/>
  <c r="V223" i="4"/>
  <c r="V224" i="4"/>
  <c r="V225" i="4"/>
  <c r="V226" i="4"/>
  <c r="V227" i="4"/>
  <c r="V228" i="4"/>
  <c r="V229" i="4"/>
  <c r="V230" i="4"/>
  <c r="V231" i="4"/>
  <c r="V232" i="4"/>
  <c r="V233" i="4"/>
  <c r="V234" i="4"/>
  <c r="V235" i="4"/>
  <c r="V236" i="4"/>
  <c r="V237" i="4"/>
  <c r="V238" i="4"/>
  <c r="V239" i="4"/>
  <c r="V240" i="4"/>
  <c r="V241" i="4"/>
  <c r="V242" i="4"/>
  <c r="V243" i="4"/>
  <c r="V244" i="4"/>
  <c r="V245" i="4"/>
  <c r="V246" i="4"/>
  <c r="V247" i="4"/>
  <c r="V248" i="4"/>
  <c r="V249" i="4"/>
  <c r="V250" i="4"/>
  <c r="V251" i="4"/>
  <c r="V252" i="4"/>
  <c r="V253" i="4"/>
  <c r="V254" i="4"/>
  <c r="V255" i="4"/>
  <c r="V256" i="4"/>
  <c r="V257" i="4"/>
  <c r="V258" i="4"/>
  <c r="V259" i="4"/>
  <c r="V260" i="4"/>
  <c r="V261" i="4"/>
  <c r="V262" i="4"/>
  <c r="V263" i="4"/>
  <c r="V264" i="4"/>
  <c r="V265" i="4"/>
  <c r="V266" i="4"/>
  <c r="V267" i="4"/>
  <c r="V268" i="4"/>
  <c r="V269" i="4"/>
  <c r="V270" i="4"/>
  <c r="V271" i="4"/>
  <c r="V272" i="4"/>
  <c r="V273" i="4"/>
  <c r="V274" i="4"/>
  <c r="V275" i="4"/>
  <c r="V276" i="4"/>
  <c r="V277" i="4"/>
  <c r="V278" i="4"/>
  <c r="V279" i="4"/>
  <c r="V280" i="4"/>
  <c r="V281" i="4"/>
  <c r="V282" i="4"/>
  <c r="V283" i="4"/>
  <c r="V284" i="4"/>
  <c r="V285" i="4"/>
  <c r="V286" i="4"/>
  <c r="V287" i="4"/>
  <c r="V288" i="4"/>
  <c r="V289" i="4"/>
  <c r="V290" i="4"/>
  <c r="V291" i="4"/>
  <c r="V292" i="4"/>
  <c r="V293" i="4"/>
  <c r="V294" i="4"/>
  <c r="V295" i="4"/>
  <c r="V296" i="4"/>
  <c r="V297" i="4"/>
  <c r="V298" i="4"/>
  <c r="V299" i="4"/>
  <c r="V300" i="4"/>
  <c r="V301" i="4"/>
  <c r="V302" i="4"/>
  <c r="V303" i="4"/>
  <c r="V304" i="4"/>
  <c r="V305" i="4"/>
  <c r="V306" i="4"/>
  <c r="V307" i="4"/>
  <c r="V308" i="4"/>
  <c r="V309" i="4"/>
  <c r="V310" i="4"/>
  <c r="V311" i="4"/>
  <c r="V312" i="4"/>
  <c r="V313" i="4"/>
  <c r="V314" i="4"/>
  <c r="V315" i="4"/>
  <c r="V316" i="4"/>
  <c r="V317" i="4"/>
  <c r="V318" i="4"/>
  <c r="V319" i="4"/>
  <c r="V320" i="4"/>
  <c r="V321" i="4"/>
  <c r="V322" i="4"/>
  <c r="V323" i="4"/>
  <c r="V324" i="4"/>
  <c r="V325" i="4"/>
  <c r="V326" i="4"/>
  <c r="V327" i="4"/>
  <c r="V328" i="4"/>
  <c r="V329" i="4"/>
  <c r="V330" i="4"/>
  <c r="V331" i="4"/>
  <c r="V332" i="4"/>
  <c r="V333" i="4"/>
  <c r="V334" i="4"/>
  <c r="V335" i="4"/>
  <c r="V336" i="4"/>
  <c r="V337" i="4"/>
  <c r="V338" i="4"/>
  <c r="V339" i="4"/>
  <c r="V340" i="4"/>
  <c r="V341" i="4"/>
  <c r="V342" i="4"/>
  <c r="V343" i="4"/>
  <c r="V344" i="4"/>
  <c r="V345" i="4"/>
  <c r="V346" i="4"/>
  <c r="V347" i="4"/>
  <c r="V348" i="4"/>
  <c r="V349" i="4"/>
  <c r="V350" i="4"/>
  <c r="V351" i="4"/>
  <c r="V352" i="4"/>
  <c r="V353" i="4"/>
  <c r="V354" i="4"/>
  <c r="V355" i="4"/>
  <c r="V356" i="4"/>
  <c r="V357" i="4"/>
  <c r="V358" i="4"/>
  <c r="V359" i="4"/>
  <c r="V360" i="4"/>
  <c r="V361" i="4"/>
  <c r="V362" i="4"/>
  <c r="V363" i="4"/>
  <c r="V364" i="4"/>
  <c r="V365" i="4"/>
  <c r="V366" i="4"/>
  <c r="V367" i="4"/>
  <c r="V368" i="4"/>
  <c r="V369" i="4"/>
  <c r="V370" i="4"/>
  <c r="V371" i="4"/>
  <c r="V372" i="4"/>
  <c r="V373" i="4"/>
  <c r="V374" i="4"/>
  <c r="V375" i="4"/>
  <c r="V376" i="4"/>
  <c r="V377" i="4"/>
  <c r="V378" i="4"/>
  <c r="V379" i="4"/>
  <c r="V380" i="4"/>
  <c r="V381" i="4"/>
  <c r="V382" i="4"/>
  <c r="V383" i="4"/>
  <c r="V384" i="4"/>
  <c r="V385" i="4"/>
  <c r="V386" i="4"/>
  <c r="V387" i="4"/>
  <c r="V388" i="4"/>
  <c r="V389" i="4"/>
  <c r="V390" i="4"/>
  <c r="V391" i="4"/>
  <c r="V392" i="4"/>
  <c r="V393" i="4"/>
  <c r="V394" i="4"/>
  <c r="V395" i="4"/>
  <c r="V396" i="4"/>
  <c r="V397" i="4"/>
  <c r="V398" i="4"/>
  <c r="V399" i="4"/>
  <c r="V400" i="4"/>
  <c r="V401" i="4"/>
  <c r="V402" i="4"/>
  <c r="V403" i="4"/>
  <c r="V404" i="4"/>
  <c r="V405" i="4"/>
  <c r="V406" i="4"/>
  <c r="V407" i="4"/>
  <c r="V408" i="4"/>
  <c r="V409" i="4"/>
  <c r="V410" i="4"/>
  <c r="V411" i="4"/>
  <c r="V412" i="4"/>
  <c r="V413" i="4"/>
  <c r="V414" i="4"/>
  <c r="V415" i="4"/>
  <c r="V416" i="4"/>
  <c r="V417" i="4"/>
  <c r="V418" i="4"/>
  <c r="V419" i="4"/>
  <c r="V420" i="4"/>
  <c r="V421" i="4"/>
  <c r="V422" i="4"/>
  <c r="V423" i="4"/>
  <c r="V424" i="4"/>
  <c r="V425" i="4"/>
  <c r="V426" i="4"/>
  <c r="V427" i="4"/>
  <c r="V428" i="4"/>
  <c r="V429" i="4"/>
  <c r="V430" i="4"/>
  <c r="V431" i="4"/>
  <c r="V432" i="4"/>
  <c r="V433" i="4"/>
  <c r="V434" i="4"/>
  <c r="V435" i="4"/>
  <c r="V436" i="4"/>
  <c r="V437" i="4"/>
  <c r="V438" i="4"/>
  <c r="V439" i="4"/>
  <c r="V440" i="4"/>
  <c r="V441" i="4"/>
  <c r="V442" i="4"/>
  <c r="V443" i="4"/>
  <c r="V444" i="4"/>
  <c r="V445" i="4"/>
  <c r="V446" i="4"/>
  <c r="V447" i="4"/>
  <c r="V448" i="4"/>
  <c r="V449" i="4"/>
  <c r="V450" i="4"/>
  <c r="V451" i="4"/>
  <c r="V452" i="4"/>
  <c r="V453" i="4"/>
  <c r="V454" i="4"/>
  <c r="V455" i="4"/>
  <c r="V456" i="4"/>
  <c r="V457" i="4"/>
  <c r="V458" i="4"/>
  <c r="V459" i="4"/>
  <c r="V460" i="4"/>
  <c r="V461" i="4"/>
  <c r="V462" i="4"/>
  <c r="V463" i="4"/>
  <c r="V464" i="4"/>
  <c r="V465" i="4"/>
  <c r="V466" i="4"/>
  <c r="V467" i="4"/>
  <c r="V468" i="4"/>
  <c r="V469" i="4"/>
  <c r="V470" i="4"/>
  <c r="V471" i="4"/>
  <c r="V472" i="4"/>
  <c r="V473" i="4"/>
  <c r="V474" i="4"/>
  <c r="V475" i="4"/>
  <c r="V476" i="4"/>
  <c r="V477" i="4"/>
  <c r="V478" i="4"/>
  <c r="V479" i="4"/>
  <c r="V480" i="4"/>
  <c r="V481" i="4"/>
  <c r="V482" i="4"/>
  <c r="V483" i="4"/>
  <c r="V484" i="4"/>
  <c r="V485" i="4"/>
  <c r="V486" i="4"/>
  <c r="V487" i="4"/>
  <c r="V488" i="4"/>
  <c r="V489" i="4"/>
  <c r="V490" i="4"/>
  <c r="V491" i="4"/>
  <c r="V492" i="4"/>
  <c r="V493" i="4"/>
  <c r="V494" i="4"/>
  <c r="V495" i="4"/>
  <c r="V496" i="4"/>
  <c r="V497" i="4"/>
  <c r="V498" i="4"/>
  <c r="V499" i="4"/>
  <c r="V500" i="4"/>
  <c r="V501" i="4"/>
  <c r="V502" i="4"/>
  <c r="V503" i="4"/>
  <c r="V504" i="4"/>
  <c r="V505" i="4"/>
  <c r="V506" i="4"/>
  <c r="V507" i="4"/>
  <c r="V508" i="4"/>
  <c r="V509" i="4"/>
  <c r="V510" i="4"/>
  <c r="V511" i="4"/>
  <c r="V512" i="4"/>
  <c r="V513" i="4"/>
  <c r="V514" i="4"/>
  <c r="V515" i="4"/>
  <c r="V516" i="4"/>
  <c r="V517" i="4"/>
  <c r="V518" i="4"/>
  <c r="V519" i="4"/>
  <c r="V520" i="4"/>
  <c r="V521" i="4"/>
  <c r="V522" i="4"/>
  <c r="V523" i="4"/>
  <c r="V524" i="4"/>
  <c r="V525" i="4"/>
  <c r="V526" i="4"/>
  <c r="V527" i="4"/>
  <c r="V528" i="4"/>
  <c r="V529" i="4"/>
  <c r="V530" i="4"/>
  <c r="V531" i="4"/>
  <c r="V532" i="4"/>
  <c r="V533" i="4"/>
  <c r="V534" i="4"/>
  <c r="V535" i="4"/>
  <c r="V536" i="4"/>
  <c r="V537" i="4"/>
  <c r="V538" i="4"/>
  <c r="V539" i="4"/>
  <c r="V540" i="4"/>
  <c r="V541" i="4"/>
  <c r="V542" i="4"/>
  <c r="V543" i="4"/>
  <c r="V544" i="4"/>
  <c r="V545" i="4"/>
  <c r="V546" i="4"/>
  <c r="V547" i="4"/>
  <c r="V548" i="4"/>
  <c r="V549" i="4"/>
  <c r="V550" i="4"/>
  <c r="V551" i="4"/>
  <c r="V552" i="4"/>
  <c r="V553" i="4"/>
  <c r="V554" i="4"/>
  <c r="V555" i="4"/>
  <c r="V556" i="4"/>
  <c r="V557" i="4"/>
  <c r="V558" i="4"/>
  <c r="V559" i="4"/>
  <c r="V560" i="4"/>
  <c r="V561" i="4"/>
  <c r="V562" i="4"/>
  <c r="V563" i="4"/>
  <c r="V564" i="4"/>
  <c r="V565" i="4"/>
  <c r="V566" i="4"/>
  <c r="V567" i="4"/>
  <c r="V568" i="4"/>
  <c r="V569" i="4"/>
  <c r="V570" i="4"/>
  <c r="V571" i="4"/>
  <c r="V572" i="4"/>
  <c r="V573" i="4"/>
  <c r="V574" i="4"/>
  <c r="V575" i="4"/>
  <c r="V576" i="4"/>
  <c r="V577" i="4"/>
  <c r="V578" i="4"/>
  <c r="V579" i="4"/>
  <c r="V580" i="4"/>
  <c r="V581" i="4"/>
  <c r="V582" i="4"/>
  <c r="V583" i="4"/>
  <c r="V584" i="4"/>
  <c r="V585" i="4"/>
  <c r="V586" i="4"/>
  <c r="V587" i="4"/>
  <c r="V588" i="4"/>
  <c r="V589" i="4"/>
  <c r="V590" i="4"/>
  <c r="V591" i="4"/>
  <c r="V592" i="4"/>
  <c r="V593" i="4"/>
  <c r="V594" i="4"/>
  <c r="V595" i="4"/>
  <c r="V596" i="4"/>
  <c r="V597" i="4"/>
  <c r="V598" i="4"/>
  <c r="V599" i="4"/>
  <c r="V600" i="4"/>
  <c r="V601" i="4"/>
  <c r="V602" i="4"/>
  <c r="V603" i="4"/>
  <c r="V604" i="4"/>
  <c r="V605" i="4"/>
  <c r="V606" i="4"/>
  <c r="V607" i="4"/>
  <c r="V608" i="4"/>
  <c r="V609" i="4"/>
  <c r="V610" i="4"/>
  <c r="V611" i="4"/>
  <c r="V612" i="4"/>
  <c r="V613" i="4"/>
  <c r="V614" i="4"/>
  <c r="V615" i="4"/>
  <c r="V616" i="4"/>
  <c r="V617" i="4"/>
  <c r="V618" i="4"/>
  <c r="V619" i="4"/>
  <c r="V620" i="4"/>
  <c r="V621" i="4"/>
  <c r="V622" i="4"/>
  <c r="V623" i="4"/>
  <c r="V624" i="4"/>
  <c r="V625" i="4"/>
  <c r="V626" i="4"/>
  <c r="V627" i="4"/>
  <c r="V628" i="4"/>
  <c r="V629" i="4"/>
  <c r="V630" i="4"/>
  <c r="V631" i="4"/>
  <c r="V632" i="4"/>
  <c r="V633" i="4"/>
  <c r="V634" i="4"/>
  <c r="V635" i="4"/>
  <c r="V636" i="4"/>
  <c r="V637" i="4"/>
  <c r="V638" i="4"/>
  <c r="V639" i="4"/>
  <c r="V640" i="4"/>
  <c r="V641" i="4"/>
  <c r="V642" i="4"/>
  <c r="V643" i="4"/>
  <c r="V644" i="4"/>
  <c r="V645" i="4"/>
  <c r="V646" i="4"/>
  <c r="V647" i="4"/>
  <c r="V648" i="4"/>
  <c r="V649" i="4"/>
  <c r="V650" i="4"/>
  <c r="V651" i="4"/>
  <c r="V652" i="4"/>
  <c r="V653" i="4"/>
  <c r="V654" i="4"/>
  <c r="V655" i="4"/>
  <c r="V656" i="4"/>
  <c r="V657" i="4"/>
  <c r="V658" i="4"/>
  <c r="V659" i="4"/>
  <c r="V660" i="4"/>
  <c r="V661" i="4"/>
  <c r="V662" i="4"/>
  <c r="V663" i="4"/>
  <c r="V664" i="4"/>
  <c r="V665" i="4"/>
  <c r="V666" i="4"/>
  <c r="V667" i="4"/>
  <c r="V668" i="4"/>
  <c r="V669" i="4"/>
  <c r="V670" i="4"/>
  <c r="V671" i="4"/>
  <c r="V672" i="4"/>
  <c r="V673" i="4"/>
  <c r="V674" i="4"/>
  <c r="V675" i="4"/>
  <c r="V676" i="4"/>
  <c r="V677" i="4"/>
  <c r="V678" i="4"/>
  <c r="V679" i="4"/>
  <c r="V680" i="4"/>
  <c r="V681" i="4"/>
  <c r="V682" i="4"/>
  <c r="V683" i="4"/>
  <c r="V684" i="4"/>
  <c r="V685" i="4"/>
  <c r="V686" i="4"/>
  <c r="V687" i="4"/>
  <c r="V688" i="4"/>
  <c r="V689" i="4"/>
  <c r="V690" i="4"/>
  <c r="V691" i="4"/>
  <c r="V692" i="4"/>
  <c r="V693" i="4"/>
  <c r="V694" i="4"/>
  <c r="V695" i="4"/>
  <c r="V696" i="4"/>
  <c r="V697" i="4"/>
  <c r="V698" i="4"/>
  <c r="V699" i="4"/>
  <c r="V700" i="4"/>
  <c r="V701" i="4"/>
  <c r="V702" i="4"/>
  <c r="V703" i="4"/>
  <c r="V704" i="4"/>
  <c r="V705" i="4"/>
  <c r="V706" i="4"/>
  <c r="V707" i="4"/>
  <c r="V708" i="4"/>
  <c r="V709" i="4"/>
  <c r="V710" i="4"/>
  <c r="V711" i="4"/>
  <c r="V712" i="4"/>
  <c r="V713" i="4"/>
  <c r="V714" i="4"/>
  <c r="V715" i="4"/>
  <c r="V716" i="4"/>
  <c r="V717" i="4"/>
  <c r="V718" i="4"/>
  <c r="V719" i="4"/>
  <c r="V720" i="4"/>
  <c r="V721" i="4"/>
  <c r="V722" i="4"/>
  <c r="V723" i="4"/>
  <c r="V724" i="4"/>
  <c r="V725" i="4"/>
  <c r="V726" i="4"/>
  <c r="V727" i="4"/>
  <c r="V728" i="4"/>
  <c r="V729" i="4"/>
  <c r="V730" i="4"/>
  <c r="V731" i="4"/>
  <c r="V732" i="4"/>
  <c r="V733" i="4"/>
  <c r="V734" i="4"/>
  <c r="V735" i="4"/>
  <c r="V736" i="4"/>
  <c r="V737" i="4"/>
  <c r="V738" i="4"/>
  <c r="V739" i="4"/>
  <c r="V740" i="4"/>
  <c r="V741" i="4"/>
  <c r="V742" i="4"/>
  <c r="V743" i="4"/>
  <c r="V744" i="4"/>
  <c r="V745" i="4"/>
  <c r="V746" i="4"/>
  <c r="V747" i="4"/>
  <c r="V748" i="4"/>
  <c r="V749" i="4"/>
  <c r="V750" i="4"/>
  <c r="V751" i="4"/>
  <c r="V752" i="4"/>
  <c r="V753" i="4"/>
  <c r="V754" i="4"/>
  <c r="V755" i="4"/>
  <c r="V756" i="4"/>
  <c r="V757" i="4"/>
  <c r="V758" i="4"/>
  <c r="V759" i="4"/>
  <c r="V760" i="4"/>
  <c r="V761" i="4"/>
  <c r="V762" i="4"/>
  <c r="V763" i="4"/>
  <c r="V764" i="4"/>
  <c r="V765" i="4"/>
  <c r="V766" i="4"/>
  <c r="V767" i="4"/>
  <c r="V768" i="4"/>
  <c r="V769" i="4"/>
  <c r="V770" i="4"/>
  <c r="V771" i="4"/>
  <c r="V772" i="4"/>
  <c r="V773" i="4"/>
  <c r="V774" i="4"/>
  <c r="V775" i="4"/>
  <c r="V776" i="4"/>
  <c r="V777" i="4"/>
  <c r="V778" i="4"/>
  <c r="V779" i="4"/>
  <c r="V780" i="4"/>
  <c r="V781" i="4"/>
  <c r="V782" i="4"/>
  <c r="V783" i="4"/>
  <c r="V784" i="4"/>
  <c r="V785" i="4"/>
  <c r="V786" i="4"/>
  <c r="V787" i="4"/>
  <c r="V788" i="4"/>
  <c r="V789" i="4"/>
  <c r="V790" i="4"/>
  <c r="V791" i="4"/>
  <c r="V792" i="4"/>
  <c r="V793" i="4"/>
  <c r="V794" i="4"/>
  <c r="V795" i="4"/>
  <c r="V796" i="4"/>
  <c r="V797" i="4"/>
  <c r="V798" i="4"/>
  <c r="V799" i="4"/>
  <c r="V800" i="4"/>
  <c r="V801" i="4"/>
  <c r="V802" i="4"/>
  <c r="V803" i="4"/>
  <c r="V804" i="4"/>
  <c r="V805" i="4"/>
  <c r="V806" i="4"/>
  <c r="V807" i="4"/>
  <c r="V808" i="4"/>
  <c r="V809" i="4"/>
  <c r="V810" i="4"/>
  <c r="V811" i="4"/>
  <c r="V812" i="4"/>
  <c r="V813" i="4"/>
  <c r="V814" i="4"/>
  <c r="V815" i="4"/>
  <c r="V816" i="4"/>
  <c r="V817" i="4"/>
  <c r="V818" i="4"/>
  <c r="V819" i="4"/>
  <c r="V820" i="4"/>
  <c r="V821" i="4"/>
  <c r="V822" i="4"/>
  <c r="V823" i="4"/>
  <c r="V824" i="4"/>
  <c r="V825" i="4"/>
  <c r="V826" i="4"/>
  <c r="V827" i="4"/>
  <c r="V828" i="4"/>
  <c r="V829" i="4"/>
  <c r="V830" i="4"/>
  <c r="V831" i="4"/>
  <c r="V832" i="4"/>
  <c r="V833" i="4"/>
  <c r="V834" i="4"/>
  <c r="V835" i="4"/>
  <c r="V836" i="4"/>
  <c r="V837" i="4"/>
  <c r="V838" i="4"/>
  <c r="V839" i="4"/>
  <c r="V840" i="4"/>
  <c r="V841" i="4"/>
  <c r="V842" i="4"/>
  <c r="V843" i="4"/>
  <c r="V844" i="4"/>
  <c r="V845" i="4"/>
  <c r="V846" i="4"/>
  <c r="V847" i="4"/>
  <c r="V848" i="4"/>
  <c r="V849" i="4"/>
  <c r="V850" i="4"/>
  <c r="V851" i="4"/>
  <c r="V852" i="4"/>
  <c r="V853" i="4"/>
  <c r="V854" i="4"/>
  <c r="V855" i="4"/>
  <c r="V856" i="4"/>
  <c r="V857" i="4"/>
  <c r="V858" i="4"/>
  <c r="V859" i="4"/>
  <c r="V860" i="4"/>
  <c r="V861" i="4"/>
  <c r="V862" i="4"/>
  <c r="V863" i="4"/>
  <c r="V864" i="4"/>
  <c r="V865" i="4"/>
  <c r="V866" i="4"/>
  <c r="V867" i="4"/>
  <c r="V868" i="4"/>
  <c r="V869" i="4"/>
  <c r="V870" i="4"/>
  <c r="V871" i="4"/>
  <c r="V872" i="4"/>
  <c r="V873" i="4"/>
  <c r="V874" i="4"/>
  <c r="V875" i="4"/>
  <c r="V876" i="4"/>
  <c r="V877" i="4"/>
  <c r="V878" i="4"/>
  <c r="V879" i="4"/>
  <c r="V880" i="4"/>
  <c r="V881" i="4"/>
  <c r="V882" i="4"/>
  <c r="V883" i="4"/>
  <c r="V884" i="4"/>
  <c r="V885" i="4"/>
  <c r="V886" i="4"/>
  <c r="V887" i="4"/>
  <c r="V888" i="4"/>
  <c r="V889" i="4"/>
  <c r="V890" i="4"/>
  <c r="V891" i="4"/>
  <c r="V892" i="4"/>
  <c r="V893" i="4"/>
  <c r="V894" i="4"/>
  <c r="V895" i="4"/>
  <c r="V896" i="4"/>
  <c r="V897" i="4"/>
  <c r="V898" i="4"/>
  <c r="V899" i="4"/>
  <c r="V900" i="4"/>
  <c r="V901" i="4"/>
  <c r="V902" i="4"/>
  <c r="V903" i="4"/>
  <c r="V904" i="4"/>
  <c r="V905" i="4"/>
  <c r="V906" i="4"/>
  <c r="V907" i="4"/>
  <c r="V908" i="4"/>
  <c r="V909" i="4"/>
  <c r="V910" i="4"/>
  <c r="V911" i="4"/>
  <c r="V912" i="4"/>
  <c r="V913" i="4"/>
  <c r="V914" i="4"/>
  <c r="V915" i="4"/>
  <c r="V916" i="4"/>
  <c r="V917" i="4"/>
  <c r="V918" i="4"/>
  <c r="V919" i="4"/>
  <c r="V920" i="4"/>
  <c r="V921" i="4"/>
  <c r="V922" i="4"/>
  <c r="V923" i="4"/>
  <c r="V924" i="4"/>
  <c r="V925" i="4"/>
  <c r="V926" i="4"/>
  <c r="V927" i="4"/>
  <c r="V928" i="4"/>
  <c r="V929" i="4"/>
  <c r="V930" i="4"/>
  <c r="V931" i="4"/>
  <c r="V932" i="4"/>
  <c r="V933" i="4"/>
  <c r="V934" i="4"/>
  <c r="V935" i="4"/>
  <c r="V936" i="4"/>
  <c r="V937" i="4"/>
  <c r="V938" i="4"/>
  <c r="V939" i="4"/>
  <c r="V940" i="4"/>
  <c r="V941" i="4"/>
  <c r="V942" i="4"/>
  <c r="V943" i="4"/>
  <c r="V944" i="4"/>
  <c r="V945" i="4"/>
  <c r="V946" i="4"/>
  <c r="V947" i="4"/>
  <c r="V948" i="4"/>
  <c r="V949" i="4"/>
  <c r="V950" i="4"/>
  <c r="V951" i="4"/>
  <c r="V952" i="4"/>
  <c r="V953" i="4"/>
  <c r="V954" i="4"/>
  <c r="V955" i="4"/>
  <c r="V956" i="4"/>
  <c r="V957" i="4"/>
  <c r="V958" i="4"/>
  <c r="V959" i="4"/>
  <c r="V960" i="4"/>
  <c r="V961" i="4"/>
  <c r="V962" i="4"/>
  <c r="V963" i="4"/>
  <c r="V964" i="4"/>
  <c r="V965" i="4"/>
  <c r="V966" i="4"/>
  <c r="V967" i="4"/>
  <c r="V968" i="4"/>
  <c r="V969" i="4"/>
  <c r="V970" i="4"/>
  <c r="V971" i="4"/>
  <c r="V972" i="4"/>
  <c r="V973" i="4"/>
  <c r="V974" i="4"/>
  <c r="V975" i="4"/>
  <c r="V976" i="4"/>
  <c r="V977" i="4"/>
  <c r="V978" i="4"/>
  <c r="V979" i="4"/>
  <c r="V980" i="4"/>
  <c r="V981" i="4"/>
  <c r="V982" i="4"/>
  <c r="V983" i="4"/>
  <c r="V984" i="4"/>
  <c r="V985" i="4"/>
  <c r="V986" i="4"/>
  <c r="V987" i="4"/>
  <c r="V988" i="4"/>
  <c r="V989" i="4"/>
  <c r="V990" i="4"/>
  <c r="V991" i="4"/>
  <c r="V992" i="4"/>
  <c r="V993" i="4"/>
  <c r="V994" i="4"/>
  <c r="V995" i="4"/>
  <c r="V996" i="4"/>
  <c r="V997" i="4"/>
  <c r="V998" i="4"/>
  <c r="V999" i="4"/>
  <c r="V1000" i="4"/>
  <c r="V1001" i="4"/>
  <c r="V1002" i="4"/>
  <c r="V1003" i="4"/>
  <c r="V1004" i="4"/>
  <c r="V1005" i="4"/>
  <c r="V1006" i="4"/>
  <c r="V1007" i="4"/>
  <c r="V1008" i="4"/>
  <c r="V1009" i="4"/>
  <c r="V1010" i="4"/>
  <c r="V1011" i="4"/>
  <c r="V1012" i="4"/>
  <c r="V1013" i="4"/>
  <c r="V1014" i="4"/>
  <c r="V1015" i="4"/>
  <c r="V1016" i="4"/>
  <c r="V1017" i="4"/>
  <c r="V1018" i="4"/>
  <c r="V1019" i="4"/>
  <c r="V1020" i="4"/>
  <c r="V1021" i="4"/>
  <c r="V1022" i="4"/>
  <c r="V1023" i="4"/>
  <c r="V1024" i="4"/>
  <c r="V1025" i="4"/>
  <c r="V1026" i="4"/>
  <c r="V1027" i="4"/>
  <c r="V1028" i="4"/>
  <c r="V1029" i="4"/>
  <c r="V1030" i="4"/>
  <c r="V1031" i="4"/>
  <c r="V1032" i="4"/>
  <c r="V1033" i="4"/>
  <c r="V1034" i="4"/>
  <c r="V1035" i="4"/>
  <c r="V1036" i="4"/>
  <c r="V1037" i="4"/>
  <c r="V1038" i="4"/>
  <c r="V1039" i="4"/>
  <c r="V1040" i="4"/>
  <c r="V1041" i="4"/>
  <c r="V1042" i="4"/>
  <c r="V1043" i="4"/>
  <c r="V1044" i="4"/>
  <c r="V1045" i="4"/>
  <c r="V1046" i="4"/>
  <c r="V1047" i="4"/>
  <c r="V1048" i="4"/>
  <c r="V1049" i="4"/>
  <c r="V1050" i="4"/>
  <c r="V1051" i="4"/>
  <c r="V1052" i="4"/>
  <c r="V1053" i="4"/>
  <c r="V1054" i="4"/>
  <c r="V1055" i="4"/>
  <c r="V1056" i="4"/>
  <c r="V1057" i="4"/>
  <c r="V1058" i="4"/>
  <c r="V1059" i="4"/>
  <c r="V1060" i="4"/>
  <c r="V1061" i="4"/>
  <c r="V1062" i="4"/>
  <c r="V1063" i="4"/>
  <c r="V1064" i="4"/>
  <c r="V1065" i="4"/>
  <c r="V1066" i="4"/>
  <c r="V1067" i="4"/>
  <c r="V1068" i="4"/>
  <c r="V1069" i="4"/>
  <c r="V1070" i="4"/>
  <c r="V1071" i="4"/>
  <c r="V1072" i="4"/>
  <c r="V1073" i="4"/>
  <c r="V1074" i="4"/>
  <c r="V1075" i="4"/>
  <c r="V1076" i="4"/>
  <c r="V1077" i="4"/>
  <c r="V1078" i="4"/>
  <c r="V1079" i="4"/>
  <c r="V1080" i="4"/>
  <c r="V1081" i="4"/>
  <c r="V1082" i="4"/>
  <c r="V1083" i="4"/>
  <c r="V1084" i="4"/>
  <c r="V1085" i="4"/>
  <c r="V1086" i="4"/>
  <c r="V1087" i="4"/>
  <c r="V1088" i="4"/>
  <c r="V1089" i="4"/>
  <c r="V1090" i="4"/>
  <c r="V1091" i="4"/>
  <c r="V1092" i="4"/>
  <c r="V1093" i="4"/>
  <c r="V1094" i="4"/>
  <c r="V1095" i="4"/>
  <c r="V1096" i="4"/>
  <c r="V1097" i="4"/>
  <c r="V1098" i="4"/>
  <c r="V1099" i="4"/>
  <c r="V1100" i="4"/>
  <c r="V1101" i="4"/>
  <c r="V1102" i="4"/>
  <c r="V1103" i="4"/>
  <c r="V1104" i="4"/>
  <c r="V1105" i="4"/>
  <c r="V1106" i="4"/>
  <c r="V1107" i="4"/>
  <c r="V1108" i="4"/>
  <c r="V1109" i="4"/>
  <c r="V1110" i="4"/>
  <c r="V1111" i="4"/>
  <c r="V1112" i="4"/>
  <c r="V1113" i="4"/>
  <c r="V1114" i="4"/>
  <c r="V1115" i="4"/>
  <c r="V1116" i="4"/>
  <c r="V1117" i="4"/>
  <c r="V1118" i="4"/>
  <c r="V1119" i="4"/>
  <c r="V1120" i="4"/>
  <c r="V1121" i="4"/>
  <c r="V1122" i="4"/>
  <c r="V1123" i="4"/>
  <c r="V1124" i="4"/>
  <c r="V1125" i="4"/>
  <c r="V1126" i="4"/>
  <c r="V1127" i="4"/>
  <c r="V1128" i="4"/>
  <c r="V1129" i="4"/>
  <c r="V1130" i="4"/>
  <c r="V1131" i="4"/>
  <c r="V1132" i="4"/>
  <c r="V1133" i="4"/>
  <c r="V1134" i="4"/>
  <c r="V1135" i="4"/>
  <c r="V1136" i="4"/>
  <c r="V1137" i="4"/>
  <c r="V1138" i="4"/>
  <c r="V1139" i="4"/>
  <c r="V1140" i="4"/>
  <c r="V1141" i="4"/>
  <c r="V1142" i="4"/>
  <c r="V1143" i="4"/>
  <c r="V1144" i="4"/>
  <c r="V1145" i="4"/>
  <c r="V1146" i="4"/>
  <c r="V1147" i="4"/>
  <c r="V1148" i="4"/>
  <c r="V1149" i="4"/>
  <c r="V1150" i="4"/>
  <c r="V1151" i="4"/>
  <c r="V1152" i="4"/>
  <c r="V1153" i="4"/>
  <c r="V1154" i="4"/>
  <c r="V1155" i="4"/>
  <c r="V1156" i="4"/>
  <c r="V1157" i="4"/>
  <c r="V1158" i="4"/>
  <c r="V1159" i="4"/>
  <c r="V1160" i="4"/>
  <c r="V1161" i="4"/>
  <c r="V1162" i="4"/>
  <c r="V1163" i="4"/>
  <c r="V1164" i="4"/>
  <c r="V1165" i="4"/>
  <c r="V1166" i="4"/>
  <c r="V1167" i="4"/>
  <c r="V1168" i="4"/>
  <c r="V1169" i="4"/>
  <c r="V1170" i="4"/>
  <c r="V1171" i="4"/>
  <c r="V1172" i="4"/>
  <c r="V1173" i="4"/>
  <c r="V1174" i="4"/>
  <c r="V1175" i="4"/>
  <c r="V1176" i="4"/>
  <c r="V1177" i="4"/>
  <c r="V1178" i="4"/>
  <c r="V1179" i="4"/>
  <c r="V1180" i="4"/>
  <c r="V1181" i="4"/>
  <c r="V1182" i="4"/>
  <c r="V1183" i="4"/>
  <c r="V1184" i="4"/>
  <c r="V1185" i="4"/>
  <c r="V1186" i="4"/>
  <c r="V1187" i="4"/>
  <c r="V1188" i="4"/>
  <c r="V1189" i="4"/>
  <c r="V1190" i="4"/>
  <c r="V1191" i="4"/>
  <c r="V1192" i="4"/>
  <c r="V1193" i="4"/>
  <c r="V1194" i="4"/>
  <c r="V1195" i="4"/>
  <c r="V1196" i="4"/>
  <c r="V1197" i="4"/>
  <c r="V1198" i="4"/>
  <c r="V1199" i="4"/>
  <c r="V1200" i="4"/>
  <c r="V1201" i="4"/>
  <c r="U3" i="4"/>
  <c r="U4" i="4"/>
  <c r="U5" i="4"/>
  <c r="U6" i="4"/>
  <c r="U7" i="4"/>
  <c r="U8" i="4"/>
  <c r="U9" i="4"/>
  <c r="U10" i="4"/>
  <c r="U11" i="4"/>
  <c r="U12" i="4"/>
  <c r="U13" i="4"/>
  <c r="U14" i="4"/>
  <c r="U15" i="4"/>
  <c r="U16" i="4"/>
  <c r="U17" i="4"/>
  <c r="U18" i="4"/>
  <c r="U19" i="4"/>
  <c r="U20" i="4"/>
  <c r="U21" i="4"/>
  <c r="U22" i="4"/>
  <c r="U23" i="4"/>
  <c r="U24" i="4"/>
  <c r="U25" i="4"/>
  <c r="U26" i="4"/>
  <c r="U27" i="4"/>
  <c r="U28" i="4"/>
  <c r="U29" i="4"/>
  <c r="U30" i="4"/>
  <c r="U31" i="4"/>
  <c r="U32" i="4"/>
  <c r="U33" i="4"/>
  <c r="U34" i="4"/>
  <c r="U35" i="4"/>
  <c r="U36" i="4"/>
  <c r="U37" i="4"/>
  <c r="U38" i="4"/>
  <c r="U39" i="4"/>
  <c r="U40" i="4"/>
  <c r="U41" i="4"/>
  <c r="U42" i="4"/>
  <c r="U43" i="4"/>
  <c r="U44" i="4"/>
  <c r="U45" i="4"/>
  <c r="U46" i="4"/>
  <c r="U47" i="4"/>
  <c r="U48" i="4"/>
  <c r="U49" i="4"/>
  <c r="U50" i="4"/>
  <c r="U51" i="4"/>
  <c r="U52" i="4"/>
  <c r="U53" i="4"/>
  <c r="U54" i="4"/>
  <c r="U55" i="4"/>
  <c r="U56" i="4"/>
  <c r="U57" i="4"/>
  <c r="U58" i="4"/>
  <c r="U59" i="4"/>
  <c r="U60" i="4"/>
  <c r="U61" i="4"/>
  <c r="U62" i="4"/>
  <c r="U63" i="4"/>
  <c r="U64" i="4"/>
  <c r="U65" i="4"/>
  <c r="U66" i="4"/>
  <c r="U67" i="4"/>
  <c r="U68" i="4"/>
  <c r="U69" i="4"/>
  <c r="U70" i="4"/>
  <c r="U71" i="4"/>
  <c r="U72" i="4"/>
  <c r="U73" i="4"/>
  <c r="U74" i="4"/>
  <c r="U75" i="4"/>
  <c r="U76" i="4"/>
  <c r="U77" i="4"/>
  <c r="U78" i="4"/>
  <c r="U79" i="4"/>
  <c r="U80" i="4"/>
  <c r="U81" i="4"/>
  <c r="U82" i="4"/>
  <c r="U83" i="4"/>
  <c r="U84" i="4"/>
  <c r="U85" i="4"/>
  <c r="U86" i="4"/>
  <c r="U87" i="4"/>
  <c r="U88" i="4"/>
  <c r="U89" i="4"/>
  <c r="U90" i="4"/>
  <c r="U91" i="4"/>
  <c r="U92" i="4"/>
  <c r="U93" i="4"/>
  <c r="U94" i="4"/>
  <c r="U95" i="4"/>
  <c r="U96" i="4"/>
  <c r="U97" i="4"/>
  <c r="U98" i="4"/>
  <c r="U99" i="4"/>
  <c r="U100" i="4"/>
  <c r="U101" i="4"/>
  <c r="U102" i="4"/>
  <c r="U103" i="4"/>
  <c r="U104" i="4"/>
  <c r="U105" i="4"/>
  <c r="U106" i="4"/>
  <c r="U107" i="4"/>
  <c r="U108" i="4"/>
  <c r="U109" i="4"/>
  <c r="U110" i="4"/>
  <c r="U111" i="4"/>
  <c r="U112" i="4"/>
  <c r="U113" i="4"/>
  <c r="U114" i="4"/>
  <c r="U115" i="4"/>
  <c r="U116" i="4"/>
  <c r="U117" i="4"/>
  <c r="U118" i="4"/>
  <c r="U119" i="4"/>
  <c r="U120" i="4"/>
  <c r="U121" i="4"/>
  <c r="U122" i="4"/>
  <c r="U123" i="4"/>
  <c r="U124" i="4"/>
  <c r="U125" i="4"/>
  <c r="U126" i="4"/>
  <c r="U127" i="4"/>
  <c r="U128" i="4"/>
  <c r="U129" i="4"/>
  <c r="U130" i="4"/>
  <c r="U131" i="4"/>
  <c r="U132" i="4"/>
  <c r="U133" i="4"/>
  <c r="U134" i="4"/>
  <c r="U135" i="4"/>
  <c r="U136" i="4"/>
  <c r="U137" i="4"/>
  <c r="U138" i="4"/>
  <c r="U139" i="4"/>
  <c r="U140" i="4"/>
  <c r="U141" i="4"/>
  <c r="U142" i="4"/>
  <c r="U143" i="4"/>
  <c r="U144" i="4"/>
  <c r="U145" i="4"/>
  <c r="U146" i="4"/>
  <c r="U147" i="4"/>
  <c r="U148" i="4"/>
  <c r="U149" i="4"/>
  <c r="U150" i="4"/>
  <c r="U151" i="4"/>
  <c r="U152" i="4"/>
  <c r="U153" i="4"/>
  <c r="U154" i="4"/>
  <c r="U155" i="4"/>
  <c r="U156" i="4"/>
  <c r="U157" i="4"/>
  <c r="U158" i="4"/>
  <c r="U159" i="4"/>
  <c r="U160" i="4"/>
  <c r="U161" i="4"/>
  <c r="U162" i="4"/>
  <c r="U163" i="4"/>
  <c r="U164" i="4"/>
  <c r="U165" i="4"/>
  <c r="U166" i="4"/>
  <c r="U167" i="4"/>
  <c r="U168" i="4"/>
  <c r="U169" i="4"/>
  <c r="U170" i="4"/>
  <c r="U171" i="4"/>
  <c r="U172" i="4"/>
  <c r="U173" i="4"/>
  <c r="U174" i="4"/>
  <c r="U175" i="4"/>
  <c r="U176" i="4"/>
  <c r="U177" i="4"/>
  <c r="U178" i="4"/>
  <c r="U179" i="4"/>
  <c r="U180" i="4"/>
  <c r="U181" i="4"/>
  <c r="U182" i="4"/>
  <c r="U183" i="4"/>
  <c r="U184" i="4"/>
  <c r="U185" i="4"/>
  <c r="U186" i="4"/>
  <c r="U187" i="4"/>
  <c r="U188" i="4"/>
  <c r="U189" i="4"/>
  <c r="U190" i="4"/>
  <c r="U191" i="4"/>
  <c r="U192" i="4"/>
  <c r="U193" i="4"/>
  <c r="U194" i="4"/>
  <c r="U195" i="4"/>
  <c r="U196" i="4"/>
  <c r="U197" i="4"/>
  <c r="U198" i="4"/>
  <c r="U199" i="4"/>
  <c r="U200" i="4"/>
  <c r="U201" i="4"/>
  <c r="U202" i="4"/>
  <c r="U203" i="4"/>
  <c r="U204" i="4"/>
  <c r="U205" i="4"/>
  <c r="U206" i="4"/>
  <c r="U207" i="4"/>
  <c r="U208" i="4"/>
  <c r="U209" i="4"/>
  <c r="U210" i="4"/>
  <c r="U211" i="4"/>
  <c r="U212" i="4"/>
  <c r="U213" i="4"/>
  <c r="U214" i="4"/>
  <c r="U215" i="4"/>
  <c r="U216" i="4"/>
  <c r="U217" i="4"/>
  <c r="U218" i="4"/>
  <c r="U219" i="4"/>
  <c r="U220" i="4"/>
  <c r="U221" i="4"/>
  <c r="U222" i="4"/>
  <c r="U223" i="4"/>
  <c r="U224" i="4"/>
  <c r="U225" i="4"/>
  <c r="U226" i="4"/>
  <c r="U227" i="4"/>
  <c r="U228" i="4"/>
  <c r="U229" i="4"/>
  <c r="U230" i="4"/>
  <c r="U231" i="4"/>
  <c r="U232" i="4"/>
  <c r="U233" i="4"/>
  <c r="U234" i="4"/>
  <c r="U235" i="4"/>
  <c r="U236" i="4"/>
  <c r="U237" i="4"/>
  <c r="U238" i="4"/>
  <c r="U239" i="4"/>
  <c r="U240" i="4"/>
  <c r="U241" i="4"/>
  <c r="U242" i="4"/>
  <c r="U243" i="4"/>
  <c r="U244" i="4"/>
  <c r="U245" i="4"/>
  <c r="U246" i="4"/>
  <c r="U247" i="4"/>
  <c r="U248" i="4"/>
  <c r="U249" i="4"/>
  <c r="U250" i="4"/>
  <c r="U251" i="4"/>
  <c r="U252" i="4"/>
  <c r="U253" i="4"/>
  <c r="U254" i="4"/>
  <c r="U255" i="4"/>
  <c r="U256" i="4"/>
  <c r="U257" i="4"/>
  <c r="U258" i="4"/>
  <c r="U259" i="4"/>
  <c r="U260" i="4"/>
  <c r="U261" i="4"/>
  <c r="U262" i="4"/>
  <c r="U263" i="4"/>
  <c r="U264" i="4"/>
  <c r="U265" i="4"/>
  <c r="U266" i="4"/>
  <c r="U267" i="4"/>
  <c r="U268" i="4"/>
  <c r="U269" i="4"/>
  <c r="U270" i="4"/>
  <c r="U271" i="4"/>
  <c r="U272" i="4"/>
  <c r="U273" i="4"/>
  <c r="U274" i="4"/>
  <c r="U275" i="4"/>
  <c r="U276" i="4"/>
  <c r="U277" i="4"/>
  <c r="U278" i="4"/>
  <c r="U279" i="4"/>
  <c r="U280" i="4"/>
  <c r="U281" i="4"/>
  <c r="U282" i="4"/>
  <c r="U283" i="4"/>
  <c r="U284" i="4"/>
  <c r="U285" i="4"/>
  <c r="U286" i="4"/>
  <c r="U287" i="4"/>
  <c r="U288" i="4"/>
  <c r="U289" i="4"/>
  <c r="U290" i="4"/>
  <c r="U291" i="4"/>
  <c r="U292" i="4"/>
  <c r="U293" i="4"/>
  <c r="U294" i="4"/>
  <c r="U295" i="4"/>
  <c r="U296" i="4"/>
  <c r="U297" i="4"/>
  <c r="U298" i="4"/>
  <c r="U299" i="4"/>
  <c r="U300" i="4"/>
  <c r="U301" i="4"/>
  <c r="U302" i="4"/>
  <c r="U303" i="4"/>
  <c r="U304" i="4"/>
  <c r="U305" i="4"/>
  <c r="U306" i="4"/>
  <c r="U307" i="4"/>
  <c r="U308" i="4"/>
  <c r="U309" i="4"/>
  <c r="U310" i="4"/>
  <c r="U311" i="4"/>
  <c r="U312" i="4"/>
  <c r="U313" i="4"/>
  <c r="U314" i="4"/>
  <c r="U315" i="4"/>
  <c r="U316" i="4"/>
  <c r="U317" i="4"/>
  <c r="U318" i="4"/>
  <c r="U319" i="4"/>
  <c r="U320" i="4"/>
  <c r="U321" i="4"/>
  <c r="U322" i="4"/>
  <c r="U323" i="4"/>
  <c r="U324" i="4"/>
  <c r="U325" i="4"/>
  <c r="U326" i="4"/>
  <c r="U327" i="4"/>
  <c r="U328" i="4"/>
  <c r="U329" i="4"/>
  <c r="U330" i="4"/>
  <c r="U331" i="4"/>
  <c r="U332" i="4"/>
  <c r="U333" i="4"/>
  <c r="U334" i="4"/>
  <c r="U335" i="4"/>
  <c r="U336" i="4"/>
  <c r="U337" i="4"/>
  <c r="U338" i="4"/>
  <c r="U339" i="4"/>
  <c r="U340" i="4"/>
  <c r="U341" i="4"/>
  <c r="U342" i="4"/>
  <c r="U343" i="4"/>
  <c r="U344" i="4"/>
  <c r="U345" i="4"/>
  <c r="U346" i="4"/>
  <c r="U347" i="4"/>
  <c r="U348" i="4"/>
  <c r="U349" i="4"/>
  <c r="U350" i="4"/>
  <c r="U351" i="4"/>
  <c r="U352" i="4"/>
  <c r="U353" i="4"/>
  <c r="U354" i="4"/>
  <c r="U355" i="4"/>
  <c r="U356" i="4"/>
  <c r="U357" i="4"/>
  <c r="U358" i="4"/>
  <c r="U359" i="4"/>
  <c r="U360" i="4"/>
  <c r="U361" i="4"/>
  <c r="U362" i="4"/>
  <c r="U363" i="4"/>
  <c r="U364" i="4"/>
  <c r="U365" i="4"/>
  <c r="U366" i="4"/>
  <c r="U367" i="4"/>
  <c r="U368" i="4"/>
  <c r="U369" i="4"/>
  <c r="U370" i="4"/>
  <c r="U371" i="4"/>
  <c r="U372" i="4"/>
  <c r="U373" i="4"/>
  <c r="U374" i="4"/>
  <c r="U375" i="4"/>
  <c r="U376" i="4"/>
  <c r="U377" i="4"/>
  <c r="U378" i="4"/>
  <c r="U379" i="4"/>
  <c r="U380" i="4"/>
  <c r="U381" i="4"/>
  <c r="U382" i="4"/>
  <c r="U383" i="4"/>
  <c r="U384" i="4"/>
  <c r="U385" i="4"/>
  <c r="U386" i="4"/>
  <c r="U387" i="4"/>
  <c r="U388" i="4"/>
  <c r="U389" i="4"/>
  <c r="U390" i="4"/>
  <c r="U391" i="4"/>
  <c r="U392" i="4"/>
  <c r="U393" i="4"/>
  <c r="U394" i="4"/>
  <c r="U395" i="4"/>
  <c r="U396" i="4"/>
  <c r="U397" i="4"/>
  <c r="U398" i="4"/>
  <c r="U399" i="4"/>
  <c r="U400" i="4"/>
  <c r="U401" i="4"/>
  <c r="U402" i="4"/>
  <c r="U403" i="4"/>
  <c r="U404" i="4"/>
  <c r="U405" i="4"/>
  <c r="U406" i="4"/>
  <c r="U407" i="4"/>
  <c r="U408" i="4"/>
  <c r="U409" i="4"/>
  <c r="U410" i="4"/>
  <c r="U411" i="4"/>
  <c r="U412" i="4"/>
  <c r="U413" i="4"/>
  <c r="U414" i="4"/>
  <c r="U415" i="4"/>
  <c r="U416" i="4"/>
  <c r="U417" i="4"/>
  <c r="U418" i="4"/>
  <c r="U419" i="4"/>
  <c r="U420" i="4"/>
  <c r="U421" i="4"/>
  <c r="U422" i="4"/>
  <c r="U423" i="4"/>
  <c r="U424" i="4"/>
  <c r="U425" i="4"/>
  <c r="U426" i="4"/>
  <c r="U427" i="4"/>
  <c r="U428" i="4"/>
  <c r="U429" i="4"/>
  <c r="U430" i="4"/>
  <c r="U431" i="4"/>
  <c r="U432" i="4"/>
  <c r="U433" i="4"/>
  <c r="U434" i="4"/>
  <c r="U435" i="4"/>
  <c r="U436" i="4"/>
  <c r="U437" i="4"/>
  <c r="U438" i="4"/>
  <c r="U439" i="4"/>
  <c r="U440" i="4"/>
  <c r="U441" i="4"/>
  <c r="U442" i="4"/>
  <c r="U443" i="4"/>
  <c r="U444" i="4"/>
  <c r="U445" i="4"/>
  <c r="U446" i="4"/>
  <c r="U447" i="4"/>
  <c r="U448" i="4"/>
  <c r="U449" i="4"/>
  <c r="U450" i="4"/>
  <c r="U451" i="4"/>
  <c r="U452" i="4"/>
  <c r="U453" i="4"/>
  <c r="U454" i="4"/>
  <c r="U455" i="4"/>
  <c r="U456" i="4"/>
  <c r="U457" i="4"/>
  <c r="U458" i="4"/>
  <c r="U459" i="4"/>
  <c r="U460" i="4"/>
  <c r="U461" i="4"/>
  <c r="U462" i="4"/>
  <c r="U463" i="4"/>
  <c r="U464" i="4"/>
  <c r="U465" i="4"/>
  <c r="U466" i="4"/>
  <c r="U467" i="4"/>
  <c r="U468" i="4"/>
  <c r="U469" i="4"/>
  <c r="U470" i="4"/>
  <c r="U471" i="4"/>
  <c r="U472" i="4"/>
  <c r="U473" i="4"/>
  <c r="U474" i="4"/>
  <c r="U475" i="4"/>
  <c r="U476" i="4"/>
  <c r="U477" i="4"/>
  <c r="U478" i="4"/>
  <c r="U479" i="4"/>
  <c r="U480" i="4"/>
  <c r="U481" i="4"/>
  <c r="U482" i="4"/>
  <c r="U483" i="4"/>
  <c r="U484" i="4"/>
  <c r="U485" i="4"/>
  <c r="U486" i="4"/>
  <c r="U487" i="4"/>
  <c r="U488" i="4"/>
  <c r="U489" i="4"/>
  <c r="U490" i="4"/>
  <c r="U491" i="4"/>
  <c r="U492" i="4"/>
  <c r="U493" i="4"/>
  <c r="U494" i="4"/>
  <c r="U495" i="4"/>
  <c r="U496" i="4"/>
  <c r="U497" i="4"/>
  <c r="U498" i="4"/>
  <c r="U499" i="4"/>
  <c r="U500" i="4"/>
  <c r="U501" i="4"/>
  <c r="U502" i="4"/>
  <c r="U503" i="4"/>
  <c r="U504" i="4"/>
  <c r="U505" i="4"/>
  <c r="U506" i="4"/>
  <c r="U507" i="4"/>
  <c r="U508" i="4"/>
  <c r="U509" i="4"/>
  <c r="U510" i="4"/>
  <c r="U511" i="4"/>
  <c r="U512" i="4"/>
  <c r="U513" i="4"/>
  <c r="U514" i="4"/>
  <c r="U515" i="4"/>
  <c r="U516" i="4"/>
  <c r="U517" i="4"/>
  <c r="U518" i="4"/>
  <c r="U519" i="4"/>
  <c r="U520" i="4"/>
  <c r="U521" i="4"/>
  <c r="U522" i="4"/>
  <c r="U523" i="4"/>
  <c r="U524" i="4"/>
  <c r="U525" i="4"/>
  <c r="U526" i="4"/>
  <c r="U527" i="4"/>
  <c r="U528" i="4"/>
  <c r="U529" i="4"/>
  <c r="U530" i="4"/>
  <c r="U531" i="4"/>
  <c r="U532" i="4"/>
  <c r="U533" i="4"/>
  <c r="U534" i="4"/>
  <c r="U535" i="4"/>
  <c r="U536" i="4"/>
  <c r="U537" i="4"/>
  <c r="U538" i="4"/>
  <c r="U539" i="4"/>
  <c r="U540" i="4"/>
  <c r="U541" i="4"/>
  <c r="U542" i="4"/>
  <c r="U543" i="4"/>
  <c r="U544" i="4"/>
  <c r="U545" i="4"/>
  <c r="U546" i="4"/>
  <c r="U547" i="4"/>
  <c r="U548" i="4"/>
  <c r="U549" i="4"/>
  <c r="U550" i="4"/>
  <c r="U551" i="4"/>
  <c r="U552" i="4"/>
  <c r="U553" i="4"/>
  <c r="U554" i="4"/>
  <c r="U555" i="4"/>
  <c r="U556" i="4"/>
  <c r="U557" i="4"/>
  <c r="U558" i="4"/>
  <c r="U559" i="4"/>
  <c r="U560" i="4"/>
  <c r="U561" i="4"/>
  <c r="U562" i="4"/>
  <c r="U563" i="4"/>
  <c r="U564" i="4"/>
  <c r="U565" i="4"/>
  <c r="U566" i="4"/>
  <c r="U567" i="4"/>
  <c r="U568" i="4"/>
  <c r="U569" i="4"/>
  <c r="U570" i="4"/>
  <c r="U571" i="4"/>
  <c r="U572" i="4"/>
  <c r="U573" i="4"/>
  <c r="U574" i="4"/>
  <c r="U575" i="4"/>
  <c r="U576" i="4"/>
  <c r="U577" i="4"/>
  <c r="U578" i="4"/>
  <c r="U579" i="4"/>
  <c r="U580" i="4"/>
  <c r="U581" i="4"/>
  <c r="U582" i="4"/>
  <c r="U583" i="4"/>
  <c r="U584" i="4"/>
  <c r="U585" i="4"/>
  <c r="U586" i="4"/>
  <c r="U587" i="4"/>
  <c r="U588" i="4"/>
  <c r="U589" i="4"/>
  <c r="U590" i="4"/>
  <c r="U591" i="4"/>
  <c r="U592" i="4"/>
  <c r="U593" i="4"/>
  <c r="U594" i="4"/>
  <c r="U595" i="4"/>
  <c r="U596" i="4"/>
  <c r="U597" i="4"/>
  <c r="U598" i="4"/>
  <c r="U599" i="4"/>
  <c r="U600" i="4"/>
  <c r="U601" i="4"/>
  <c r="U602" i="4"/>
  <c r="U603" i="4"/>
  <c r="U604" i="4"/>
  <c r="U605" i="4"/>
  <c r="U606" i="4"/>
  <c r="U607" i="4"/>
  <c r="U608" i="4"/>
  <c r="U609" i="4"/>
  <c r="U610" i="4"/>
  <c r="U611" i="4"/>
  <c r="U612" i="4"/>
  <c r="U613" i="4"/>
  <c r="U614" i="4"/>
  <c r="U615" i="4"/>
  <c r="U616" i="4"/>
  <c r="U617" i="4"/>
  <c r="U618" i="4"/>
  <c r="U619" i="4"/>
  <c r="U620" i="4"/>
  <c r="U621" i="4"/>
  <c r="U622" i="4"/>
  <c r="U623" i="4"/>
  <c r="U624" i="4"/>
  <c r="U625" i="4"/>
  <c r="U626" i="4"/>
  <c r="U627" i="4"/>
  <c r="U628" i="4"/>
  <c r="U629" i="4"/>
  <c r="U630" i="4"/>
  <c r="U631" i="4"/>
  <c r="U632" i="4"/>
  <c r="U633" i="4"/>
  <c r="U634" i="4"/>
  <c r="U635" i="4"/>
  <c r="U636" i="4"/>
  <c r="U637" i="4"/>
  <c r="U638" i="4"/>
  <c r="U639" i="4"/>
  <c r="U640" i="4"/>
  <c r="U641" i="4"/>
  <c r="U642" i="4"/>
  <c r="U643" i="4"/>
  <c r="U644" i="4"/>
  <c r="U645" i="4"/>
  <c r="U646" i="4"/>
  <c r="U647" i="4"/>
  <c r="U648" i="4"/>
  <c r="U649" i="4"/>
  <c r="U650" i="4"/>
  <c r="U651" i="4"/>
  <c r="U652" i="4"/>
  <c r="U653" i="4"/>
  <c r="U654" i="4"/>
  <c r="U655" i="4"/>
  <c r="U656" i="4"/>
  <c r="U657" i="4"/>
  <c r="U658" i="4"/>
  <c r="U659" i="4"/>
  <c r="U660" i="4"/>
  <c r="U661" i="4"/>
  <c r="U662" i="4"/>
  <c r="U663" i="4"/>
  <c r="U664" i="4"/>
  <c r="U665" i="4"/>
  <c r="U666" i="4"/>
  <c r="U667" i="4"/>
  <c r="U668" i="4"/>
  <c r="U669" i="4"/>
  <c r="U670" i="4"/>
  <c r="U671" i="4"/>
  <c r="U672" i="4"/>
  <c r="U673" i="4"/>
  <c r="U674" i="4"/>
  <c r="U675" i="4"/>
  <c r="U676" i="4"/>
  <c r="U677" i="4"/>
  <c r="U678" i="4"/>
  <c r="U679" i="4"/>
  <c r="U680" i="4"/>
  <c r="U681" i="4"/>
  <c r="U682" i="4"/>
  <c r="U683" i="4"/>
  <c r="U684" i="4"/>
  <c r="U685" i="4"/>
  <c r="U686" i="4"/>
  <c r="U687" i="4"/>
  <c r="U688" i="4"/>
  <c r="U689" i="4"/>
  <c r="U690" i="4"/>
  <c r="U691" i="4"/>
  <c r="U692" i="4"/>
  <c r="U693" i="4"/>
  <c r="U694" i="4"/>
  <c r="U695" i="4"/>
  <c r="U696" i="4"/>
  <c r="U697" i="4"/>
  <c r="U698" i="4"/>
  <c r="U699" i="4"/>
  <c r="U700" i="4"/>
  <c r="U701" i="4"/>
  <c r="U702" i="4"/>
  <c r="U703" i="4"/>
  <c r="U704" i="4"/>
  <c r="U705" i="4"/>
  <c r="U706" i="4"/>
  <c r="U707" i="4"/>
  <c r="U708" i="4"/>
  <c r="U709" i="4"/>
  <c r="U710" i="4"/>
  <c r="U711" i="4"/>
  <c r="U712" i="4"/>
  <c r="U713" i="4"/>
  <c r="U714" i="4"/>
  <c r="U715" i="4"/>
  <c r="U716" i="4"/>
  <c r="U717" i="4"/>
  <c r="U718" i="4"/>
  <c r="U719" i="4"/>
  <c r="U720" i="4"/>
  <c r="U721" i="4"/>
  <c r="U722" i="4"/>
  <c r="U723" i="4"/>
  <c r="U724" i="4"/>
  <c r="U725" i="4"/>
  <c r="U726" i="4"/>
  <c r="U727" i="4"/>
  <c r="U728" i="4"/>
  <c r="U729" i="4"/>
  <c r="U730" i="4"/>
  <c r="U731" i="4"/>
  <c r="U732" i="4"/>
  <c r="U733" i="4"/>
  <c r="U734" i="4"/>
  <c r="U735" i="4"/>
  <c r="U736" i="4"/>
  <c r="U737" i="4"/>
  <c r="U738" i="4"/>
  <c r="U739" i="4"/>
  <c r="U740" i="4"/>
  <c r="U741" i="4"/>
  <c r="U742" i="4"/>
  <c r="U743" i="4"/>
  <c r="U744" i="4"/>
  <c r="U745" i="4"/>
  <c r="U746" i="4"/>
  <c r="U747" i="4"/>
  <c r="U748" i="4"/>
  <c r="U749" i="4"/>
  <c r="U750" i="4"/>
  <c r="U751" i="4"/>
  <c r="U752" i="4"/>
  <c r="U753" i="4"/>
  <c r="U754" i="4"/>
  <c r="U755" i="4"/>
  <c r="U756" i="4"/>
  <c r="U757" i="4"/>
  <c r="U758" i="4"/>
  <c r="U759" i="4"/>
  <c r="U760" i="4"/>
  <c r="U761" i="4"/>
  <c r="U762" i="4"/>
  <c r="U763" i="4"/>
  <c r="U764" i="4"/>
  <c r="U765" i="4"/>
  <c r="U766" i="4"/>
  <c r="U767" i="4"/>
  <c r="U768" i="4"/>
  <c r="U769" i="4"/>
  <c r="U770" i="4"/>
  <c r="U771" i="4"/>
  <c r="U772" i="4"/>
  <c r="U773" i="4"/>
  <c r="U774" i="4"/>
  <c r="U775" i="4"/>
  <c r="U776" i="4"/>
  <c r="U777" i="4"/>
  <c r="U778" i="4"/>
  <c r="U779" i="4"/>
  <c r="U780" i="4"/>
  <c r="U781" i="4"/>
  <c r="U782" i="4"/>
  <c r="U783" i="4"/>
  <c r="U784" i="4"/>
  <c r="U785" i="4"/>
  <c r="U786" i="4"/>
  <c r="U787" i="4"/>
  <c r="U788" i="4"/>
  <c r="U789" i="4"/>
  <c r="U790" i="4"/>
  <c r="U791" i="4"/>
  <c r="U792" i="4"/>
  <c r="U793" i="4"/>
  <c r="U794" i="4"/>
  <c r="U795" i="4"/>
  <c r="U796" i="4"/>
  <c r="U797" i="4"/>
  <c r="U798" i="4"/>
  <c r="U799" i="4"/>
  <c r="U800" i="4"/>
  <c r="U801" i="4"/>
  <c r="U802" i="4"/>
  <c r="U803" i="4"/>
  <c r="U804" i="4"/>
  <c r="U805" i="4"/>
  <c r="U806" i="4"/>
  <c r="U807" i="4"/>
  <c r="U808" i="4"/>
  <c r="U809" i="4"/>
  <c r="U810" i="4"/>
  <c r="U811" i="4"/>
  <c r="U812" i="4"/>
  <c r="U813" i="4"/>
  <c r="U814" i="4"/>
  <c r="U815" i="4"/>
  <c r="U816" i="4"/>
  <c r="U817" i="4"/>
  <c r="U818" i="4"/>
  <c r="U819" i="4"/>
  <c r="U820" i="4"/>
  <c r="U821" i="4"/>
  <c r="U822" i="4"/>
  <c r="U823" i="4"/>
  <c r="U824" i="4"/>
  <c r="U825" i="4"/>
  <c r="U826" i="4"/>
  <c r="U827" i="4"/>
  <c r="U828" i="4"/>
  <c r="U829" i="4"/>
  <c r="U830" i="4"/>
  <c r="U831" i="4"/>
  <c r="U832" i="4"/>
  <c r="U833" i="4"/>
  <c r="U834" i="4"/>
  <c r="U835" i="4"/>
  <c r="U836" i="4"/>
  <c r="U837" i="4"/>
  <c r="U838" i="4"/>
  <c r="U839" i="4"/>
  <c r="U840" i="4"/>
  <c r="U841" i="4"/>
  <c r="U842" i="4"/>
  <c r="U843" i="4"/>
  <c r="U844" i="4"/>
  <c r="U845" i="4"/>
  <c r="U846" i="4"/>
  <c r="U847" i="4"/>
  <c r="U848" i="4"/>
  <c r="U849" i="4"/>
  <c r="U850" i="4"/>
  <c r="U851" i="4"/>
  <c r="U852" i="4"/>
  <c r="U853" i="4"/>
  <c r="U854" i="4"/>
  <c r="U855" i="4"/>
  <c r="U856" i="4"/>
  <c r="U857" i="4"/>
  <c r="U858" i="4"/>
  <c r="U859" i="4"/>
  <c r="U860" i="4"/>
  <c r="U861" i="4"/>
  <c r="U862" i="4"/>
  <c r="U863" i="4"/>
  <c r="U864" i="4"/>
  <c r="U865" i="4"/>
  <c r="U866" i="4"/>
  <c r="U867" i="4"/>
  <c r="U868" i="4"/>
  <c r="U869" i="4"/>
  <c r="U870" i="4"/>
  <c r="U871" i="4"/>
  <c r="U872" i="4"/>
  <c r="U873" i="4"/>
  <c r="U874" i="4"/>
  <c r="U875" i="4"/>
  <c r="U876" i="4"/>
  <c r="U877" i="4"/>
  <c r="U878" i="4"/>
  <c r="U879" i="4"/>
  <c r="U880" i="4"/>
  <c r="U881" i="4"/>
  <c r="U882" i="4"/>
  <c r="U883" i="4"/>
  <c r="U884" i="4"/>
  <c r="U885" i="4"/>
  <c r="U886" i="4"/>
  <c r="U887" i="4"/>
  <c r="U888" i="4"/>
  <c r="U889" i="4"/>
  <c r="U890" i="4"/>
  <c r="U891" i="4"/>
  <c r="U892" i="4"/>
  <c r="U893" i="4"/>
  <c r="U894" i="4"/>
  <c r="U895" i="4"/>
  <c r="U896" i="4"/>
  <c r="U897" i="4"/>
  <c r="U898" i="4"/>
  <c r="U899" i="4"/>
  <c r="U900" i="4"/>
  <c r="U901" i="4"/>
  <c r="U902" i="4"/>
  <c r="U903" i="4"/>
  <c r="U904" i="4"/>
  <c r="U905" i="4"/>
  <c r="U906" i="4"/>
  <c r="U907" i="4"/>
  <c r="U908" i="4"/>
  <c r="U909" i="4"/>
  <c r="U910" i="4"/>
  <c r="U911" i="4"/>
  <c r="U912" i="4"/>
  <c r="U913" i="4"/>
  <c r="U914" i="4"/>
  <c r="U915" i="4"/>
  <c r="U916" i="4"/>
  <c r="U917" i="4"/>
  <c r="U918" i="4"/>
  <c r="U919" i="4"/>
  <c r="U920" i="4"/>
  <c r="U921" i="4"/>
  <c r="U922" i="4"/>
  <c r="U923" i="4"/>
  <c r="U924" i="4"/>
  <c r="U925" i="4"/>
  <c r="U926" i="4"/>
  <c r="U927" i="4"/>
  <c r="U928" i="4"/>
  <c r="U929" i="4"/>
  <c r="U930" i="4"/>
  <c r="U931" i="4"/>
  <c r="U932" i="4"/>
  <c r="U933" i="4"/>
  <c r="U934" i="4"/>
  <c r="U935" i="4"/>
  <c r="U936" i="4"/>
  <c r="U937" i="4"/>
  <c r="U938" i="4"/>
  <c r="U939" i="4"/>
  <c r="U940" i="4"/>
  <c r="U941" i="4"/>
  <c r="U942" i="4"/>
  <c r="U943" i="4"/>
  <c r="U944" i="4"/>
  <c r="U945" i="4"/>
  <c r="U946" i="4"/>
  <c r="U947" i="4"/>
  <c r="U948" i="4"/>
  <c r="U949" i="4"/>
  <c r="U950" i="4"/>
  <c r="U951" i="4"/>
  <c r="U952" i="4"/>
  <c r="U953" i="4"/>
  <c r="U954" i="4"/>
  <c r="U955" i="4"/>
  <c r="U956" i="4"/>
  <c r="U957" i="4"/>
  <c r="U958" i="4"/>
  <c r="U959" i="4"/>
  <c r="U960" i="4"/>
  <c r="U961" i="4"/>
  <c r="U962" i="4"/>
  <c r="U963" i="4"/>
  <c r="U964" i="4"/>
  <c r="U965" i="4"/>
  <c r="U966" i="4"/>
  <c r="U967" i="4"/>
  <c r="U968" i="4"/>
  <c r="U969" i="4"/>
  <c r="U970" i="4"/>
  <c r="U971" i="4"/>
  <c r="U972" i="4"/>
  <c r="U973" i="4"/>
  <c r="U974" i="4"/>
  <c r="U975" i="4"/>
  <c r="U976" i="4"/>
  <c r="U977" i="4"/>
  <c r="U978" i="4"/>
  <c r="U979" i="4"/>
  <c r="U980" i="4"/>
  <c r="U981" i="4"/>
  <c r="U982" i="4"/>
  <c r="U983" i="4"/>
  <c r="U984" i="4"/>
  <c r="U985" i="4"/>
  <c r="U986" i="4"/>
  <c r="U987" i="4"/>
  <c r="U988" i="4"/>
  <c r="U989" i="4"/>
  <c r="U990" i="4"/>
  <c r="U991" i="4"/>
  <c r="U992" i="4"/>
  <c r="U993" i="4"/>
  <c r="U994" i="4"/>
  <c r="U995" i="4"/>
  <c r="U996" i="4"/>
  <c r="U997" i="4"/>
  <c r="U998" i="4"/>
  <c r="U999" i="4"/>
  <c r="U1000" i="4"/>
  <c r="U1001" i="4"/>
  <c r="U1002" i="4"/>
  <c r="U1003" i="4"/>
  <c r="U1004" i="4"/>
  <c r="U1005" i="4"/>
  <c r="U1006" i="4"/>
  <c r="U1007" i="4"/>
  <c r="U1008" i="4"/>
  <c r="U1009" i="4"/>
  <c r="U1010" i="4"/>
  <c r="U1011" i="4"/>
  <c r="U1012" i="4"/>
  <c r="U1013" i="4"/>
  <c r="U1014" i="4"/>
  <c r="U1015" i="4"/>
  <c r="U1016" i="4"/>
  <c r="U1017" i="4"/>
  <c r="U1018" i="4"/>
  <c r="U1019" i="4"/>
  <c r="U1020" i="4"/>
  <c r="U1021" i="4"/>
  <c r="U1022" i="4"/>
  <c r="U1023" i="4"/>
  <c r="U1024" i="4"/>
  <c r="U1025" i="4"/>
  <c r="U1026" i="4"/>
  <c r="U1027" i="4"/>
  <c r="U1028" i="4"/>
  <c r="U1029" i="4"/>
  <c r="U1030" i="4"/>
  <c r="U1031" i="4"/>
  <c r="U1032" i="4"/>
  <c r="U1033" i="4"/>
  <c r="U1034" i="4"/>
  <c r="U1035" i="4"/>
  <c r="U1036" i="4"/>
  <c r="U1037" i="4"/>
  <c r="U1038" i="4"/>
  <c r="U1039" i="4"/>
  <c r="U1040" i="4"/>
  <c r="U1041" i="4"/>
  <c r="U1042" i="4"/>
  <c r="U1043" i="4"/>
  <c r="U1044" i="4"/>
  <c r="U1045" i="4"/>
  <c r="U1046" i="4"/>
  <c r="U1047" i="4"/>
  <c r="U1048" i="4"/>
  <c r="U1049" i="4"/>
  <c r="U1050" i="4"/>
  <c r="U1051" i="4"/>
  <c r="U1052" i="4"/>
  <c r="U1053" i="4"/>
  <c r="U1054" i="4"/>
  <c r="U1055" i="4"/>
  <c r="U1056" i="4"/>
  <c r="U1057" i="4"/>
  <c r="U1058" i="4"/>
  <c r="U1059" i="4"/>
  <c r="U1060" i="4"/>
  <c r="U1061" i="4"/>
  <c r="U1062" i="4"/>
  <c r="U1063" i="4"/>
  <c r="U1064" i="4"/>
  <c r="U1065" i="4"/>
  <c r="U1066" i="4"/>
  <c r="U1067" i="4"/>
  <c r="U1068" i="4"/>
  <c r="U1069" i="4"/>
  <c r="U1070" i="4"/>
  <c r="U1071" i="4"/>
  <c r="U1072" i="4"/>
  <c r="U1073" i="4"/>
  <c r="U1074" i="4"/>
  <c r="U1075" i="4"/>
  <c r="U1076" i="4"/>
  <c r="U1077" i="4"/>
  <c r="U1078" i="4"/>
  <c r="U1079" i="4"/>
  <c r="U1080" i="4"/>
  <c r="U1081" i="4"/>
  <c r="U1082" i="4"/>
  <c r="U1083" i="4"/>
  <c r="U1084" i="4"/>
  <c r="U1085" i="4"/>
  <c r="U1086" i="4"/>
  <c r="U1087" i="4"/>
  <c r="U1088" i="4"/>
  <c r="U1089" i="4"/>
  <c r="U1090" i="4"/>
  <c r="U1091" i="4"/>
  <c r="U1092" i="4"/>
  <c r="U1093" i="4"/>
  <c r="U1094" i="4"/>
  <c r="U1095" i="4"/>
  <c r="U1096" i="4"/>
  <c r="U1097" i="4"/>
  <c r="U1098" i="4"/>
  <c r="U1099" i="4"/>
  <c r="U1100" i="4"/>
  <c r="U1101" i="4"/>
  <c r="U1102" i="4"/>
  <c r="U1103" i="4"/>
  <c r="U1104" i="4"/>
  <c r="U1105" i="4"/>
  <c r="U1106" i="4"/>
  <c r="U1107" i="4"/>
  <c r="U1108" i="4"/>
  <c r="U1109" i="4"/>
  <c r="U1110" i="4"/>
  <c r="U1111" i="4"/>
  <c r="U1112" i="4"/>
  <c r="U1113" i="4"/>
  <c r="U1114" i="4"/>
  <c r="U1115" i="4"/>
  <c r="U1116" i="4"/>
  <c r="U1117" i="4"/>
  <c r="U1118" i="4"/>
  <c r="U1119" i="4"/>
  <c r="U1120" i="4"/>
  <c r="U1121" i="4"/>
  <c r="U1122" i="4"/>
  <c r="U1123" i="4"/>
  <c r="U1124" i="4"/>
  <c r="U1125" i="4"/>
  <c r="U1126" i="4"/>
  <c r="U1127" i="4"/>
  <c r="U1128" i="4"/>
  <c r="U1129" i="4"/>
  <c r="U1130" i="4"/>
  <c r="U1131" i="4"/>
  <c r="U1132" i="4"/>
  <c r="U1133" i="4"/>
  <c r="U1134" i="4"/>
  <c r="U1135" i="4"/>
  <c r="U1136" i="4"/>
  <c r="U1137" i="4"/>
  <c r="U1138" i="4"/>
  <c r="U1139" i="4"/>
  <c r="U1140" i="4"/>
  <c r="U1141" i="4"/>
  <c r="U1142" i="4"/>
  <c r="U1143" i="4"/>
  <c r="U1144" i="4"/>
  <c r="U1145" i="4"/>
  <c r="U1146" i="4"/>
  <c r="U1147" i="4"/>
  <c r="U1148" i="4"/>
  <c r="U1149" i="4"/>
  <c r="U1150" i="4"/>
  <c r="U1151" i="4"/>
  <c r="U1152" i="4"/>
  <c r="U1153" i="4"/>
  <c r="U1154" i="4"/>
  <c r="U1155" i="4"/>
  <c r="U1156" i="4"/>
  <c r="U1157" i="4"/>
  <c r="U1158" i="4"/>
  <c r="U1159" i="4"/>
  <c r="U1160" i="4"/>
  <c r="U1161" i="4"/>
  <c r="U1162" i="4"/>
  <c r="U1163" i="4"/>
  <c r="U1164" i="4"/>
  <c r="U1165" i="4"/>
  <c r="U1166" i="4"/>
  <c r="U1167" i="4"/>
  <c r="U1168" i="4"/>
  <c r="U1169" i="4"/>
  <c r="U1170" i="4"/>
  <c r="U1171" i="4"/>
  <c r="U1172" i="4"/>
  <c r="U1173" i="4"/>
  <c r="U1174" i="4"/>
  <c r="U1175" i="4"/>
  <c r="U1176" i="4"/>
  <c r="U1177" i="4"/>
  <c r="U1178" i="4"/>
  <c r="U1179" i="4"/>
  <c r="U1180" i="4"/>
  <c r="U1181" i="4"/>
  <c r="U1182" i="4"/>
  <c r="U1183" i="4"/>
  <c r="U1184" i="4"/>
  <c r="U1185" i="4"/>
  <c r="U1186" i="4"/>
  <c r="U1187" i="4"/>
  <c r="U1188" i="4"/>
  <c r="U1189" i="4"/>
  <c r="U1190" i="4"/>
  <c r="U1191" i="4"/>
  <c r="U1192" i="4"/>
  <c r="U1193" i="4"/>
  <c r="U1194" i="4"/>
  <c r="U1195" i="4"/>
  <c r="U1196" i="4"/>
  <c r="U1197" i="4"/>
  <c r="U1198" i="4"/>
  <c r="U1199" i="4"/>
  <c r="U1200" i="4"/>
  <c r="U1201" i="4"/>
  <c r="T3" i="4"/>
  <c r="T4" i="4"/>
  <c r="T5" i="4"/>
  <c r="T6" i="4"/>
  <c r="T7" i="4"/>
  <c r="T8" i="4"/>
  <c r="T9" i="4"/>
  <c r="T10" i="4"/>
  <c r="T11" i="4"/>
  <c r="T12" i="4"/>
  <c r="T13" i="4"/>
  <c r="T14" i="4"/>
  <c r="T15" i="4"/>
  <c r="T16" i="4"/>
  <c r="T17" i="4"/>
  <c r="T18" i="4"/>
  <c r="T19" i="4"/>
  <c r="T20" i="4"/>
  <c r="T21" i="4"/>
  <c r="T22" i="4"/>
  <c r="T23" i="4"/>
  <c r="T24" i="4"/>
  <c r="T25" i="4"/>
  <c r="T26" i="4"/>
  <c r="T27" i="4"/>
  <c r="T28" i="4"/>
  <c r="T29" i="4"/>
  <c r="T30" i="4"/>
  <c r="T31" i="4"/>
  <c r="T32" i="4"/>
  <c r="T33" i="4"/>
  <c r="T34" i="4"/>
  <c r="T35" i="4"/>
  <c r="T36" i="4"/>
  <c r="T37" i="4"/>
  <c r="T38" i="4"/>
  <c r="T39" i="4"/>
  <c r="T40" i="4"/>
  <c r="T41" i="4"/>
  <c r="T42" i="4"/>
  <c r="T43" i="4"/>
  <c r="T44" i="4"/>
  <c r="T45" i="4"/>
  <c r="T46" i="4"/>
  <c r="T47" i="4"/>
  <c r="T48" i="4"/>
  <c r="T49" i="4"/>
  <c r="T50" i="4"/>
  <c r="T51" i="4"/>
  <c r="T52" i="4"/>
  <c r="T53" i="4"/>
  <c r="T54" i="4"/>
  <c r="T55" i="4"/>
  <c r="T56" i="4"/>
  <c r="T57" i="4"/>
  <c r="T58" i="4"/>
  <c r="T59" i="4"/>
  <c r="T60" i="4"/>
  <c r="T61" i="4"/>
  <c r="T62" i="4"/>
  <c r="T63" i="4"/>
  <c r="T64" i="4"/>
  <c r="T65" i="4"/>
  <c r="T66" i="4"/>
  <c r="T67" i="4"/>
  <c r="T68" i="4"/>
  <c r="T69" i="4"/>
  <c r="T70" i="4"/>
  <c r="T71" i="4"/>
  <c r="T72" i="4"/>
  <c r="T73" i="4"/>
  <c r="T74" i="4"/>
  <c r="T75" i="4"/>
  <c r="T76" i="4"/>
  <c r="T77" i="4"/>
  <c r="T78" i="4"/>
  <c r="T79" i="4"/>
  <c r="T80" i="4"/>
  <c r="T81" i="4"/>
  <c r="T82" i="4"/>
  <c r="T83" i="4"/>
  <c r="T84" i="4"/>
  <c r="T85" i="4"/>
  <c r="T86" i="4"/>
  <c r="T87" i="4"/>
  <c r="T88" i="4"/>
  <c r="T89" i="4"/>
  <c r="T90" i="4"/>
  <c r="T91" i="4"/>
  <c r="T92" i="4"/>
  <c r="T93" i="4"/>
  <c r="T94" i="4"/>
  <c r="T95" i="4"/>
  <c r="T96" i="4"/>
  <c r="T97" i="4"/>
  <c r="T98" i="4"/>
  <c r="T99" i="4"/>
  <c r="T100" i="4"/>
  <c r="T101" i="4"/>
  <c r="T102" i="4"/>
  <c r="T103" i="4"/>
  <c r="T104" i="4"/>
  <c r="T105" i="4"/>
  <c r="T106" i="4"/>
  <c r="T107" i="4"/>
  <c r="T108" i="4"/>
  <c r="T109" i="4"/>
  <c r="T110" i="4"/>
  <c r="T111" i="4"/>
  <c r="T112" i="4"/>
  <c r="T113" i="4"/>
  <c r="T114" i="4"/>
  <c r="T115" i="4"/>
  <c r="T116" i="4"/>
  <c r="T117" i="4"/>
  <c r="T118" i="4"/>
  <c r="T119" i="4"/>
  <c r="T120" i="4"/>
  <c r="T121" i="4"/>
  <c r="T122" i="4"/>
  <c r="T123" i="4"/>
  <c r="T124" i="4"/>
  <c r="T125" i="4"/>
  <c r="T126" i="4"/>
  <c r="T127" i="4"/>
  <c r="T128" i="4"/>
  <c r="T129" i="4"/>
  <c r="T130" i="4"/>
  <c r="T131" i="4"/>
  <c r="T132" i="4"/>
  <c r="T133" i="4"/>
  <c r="T134" i="4"/>
  <c r="T135" i="4"/>
  <c r="T136" i="4"/>
  <c r="T137" i="4"/>
  <c r="T138" i="4"/>
  <c r="T139" i="4"/>
  <c r="T140" i="4"/>
  <c r="T141" i="4"/>
  <c r="T142" i="4"/>
  <c r="T143" i="4"/>
  <c r="T144" i="4"/>
  <c r="T145" i="4"/>
  <c r="T146" i="4"/>
  <c r="T147" i="4"/>
  <c r="T148" i="4"/>
  <c r="T149" i="4"/>
  <c r="T150" i="4"/>
  <c r="T151" i="4"/>
  <c r="T152" i="4"/>
  <c r="T153" i="4"/>
  <c r="T154" i="4"/>
  <c r="T155" i="4"/>
  <c r="T156" i="4"/>
  <c r="T157" i="4"/>
  <c r="T158" i="4"/>
  <c r="T159" i="4"/>
  <c r="T160" i="4"/>
  <c r="T161" i="4"/>
  <c r="T162" i="4"/>
  <c r="T163" i="4"/>
  <c r="T164" i="4"/>
  <c r="T165" i="4"/>
  <c r="T166" i="4"/>
  <c r="T167" i="4"/>
  <c r="T168" i="4"/>
  <c r="T169" i="4"/>
  <c r="T170" i="4"/>
  <c r="T171" i="4"/>
  <c r="T172" i="4"/>
  <c r="T173" i="4"/>
  <c r="T174" i="4"/>
  <c r="T175" i="4"/>
  <c r="T176" i="4"/>
  <c r="T177" i="4"/>
  <c r="T178" i="4"/>
  <c r="T179" i="4"/>
  <c r="T180" i="4"/>
  <c r="T181" i="4"/>
  <c r="T182" i="4"/>
  <c r="T183" i="4"/>
  <c r="T184" i="4"/>
  <c r="T185" i="4"/>
  <c r="T186" i="4"/>
  <c r="T187" i="4"/>
  <c r="T188" i="4"/>
  <c r="T189" i="4"/>
  <c r="T190" i="4"/>
  <c r="T191" i="4"/>
  <c r="T192" i="4"/>
  <c r="T193" i="4"/>
  <c r="T194" i="4"/>
  <c r="T195" i="4"/>
  <c r="T196" i="4"/>
  <c r="T197" i="4"/>
  <c r="T198" i="4"/>
  <c r="T199" i="4"/>
  <c r="T200" i="4"/>
  <c r="T201" i="4"/>
  <c r="T202" i="4"/>
  <c r="T203" i="4"/>
  <c r="T204" i="4"/>
  <c r="T205" i="4"/>
  <c r="T206" i="4"/>
  <c r="T207" i="4"/>
  <c r="T208" i="4"/>
  <c r="T209" i="4"/>
  <c r="T210" i="4"/>
  <c r="T211" i="4"/>
  <c r="T212" i="4"/>
  <c r="T213" i="4"/>
  <c r="T214" i="4"/>
  <c r="T215" i="4"/>
  <c r="T216" i="4"/>
  <c r="T217" i="4"/>
  <c r="T218" i="4"/>
  <c r="T219" i="4"/>
  <c r="T220" i="4"/>
  <c r="T221" i="4"/>
  <c r="T222" i="4"/>
  <c r="T223" i="4"/>
  <c r="T224" i="4"/>
  <c r="T225" i="4"/>
  <c r="T226" i="4"/>
  <c r="T227" i="4"/>
  <c r="T228" i="4"/>
  <c r="T229" i="4"/>
  <c r="T230" i="4"/>
  <c r="T231" i="4"/>
  <c r="T232" i="4"/>
  <c r="T233" i="4"/>
  <c r="T234" i="4"/>
  <c r="T235" i="4"/>
  <c r="T236" i="4"/>
  <c r="T237" i="4"/>
  <c r="T238" i="4"/>
  <c r="T239" i="4"/>
  <c r="T240" i="4"/>
  <c r="T241" i="4"/>
  <c r="T242" i="4"/>
  <c r="T243" i="4"/>
  <c r="T244" i="4"/>
  <c r="T245" i="4"/>
  <c r="T246" i="4"/>
  <c r="T247" i="4"/>
  <c r="T248" i="4"/>
  <c r="T249" i="4"/>
  <c r="T250" i="4"/>
  <c r="T251" i="4"/>
  <c r="T252" i="4"/>
  <c r="T253" i="4"/>
  <c r="T254" i="4"/>
  <c r="T255" i="4"/>
  <c r="T256" i="4"/>
  <c r="T257" i="4"/>
  <c r="T258" i="4"/>
  <c r="T259" i="4"/>
  <c r="T260" i="4"/>
  <c r="T261" i="4"/>
  <c r="T262" i="4"/>
  <c r="T263" i="4"/>
  <c r="T264" i="4"/>
  <c r="T265" i="4"/>
  <c r="T266" i="4"/>
  <c r="T267" i="4"/>
  <c r="T268" i="4"/>
  <c r="T269" i="4"/>
  <c r="T270" i="4"/>
  <c r="T271" i="4"/>
  <c r="T272" i="4"/>
  <c r="T273" i="4"/>
  <c r="T274" i="4"/>
  <c r="T275" i="4"/>
  <c r="T276" i="4"/>
  <c r="T277" i="4"/>
  <c r="T278" i="4"/>
  <c r="T279" i="4"/>
  <c r="T280" i="4"/>
  <c r="T281" i="4"/>
  <c r="T282" i="4"/>
  <c r="T283" i="4"/>
  <c r="T284" i="4"/>
  <c r="T285" i="4"/>
  <c r="T286" i="4"/>
  <c r="T287" i="4"/>
  <c r="T288" i="4"/>
  <c r="T289" i="4"/>
  <c r="T290" i="4"/>
  <c r="T291" i="4"/>
  <c r="T292" i="4"/>
  <c r="T293" i="4"/>
  <c r="T294" i="4"/>
  <c r="T295" i="4"/>
  <c r="T296" i="4"/>
  <c r="T297" i="4"/>
  <c r="T298" i="4"/>
  <c r="T299" i="4"/>
  <c r="T300" i="4"/>
  <c r="T301" i="4"/>
  <c r="T302" i="4"/>
  <c r="T303" i="4"/>
  <c r="T304" i="4"/>
  <c r="T305" i="4"/>
  <c r="T306" i="4"/>
  <c r="T307" i="4"/>
  <c r="T308" i="4"/>
  <c r="T309" i="4"/>
  <c r="T310" i="4"/>
  <c r="T311" i="4"/>
  <c r="T312" i="4"/>
  <c r="T313" i="4"/>
  <c r="T314" i="4"/>
  <c r="T315" i="4"/>
  <c r="T316" i="4"/>
  <c r="T317" i="4"/>
  <c r="T318" i="4"/>
  <c r="T319" i="4"/>
  <c r="T320" i="4"/>
  <c r="T321" i="4"/>
  <c r="T322" i="4"/>
  <c r="T323" i="4"/>
  <c r="T324" i="4"/>
  <c r="T325" i="4"/>
  <c r="T326" i="4"/>
  <c r="T327" i="4"/>
  <c r="T328" i="4"/>
  <c r="T329" i="4"/>
  <c r="T330" i="4"/>
  <c r="T331" i="4"/>
  <c r="T332" i="4"/>
  <c r="T333" i="4"/>
  <c r="T334" i="4"/>
  <c r="T335" i="4"/>
  <c r="T336" i="4"/>
  <c r="T337" i="4"/>
  <c r="T338" i="4"/>
  <c r="T339" i="4"/>
  <c r="T340" i="4"/>
  <c r="T341" i="4"/>
  <c r="T342" i="4"/>
  <c r="T343" i="4"/>
  <c r="T344" i="4"/>
  <c r="T345" i="4"/>
  <c r="T346" i="4"/>
  <c r="T347" i="4"/>
  <c r="T348" i="4"/>
  <c r="T349" i="4"/>
  <c r="T350" i="4"/>
  <c r="T351" i="4"/>
  <c r="T352" i="4"/>
  <c r="T353" i="4"/>
  <c r="T354" i="4"/>
  <c r="T355" i="4"/>
  <c r="T356" i="4"/>
  <c r="T357" i="4"/>
  <c r="T358" i="4"/>
  <c r="T359" i="4"/>
  <c r="T360" i="4"/>
  <c r="T361" i="4"/>
  <c r="T362" i="4"/>
  <c r="T363" i="4"/>
  <c r="T364" i="4"/>
  <c r="T365" i="4"/>
  <c r="T366" i="4"/>
  <c r="T367" i="4"/>
  <c r="T368" i="4"/>
  <c r="T369" i="4"/>
  <c r="T370" i="4"/>
  <c r="T371" i="4"/>
  <c r="T372" i="4"/>
  <c r="T373" i="4"/>
  <c r="T374" i="4"/>
  <c r="T375" i="4"/>
  <c r="T376" i="4"/>
  <c r="T377" i="4"/>
  <c r="T378" i="4"/>
  <c r="T379" i="4"/>
  <c r="T380" i="4"/>
  <c r="T381" i="4"/>
  <c r="T382" i="4"/>
  <c r="T383" i="4"/>
  <c r="T384" i="4"/>
  <c r="T385" i="4"/>
  <c r="T386" i="4"/>
  <c r="T387" i="4"/>
  <c r="T388" i="4"/>
  <c r="T389" i="4"/>
  <c r="T390" i="4"/>
  <c r="T391" i="4"/>
  <c r="T392" i="4"/>
  <c r="T393" i="4"/>
  <c r="T394" i="4"/>
  <c r="T395" i="4"/>
  <c r="T396" i="4"/>
  <c r="T397" i="4"/>
  <c r="T398" i="4"/>
  <c r="T399" i="4"/>
  <c r="T400" i="4"/>
  <c r="T401" i="4"/>
  <c r="T402" i="4"/>
  <c r="T403" i="4"/>
  <c r="T404" i="4"/>
  <c r="T405" i="4"/>
  <c r="T406" i="4"/>
  <c r="T407" i="4"/>
  <c r="T408" i="4"/>
  <c r="T409" i="4"/>
  <c r="T410" i="4"/>
  <c r="T411" i="4"/>
  <c r="T412" i="4"/>
  <c r="T413" i="4"/>
  <c r="T414" i="4"/>
  <c r="T415" i="4"/>
  <c r="T416" i="4"/>
  <c r="T417" i="4"/>
  <c r="T418" i="4"/>
  <c r="T419" i="4"/>
  <c r="T420" i="4"/>
  <c r="T421" i="4"/>
  <c r="T422" i="4"/>
  <c r="T423" i="4"/>
  <c r="T424" i="4"/>
  <c r="T425" i="4"/>
  <c r="T426" i="4"/>
  <c r="T427" i="4"/>
  <c r="T428" i="4"/>
  <c r="T429" i="4"/>
  <c r="T430" i="4"/>
  <c r="T431" i="4"/>
  <c r="T432" i="4"/>
  <c r="T433" i="4"/>
  <c r="T434" i="4"/>
  <c r="T435" i="4"/>
  <c r="T436" i="4"/>
  <c r="T437" i="4"/>
  <c r="T438" i="4"/>
  <c r="T439" i="4"/>
  <c r="T440" i="4"/>
  <c r="T441" i="4"/>
  <c r="T442" i="4"/>
  <c r="T443" i="4"/>
  <c r="T444" i="4"/>
  <c r="T445" i="4"/>
  <c r="T446" i="4"/>
  <c r="T447" i="4"/>
  <c r="T448" i="4"/>
  <c r="T449" i="4"/>
  <c r="T450" i="4"/>
  <c r="T451" i="4"/>
  <c r="T452" i="4"/>
  <c r="T453" i="4"/>
  <c r="T454" i="4"/>
  <c r="T455" i="4"/>
  <c r="T456" i="4"/>
  <c r="T457" i="4"/>
  <c r="T458" i="4"/>
  <c r="T459" i="4"/>
  <c r="T460" i="4"/>
  <c r="T461" i="4"/>
  <c r="T462" i="4"/>
  <c r="T463" i="4"/>
  <c r="T464" i="4"/>
  <c r="T465" i="4"/>
  <c r="T466" i="4"/>
  <c r="T467" i="4"/>
  <c r="T468" i="4"/>
  <c r="T469" i="4"/>
  <c r="T470" i="4"/>
  <c r="T471" i="4"/>
  <c r="T472" i="4"/>
  <c r="T473" i="4"/>
  <c r="T474" i="4"/>
  <c r="T475" i="4"/>
  <c r="T476" i="4"/>
  <c r="T477" i="4"/>
  <c r="T478" i="4"/>
  <c r="T479" i="4"/>
  <c r="T480" i="4"/>
  <c r="T481" i="4"/>
  <c r="T482" i="4"/>
  <c r="T483" i="4"/>
  <c r="T484" i="4"/>
  <c r="T485" i="4"/>
  <c r="T486" i="4"/>
  <c r="T487" i="4"/>
  <c r="T488" i="4"/>
  <c r="T489" i="4"/>
  <c r="T490" i="4"/>
  <c r="T491" i="4"/>
  <c r="T492" i="4"/>
  <c r="T493" i="4"/>
  <c r="T494" i="4"/>
  <c r="T495" i="4"/>
  <c r="T496" i="4"/>
  <c r="T497" i="4"/>
  <c r="T498" i="4"/>
  <c r="T499" i="4"/>
  <c r="T500" i="4"/>
  <c r="T501" i="4"/>
  <c r="T502" i="4"/>
  <c r="T503" i="4"/>
  <c r="T504" i="4"/>
  <c r="T505" i="4"/>
  <c r="T506" i="4"/>
  <c r="T507" i="4"/>
  <c r="T508" i="4"/>
  <c r="T509" i="4"/>
  <c r="T510" i="4"/>
  <c r="T511" i="4"/>
  <c r="T512" i="4"/>
  <c r="T513" i="4"/>
  <c r="T514" i="4"/>
  <c r="T515" i="4"/>
  <c r="T516" i="4"/>
  <c r="T517" i="4"/>
  <c r="T518" i="4"/>
  <c r="T519" i="4"/>
  <c r="T520" i="4"/>
  <c r="T521" i="4"/>
  <c r="T522" i="4"/>
  <c r="T523" i="4"/>
  <c r="T524" i="4"/>
  <c r="T525" i="4"/>
  <c r="T526" i="4"/>
  <c r="T527" i="4"/>
  <c r="T528" i="4"/>
  <c r="T529" i="4"/>
  <c r="T530" i="4"/>
  <c r="T531" i="4"/>
  <c r="T532" i="4"/>
  <c r="T533" i="4"/>
  <c r="T534" i="4"/>
  <c r="T535" i="4"/>
  <c r="T536" i="4"/>
  <c r="T537" i="4"/>
  <c r="T538" i="4"/>
  <c r="T539" i="4"/>
  <c r="T540" i="4"/>
  <c r="T541" i="4"/>
  <c r="T542" i="4"/>
  <c r="T543" i="4"/>
  <c r="T544" i="4"/>
  <c r="T545" i="4"/>
  <c r="T546" i="4"/>
  <c r="T547" i="4"/>
  <c r="T548" i="4"/>
  <c r="T549" i="4"/>
  <c r="T550" i="4"/>
  <c r="T551" i="4"/>
  <c r="T552" i="4"/>
  <c r="T553" i="4"/>
  <c r="T554" i="4"/>
  <c r="T555" i="4"/>
  <c r="T556" i="4"/>
  <c r="T557" i="4"/>
  <c r="T558" i="4"/>
  <c r="T559" i="4"/>
  <c r="T560" i="4"/>
  <c r="T561" i="4"/>
  <c r="T562" i="4"/>
  <c r="T563" i="4"/>
  <c r="T564" i="4"/>
  <c r="T565" i="4"/>
  <c r="T566" i="4"/>
  <c r="T567" i="4"/>
  <c r="T568" i="4"/>
  <c r="T569" i="4"/>
  <c r="T570" i="4"/>
  <c r="T571" i="4"/>
  <c r="T572" i="4"/>
  <c r="T573" i="4"/>
  <c r="T574" i="4"/>
  <c r="T575" i="4"/>
  <c r="T576" i="4"/>
  <c r="T577" i="4"/>
  <c r="T578" i="4"/>
  <c r="T579" i="4"/>
  <c r="T580" i="4"/>
  <c r="T581" i="4"/>
  <c r="T582" i="4"/>
  <c r="T583" i="4"/>
  <c r="T584" i="4"/>
  <c r="T585" i="4"/>
  <c r="T586" i="4"/>
  <c r="T587" i="4"/>
  <c r="T588" i="4"/>
  <c r="T589" i="4"/>
  <c r="T590" i="4"/>
  <c r="T591" i="4"/>
  <c r="T592" i="4"/>
  <c r="T593" i="4"/>
  <c r="T594" i="4"/>
  <c r="T595" i="4"/>
  <c r="T596" i="4"/>
  <c r="T597" i="4"/>
  <c r="T598" i="4"/>
  <c r="T599" i="4"/>
  <c r="T600" i="4"/>
  <c r="T601" i="4"/>
  <c r="T602" i="4"/>
  <c r="T603" i="4"/>
  <c r="T604" i="4"/>
  <c r="T605" i="4"/>
  <c r="T606" i="4"/>
  <c r="T607" i="4"/>
  <c r="T608" i="4"/>
  <c r="T609" i="4"/>
  <c r="T610" i="4"/>
  <c r="T611" i="4"/>
  <c r="T612" i="4"/>
  <c r="T613" i="4"/>
  <c r="T614" i="4"/>
  <c r="T615" i="4"/>
  <c r="T616" i="4"/>
  <c r="T617" i="4"/>
  <c r="T618" i="4"/>
  <c r="T619" i="4"/>
  <c r="T620" i="4"/>
  <c r="T621" i="4"/>
  <c r="T622" i="4"/>
  <c r="T623" i="4"/>
  <c r="T624" i="4"/>
  <c r="T625" i="4"/>
  <c r="T626" i="4"/>
  <c r="T627" i="4"/>
  <c r="T628" i="4"/>
  <c r="T629" i="4"/>
  <c r="T630" i="4"/>
  <c r="T631" i="4"/>
  <c r="T632" i="4"/>
  <c r="T633" i="4"/>
  <c r="T634" i="4"/>
  <c r="T635" i="4"/>
  <c r="T636" i="4"/>
  <c r="T637" i="4"/>
  <c r="T638" i="4"/>
  <c r="T639" i="4"/>
  <c r="T640" i="4"/>
  <c r="T641" i="4"/>
  <c r="T642" i="4"/>
  <c r="T643" i="4"/>
  <c r="T644" i="4"/>
  <c r="T645" i="4"/>
  <c r="T646" i="4"/>
  <c r="T647" i="4"/>
  <c r="T648" i="4"/>
  <c r="T649" i="4"/>
  <c r="T650" i="4"/>
  <c r="T651" i="4"/>
  <c r="T652" i="4"/>
  <c r="T653" i="4"/>
  <c r="T654" i="4"/>
  <c r="T655" i="4"/>
  <c r="T656" i="4"/>
  <c r="T657" i="4"/>
  <c r="T658" i="4"/>
  <c r="T659" i="4"/>
  <c r="T660" i="4"/>
  <c r="T661" i="4"/>
  <c r="T662" i="4"/>
  <c r="T663" i="4"/>
  <c r="T664" i="4"/>
  <c r="T665" i="4"/>
  <c r="T666" i="4"/>
  <c r="T667" i="4"/>
  <c r="T668" i="4"/>
  <c r="T669" i="4"/>
  <c r="T670" i="4"/>
  <c r="T671" i="4"/>
  <c r="T672" i="4"/>
  <c r="T673" i="4"/>
  <c r="T674" i="4"/>
  <c r="T675" i="4"/>
  <c r="T676" i="4"/>
  <c r="T677" i="4"/>
  <c r="T678" i="4"/>
  <c r="T679" i="4"/>
  <c r="T680" i="4"/>
  <c r="T681" i="4"/>
  <c r="T682" i="4"/>
  <c r="T683" i="4"/>
  <c r="T684" i="4"/>
  <c r="T685" i="4"/>
  <c r="T686" i="4"/>
  <c r="T687" i="4"/>
  <c r="T688" i="4"/>
  <c r="T689" i="4"/>
  <c r="T690" i="4"/>
  <c r="T691" i="4"/>
  <c r="T692" i="4"/>
  <c r="T693" i="4"/>
  <c r="T694" i="4"/>
  <c r="T695" i="4"/>
  <c r="T696" i="4"/>
  <c r="T697" i="4"/>
  <c r="T698" i="4"/>
  <c r="T699" i="4"/>
  <c r="T700" i="4"/>
  <c r="T701" i="4"/>
  <c r="T702" i="4"/>
  <c r="T703" i="4"/>
  <c r="T704" i="4"/>
  <c r="T705" i="4"/>
  <c r="T706" i="4"/>
  <c r="T707" i="4"/>
  <c r="T708" i="4"/>
  <c r="T709" i="4"/>
  <c r="T710" i="4"/>
  <c r="T711" i="4"/>
  <c r="T712" i="4"/>
  <c r="T713" i="4"/>
  <c r="T714" i="4"/>
  <c r="T715" i="4"/>
  <c r="T716" i="4"/>
  <c r="T717" i="4"/>
  <c r="T718" i="4"/>
  <c r="T719" i="4"/>
  <c r="T720" i="4"/>
  <c r="T721" i="4"/>
  <c r="T722" i="4"/>
  <c r="T723" i="4"/>
  <c r="T724" i="4"/>
  <c r="T725" i="4"/>
  <c r="T726" i="4"/>
  <c r="T727" i="4"/>
  <c r="T728" i="4"/>
  <c r="T729" i="4"/>
  <c r="T730" i="4"/>
  <c r="T731" i="4"/>
  <c r="T732" i="4"/>
  <c r="T733" i="4"/>
  <c r="T734" i="4"/>
  <c r="T735" i="4"/>
  <c r="T736" i="4"/>
  <c r="T737" i="4"/>
  <c r="T738" i="4"/>
  <c r="T739" i="4"/>
  <c r="T740" i="4"/>
  <c r="T741" i="4"/>
  <c r="T742" i="4"/>
  <c r="T743" i="4"/>
  <c r="T744" i="4"/>
  <c r="T745" i="4"/>
  <c r="T746" i="4"/>
  <c r="T747" i="4"/>
  <c r="T748" i="4"/>
  <c r="T749" i="4"/>
  <c r="T750" i="4"/>
  <c r="T751" i="4"/>
  <c r="T752" i="4"/>
  <c r="T753" i="4"/>
  <c r="T754" i="4"/>
  <c r="T755" i="4"/>
  <c r="T756" i="4"/>
  <c r="T757" i="4"/>
  <c r="T758" i="4"/>
  <c r="T759" i="4"/>
  <c r="T760" i="4"/>
  <c r="T761" i="4"/>
  <c r="T762" i="4"/>
  <c r="T763" i="4"/>
  <c r="T764" i="4"/>
  <c r="T765" i="4"/>
  <c r="T766" i="4"/>
  <c r="T767" i="4"/>
  <c r="T768" i="4"/>
  <c r="T769" i="4"/>
  <c r="T770" i="4"/>
  <c r="T771" i="4"/>
  <c r="T772" i="4"/>
  <c r="T773" i="4"/>
  <c r="T774" i="4"/>
  <c r="T775" i="4"/>
  <c r="T776" i="4"/>
  <c r="T777" i="4"/>
  <c r="T778" i="4"/>
  <c r="T779" i="4"/>
  <c r="T780" i="4"/>
  <c r="T781" i="4"/>
  <c r="T782" i="4"/>
  <c r="T783" i="4"/>
  <c r="T784" i="4"/>
  <c r="T785" i="4"/>
  <c r="T786" i="4"/>
  <c r="T787" i="4"/>
  <c r="T788" i="4"/>
  <c r="T789" i="4"/>
  <c r="T790" i="4"/>
  <c r="T791" i="4"/>
  <c r="T792" i="4"/>
  <c r="T793" i="4"/>
  <c r="T794" i="4"/>
  <c r="T795" i="4"/>
  <c r="T796" i="4"/>
  <c r="T797" i="4"/>
  <c r="T798" i="4"/>
  <c r="T799" i="4"/>
  <c r="T800" i="4"/>
  <c r="T801" i="4"/>
  <c r="T802" i="4"/>
  <c r="T803" i="4"/>
  <c r="T804" i="4"/>
  <c r="T805" i="4"/>
  <c r="T806" i="4"/>
  <c r="T807" i="4"/>
  <c r="T808" i="4"/>
  <c r="T809" i="4"/>
  <c r="T810" i="4"/>
  <c r="T811" i="4"/>
  <c r="T812" i="4"/>
  <c r="T813" i="4"/>
  <c r="T814" i="4"/>
  <c r="T815" i="4"/>
  <c r="T816" i="4"/>
  <c r="T817" i="4"/>
  <c r="T818" i="4"/>
  <c r="T819" i="4"/>
  <c r="T820" i="4"/>
  <c r="T821" i="4"/>
  <c r="T822" i="4"/>
  <c r="T823" i="4"/>
  <c r="T824" i="4"/>
  <c r="T825" i="4"/>
  <c r="T826" i="4"/>
  <c r="T827" i="4"/>
  <c r="T828" i="4"/>
  <c r="T829" i="4"/>
  <c r="T830" i="4"/>
  <c r="T831" i="4"/>
  <c r="T832" i="4"/>
  <c r="T833" i="4"/>
  <c r="T834" i="4"/>
  <c r="T835" i="4"/>
  <c r="T836" i="4"/>
  <c r="T837" i="4"/>
  <c r="T838" i="4"/>
  <c r="T839" i="4"/>
  <c r="T840" i="4"/>
  <c r="T841" i="4"/>
  <c r="T842" i="4"/>
  <c r="T843" i="4"/>
  <c r="T844" i="4"/>
  <c r="T845" i="4"/>
  <c r="T846" i="4"/>
  <c r="T847" i="4"/>
  <c r="T848" i="4"/>
  <c r="T849" i="4"/>
  <c r="T850" i="4"/>
  <c r="T851" i="4"/>
  <c r="T852" i="4"/>
  <c r="T853" i="4"/>
  <c r="T854" i="4"/>
  <c r="T855" i="4"/>
  <c r="T856" i="4"/>
  <c r="T857" i="4"/>
  <c r="T858" i="4"/>
  <c r="T859" i="4"/>
  <c r="T860" i="4"/>
  <c r="T861" i="4"/>
  <c r="T862" i="4"/>
  <c r="T863" i="4"/>
  <c r="T864" i="4"/>
  <c r="T865" i="4"/>
  <c r="T866" i="4"/>
  <c r="T867" i="4"/>
  <c r="T868" i="4"/>
  <c r="T869" i="4"/>
  <c r="T870" i="4"/>
  <c r="T871" i="4"/>
  <c r="T872" i="4"/>
  <c r="T873" i="4"/>
  <c r="T874" i="4"/>
  <c r="T875" i="4"/>
  <c r="T876" i="4"/>
  <c r="T877" i="4"/>
  <c r="T878" i="4"/>
  <c r="T879" i="4"/>
  <c r="T880" i="4"/>
  <c r="T881" i="4"/>
  <c r="T882" i="4"/>
  <c r="T883" i="4"/>
  <c r="T884" i="4"/>
  <c r="T885" i="4"/>
  <c r="T886" i="4"/>
  <c r="T887" i="4"/>
  <c r="T888" i="4"/>
  <c r="T889" i="4"/>
  <c r="T890" i="4"/>
  <c r="T891" i="4"/>
  <c r="T892" i="4"/>
  <c r="T893" i="4"/>
  <c r="T894" i="4"/>
  <c r="T895" i="4"/>
  <c r="T896" i="4"/>
  <c r="T897" i="4"/>
  <c r="T898" i="4"/>
  <c r="T899" i="4"/>
  <c r="T900" i="4"/>
  <c r="T901" i="4"/>
  <c r="T902" i="4"/>
  <c r="T903" i="4"/>
  <c r="T904" i="4"/>
  <c r="T905" i="4"/>
  <c r="T906" i="4"/>
  <c r="T907" i="4"/>
  <c r="T908" i="4"/>
  <c r="T909" i="4"/>
  <c r="T910" i="4"/>
  <c r="T911" i="4"/>
  <c r="T912" i="4"/>
  <c r="T913" i="4"/>
  <c r="T914" i="4"/>
  <c r="T915" i="4"/>
  <c r="T916" i="4"/>
  <c r="T917" i="4"/>
  <c r="T918" i="4"/>
  <c r="T919" i="4"/>
  <c r="T920" i="4"/>
  <c r="T921" i="4"/>
  <c r="T922" i="4"/>
  <c r="T923" i="4"/>
  <c r="T924" i="4"/>
  <c r="T925" i="4"/>
  <c r="T926" i="4"/>
  <c r="T927" i="4"/>
  <c r="T928" i="4"/>
  <c r="T929" i="4"/>
  <c r="T930" i="4"/>
  <c r="T931" i="4"/>
  <c r="T932" i="4"/>
  <c r="T933" i="4"/>
  <c r="T934" i="4"/>
  <c r="T935" i="4"/>
  <c r="T936" i="4"/>
  <c r="T937" i="4"/>
  <c r="T938" i="4"/>
  <c r="T939" i="4"/>
  <c r="T940" i="4"/>
  <c r="T941" i="4"/>
  <c r="T942" i="4"/>
  <c r="T943" i="4"/>
  <c r="T944" i="4"/>
  <c r="T945" i="4"/>
  <c r="T946" i="4"/>
  <c r="T947" i="4"/>
  <c r="T948" i="4"/>
  <c r="T949" i="4"/>
  <c r="T950" i="4"/>
  <c r="T951" i="4"/>
  <c r="T952" i="4"/>
  <c r="T953" i="4"/>
  <c r="T954" i="4"/>
  <c r="T955" i="4"/>
  <c r="T956" i="4"/>
  <c r="T957" i="4"/>
  <c r="T958" i="4"/>
  <c r="T959" i="4"/>
  <c r="T960" i="4"/>
  <c r="T961" i="4"/>
  <c r="T962" i="4"/>
  <c r="T963" i="4"/>
  <c r="T964" i="4"/>
  <c r="T965" i="4"/>
  <c r="T966" i="4"/>
  <c r="T967" i="4"/>
  <c r="T968" i="4"/>
  <c r="T969" i="4"/>
  <c r="T970" i="4"/>
  <c r="T971" i="4"/>
  <c r="T972" i="4"/>
  <c r="T973" i="4"/>
  <c r="T974" i="4"/>
  <c r="T975" i="4"/>
  <c r="T976" i="4"/>
  <c r="T977" i="4"/>
  <c r="T978" i="4"/>
  <c r="T979" i="4"/>
  <c r="T980" i="4"/>
  <c r="T981" i="4"/>
  <c r="T982" i="4"/>
  <c r="T983" i="4"/>
  <c r="T984" i="4"/>
  <c r="T985" i="4"/>
  <c r="T986" i="4"/>
  <c r="T987" i="4"/>
  <c r="T988" i="4"/>
  <c r="T989" i="4"/>
  <c r="T990" i="4"/>
  <c r="T991" i="4"/>
  <c r="T992" i="4"/>
  <c r="T993" i="4"/>
  <c r="T994" i="4"/>
  <c r="T995" i="4"/>
  <c r="T996" i="4"/>
  <c r="T997" i="4"/>
  <c r="T998" i="4"/>
  <c r="T999" i="4"/>
  <c r="T1000" i="4"/>
  <c r="T1001" i="4"/>
  <c r="T1002" i="4"/>
  <c r="T1003" i="4"/>
  <c r="T1004" i="4"/>
  <c r="T1005" i="4"/>
  <c r="T1006" i="4"/>
  <c r="T1007" i="4"/>
  <c r="T1008" i="4"/>
  <c r="T1009" i="4"/>
  <c r="T1010" i="4"/>
  <c r="T1011" i="4"/>
  <c r="T1012" i="4"/>
  <c r="T1013" i="4"/>
  <c r="T1014" i="4"/>
  <c r="T1015" i="4"/>
  <c r="T1016" i="4"/>
  <c r="T1017" i="4"/>
  <c r="T1018" i="4"/>
  <c r="T1019" i="4"/>
  <c r="T1020" i="4"/>
  <c r="T1021" i="4"/>
  <c r="T1022" i="4"/>
  <c r="T1023" i="4"/>
  <c r="T1024" i="4"/>
  <c r="T1025" i="4"/>
  <c r="T1026" i="4"/>
  <c r="T1027" i="4"/>
  <c r="T1028" i="4"/>
  <c r="T1029" i="4"/>
  <c r="T1030" i="4"/>
  <c r="T1031" i="4"/>
  <c r="T1032" i="4"/>
  <c r="T1033" i="4"/>
  <c r="T1034" i="4"/>
  <c r="T1035" i="4"/>
  <c r="T1036" i="4"/>
  <c r="T1037" i="4"/>
  <c r="T1038" i="4"/>
  <c r="T1039" i="4"/>
  <c r="T1040" i="4"/>
  <c r="T1041" i="4"/>
  <c r="T1042" i="4"/>
  <c r="T1043" i="4"/>
  <c r="T1044" i="4"/>
  <c r="T1045" i="4"/>
  <c r="T1046" i="4"/>
  <c r="T1047" i="4"/>
  <c r="T1048" i="4"/>
  <c r="T1049" i="4"/>
  <c r="T1050" i="4"/>
  <c r="T1051" i="4"/>
  <c r="T1052" i="4"/>
  <c r="T1053" i="4"/>
  <c r="T1054" i="4"/>
  <c r="T1055" i="4"/>
  <c r="T1056" i="4"/>
  <c r="T1057" i="4"/>
  <c r="T1058" i="4"/>
  <c r="T1059" i="4"/>
  <c r="T1060" i="4"/>
  <c r="T1061" i="4"/>
  <c r="T1062" i="4"/>
  <c r="T1063" i="4"/>
  <c r="T1064" i="4"/>
  <c r="T1065" i="4"/>
  <c r="T1066" i="4"/>
  <c r="T1067" i="4"/>
  <c r="T1068" i="4"/>
  <c r="T1069" i="4"/>
  <c r="T1070" i="4"/>
  <c r="T1071" i="4"/>
  <c r="T1072" i="4"/>
  <c r="T1073" i="4"/>
  <c r="T1074" i="4"/>
  <c r="T1075" i="4"/>
  <c r="T1076" i="4"/>
  <c r="T1077" i="4"/>
  <c r="T1078" i="4"/>
  <c r="T1079" i="4"/>
  <c r="T1080" i="4"/>
  <c r="T1081" i="4"/>
  <c r="T1082" i="4"/>
  <c r="T1083" i="4"/>
  <c r="T1084" i="4"/>
  <c r="T1085" i="4"/>
  <c r="T1086" i="4"/>
  <c r="T1087" i="4"/>
  <c r="T1088" i="4"/>
  <c r="T1089" i="4"/>
  <c r="T1090" i="4"/>
  <c r="T1091" i="4"/>
  <c r="T1092" i="4"/>
  <c r="T1093" i="4"/>
  <c r="T1094" i="4"/>
  <c r="T1095" i="4"/>
  <c r="T1096" i="4"/>
  <c r="T1097" i="4"/>
  <c r="T1098" i="4"/>
  <c r="T1099" i="4"/>
  <c r="T1100" i="4"/>
  <c r="T1101" i="4"/>
  <c r="T1102" i="4"/>
  <c r="T1103" i="4"/>
  <c r="T1104" i="4"/>
  <c r="T1105" i="4"/>
  <c r="T1106" i="4"/>
  <c r="T1107" i="4"/>
  <c r="T1108" i="4"/>
  <c r="T1109" i="4"/>
  <c r="T1110" i="4"/>
  <c r="T1111" i="4"/>
  <c r="T1112" i="4"/>
  <c r="T1113" i="4"/>
  <c r="T1114" i="4"/>
  <c r="T1115" i="4"/>
  <c r="T1116" i="4"/>
  <c r="T1117" i="4"/>
  <c r="T1118" i="4"/>
  <c r="T1119" i="4"/>
  <c r="T1120" i="4"/>
  <c r="T1121" i="4"/>
  <c r="T1122" i="4"/>
  <c r="T1123" i="4"/>
  <c r="T1124" i="4"/>
  <c r="T1125" i="4"/>
  <c r="T1126" i="4"/>
  <c r="T1127" i="4"/>
  <c r="T1128" i="4"/>
  <c r="T1129" i="4"/>
  <c r="T1130" i="4"/>
  <c r="T1131" i="4"/>
  <c r="T1132" i="4"/>
  <c r="T1133" i="4"/>
  <c r="T1134" i="4"/>
  <c r="T1135" i="4"/>
  <c r="T1136" i="4"/>
  <c r="T1137" i="4"/>
  <c r="T1138" i="4"/>
  <c r="T1139" i="4"/>
  <c r="T1140" i="4"/>
  <c r="T1141" i="4"/>
  <c r="T1142" i="4"/>
  <c r="T1143" i="4"/>
  <c r="T1144" i="4"/>
  <c r="T1145" i="4"/>
  <c r="T1146" i="4"/>
  <c r="T1147" i="4"/>
  <c r="T1148" i="4"/>
  <c r="T1149" i="4"/>
  <c r="T1150" i="4"/>
  <c r="T1151" i="4"/>
  <c r="T1152" i="4"/>
  <c r="T1153" i="4"/>
  <c r="T1154" i="4"/>
  <c r="T1155" i="4"/>
  <c r="T1156" i="4"/>
  <c r="T1157" i="4"/>
  <c r="T1158" i="4"/>
  <c r="T1159" i="4"/>
  <c r="T1160" i="4"/>
  <c r="T1161" i="4"/>
  <c r="T1162" i="4"/>
  <c r="T1163" i="4"/>
  <c r="T1164" i="4"/>
  <c r="T1165" i="4"/>
  <c r="T1166" i="4"/>
  <c r="T1167" i="4"/>
  <c r="T1168" i="4"/>
  <c r="T1169" i="4"/>
  <c r="T1170" i="4"/>
  <c r="T1171" i="4"/>
  <c r="T1172" i="4"/>
  <c r="T1173" i="4"/>
  <c r="T1174" i="4"/>
  <c r="T1175" i="4"/>
  <c r="T1176" i="4"/>
  <c r="T1177" i="4"/>
  <c r="T1178" i="4"/>
  <c r="T1179" i="4"/>
  <c r="T1180" i="4"/>
  <c r="T1181" i="4"/>
  <c r="T1182" i="4"/>
  <c r="T1183" i="4"/>
  <c r="T1184" i="4"/>
  <c r="T1185" i="4"/>
  <c r="T1186" i="4"/>
  <c r="T1187" i="4"/>
  <c r="T1188" i="4"/>
  <c r="T1189" i="4"/>
  <c r="T1190" i="4"/>
  <c r="T1191" i="4"/>
  <c r="T1192" i="4"/>
  <c r="T1193" i="4"/>
  <c r="T1194" i="4"/>
  <c r="T1195" i="4"/>
  <c r="T1196" i="4"/>
  <c r="T1197" i="4"/>
  <c r="T1198" i="4"/>
  <c r="T1199" i="4"/>
  <c r="T1200" i="4"/>
  <c r="T1201" i="4"/>
  <c r="AA2" i="4"/>
  <c r="W2" i="4"/>
  <c r="V2" i="4"/>
  <c r="U2" i="4"/>
  <c r="T2" i="4"/>
  <c r="S2" i="4"/>
  <c r="Z2" i="4" s="1"/>
  <c r="R2" i="4"/>
  <c r="Y2" i="4" s="1"/>
  <c r="Q2" i="4"/>
  <c r="X2" i="4" s="1"/>
  <c r="S3" i="4"/>
  <c r="Z3" i="4" s="1"/>
  <c r="S4" i="4"/>
  <c r="Z4" i="4" s="1"/>
  <c r="S5" i="4"/>
  <c r="Z5" i="4" s="1"/>
  <c r="S6" i="4"/>
  <c r="Z6" i="4" s="1"/>
  <c r="S7" i="4"/>
  <c r="Z7" i="4" s="1"/>
  <c r="S8" i="4"/>
  <c r="Z8" i="4" s="1"/>
  <c r="S9" i="4"/>
  <c r="Z9" i="4" s="1"/>
  <c r="S10" i="4"/>
  <c r="Z10" i="4" s="1"/>
  <c r="S11" i="4"/>
  <c r="Z11" i="4" s="1"/>
  <c r="S12" i="4"/>
  <c r="Z12" i="4" s="1"/>
  <c r="S13" i="4"/>
  <c r="Z13" i="4" s="1"/>
  <c r="S14" i="4"/>
  <c r="Z14" i="4" s="1"/>
  <c r="S15" i="4"/>
  <c r="Z15" i="4" s="1"/>
  <c r="S16" i="4"/>
  <c r="Z16" i="4" s="1"/>
  <c r="S17" i="4"/>
  <c r="Z17" i="4" s="1"/>
  <c r="S18" i="4"/>
  <c r="Z18" i="4" s="1"/>
  <c r="S19" i="4"/>
  <c r="Z19" i="4" s="1"/>
  <c r="S20" i="4"/>
  <c r="Z20" i="4" s="1"/>
  <c r="S21" i="4"/>
  <c r="Z21" i="4" s="1"/>
  <c r="S22" i="4"/>
  <c r="Z22" i="4" s="1"/>
  <c r="S23" i="4"/>
  <c r="Z23" i="4" s="1"/>
  <c r="S24" i="4"/>
  <c r="Z24" i="4" s="1"/>
  <c r="S25" i="4"/>
  <c r="Z25" i="4" s="1"/>
  <c r="S26" i="4"/>
  <c r="Z26" i="4" s="1"/>
  <c r="S27" i="4"/>
  <c r="Z27" i="4" s="1"/>
  <c r="S28" i="4"/>
  <c r="Z28" i="4" s="1"/>
  <c r="S29" i="4"/>
  <c r="Z29" i="4" s="1"/>
  <c r="S30" i="4"/>
  <c r="Z30" i="4" s="1"/>
  <c r="S31" i="4"/>
  <c r="Z31" i="4" s="1"/>
  <c r="S32" i="4"/>
  <c r="Z32" i="4" s="1"/>
  <c r="S33" i="4"/>
  <c r="Z33" i="4" s="1"/>
  <c r="S34" i="4"/>
  <c r="Z34" i="4" s="1"/>
  <c r="S35" i="4"/>
  <c r="Z35" i="4" s="1"/>
  <c r="S36" i="4"/>
  <c r="Z36" i="4" s="1"/>
  <c r="S37" i="4"/>
  <c r="Z37" i="4" s="1"/>
  <c r="S38" i="4"/>
  <c r="Z38" i="4" s="1"/>
  <c r="S39" i="4"/>
  <c r="Z39" i="4" s="1"/>
  <c r="S40" i="4"/>
  <c r="Z40" i="4" s="1"/>
  <c r="S41" i="4"/>
  <c r="Z41" i="4" s="1"/>
  <c r="S42" i="4"/>
  <c r="Z42" i="4" s="1"/>
  <c r="S43" i="4"/>
  <c r="Z43" i="4" s="1"/>
  <c r="S44" i="4"/>
  <c r="Z44" i="4" s="1"/>
  <c r="S45" i="4"/>
  <c r="Z45" i="4" s="1"/>
  <c r="S46" i="4"/>
  <c r="Z46" i="4" s="1"/>
  <c r="S47" i="4"/>
  <c r="Z47" i="4" s="1"/>
  <c r="S48" i="4"/>
  <c r="Z48" i="4" s="1"/>
  <c r="S49" i="4"/>
  <c r="Z49" i="4" s="1"/>
  <c r="S50" i="4"/>
  <c r="Z50" i="4" s="1"/>
  <c r="S51" i="4"/>
  <c r="Z51" i="4" s="1"/>
  <c r="S52" i="4"/>
  <c r="Z52" i="4" s="1"/>
  <c r="S53" i="4"/>
  <c r="Z53" i="4" s="1"/>
  <c r="S54" i="4"/>
  <c r="Z54" i="4" s="1"/>
  <c r="S55" i="4"/>
  <c r="Z55" i="4" s="1"/>
  <c r="S56" i="4"/>
  <c r="Z56" i="4" s="1"/>
  <c r="S57" i="4"/>
  <c r="Z57" i="4" s="1"/>
  <c r="S58" i="4"/>
  <c r="Z58" i="4" s="1"/>
  <c r="S59" i="4"/>
  <c r="Z59" i="4" s="1"/>
  <c r="S60" i="4"/>
  <c r="Z60" i="4" s="1"/>
  <c r="S61" i="4"/>
  <c r="Z61" i="4" s="1"/>
  <c r="S62" i="4"/>
  <c r="Z62" i="4" s="1"/>
  <c r="S63" i="4"/>
  <c r="Z63" i="4" s="1"/>
  <c r="S64" i="4"/>
  <c r="Z64" i="4" s="1"/>
  <c r="S65" i="4"/>
  <c r="Z65" i="4" s="1"/>
  <c r="S66" i="4"/>
  <c r="Z66" i="4" s="1"/>
  <c r="S67" i="4"/>
  <c r="Z67" i="4" s="1"/>
  <c r="S68" i="4"/>
  <c r="Z68" i="4" s="1"/>
  <c r="S69" i="4"/>
  <c r="Z69" i="4" s="1"/>
  <c r="S70" i="4"/>
  <c r="Z70" i="4" s="1"/>
  <c r="S71" i="4"/>
  <c r="Z71" i="4" s="1"/>
  <c r="S72" i="4"/>
  <c r="Z72" i="4" s="1"/>
  <c r="S73" i="4"/>
  <c r="Z73" i="4" s="1"/>
  <c r="S74" i="4"/>
  <c r="Z74" i="4" s="1"/>
  <c r="S75" i="4"/>
  <c r="Z75" i="4" s="1"/>
  <c r="S76" i="4"/>
  <c r="Z76" i="4" s="1"/>
  <c r="S77" i="4"/>
  <c r="Z77" i="4" s="1"/>
  <c r="S78" i="4"/>
  <c r="Z78" i="4" s="1"/>
  <c r="S79" i="4"/>
  <c r="Z79" i="4" s="1"/>
  <c r="S80" i="4"/>
  <c r="Z80" i="4" s="1"/>
  <c r="S81" i="4"/>
  <c r="Z81" i="4" s="1"/>
  <c r="S82" i="4"/>
  <c r="Z82" i="4" s="1"/>
  <c r="S83" i="4"/>
  <c r="Z83" i="4" s="1"/>
  <c r="S84" i="4"/>
  <c r="Z84" i="4" s="1"/>
  <c r="S85" i="4"/>
  <c r="Z85" i="4" s="1"/>
  <c r="S86" i="4"/>
  <c r="Z86" i="4" s="1"/>
  <c r="S87" i="4"/>
  <c r="Z87" i="4" s="1"/>
  <c r="S88" i="4"/>
  <c r="Z88" i="4" s="1"/>
  <c r="S89" i="4"/>
  <c r="Z89" i="4" s="1"/>
  <c r="S90" i="4"/>
  <c r="Z90" i="4" s="1"/>
  <c r="S91" i="4"/>
  <c r="Z91" i="4" s="1"/>
  <c r="S92" i="4"/>
  <c r="Z92" i="4" s="1"/>
  <c r="S93" i="4"/>
  <c r="Z93" i="4" s="1"/>
  <c r="S94" i="4"/>
  <c r="Z94" i="4" s="1"/>
  <c r="S95" i="4"/>
  <c r="Z95" i="4" s="1"/>
  <c r="S96" i="4"/>
  <c r="Z96" i="4" s="1"/>
  <c r="S97" i="4"/>
  <c r="Z97" i="4" s="1"/>
  <c r="S98" i="4"/>
  <c r="Z98" i="4" s="1"/>
  <c r="S99" i="4"/>
  <c r="Z99" i="4" s="1"/>
  <c r="S100" i="4"/>
  <c r="Z100" i="4" s="1"/>
  <c r="S101" i="4"/>
  <c r="Z101" i="4" s="1"/>
  <c r="S102" i="4"/>
  <c r="Z102" i="4" s="1"/>
  <c r="S103" i="4"/>
  <c r="Z103" i="4" s="1"/>
  <c r="S104" i="4"/>
  <c r="Z104" i="4" s="1"/>
  <c r="S105" i="4"/>
  <c r="Z105" i="4" s="1"/>
  <c r="S106" i="4"/>
  <c r="Z106" i="4" s="1"/>
  <c r="S107" i="4"/>
  <c r="Z107" i="4" s="1"/>
  <c r="S108" i="4"/>
  <c r="Z108" i="4" s="1"/>
  <c r="S109" i="4"/>
  <c r="Z109" i="4" s="1"/>
  <c r="S110" i="4"/>
  <c r="Z110" i="4" s="1"/>
  <c r="S111" i="4"/>
  <c r="Z111" i="4" s="1"/>
  <c r="S112" i="4"/>
  <c r="Z112" i="4" s="1"/>
  <c r="S113" i="4"/>
  <c r="Z113" i="4" s="1"/>
  <c r="S114" i="4"/>
  <c r="Z114" i="4" s="1"/>
  <c r="S115" i="4"/>
  <c r="Z115" i="4" s="1"/>
  <c r="S116" i="4"/>
  <c r="Z116" i="4" s="1"/>
  <c r="S117" i="4"/>
  <c r="Z117" i="4" s="1"/>
  <c r="S118" i="4"/>
  <c r="Z118" i="4" s="1"/>
  <c r="S119" i="4"/>
  <c r="Z119" i="4" s="1"/>
  <c r="S120" i="4"/>
  <c r="Z120" i="4" s="1"/>
  <c r="S121" i="4"/>
  <c r="Z121" i="4" s="1"/>
  <c r="S122" i="4"/>
  <c r="Z122" i="4" s="1"/>
  <c r="S123" i="4"/>
  <c r="Z123" i="4" s="1"/>
  <c r="S124" i="4"/>
  <c r="Z124" i="4" s="1"/>
  <c r="S125" i="4"/>
  <c r="Z125" i="4" s="1"/>
  <c r="S126" i="4"/>
  <c r="Z126" i="4" s="1"/>
  <c r="S127" i="4"/>
  <c r="Z127" i="4" s="1"/>
  <c r="S128" i="4"/>
  <c r="Z128" i="4" s="1"/>
  <c r="S129" i="4"/>
  <c r="Z129" i="4" s="1"/>
  <c r="S130" i="4"/>
  <c r="Z130" i="4" s="1"/>
  <c r="S131" i="4"/>
  <c r="Z131" i="4" s="1"/>
  <c r="S132" i="4"/>
  <c r="Z132" i="4" s="1"/>
  <c r="S133" i="4"/>
  <c r="Z133" i="4" s="1"/>
  <c r="S134" i="4"/>
  <c r="Z134" i="4" s="1"/>
  <c r="S135" i="4"/>
  <c r="Z135" i="4" s="1"/>
  <c r="S136" i="4"/>
  <c r="Z136" i="4" s="1"/>
  <c r="S137" i="4"/>
  <c r="Z137" i="4" s="1"/>
  <c r="S138" i="4"/>
  <c r="Z138" i="4" s="1"/>
  <c r="S139" i="4"/>
  <c r="Z139" i="4" s="1"/>
  <c r="S140" i="4"/>
  <c r="Z140" i="4" s="1"/>
  <c r="S141" i="4"/>
  <c r="Z141" i="4" s="1"/>
  <c r="S142" i="4"/>
  <c r="Z142" i="4" s="1"/>
  <c r="S143" i="4"/>
  <c r="Z143" i="4" s="1"/>
  <c r="S144" i="4"/>
  <c r="Z144" i="4" s="1"/>
  <c r="S145" i="4"/>
  <c r="Z145" i="4" s="1"/>
  <c r="S146" i="4"/>
  <c r="Z146" i="4" s="1"/>
  <c r="S147" i="4"/>
  <c r="Z147" i="4" s="1"/>
  <c r="S148" i="4"/>
  <c r="Z148" i="4" s="1"/>
  <c r="S149" i="4"/>
  <c r="Z149" i="4" s="1"/>
  <c r="S150" i="4"/>
  <c r="Z150" i="4" s="1"/>
  <c r="S151" i="4"/>
  <c r="Z151" i="4" s="1"/>
  <c r="S152" i="4"/>
  <c r="Z152" i="4" s="1"/>
  <c r="S153" i="4"/>
  <c r="Z153" i="4" s="1"/>
  <c r="S154" i="4"/>
  <c r="Z154" i="4" s="1"/>
  <c r="S155" i="4"/>
  <c r="Z155" i="4" s="1"/>
  <c r="S156" i="4"/>
  <c r="Z156" i="4" s="1"/>
  <c r="S157" i="4"/>
  <c r="Z157" i="4" s="1"/>
  <c r="S158" i="4"/>
  <c r="Z158" i="4" s="1"/>
  <c r="S159" i="4"/>
  <c r="Z159" i="4" s="1"/>
  <c r="S160" i="4"/>
  <c r="Z160" i="4" s="1"/>
  <c r="S161" i="4"/>
  <c r="Z161" i="4" s="1"/>
  <c r="S162" i="4"/>
  <c r="Z162" i="4" s="1"/>
  <c r="S163" i="4"/>
  <c r="Z163" i="4" s="1"/>
  <c r="S164" i="4"/>
  <c r="Z164" i="4" s="1"/>
  <c r="S165" i="4"/>
  <c r="Z165" i="4" s="1"/>
  <c r="S166" i="4"/>
  <c r="Z166" i="4" s="1"/>
  <c r="S167" i="4"/>
  <c r="Z167" i="4" s="1"/>
  <c r="S168" i="4"/>
  <c r="Z168" i="4" s="1"/>
  <c r="S169" i="4"/>
  <c r="Z169" i="4" s="1"/>
  <c r="S170" i="4"/>
  <c r="Z170" i="4" s="1"/>
  <c r="S171" i="4"/>
  <c r="Z171" i="4" s="1"/>
  <c r="S172" i="4"/>
  <c r="Z172" i="4" s="1"/>
  <c r="S173" i="4"/>
  <c r="Z173" i="4" s="1"/>
  <c r="S174" i="4"/>
  <c r="Z174" i="4" s="1"/>
  <c r="S175" i="4"/>
  <c r="Z175" i="4" s="1"/>
  <c r="S176" i="4"/>
  <c r="Z176" i="4" s="1"/>
  <c r="S177" i="4"/>
  <c r="Z177" i="4" s="1"/>
  <c r="S178" i="4"/>
  <c r="Z178" i="4" s="1"/>
  <c r="S179" i="4"/>
  <c r="Z179" i="4" s="1"/>
  <c r="S180" i="4"/>
  <c r="Z180" i="4" s="1"/>
  <c r="S181" i="4"/>
  <c r="Z181" i="4" s="1"/>
  <c r="S182" i="4"/>
  <c r="Z182" i="4" s="1"/>
  <c r="S183" i="4"/>
  <c r="Z183" i="4" s="1"/>
  <c r="S184" i="4"/>
  <c r="Z184" i="4" s="1"/>
  <c r="S185" i="4"/>
  <c r="Z185" i="4" s="1"/>
  <c r="S186" i="4"/>
  <c r="Z186" i="4" s="1"/>
  <c r="S187" i="4"/>
  <c r="Z187" i="4" s="1"/>
  <c r="S188" i="4"/>
  <c r="Z188" i="4" s="1"/>
  <c r="S189" i="4"/>
  <c r="Z189" i="4" s="1"/>
  <c r="S190" i="4"/>
  <c r="Z190" i="4" s="1"/>
  <c r="S191" i="4"/>
  <c r="Z191" i="4" s="1"/>
  <c r="S192" i="4"/>
  <c r="Z192" i="4" s="1"/>
  <c r="S193" i="4"/>
  <c r="Z193" i="4" s="1"/>
  <c r="S194" i="4"/>
  <c r="Z194" i="4" s="1"/>
  <c r="S195" i="4"/>
  <c r="Z195" i="4" s="1"/>
  <c r="S196" i="4"/>
  <c r="Z196" i="4" s="1"/>
  <c r="S197" i="4"/>
  <c r="Z197" i="4" s="1"/>
  <c r="S198" i="4"/>
  <c r="Z198" i="4" s="1"/>
  <c r="S199" i="4"/>
  <c r="Z199" i="4" s="1"/>
  <c r="S200" i="4"/>
  <c r="Z200" i="4" s="1"/>
  <c r="S201" i="4"/>
  <c r="Z201" i="4" s="1"/>
  <c r="S202" i="4"/>
  <c r="Z202" i="4" s="1"/>
  <c r="S203" i="4"/>
  <c r="Z203" i="4" s="1"/>
  <c r="S204" i="4"/>
  <c r="Z204" i="4" s="1"/>
  <c r="S205" i="4"/>
  <c r="Z205" i="4" s="1"/>
  <c r="S206" i="4"/>
  <c r="Z206" i="4" s="1"/>
  <c r="S207" i="4"/>
  <c r="Z207" i="4" s="1"/>
  <c r="S208" i="4"/>
  <c r="Z208" i="4" s="1"/>
  <c r="S209" i="4"/>
  <c r="Z209" i="4" s="1"/>
  <c r="S210" i="4"/>
  <c r="Z210" i="4" s="1"/>
  <c r="S211" i="4"/>
  <c r="Z211" i="4" s="1"/>
  <c r="S212" i="4"/>
  <c r="Z212" i="4" s="1"/>
  <c r="S213" i="4"/>
  <c r="Z213" i="4" s="1"/>
  <c r="S214" i="4"/>
  <c r="Z214" i="4" s="1"/>
  <c r="S215" i="4"/>
  <c r="Z215" i="4" s="1"/>
  <c r="S216" i="4"/>
  <c r="Z216" i="4" s="1"/>
  <c r="S217" i="4"/>
  <c r="Z217" i="4" s="1"/>
  <c r="S218" i="4"/>
  <c r="Z218" i="4" s="1"/>
  <c r="S219" i="4"/>
  <c r="Z219" i="4" s="1"/>
  <c r="S220" i="4"/>
  <c r="Z220" i="4" s="1"/>
  <c r="S221" i="4"/>
  <c r="Z221" i="4" s="1"/>
  <c r="S222" i="4"/>
  <c r="Z222" i="4" s="1"/>
  <c r="S223" i="4"/>
  <c r="Z223" i="4" s="1"/>
  <c r="S224" i="4"/>
  <c r="Z224" i="4" s="1"/>
  <c r="S225" i="4"/>
  <c r="Z225" i="4" s="1"/>
  <c r="S226" i="4"/>
  <c r="Z226" i="4" s="1"/>
  <c r="S227" i="4"/>
  <c r="Z227" i="4" s="1"/>
  <c r="S228" i="4"/>
  <c r="Z228" i="4" s="1"/>
  <c r="S229" i="4"/>
  <c r="Z229" i="4" s="1"/>
  <c r="S230" i="4"/>
  <c r="Z230" i="4" s="1"/>
  <c r="S231" i="4"/>
  <c r="Z231" i="4" s="1"/>
  <c r="S232" i="4"/>
  <c r="Z232" i="4" s="1"/>
  <c r="S233" i="4"/>
  <c r="Z233" i="4" s="1"/>
  <c r="S234" i="4"/>
  <c r="Z234" i="4" s="1"/>
  <c r="S235" i="4"/>
  <c r="Z235" i="4" s="1"/>
  <c r="S236" i="4"/>
  <c r="Z236" i="4" s="1"/>
  <c r="S237" i="4"/>
  <c r="Z237" i="4" s="1"/>
  <c r="S238" i="4"/>
  <c r="Z238" i="4" s="1"/>
  <c r="S239" i="4"/>
  <c r="Z239" i="4" s="1"/>
  <c r="S240" i="4"/>
  <c r="Z240" i="4" s="1"/>
  <c r="S241" i="4"/>
  <c r="Z241" i="4" s="1"/>
  <c r="S242" i="4"/>
  <c r="Z242" i="4" s="1"/>
  <c r="S243" i="4"/>
  <c r="Z243" i="4" s="1"/>
  <c r="S244" i="4"/>
  <c r="Z244" i="4" s="1"/>
  <c r="S245" i="4"/>
  <c r="Z245" i="4" s="1"/>
  <c r="S246" i="4"/>
  <c r="Z246" i="4" s="1"/>
  <c r="S247" i="4"/>
  <c r="Z247" i="4" s="1"/>
  <c r="S248" i="4"/>
  <c r="Z248" i="4" s="1"/>
  <c r="S249" i="4"/>
  <c r="Z249" i="4" s="1"/>
  <c r="S250" i="4"/>
  <c r="Z250" i="4" s="1"/>
  <c r="S251" i="4"/>
  <c r="Z251" i="4" s="1"/>
  <c r="S252" i="4"/>
  <c r="Z252" i="4" s="1"/>
  <c r="S253" i="4"/>
  <c r="Z253" i="4" s="1"/>
  <c r="S254" i="4"/>
  <c r="Z254" i="4" s="1"/>
  <c r="S255" i="4"/>
  <c r="Z255" i="4" s="1"/>
  <c r="S256" i="4"/>
  <c r="Z256" i="4" s="1"/>
  <c r="S257" i="4"/>
  <c r="Z257" i="4" s="1"/>
  <c r="S258" i="4"/>
  <c r="Z258" i="4" s="1"/>
  <c r="S259" i="4"/>
  <c r="Z259" i="4" s="1"/>
  <c r="S260" i="4"/>
  <c r="Z260" i="4" s="1"/>
  <c r="S261" i="4"/>
  <c r="Z261" i="4" s="1"/>
  <c r="S262" i="4"/>
  <c r="Z262" i="4" s="1"/>
  <c r="S263" i="4"/>
  <c r="Z263" i="4" s="1"/>
  <c r="S264" i="4"/>
  <c r="Z264" i="4" s="1"/>
  <c r="S265" i="4"/>
  <c r="Z265" i="4" s="1"/>
  <c r="S266" i="4"/>
  <c r="Z266" i="4" s="1"/>
  <c r="S267" i="4"/>
  <c r="Z267" i="4" s="1"/>
  <c r="S268" i="4"/>
  <c r="Z268" i="4" s="1"/>
  <c r="S269" i="4"/>
  <c r="Z269" i="4" s="1"/>
  <c r="S270" i="4"/>
  <c r="Z270" i="4" s="1"/>
  <c r="S271" i="4"/>
  <c r="Z271" i="4" s="1"/>
  <c r="S272" i="4"/>
  <c r="Z272" i="4" s="1"/>
  <c r="S273" i="4"/>
  <c r="Z273" i="4" s="1"/>
  <c r="S274" i="4"/>
  <c r="Z274" i="4" s="1"/>
  <c r="S275" i="4"/>
  <c r="Z275" i="4" s="1"/>
  <c r="S276" i="4"/>
  <c r="Z276" i="4" s="1"/>
  <c r="S277" i="4"/>
  <c r="Z277" i="4" s="1"/>
  <c r="S278" i="4"/>
  <c r="Z278" i="4" s="1"/>
  <c r="S279" i="4"/>
  <c r="Z279" i="4" s="1"/>
  <c r="S280" i="4"/>
  <c r="Z280" i="4" s="1"/>
  <c r="S281" i="4"/>
  <c r="Z281" i="4" s="1"/>
  <c r="S282" i="4"/>
  <c r="Z282" i="4" s="1"/>
  <c r="S283" i="4"/>
  <c r="Z283" i="4" s="1"/>
  <c r="S284" i="4"/>
  <c r="Z284" i="4" s="1"/>
  <c r="S285" i="4"/>
  <c r="Z285" i="4" s="1"/>
  <c r="S286" i="4"/>
  <c r="Z286" i="4" s="1"/>
  <c r="S287" i="4"/>
  <c r="Z287" i="4" s="1"/>
  <c r="S288" i="4"/>
  <c r="Z288" i="4" s="1"/>
  <c r="S289" i="4"/>
  <c r="Z289" i="4" s="1"/>
  <c r="S290" i="4"/>
  <c r="Z290" i="4" s="1"/>
  <c r="S291" i="4"/>
  <c r="Z291" i="4" s="1"/>
  <c r="S292" i="4"/>
  <c r="Z292" i="4" s="1"/>
  <c r="S293" i="4"/>
  <c r="Z293" i="4" s="1"/>
  <c r="S294" i="4"/>
  <c r="Z294" i="4" s="1"/>
  <c r="S295" i="4"/>
  <c r="Z295" i="4" s="1"/>
  <c r="S296" i="4"/>
  <c r="Z296" i="4" s="1"/>
  <c r="S297" i="4"/>
  <c r="Z297" i="4" s="1"/>
  <c r="S298" i="4"/>
  <c r="Z298" i="4" s="1"/>
  <c r="S299" i="4"/>
  <c r="Z299" i="4" s="1"/>
  <c r="S300" i="4"/>
  <c r="Z300" i="4" s="1"/>
  <c r="S301" i="4"/>
  <c r="Z301" i="4" s="1"/>
  <c r="S302" i="4"/>
  <c r="Z302" i="4" s="1"/>
  <c r="S303" i="4"/>
  <c r="Z303" i="4" s="1"/>
  <c r="S304" i="4"/>
  <c r="Z304" i="4" s="1"/>
  <c r="S305" i="4"/>
  <c r="Z305" i="4" s="1"/>
  <c r="S306" i="4"/>
  <c r="Z306" i="4" s="1"/>
  <c r="S307" i="4"/>
  <c r="Z307" i="4" s="1"/>
  <c r="S308" i="4"/>
  <c r="Z308" i="4" s="1"/>
  <c r="S309" i="4"/>
  <c r="Z309" i="4" s="1"/>
  <c r="S310" i="4"/>
  <c r="Z310" i="4" s="1"/>
  <c r="S311" i="4"/>
  <c r="Z311" i="4" s="1"/>
  <c r="S312" i="4"/>
  <c r="Z312" i="4" s="1"/>
  <c r="S313" i="4"/>
  <c r="Z313" i="4" s="1"/>
  <c r="S314" i="4"/>
  <c r="Z314" i="4" s="1"/>
  <c r="S315" i="4"/>
  <c r="Z315" i="4" s="1"/>
  <c r="S316" i="4"/>
  <c r="Z316" i="4" s="1"/>
  <c r="S317" i="4"/>
  <c r="Z317" i="4" s="1"/>
  <c r="S318" i="4"/>
  <c r="Z318" i="4" s="1"/>
  <c r="S319" i="4"/>
  <c r="Z319" i="4" s="1"/>
  <c r="S320" i="4"/>
  <c r="Z320" i="4" s="1"/>
  <c r="S321" i="4"/>
  <c r="Z321" i="4" s="1"/>
  <c r="S322" i="4"/>
  <c r="Z322" i="4" s="1"/>
  <c r="S323" i="4"/>
  <c r="Z323" i="4" s="1"/>
  <c r="S324" i="4"/>
  <c r="Z324" i="4" s="1"/>
  <c r="S325" i="4"/>
  <c r="Z325" i="4" s="1"/>
  <c r="S326" i="4"/>
  <c r="Z326" i="4" s="1"/>
  <c r="S327" i="4"/>
  <c r="Z327" i="4" s="1"/>
  <c r="S328" i="4"/>
  <c r="Z328" i="4" s="1"/>
  <c r="S329" i="4"/>
  <c r="Z329" i="4" s="1"/>
  <c r="S330" i="4"/>
  <c r="Z330" i="4" s="1"/>
  <c r="S331" i="4"/>
  <c r="Z331" i="4" s="1"/>
  <c r="S332" i="4"/>
  <c r="Z332" i="4" s="1"/>
  <c r="S333" i="4"/>
  <c r="Z333" i="4" s="1"/>
  <c r="S334" i="4"/>
  <c r="Z334" i="4" s="1"/>
  <c r="S335" i="4"/>
  <c r="Z335" i="4" s="1"/>
  <c r="S336" i="4"/>
  <c r="Z336" i="4" s="1"/>
  <c r="S337" i="4"/>
  <c r="Z337" i="4" s="1"/>
  <c r="S338" i="4"/>
  <c r="Z338" i="4" s="1"/>
  <c r="S339" i="4"/>
  <c r="Z339" i="4" s="1"/>
  <c r="S340" i="4"/>
  <c r="Z340" i="4" s="1"/>
  <c r="S341" i="4"/>
  <c r="Z341" i="4" s="1"/>
  <c r="S342" i="4"/>
  <c r="Z342" i="4" s="1"/>
  <c r="S343" i="4"/>
  <c r="Z343" i="4" s="1"/>
  <c r="S344" i="4"/>
  <c r="Z344" i="4" s="1"/>
  <c r="S345" i="4"/>
  <c r="Z345" i="4" s="1"/>
  <c r="S346" i="4"/>
  <c r="Z346" i="4" s="1"/>
  <c r="S347" i="4"/>
  <c r="Z347" i="4" s="1"/>
  <c r="S348" i="4"/>
  <c r="Z348" i="4" s="1"/>
  <c r="S349" i="4"/>
  <c r="Z349" i="4" s="1"/>
  <c r="S350" i="4"/>
  <c r="Z350" i="4" s="1"/>
  <c r="S351" i="4"/>
  <c r="Z351" i="4" s="1"/>
  <c r="S352" i="4"/>
  <c r="Z352" i="4" s="1"/>
  <c r="S353" i="4"/>
  <c r="Z353" i="4" s="1"/>
  <c r="S354" i="4"/>
  <c r="Z354" i="4" s="1"/>
  <c r="S355" i="4"/>
  <c r="Z355" i="4" s="1"/>
  <c r="S356" i="4"/>
  <c r="Z356" i="4" s="1"/>
  <c r="S357" i="4"/>
  <c r="Z357" i="4" s="1"/>
  <c r="S358" i="4"/>
  <c r="Z358" i="4" s="1"/>
  <c r="S359" i="4"/>
  <c r="Z359" i="4" s="1"/>
  <c r="S360" i="4"/>
  <c r="Z360" i="4" s="1"/>
  <c r="S361" i="4"/>
  <c r="Z361" i="4" s="1"/>
  <c r="S362" i="4"/>
  <c r="Z362" i="4" s="1"/>
  <c r="S363" i="4"/>
  <c r="Z363" i="4" s="1"/>
  <c r="S364" i="4"/>
  <c r="Z364" i="4" s="1"/>
  <c r="S365" i="4"/>
  <c r="Z365" i="4" s="1"/>
  <c r="S366" i="4"/>
  <c r="Z366" i="4" s="1"/>
  <c r="S367" i="4"/>
  <c r="Z367" i="4" s="1"/>
  <c r="S368" i="4"/>
  <c r="Z368" i="4" s="1"/>
  <c r="S369" i="4"/>
  <c r="Z369" i="4" s="1"/>
  <c r="S370" i="4"/>
  <c r="Z370" i="4" s="1"/>
  <c r="S371" i="4"/>
  <c r="Z371" i="4" s="1"/>
  <c r="S372" i="4"/>
  <c r="Z372" i="4" s="1"/>
  <c r="S373" i="4"/>
  <c r="Z373" i="4" s="1"/>
  <c r="S374" i="4"/>
  <c r="Z374" i="4" s="1"/>
  <c r="S375" i="4"/>
  <c r="Z375" i="4" s="1"/>
  <c r="S376" i="4"/>
  <c r="Z376" i="4" s="1"/>
  <c r="S377" i="4"/>
  <c r="Z377" i="4" s="1"/>
  <c r="S378" i="4"/>
  <c r="Z378" i="4" s="1"/>
  <c r="S379" i="4"/>
  <c r="Z379" i="4" s="1"/>
  <c r="S380" i="4"/>
  <c r="Z380" i="4" s="1"/>
  <c r="S381" i="4"/>
  <c r="Z381" i="4" s="1"/>
  <c r="S382" i="4"/>
  <c r="Z382" i="4" s="1"/>
  <c r="S383" i="4"/>
  <c r="Z383" i="4" s="1"/>
  <c r="S384" i="4"/>
  <c r="Z384" i="4" s="1"/>
  <c r="S385" i="4"/>
  <c r="Z385" i="4" s="1"/>
  <c r="S386" i="4"/>
  <c r="Z386" i="4" s="1"/>
  <c r="S387" i="4"/>
  <c r="Z387" i="4" s="1"/>
  <c r="S388" i="4"/>
  <c r="Z388" i="4" s="1"/>
  <c r="S389" i="4"/>
  <c r="Z389" i="4" s="1"/>
  <c r="S390" i="4"/>
  <c r="Z390" i="4" s="1"/>
  <c r="S391" i="4"/>
  <c r="Z391" i="4" s="1"/>
  <c r="S392" i="4"/>
  <c r="Z392" i="4" s="1"/>
  <c r="S393" i="4"/>
  <c r="Z393" i="4" s="1"/>
  <c r="S394" i="4"/>
  <c r="Z394" i="4" s="1"/>
  <c r="S395" i="4"/>
  <c r="Z395" i="4" s="1"/>
  <c r="S396" i="4"/>
  <c r="Z396" i="4" s="1"/>
  <c r="S397" i="4"/>
  <c r="Z397" i="4" s="1"/>
  <c r="S398" i="4"/>
  <c r="Z398" i="4" s="1"/>
  <c r="S399" i="4"/>
  <c r="Z399" i="4" s="1"/>
  <c r="S400" i="4"/>
  <c r="Z400" i="4" s="1"/>
  <c r="S401" i="4"/>
  <c r="Z401" i="4" s="1"/>
  <c r="S402" i="4"/>
  <c r="Z402" i="4" s="1"/>
  <c r="S403" i="4"/>
  <c r="Z403" i="4" s="1"/>
  <c r="S404" i="4"/>
  <c r="Z404" i="4" s="1"/>
  <c r="S405" i="4"/>
  <c r="Z405" i="4" s="1"/>
  <c r="S406" i="4"/>
  <c r="Z406" i="4" s="1"/>
  <c r="S407" i="4"/>
  <c r="Z407" i="4" s="1"/>
  <c r="S408" i="4"/>
  <c r="Z408" i="4" s="1"/>
  <c r="S409" i="4"/>
  <c r="Z409" i="4" s="1"/>
  <c r="S410" i="4"/>
  <c r="Z410" i="4" s="1"/>
  <c r="S411" i="4"/>
  <c r="Z411" i="4" s="1"/>
  <c r="S412" i="4"/>
  <c r="Z412" i="4" s="1"/>
  <c r="S413" i="4"/>
  <c r="Z413" i="4" s="1"/>
  <c r="S414" i="4"/>
  <c r="Z414" i="4" s="1"/>
  <c r="S415" i="4"/>
  <c r="Z415" i="4" s="1"/>
  <c r="S416" i="4"/>
  <c r="Z416" i="4" s="1"/>
  <c r="S417" i="4"/>
  <c r="Z417" i="4" s="1"/>
  <c r="S418" i="4"/>
  <c r="Z418" i="4" s="1"/>
  <c r="S419" i="4"/>
  <c r="Z419" i="4" s="1"/>
  <c r="S420" i="4"/>
  <c r="Z420" i="4" s="1"/>
  <c r="S421" i="4"/>
  <c r="Z421" i="4" s="1"/>
  <c r="S422" i="4"/>
  <c r="Z422" i="4" s="1"/>
  <c r="S423" i="4"/>
  <c r="Z423" i="4" s="1"/>
  <c r="S424" i="4"/>
  <c r="Z424" i="4" s="1"/>
  <c r="S425" i="4"/>
  <c r="Z425" i="4" s="1"/>
  <c r="S426" i="4"/>
  <c r="Z426" i="4" s="1"/>
  <c r="S427" i="4"/>
  <c r="Z427" i="4" s="1"/>
  <c r="S428" i="4"/>
  <c r="Z428" i="4" s="1"/>
  <c r="S429" i="4"/>
  <c r="Z429" i="4" s="1"/>
  <c r="S430" i="4"/>
  <c r="Z430" i="4" s="1"/>
  <c r="S431" i="4"/>
  <c r="Z431" i="4" s="1"/>
  <c r="S432" i="4"/>
  <c r="Z432" i="4" s="1"/>
  <c r="S433" i="4"/>
  <c r="Z433" i="4" s="1"/>
  <c r="S434" i="4"/>
  <c r="Z434" i="4" s="1"/>
  <c r="S435" i="4"/>
  <c r="Z435" i="4" s="1"/>
  <c r="S436" i="4"/>
  <c r="Z436" i="4" s="1"/>
  <c r="S437" i="4"/>
  <c r="Z437" i="4" s="1"/>
  <c r="S438" i="4"/>
  <c r="Z438" i="4" s="1"/>
  <c r="S439" i="4"/>
  <c r="Z439" i="4" s="1"/>
  <c r="S440" i="4"/>
  <c r="Z440" i="4" s="1"/>
  <c r="S441" i="4"/>
  <c r="Z441" i="4" s="1"/>
  <c r="S442" i="4"/>
  <c r="Z442" i="4" s="1"/>
  <c r="S443" i="4"/>
  <c r="Z443" i="4" s="1"/>
  <c r="S444" i="4"/>
  <c r="Z444" i="4" s="1"/>
  <c r="S445" i="4"/>
  <c r="Z445" i="4" s="1"/>
  <c r="S446" i="4"/>
  <c r="Z446" i="4" s="1"/>
  <c r="S447" i="4"/>
  <c r="Z447" i="4" s="1"/>
  <c r="S448" i="4"/>
  <c r="Z448" i="4" s="1"/>
  <c r="S449" i="4"/>
  <c r="Z449" i="4" s="1"/>
  <c r="S450" i="4"/>
  <c r="Z450" i="4" s="1"/>
  <c r="S451" i="4"/>
  <c r="Z451" i="4" s="1"/>
  <c r="S452" i="4"/>
  <c r="Z452" i="4" s="1"/>
  <c r="S453" i="4"/>
  <c r="Z453" i="4" s="1"/>
  <c r="S454" i="4"/>
  <c r="Z454" i="4" s="1"/>
  <c r="S455" i="4"/>
  <c r="Z455" i="4" s="1"/>
  <c r="S456" i="4"/>
  <c r="Z456" i="4" s="1"/>
  <c r="S457" i="4"/>
  <c r="Z457" i="4" s="1"/>
  <c r="S458" i="4"/>
  <c r="Z458" i="4" s="1"/>
  <c r="S459" i="4"/>
  <c r="Z459" i="4" s="1"/>
  <c r="S460" i="4"/>
  <c r="Z460" i="4" s="1"/>
  <c r="S461" i="4"/>
  <c r="Z461" i="4" s="1"/>
  <c r="S462" i="4"/>
  <c r="Z462" i="4" s="1"/>
  <c r="S463" i="4"/>
  <c r="Z463" i="4" s="1"/>
  <c r="S464" i="4"/>
  <c r="Z464" i="4" s="1"/>
  <c r="S465" i="4"/>
  <c r="Z465" i="4" s="1"/>
  <c r="S466" i="4"/>
  <c r="Z466" i="4" s="1"/>
  <c r="S467" i="4"/>
  <c r="Z467" i="4" s="1"/>
  <c r="S468" i="4"/>
  <c r="Z468" i="4" s="1"/>
  <c r="S469" i="4"/>
  <c r="Z469" i="4" s="1"/>
  <c r="S470" i="4"/>
  <c r="Z470" i="4" s="1"/>
  <c r="S471" i="4"/>
  <c r="Z471" i="4" s="1"/>
  <c r="S472" i="4"/>
  <c r="Z472" i="4" s="1"/>
  <c r="S473" i="4"/>
  <c r="Z473" i="4" s="1"/>
  <c r="S474" i="4"/>
  <c r="Z474" i="4" s="1"/>
  <c r="S475" i="4"/>
  <c r="Z475" i="4" s="1"/>
  <c r="S476" i="4"/>
  <c r="Z476" i="4" s="1"/>
  <c r="S477" i="4"/>
  <c r="Z477" i="4" s="1"/>
  <c r="S478" i="4"/>
  <c r="Z478" i="4" s="1"/>
  <c r="S479" i="4"/>
  <c r="Z479" i="4" s="1"/>
  <c r="S480" i="4"/>
  <c r="Z480" i="4" s="1"/>
  <c r="S481" i="4"/>
  <c r="Z481" i="4" s="1"/>
  <c r="S482" i="4"/>
  <c r="Z482" i="4" s="1"/>
  <c r="S483" i="4"/>
  <c r="Z483" i="4" s="1"/>
  <c r="S484" i="4"/>
  <c r="Z484" i="4" s="1"/>
  <c r="S485" i="4"/>
  <c r="Z485" i="4" s="1"/>
  <c r="S486" i="4"/>
  <c r="Z486" i="4" s="1"/>
  <c r="S487" i="4"/>
  <c r="Z487" i="4" s="1"/>
  <c r="S488" i="4"/>
  <c r="Z488" i="4" s="1"/>
  <c r="S489" i="4"/>
  <c r="Z489" i="4" s="1"/>
  <c r="S490" i="4"/>
  <c r="Z490" i="4" s="1"/>
  <c r="S491" i="4"/>
  <c r="Z491" i="4" s="1"/>
  <c r="S492" i="4"/>
  <c r="Z492" i="4" s="1"/>
  <c r="S493" i="4"/>
  <c r="Z493" i="4" s="1"/>
  <c r="S494" i="4"/>
  <c r="Z494" i="4" s="1"/>
  <c r="S495" i="4"/>
  <c r="Z495" i="4" s="1"/>
  <c r="S496" i="4"/>
  <c r="Z496" i="4" s="1"/>
  <c r="S497" i="4"/>
  <c r="Z497" i="4" s="1"/>
  <c r="S498" i="4"/>
  <c r="Z498" i="4" s="1"/>
  <c r="S499" i="4"/>
  <c r="Z499" i="4" s="1"/>
  <c r="S500" i="4"/>
  <c r="Z500" i="4" s="1"/>
  <c r="S501" i="4"/>
  <c r="Z501" i="4" s="1"/>
  <c r="S502" i="4"/>
  <c r="Z502" i="4" s="1"/>
  <c r="S503" i="4"/>
  <c r="Z503" i="4" s="1"/>
  <c r="S504" i="4"/>
  <c r="Z504" i="4" s="1"/>
  <c r="S505" i="4"/>
  <c r="Z505" i="4" s="1"/>
  <c r="S506" i="4"/>
  <c r="Z506" i="4" s="1"/>
  <c r="S507" i="4"/>
  <c r="Z507" i="4" s="1"/>
  <c r="S508" i="4"/>
  <c r="Z508" i="4" s="1"/>
  <c r="S509" i="4"/>
  <c r="Z509" i="4" s="1"/>
  <c r="S510" i="4"/>
  <c r="Z510" i="4" s="1"/>
  <c r="S511" i="4"/>
  <c r="Z511" i="4" s="1"/>
  <c r="S512" i="4"/>
  <c r="Z512" i="4" s="1"/>
  <c r="S513" i="4"/>
  <c r="Z513" i="4" s="1"/>
  <c r="S514" i="4"/>
  <c r="Z514" i="4" s="1"/>
  <c r="S515" i="4"/>
  <c r="Z515" i="4" s="1"/>
  <c r="S516" i="4"/>
  <c r="Z516" i="4" s="1"/>
  <c r="S517" i="4"/>
  <c r="Z517" i="4" s="1"/>
  <c r="S518" i="4"/>
  <c r="Z518" i="4" s="1"/>
  <c r="S519" i="4"/>
  <c r="Z519" i="4" s="1"/>
  <c r="S520" i="4"/>
  <c r="Z520" i="4" s="1"/>
  <c r="S521" i="4"/>
  <c r="Z521" i="4" s="1"/>
  <c r="S522" i="4"/>
  <c r="Z522" i="4" s="1"/>
  <c r="S523" i="4"/>
  <c r="Z523" i="4" s="1"/>
  <c r="S524" i="4"/>
  <c r="Z524" i="4" s="1"/>
  <c r="S525" i="4"/>
  <c r="Z525" i="4" s="1"/>
  <c r="S526" i="4"/>
  <c r="Z526" i="4" s="1"/>
  <c r="S527" i="4"/>
  <c r="Z527" i="4" s="1"/>
  <c r="S528" i="4"/>
  <c r="Z528" i="4" s="1"/>
  <c r="S529" i="4"/>
  <c r="Z529" i="4" s="1"/>
  <c r="S530" i="4"/>
  <c r="Z530" i="4" s="1"/>
  <c r="S531" i="4"/>
  <c r="Z531" i="4" s="1"/>
  <c r="S532" i="4"/>
  <c r="Z532" i="4" s="1"/>
  <c r="S533" i="4"/>
  <c r="Z533" i="4" s="1"/>
  <c r="S534" i="4"/>
  <c r="Z534" i="4" s="1"/>
  <c r="S535" i="4"/>
  <c r="Z535" i="4" s="1"/>
  <c r="S536" i="4"/>
  <c r="Z536" i="4" s="1"/>
  <c r="S537" i="4"/>
  <c r="Z537" i="4" s="1"/>
  <c r="S538" i="4"/>
  <c r="Z538" i="4" s="1"/>
  <c r="S539" i="4"/>
  <c r="Z539" i="4" s="1"/>
  <c r="S540" i="4"/>
  <c r="Z540" i="4" s="1"/>
  <c r="S541" i="4"/>
  <c r="Z541" i="4" s="1"/>
  <c r="S542" i="4"/>
  <c r="Z542" i="4" s="1"/>
  <c r="S543" i="4"/>
  <c r="Z543" i="4" s="1"/>
  <c r="S544" i="4"/>
  <c r="Z544" i="4" s="1"/>
  <c r="S545" i="4"/>
  <c r="Z545" i="4" s="1"/>
  <c r="S546" i="4"/>
  <c r="Z546" i="4" s="1"/>
  <c r="S547" i="4"/>
  <c r="Z547" i="4" s="1"/>
  <c r="S548" i="4"/>
  <c r="Z548" i="4" s="1"/>
  <c r="S549" i="4"/>
  <c r="Z549" i="4" s="1"/>
  <c r="S550" i="4"/>
  <c r="Z550" i="4" s="1"/>
  <c r="S551" i="4"/>
  <c r="Z551" i="4" s="1"/>
  <c r="S552" i="4"/>
  <c r="Z552" i="4" s="1"/>
  <c r="S553" i="4"/>
  <c r="Z553" i="4" s="1"/>
  <c r="S554" i="4"/>
  <c r="Z554" i="4" s="1"/>
  <c r="S555" i="4"/>
  <c r="Z555" i="4" s="1"/>
  <c r="S556" i="4"/>
  <c r="Z556" i="4" s="1"/>
  <c r="S557" i="4"/>
  <c r="Z557" i="4" s="1"/>
  <c r="S558" i="4"/>
  <c r="Z558" i="4" s="1"/>
  <c r="S559" i="4"/>
  <c r="Z559" i="4" s="1"/>
  <c r="S560" i="4"/>
  <c r="Z560" i="4" s="1"/>
  <c r="S561" i="4"/>
  <c r="Z561" i="4" s="1"/>
  <c r="S562" i="4"/>
  <c r="Z562" i="4" s="1"/>
  <c r="S563" i="4"/>
  <c r="Z563" i="4" s="1"/>
  <c r="S564" i="4"/>
  <c r="Z564" i="4" s="1"/>
  <c r="S565" i="4"/>
  <c r="Z565" i="4" s="1"/>
  <c r="S566" i="4"/>
  <c r="Z566" i="4" s="1"/>
  <c r="S567" i="4"/>
  <c r="Z567" i="4" s="1"/>
  <c r="S568" i="4"/>
  <c r="Z568" i="4" s="1"/>
  <c r="S569" i="4"/>
  <c r="Z569" i="4" s="1"/>
  <c r="S570" i="4"/>
  <c r="Z570" i="4" s="1"/>
  <c r="S571" i="4"/>
  <c r="Z571" i="4" s="1"/>
  <c r="S572" i="4"/>
  <c r="Z572" i="4" s="1"/>
  <c r="S573" i="4"/>
  <c r="Z573" i="4" s="1"/>
  <c r="S574" i="4"/>
  <c r="Z574" i="4" s="1"/>
  <c r="S575" i="4"/>
  <c r="Z575" i="4" s="1"/>
  <c r="S576" i="4"/>
  <c r="Z576" i="4" s="1"/>
  <c r="S577" i="4"/>
  <c r="Z577" i="4" s="1"/>
  <c r="S578" i="4"/>
  <c r="Z578" i="4" s="1"/>
  <c r="S579" i="4"/>
  <c r="Z579" i="4" s="1"/>
  <c r="S580" i="4"/>
  <c r="Z580" i="4" s="1"/>
  <c r="S581" i="4"/>
  <c r="Z581" i="4" s="1"/>
  <c r="S582" i="4"/>
  <c r="Z582" i="4" s="1"/>
  <c r="S583" i="4"/>
  <c r="Z583" i="4" s="1"/>
  <c r="S584" i="4"/>
  <c r="Z584" i="4" s="1"/>
  <c r="S585" i="4"/>
  <c r="Z585" i="4" s="1"/>
  <c r="S586" i="4"/>
  <c r="Z586" i="4" s="1"/>
  <c r="S587" i="4"/>
  <c r="Z587" i="4" s="1"/>
  <c r="S588" i="4"/>
  <c r="Z588" i="4" s="1"/>
  <c r="S589" i="4"/>
  <c r="Z589" i="4" s="1"/>
  <c r="S590" i="4"/>
  <c r="Z590" i="4" s="1"/>
  <c r="S591" i="4"/>
  <c r="Z591" i="4" s="1"/>
  <c r="S592" i="4"/>
  <c r="Z592" i="4" s="1"/>
  <c r="S593" i="4"/>
  <c r="Z593" i="4" s="1"/>
  <c r="S594" i="4"/>
  <c r="Z594" i="4" s="1"/>
  <c r="S595" i="4"/>
  <c r="Z595" i="4" s="1"/>
  <c r="S596" i="4"/>
  <c r="Z596" i="4" s="1"/>
  <c r="S597" i="4"/>
  <c r="Z597" i="4" s="1"/>
  <c r="S598" i="4"/>
  <c r="Z598" i="4" s="1"/>
  <c r="S599" i="4"/>
  <c r="Z599" i="4" s="1"/>
  <c r="S600" i="4"/>
  <c r="Z600" i="4" s="1"/>
  <c r="S601" i="4"/>
  <c r="Z601" i="4" s="1"/>
  <c r="S602" i="4"/>
  <c r="Z602" i="4" s="1"/>
  <c r="S603" i="4"/>
  <c r="Z603" i="4" s="1"/>
  <c r="S604" i="4"/>
  <c r="Z604" i="4" s="1"/>
  <c r="S605" i="4"/>
  <c r="Z605" i="4" s="1"/>
  <c r="S606" i="4"/>
  <c r="Z606" i="4" s="1"/>
  <c r="S607" i="4"/>
  <c r="Z607" i="4" s="1"/>
  <c r="S608" i="4"/>
  <c r="Z608" i="4" s="1"/>
  <c r="S609" i="4"/>
  <c r="Z609" i="4" s="1"/>
  <c r="S610" i="4"/>
  <c r="Z610" i="4" s="1"/>
  <c r="S611" i="4"/>
  <c r="Z611" i="4" s="1"/>
  <c r="S612" i="4"/>
  <c r="Z612" i="4" s="1"/>
  <c r="S613" i="4"/>
  <c r="Z613" i="4" s="1"/>
  <c r="S614" i="4"/>
  <c r="Z614" i="4" s="1"/>
  <c r="S615" i="4"/>
  <c r="Z615" i="4" s="1"/>
  <c r="S616" i="4"/>
  <c r="Z616" i="4" s="1"/>
  <c r="S617" i="4"/>
  <c r="Z617" i="4" s="1"/>
  <c r="S618" i="4"/>
  <c r="Z618" i="4" s="1"/>
  <c r="S619" i="4"/>
  <c r="Z619" i="4" s="1"/>
  <c r="S620" i="4"/>
  <c r="Z620" i="4" s="1"/>
  <c r="S621" i="4"/>
  <c r="Z621" i="4" s="1"/>
  <c r="S622" i="4"/>
  <c r="Z622" i="4" s="1"/>
  <c r="S623" i="4"/>
  <c r="Z623" i="4" s="1"/>
  <c r="S624" i="4"/>
  <c r="Z624" i="4" s="1"/>
  <c r="S625" i="4"/>
  <c r="Z625" i="4" s="1"/>
  <c r="S626" i="4"/>
  <c r="Z626" i="4" s="1"/>
  <c r="S627" i="4"/>
  <c r="Z627" i="4" s="1"/>
  <c r="S628" i="4"/>
  <c r="Z628" i="4" s="1"/>
  <c r="S629" i="4"/>
  <c r="Z629" i="4" s="1"/>
  <c r="S630" i="4"/>
  <c r="Z630" i="4" s="1"/>
  <c r="S631" i="4"/>
  <c r="Z631" i="4" s="1"/>
  <c r="S632" i="4"/>
  <c r="Z632" i="4" s="1"/>
  <c r="S633" i="4"/>
  <c r="Z633" i="4" s="1"/>
  <c r="S634" i="4"/>
  <c r="Z634" i="4" s="1"/>
  <c r="S635" i="4"/>
  <c r="Z635" i="4" s="1"/>
  <c r="S636" i="4"/>
  <c r="Z636" i="4" s="1"/>
  <c r="S637" i="4"/>
  <c r="Z637" i="4" s="1"/>
  <c r="S638" i="4"/>
  <c r="Z638" i="4" s="1"/>
  <c r="S639" i="4"/>
  <c r="Z639" i="4" s="1"/>
  <c r="S640" i="4"/>
  <c r="Z640" i="4" s="1"/>
  <c r="S641" i="4"/>
  <c r="Z641" i="4" s="1"/>
  <c r="S642" i="4"/>
  <c r="Z642" i="4" s="1"/>
  <c r="S643" i="4"/>
  <c r="Z643" i="4" s="1"/>
  <c r="S644" i="4"/>
  <c r="Z644" i="4" s="1"/>
  <c r="S645" i="4"/>
  <c r="Z645" i="4" s="1"/>
  <c r="S646" i="4"/>
  <c r="Z646" i="4" s="1"/>
  <c r="S647" i="4"/>
  <c r="Z647" i="4" s="1"/>
  <c r="S648" i="4"/>
  <c r="Z648" i="4" s="1"/>
  <c r="S649" i="4"/>
  <c r="Z649" i="4" s="1"/>
  <c r="S650" i="4"/>
  <c r="Z650" i="4" s="1"/>
  <c r="S651" i="4"/>
  <c r="Z651" i="4" s="1"/>
  <c r="S652" i="4"/>
  <c r="Z652" i="4" s="1"/>
  <c r="S653" i="4"/>
  <c r="Z653" i="4" s="1"/>
  <c r="S654" i="4"/>
  <c r="Z654" i="4" s="1"/>
  <c r="S655" i="4"/>
  <c r="Z655" i="4" s="1"/>
  <c r="S656" i="4"/>
  <c r="Z656" i="4" s="1"/>
  <c r="S657" i="4"/>
  <c r="Z657" i="4" s="1"/>
  <c r="S658" i="4"/>
  <c r="Z658" i="4" s="1"/>
  <c r="S659" i="4"/>
  <c r="Z659" i="4" s="1"/>
  <c r="S660" i="4"/>
  <c r="Z660" i="4" s="1"/>
  <c r="S661" i="4"/>
  <c r="Z661" i="4" s="1"/>
  <c r="S662" i="4"/>
  <c r="Z662" i="4" s="1"/>
  <c r="S663" i="4"/>
  <c r="Z663" i="4" s="1"/>
  <c r="S664" i="4"/>
  <c r="Z664" i="4" s="1"/>
  <c r="S665" i="4"/>
  <c r="Z665" i="4" s="1"/>
  <c r="S666" i="4"/>
  <c r="Z666" i="4" s="1"/>
  <c r="S667" i="4"/>
  <c r="Z667" i="4" s="1"/>
  <c r="S668" i="4"/>
  <c r="Z668" i="4" s="1"/>
  <c r="S669" i="4"/>
  <c r="Z669" i="4" s="1"/>
  <c r="S670" i="4"/>
  <c r="Z670" i="4" s="1"/>
  <c r="S671" i="4"/>
  <c r="Z671" i="4" s="1"/>
  <c r="S672" i="4"/>
  <c r="Z672" i="4" s="1"/>
  <c r="S673" i="4"/>
  <c r="Z673" i="4" s="1"/>
  <c r="S674" i="4"/>
  <c r="Z674" i="4" s="1"/>
  <c r="S675" i="4"/>
  <c r="Z675" i="4" s="1"/>
  <c r="S676" i="4"/>
  <c r="Z676" i="4" s="1"/>
  <c r="S677" i="4"/>
  <c r="Z677" i="4" s="1"/>
  <c r="S678" i="4"/>
  <c r="Z678" i="4" s="1"/>
  <c r="S679" i="4"/>
  <c r="Z679" i="4" s="1"/>
  <c r="S680" i="4"/>
  <c r="Z680" i="4" s="1"/>
  <c r="S681" i="4"/>
  <c r="Z681" i="4" s="1"/>
  <c r="S682" i="4"/>
  <c r="Z682" i="4" s="1"/>
  <c r="S683" i="4"/>
  <c r="Z683" i="4" s="1"/>
  <c r="S684" i="4"/>
  <c r="Z684" i="4" s="1"/>
  <c r="S685" i="4"/>
  <c r="Z685" i="4" s="1"/>
  <c r="S686" i="4"/>
  <c r="Z686" i="4" s="1"/>
  <c r="S687" i="4"/>
  <c r="Z687" i="4" s="1"/>
  <c r="S688" i="4"/>
  <c r="Z688" i="4" s="1"/>
  <c r="S689" i="4"/>
  <c r="Z689" i="4" s="1"/>
  <c r="S690" i="4"/>
  <c r="Z690" i="4" s="1"/>
  <c r="S691" i="4"/>
  <c r="Z691" i="4" s="1"/>
  <c r="S692" i="4"/>
  <c r="Z692" i="4" s="1"/>
  <c r="S693" i="4"/>
  <c r="Z693" i="4" s="1"/>
  <c r="S694" i="4"/>
  <c r="Z694" i="4" s="1"/>
  <c r="S695" i="4"/>
  <c r="Z695" i="4" s="1"/>
  <c r="S696" i="4"/>
  <c r="Z696" i="4" s="1"/>
  <c r="S697" i="4"/>
  <c r="Z697" i="4" s="1"/>
  <c r="S698" i="4"/>
  <c r="Z698" i="4" s="1"/>
  <c r="S699" i="4"/>
  <c r="Z699" i="4" s="1"/>
  <c r="S700" i="4"/>
  <c r="Z700" i="4" s="1"/>
  <c r="S701" i="4"/>
  <c r="Z701" i="4" s="1"/>
  <c r="S702" i="4"/>
  <c r="Z702" i="4" s="1"/>
  <c r="S703" i="4"/>
  <c r="Z703" i="4" s="1"/>
  <c r="S704" i="4"/>
  <c r="Z704" i="4" s="1"/>
  <c r="S705" i="4"/>
  <c r="Z705" i="4" s="1"/>
  <c r="S706" i="4"/>
  <c r="Z706" i="4" s="1"/>
  <c r="S707" i="4"/>
  <c r="Z707" i="4" s="1"/>
  <c r="S708" i="4"/>
  <c r="Z708" i="4" s="1"/>
  <c r="S709" i="4"/>
  <c r="Z709" i="4" s="1"/>
  <c r="S710" i="4"/>
  <c r="Z710" i="4" s="1"/>
  <c r="S711" i="4"/>
  <c r="Z711" i="4" s="1"/>
  <c r="S712" i="4"/>
  <c r="Z712" i="4" s="1"/>
  <c r="S713" i="4"/>
  <c r="Z713" i="4" s="1"/>
  <c r="S714" i="4"/>
  <c r="Z714" i="4" s="1"/>
  <c r="S715" i="4"/>
  <c r="Z715" i="4" s="1"/>
  <c r="S716" i="4"/>
  <c r="Z716" i="4" s="1"/>
  <c r="S717" i="4"/>
  <c r="Z717" i="4" s="1"/>
  <c r="S718" i="4"/>
  <c r="Z718" i="4" s="1"/>
  <c r="S719" i="4"/>
  <c r="Z719" i="4" s="1"/>
  <c r="S720" i="4"/>
  <c r="Z720" i="4" s="1"/>
  <c r="S721" i="4"/>
  <c r="Z721" i="4" s="1"/>
  <c r="S722" i="4"/>
  <c r="Z722" i="4" s="1"/>
  <c r="S723" i="4"/>
  <c r="Z723" i="4" s="1"/>
  <c r="S724" i="4"/>
  <c r="Z724" i="4" s="1"/>
  <c r="S725" i="4"/>
  <c r="Z725" i="4" s="1"/>
  <c r="S726" i="4"/>
  <c r="Z726" i="4" s="1"/>
  <c r="S727" i="4"/>
  <c r="Z727" i="4" s="1"/>
  <c r="S728" i="4"/>
  <c r="Z728" i="4" s="1"/>
  <c r="S729" i="4"/>
  <c r="Z729" i="4" s="1"/>
  <c r="S730" i="4"/>
  <c r="Z730" i="4" s="1"/>
  <c r="S731" i="4"/>
  <c r="Z731" i="4" s="1"/>
  <c r="S732" i="4"/>
  <c r="Z732" i="4" s="1"/>
  <c r="S733" i="4"/>
  <c r="Z733" i="4" s="1"/>
  <c r="S734" i="4"/>
  <c r="Z734" i="4" s="1"/>
  <c r="S735" i="4"/>
  <c r="Z735" i="4" s="1"/>
  <c r="S736" i="4"/>
  <c r="Z736" i="4" s="1"/>
  <c r="S737" i="4"/>
  <c r="Z737" i="4" s="1"/>
  <c r="S738" i="4"/>
  <c r="Z738" i="4" s="1"/>
  <c r="S739" i="4"/>
  <c r="Z739" i="4" s="1"/>
  <c r="S740" i="4"/>
  <c r="Z740" i="4" s="1"/>
  <c r="S741" i="4"/>
  <c r="Z741" i="4" s="1"/>
  <c r="S742" i="4"/>
  <c r="Z742" i="4" s="1"/>
  <c r="S743" i="4"/>
  <c r="Z743" i="4" s="1"/>
  <c r="S744" i="4"/>
  <c r="Z744" i="4" s="1"/>
  <c r="S745" i="4"/>
  <c r="Z745" i="4" s="1"/>
  <c r="S746" i="4"/>
  <c r="Z746" i="4" s="1"/>
  <c r="S747" i="4"/>
  <c r="Z747" i="4" s="1"/>
  <c r="S748" i="4"/>
  <c r="Z748" i="4" s="1"/>
  <c r="S749" i="4"/>
  <c r="Z749" i="4" s="1"/>
  <c r="S750" i="4"/>
  <c r="Z750" i="4" s="1"/>
  <c r="S751" i="4"/>
  <c r="Z751" i="4" s="1"/>
  <c r="S752" i="4"/>
  <c r="Z752" i="4" s="1"/>
  <c r="S753" i="4"/>
  <c r="Z753" i="4" s="1"/>
  <c r="S754" i="4"/>
  <c r="Z754" i="4" s="1"/>
  <c r="S755" i="4"/>
  <c r="Z755" i="4" s="1"/>
  <c r="S756" i="4"/>
  <c r="Z756" i="4" s="1"/>
  <c r="S757" i="4"/>
  <c r="Z757" i="4" s="1"/>
  <c r="S758" i="4"/>
  <c r="Z758" i="4" s="1"/>
  <c r="S759" i="4"/>
  <c r="Z759" i="4" s="1"/>
  <c r="S760" i="4"/>
  <c r="Z760" i="4" s="1"/>
  <c r="S761" i="4"/>
  <c r="Z761" i="4" s="1"/>
  <c r="S762" i="4"/>
  <c r="Z762" i="4" s="1"/>
  <c r="S763" i="4"/>
  <c r="Z763" i="4" s="1"/>
  <c r="S764" i="4"/>
  <c r="Z764" i="4" s="1"/>
  <c r="S765" i="4"/>
  <c r="Z765" i="4" s="1"/>
  <c r="S766" i="4"/>
  <c r="Z766" i="4" s="1"/>
  <c r="S767" i="4"/>
  <c r="Z767" i="4" s="1"/>
  <c r="S768" i="4"/>
  <c r="Z768" i="4" s="1"/>
  <c r="S769" i="4"/>
  <c r="Z769" i="4" s="1"/>
  <c r="S770" i="4"/>
  <c r="Z770" i="4" s="1"/>
  <c r="S771" i="4"/>
  <c r="Z771" i="4" s="1"/>
  <c r="S772" i="4"/>
  <c r="Z772" i="4" s="1"/>
  <c r="S773" i="4"/>
  <c r="Z773" i="4" s="1"/>
  <c r="S774" i="4"/>
  <c r="Z774" i="4" s="1"/>
  <c r="S775" i="4"/>
  <c r="Z775" i="4" s="1"/>
  <c r="S776" i="4"/>
  <c r="Z776" i="4" s="1"/>
  <c r="S777" i="4"/>
  <c r="Z777" i="4" s="1"/>
  <c r="S778" i="4"/>
  <c r="Z778" i="4" s="1"/>
  <c r="S779" i="4"/>
  <c r="Z779" i="4" s="1"/>
  <c r="S780" i="4"/>
  <c r="Z780" i="4" s="1"/>
  <c r="S781" i="4"/>
  <c r="Z781" i="4" s="1"/>
  <c r="S782" i="4"/>
  <c r="Z782" i="4" s="1"/>
  <c r="S783" i="4"/>
  <c r="Z783" i="4" s="1"/>
  <c r="S784" i="4"/>
  <c r="Z784" i="4" s="1"/>
  <c r="S785" i="4"/>
  <c r="Z785" i="4" s="1"/>
  <c r="S786" i="4"/>
  <c r="Z786" i="4" s="1"/>
  <c r="S787" i="4"/>
  <c r="Z787" i="4" s="1"/>
  <c r="S788" i="4"/>
  <c r="Z788" i="4" s="1"/>
  <c r="S789" i="4"/>
  <c r="Z789" i="4" s="1"/>
  <c r="S790" i="4"/>
  <c r="Z790" i="4" s="1"/>
  <c r="S791" i="4"/>
  <c r="Z791" i="4" s="1"/>
  <c r="S792" i="4"/>
  <c r="Z792" i="4" s="1"/>
  <c r="S793" i="4"/>
  <c r="Z793" i="4" s="1"/>
  <c r="S794" i="4"/>
  <c r="Z794" i="4" s="1"/>
  <c r="S795" i="4"/>
  <c r="Z795" i="4" s="1"/>
  <c r="S796" i="4"/>
  <c r="Z796" i="4" s="1"/>
  <c r="S797" i="4"/>
  <c r="Z797" i="4" s="1"/>
  <c r="S798" i="4"/>
  <c r="Z798" i="4" s="1"/>
  <c r="S799" i="4"/>
  <c r="Z799" i="4" s="1"/>
  <c r="S800" i="4"/>
  <c r="Z800" i="4" s="1"/>
  <c r="S801" i="4"/>
  <c r="Z801" i="4" s="1"/>
  <c r="S802" i="4"/>
  <c r="Z802" i="4" s="1"/>
  <c r="S803" i="4"/>
  <c r="Z803" i="4" s="1"/>
  <c r="S804" i="4"/>
  <c r="Z804" i="4" s="1"/>
  <c r="S805" i="4"/>
  <c r="Z805" i="4" s="1"/>
  <c r="S806" i="4"/>
  <c r="Z806" i="4" s="1"/>
  <c r="S807" i="4"/>
  <c r="Z807" i="4" s="1"/>
  <c r="S808" i="4"/>
  <c r="Z808" i="4" s="1"/>
  <c r="S809" i="4"/>
  <c r="Z809" i="4" s="1"/>
  <c r="S810" i="4"/>
  <c r="Z810" i="4" s="1"/>
  <c r="S811" i="4"/>
  <c r="Z811" i="4" s="1"/>
  <c r="S812" i="4"/>
  <c r="Z812" i="4" s="1"/>
  <c r="S813" i="4"/>
  <c r="Z813" i="4" s="1"/>
  <c r="S814" i="4"/>
  <c r="Z814" i="4" s="1"/>
  <c r="S815" i="4"/>
  <c r="Z815" i="4" s="1"/>
  <c r="S816" i="4"/>
  <c r="Z816" i="4" s="1"/>
  <c r="S817" i="4"/>
  <c r="Z817" i="4" s="1"/>
  <c r="S818" i="4"/>
  <c r="Z818" i="4" s="1"/>
  <c r="S819" i="4"/>
  <c r="Z819" i="4" s="1"/>
  <c r="S820" i="4"/>
  <c r="Z820" i="4" s="1"/>
  <c r="S821" i="4"/>
  <c r="Z821" i="4" s="1"/>
  <c r="S822" i="4"/>
  <c r="Z822" i="4" s="1"/>
  <c r="S823" i="4"/>
  <c r="Z823" i="4" s="1"/>
  <c r="S824" i="4"/>
  <c r="Z824" i="4" s="1"/>
  <c r="S825" i="4"/>
  <c r="Z825" i="4" s="1"/>
  <c r="S826" i="4"/>
  <c r="Z826" i="4" s="1"/>
  <c r="S827" i="4"/>
  <c r="Z827" i="4" s="1"/>
  <c r="S828" i="4"/>
  <c r="Z828" i="4" s="1"/>
  <c r="S829" i="4"/>
  <c r="Z829" i="4" s="1"/>
  <c r="S830" i="4"/>
  <c r="Z830" i="4" s="1"/>
  <c r="S831" i="4"/>
  <c r="Z831" i="4" s="1"/>
  <c r="S832" i="4"/>
  <c r="Z832" i="4" s="1"/>
  <c r="S833" i="4"/>
  <c r="Z833" i="4" s="1"/>
  <c r="S834" i="4"/>
  <c r="Z834" i="4" s="1"/>
  <c r="S835" i="4"/>
  <c r="Z835" i="4" s="1"/>
  <c r="S836" i="4"/>
  <c r="Z836" i="4" s="1"/>
  <c r="S837" i="4"/>
  <c r="Z837" i="4" s="1"/>
  <c r="S838" i="4"/>
  <c r="Z838" i="4" s="1"/>
  <c r="S839" i="4"/>
  <c r="Z839" i="4" s="1"/>
  <c r="S840" i="4"/>
  <c r="Z840" i="4" s="1"/>
  <c r="S841" i="4"/>
  <c r="Z841" i="4" s="1"/>
  <c r="S842" i="4"/>
  <c r="Z842" i="4" s="1"/>
  <c r="S843" i="4"/>
  <c r="Z843" i="4" s="1"/>
  <c r="S844" i="4"/>
  <c r="Z844" i="4" s="1"/>
  <c r="S845" i="4"/>
  <c r="Z845" i="4" s="1"/>
  <c r="S846" i="4"/>
  <c r="Z846" i="4" s="1"/>
  <c r="S847" i="4"/>
  <c r="Z847" i="4" s="1"/>
  <c r="S848" i="4"/>
  <c r="Z848" i="4" s="1"/>
  <c r="S849" i="4"/>
  <c r="Z849" i="4" s="1"/>
  <c r="S850" i="4"/>
  <c r="Z850" i="4" s="1"/>
  <c r="S851" i="4"/>
  <c r="Z851" i="4" s="1"/>
  <c r="S852" i="4"/>
  <c r="Z852" i="4" s="1"/>
  <c r="S853" i="4"/>
  <c r="Z853" i="4" s="1"/>
  <c r="S854" i="4"/>
  <c r="Z854" i="4" s="1"/>
  <c r="S855" i="4"/>
  <c r="Z855" i="4" s="1"/>
  <c r="S856" i="4"/>
  <c r="Z856" i="4" s="1"/>
  <c r="S857" i="4"/>
  <c r="Z857" i="4" s="1"/>
  <c r="S858" i="4"/>
  <c r="Z858" i="4" s="1"/>
  <c r="S859" i="4"/>
  <c r="Z859" i="4" s="1"/>
  <c r="S860" i="4"/>
  <c r="Z860" i="4" s="1"/>
  <c r="S861" i="4"/>
  <c r="Z861" i="4" s="1"/>
  <c r="S862" i="4"/>
  <c r="Z862" i="4" s="1"/>
  <c r="S863" i="4"/>
  <c r="Z863" i="4" s="1"/>
  <c r="S864" i="4"/>
  <c r="Z864" i="4" s="1"/>
  <c r="S865" i="4"/>
  <c r="Z865" i="4" s="1"/>
  <c r="S866" i="4"/>
  <c r="Z866" i="4" s="1"/>
  <c r="S867" i="4"/>
  <c r="Z867" i="4" s="1"/>
  <c r="S868" i="4"/>
  <c r="Z868" i="4" s="1"/>
  <c r="S869" i="4"/>
  <c r="Z869" i="4" s="1"/>
  <c r="S870" i="4"/>
  <c r="Z870" i="4" s="1"/>
  <c r="S871" i="4"/>
  <c r="Z871" i="4" s="1"/>
  <c r="S872" i="4"/>
  <c r="Z872" i="4" s="1"/>
  <c r="S873" i="4"/>
  <c r="Z873" i="4" s="1"/>
  <c r="S874" i="4"/>
  <c r="Z874" i="4" s="1"/>
  <c r="S875" i="4"/>
  <c r="Z875" i="4" s="1"/>
  <c r="S876" i="4"/>
  <c r="Z876" i="4" s="1"/>
  <c r="S877" i="4"/>
  <c r="Z877" i="4" s="1"/>
  <c r="S878" i="4"/>
  <c r="Z878" i="4" s="1"/>
  <c r="S879" i="4"/>
  <c r="Z879" i="4" s="1"/>
  <c r="S880" i="4"/>
  <c r="Z880" i="4" s="1"/>
  <c r="S881" i="4"/>
  <c r="Z881" i="4" s="1"/>
  <c r="S882" i="4"/>
  <c r="Z882" i="4" s="1"/>
  <c r="S883" i="4"/>
  <c r="Z883" i="4" s="1"/>
  <c r="S884" i="4"/>
  <c r="Z884" i="4" s="1"/>
  <c r="S885" i="4"/>
  <c r="Z885" i="4" s="1"/>
  <c r="S886" i="4"/>
  <c r="Z886" i="4" s="1"/>
  <c r="S887" i="4"/>
  <c r="Z887" i="4" s="1"/>
  <c r="S888" i="4"/>
  <c r="Z888" i="4" s="1"/>
  <c r="S889" i="4"/>
  <c r="Z889" i="4" s="1"/>
  <c r="S890" i="4"/>
  <c r="Z890" i="4" s="1"/>
  <c r="S891" i="4"/>
  <c r="Z891" i="4" s="1"/>
  <c r="S892" i="4"/>
  <c r="Z892" i="4" s="1"/>
  <c r="S893" i="4"/>
  <c r="Z893" i="4" s="1"/>
  <c r="S894" i="4"/>
  <c r="Z894" i="4" s="1"/>
  <c r="S895" i="4"/>
  <c r="Z895" i="4" s="1"/>
  <c r="S896" i="4"/>
  <c r="Z896" i="4" s="1"/>
  <c r="S897" i="4"/>
  <c r="Z897" i="4" s="1"/>
  <c r="S898" i="4"/>
  <c r="Z898" i="4" s="1"/>
  <c r="S899" i="4"/>
  <c r="Z899" i="4" s="1"/>
  <c r="S900" i="4"/>
  <c r="Z900" i="4" s="1"/>
  <c r="S901" i="4"/>
  <c r="Z901" i="4" s="1"/>
  <c r="S902" i="4"/>
  <c r="Z902" i="4" s="1"/>
  <c r="S903" i="4"/>
  <c r="Z903" i="4" s="1"/>
  <c r="S904" i="4"/>
  <c r="Z904" i="4" s="1"/>
  <c r="S905" i="4"/>
  <c r="Z905" i="4" s="1"/>
  <c r="S906" i="4"/>
  <c r="Z906" i="4" s="1"/>
  <c r="S907" i="4"/>
  <c r="Z907" i="4" s="1"/>
  <c r="S908" i="4"/>
  <c r="Z908" i="4" s="1"/>
  <c r="S909" i="4"/>
  <c r="Z909" i="4" s="1"/>
  <c r="S910" i="4"/>
  <c r="Z910" i="4" s="1"/>
  <c r="S911" i="4"/>
  <c r="Z911" i="4" s="1"/>
  <c r="S912" i="4"/>
  <c r="Z912" i="4" s="1"/>
  <c r="S913" i="4"/>
  <c r="Z913" i="4" s="1"/>
  <c r="S914" i="4"/>
  <c r="Z914" i="4" s="1"/>
  <c r="S915" i="4"/>
  <c r="Z915" i="4" s="1"/>
  <c r="S916" i="4"/>
  <c r="Z916" i="4" s="1"/>
  <c r="S917" i="4"/>
  <c r="Z917" i="4" s="1"/>
  <c r="S918" i="4"/>
  <c r="Z918" i="4" s="1"/>
  <c r="S919" i="4"/>
  <c r="Z919" i="4" s="1"/>
  <c r="S920" i="4"/>
  <c r="Z920" i="4" s="1"/>
  <c r="S921" i="4"/>
  <c r="Z921" i="4" s="1"/>
  <c r="S922" i="4"/>
  <c r="Z922" i="4" s="1"/>
  <c r="S923" i="4"/>
  <c r="Z923" i="4" s="1"/>
  <c r="S924" i="4"/>
  <c r="Z924" i="4" s="1"/>
  <c r="S925" i="4"/>
  <c r="Z925" i="4" s="1"/>
  <c r="S926" i="4"/>
  <c r="Z926" i="4" s="1"/>
  <c r="S927" i="4"/>
  <c r="Z927" i="4" s="1"/>
  <c r="S928" i="4"/>
  <c r="Z928" i="4" s="1"/>
  <c r="S929" i="4"/>
  <c r="Z929" i="4" s="1"/>
  <c r="S930" i="4"/>
  <c r="Z930" i="4" s="1"/>
  <c r="S931" i="4"/>
  <c r="Z931" i="4" s="1"/>
  <c r="S932" i="4"/>
  <c r="Z932" i="4" s="1"/>
  <c r="S933" i="4"/>
  <c r="Z933" i="4" s="1"/>
  <c r="S934" i="4"/>
  <c r="Z934" i="4" s="1"/>
  <c r="S935" i="4"/>
  <c r="Z935" i="4" s="1"/>
  <c r="S936" i="4"/>
  <c r="Z936" i="4" s="1"/>
  <c r="S937" i="4"/>
  <c r="Z937" i="4" s="1"/>
  <c r="S938" i="4"/>
  <c r="Z938" i="4" s="1"/>
  <c r="S939" i="4"/>
  <c r="Z939" i="4" s="1"/>
  <c r="S940" i="4"/>
  <c r="Z940" i="4" s="1"/>
  <c r="S941" i="4"/>
  <c r="Z941" i="4" s="1"/>
  <c r="S942" i="4"/>
  <c r="Z942" i="4" s="1"/>
  <c r="S943" i="4"/>
  <c r="Z943" i="4" s="1"/>
  <c r="S944" i="4"/>
  <c r="Z944" i="4" s="1"/>
  <c r="S945" i="4"/>
  <c r="Z945" i="4" s="1"/>
  <c r="S946" i="4"/>
  <c r="Z946" i="4" s="1"/>
  <c r="S947" i="4"/>
  <c r="Z947" i="4" s="1"/>
  <c r="S948" i="4"/>
  <c r="Z948" i="4" s="1"/>
  <c r="S949" i="4"/>
  <c r="Z949" i="4" s="1"/>
  <c r="S950" i="4"/>
  <c r="Z950" i="4" s="1"/>
  <c r="S951" i="4"/>
  <c r="Z951" i="4" s="1"/>
  <c r="S952" i="4"/>
  <c r="Z952" i="4" s="1"/>
  <c r="S953" i="4"/>
  <c r="Z953" i="4" s="1"/>
  <c r="S954" i="4"/>
  <c r="Z954" i="4" s="1"/>
  <c r="S955" i="4"/>
  <c r="Z955" i="4" s="1"/>
  <c r="S956" i="4"/>
  <c r="Z956" i="4" s="1"/>
  <c r="S957" i="4"/>
  <c r="Z957" i="4" s="1"/>
  <c r="S958" i="4"/>
  <c r="Z958" i="4" s="1"/>
  <c r="S959" i="4"/>
  <c r="Z959" i="4" s="1"/>
  <c r="S960" i="4"/>
  <c r="Z960" i="4" s="1"/>
  <c r="S961" i="4"/>
  <c r="Z961" i="4" s="1"/>
  <c r="S962" i="4"/>
  <c r="Z962" i="4" s="1"/>
  <c r="S963" i="4"/>
  <c r="Z963" i="4" s="1"/>
  <c r="S964" i="4"/>
  <c r="Z964" i="4" s="1"/>
  <c r="S965" i="4"/>
  <c r="Z965" i="4" s="1"/>
  <c r="S966" i="4"/>
  <c r="Z966" i="4" s="1"/>
  <c r="S967" i="4"/>
  <c r="Z967" i="4" s="1"/>
  <c r="S968" i="4"/>
  <c r="Z968" i="4" s="1"/>
  <c r="S969" i="4"/>
  <c r="Z969" i="4" s="1"/>
  <c r="S970" i="4"/>
  <c r="Z970" i="4" s="1"/>
  <c r="S971" i="4"/>
  <c r="Z971" i="4" s="1"/>
  <c r="S972" i="4"/>
  <c r="Z972" i="4" s="1"/>
  <c r="S973" i="4"/>
  <c r="Z973" i="4" s="1"/>
  <c r="S974" i="4"/>
  <c r="Z974" i="4" s="1"/>
  <c r="S975" i="4"/>
  <c r="Z975" i="4" s="1"/>
  <c r="S976" i="4"/>
  <c r="Z976" i="4" s="1"/>
  <c r="S977" i="4"/>
  <c r="Z977" i="4" s="1"/>
  <c r="S978" i="4"/>
  <c r="Z978" i="4" s="1"/>
  <c r="S979" i="4"/>
  <c r="Z979" i="4" s="1"/>
  <c r="S980" i="4"/>
  <c r="Z980" i="4" s="1"/>
  <c r="S981" i="4"/>
  <c r="Z981" i="4" s="1"/>
  <c r="S982" i="4"/>
  <c r="Z982" i="4" s="1"/>
  <c r="S983" i="4"/>
  <c r="Z983" i="4" s="1"/>
  <c r="S984" i="4"/>
  <c r="Z984" i="4" s="1"/>
  <c r="S985" i="4"/>
  <c r="Z985" i="4" s="1"/>
  <c r="S986" i="4"/>
  <c r="Z986" i="4" s="1"/>
  <c r="S987" i="4"/>
  <c r="Z987" i="4" s="1"/>
  <c r="S988" i="4"/>
  <c r="Z988" i="4" s="1"/>
  <c r="S989" i="4"/>
  <c r="Z989" i="4" s="1"/>
  <c r="S990" i="4"/>
  <c r="Z990" i="4" s="1"/>
  <c r="S991" i="4"/>
  <c r="Z991" i="4" s="1"/>
  <c r="S992" i="4"/>
  <c r="Z992" i="4" s="1"/>
  <c r="S993" i="4"/>
  <c r="Z993" i="4" s="1"/>
  <c r="S994" i="4"/>
  <c r="Z994" i="4" s="1"/>
  <c r="S995" i="4"/>
  <c r="Z995" i="4" s="1"/>
  <c r="S996" i="4"/>
  <c r="Z996" i="4" s="1"/>
  <c r="S997" i="4"/>
  <c r="Z997" i="4" s="1"/>
  <c r="S998" i="4"/>
  <c r="Z998" i="4" s="1"/>
  <c r="S999" i="4"/>
  <c r="Z999" i="4" s="1"/>
  <c r="S1000" i="4"/>
  <c r="Z1000" i="4" s="1"/>
  <c r="S1001" i="4"/>
  <c r="Z1001" i="4" s="1"/>
  <c r="S1002" i="4"/>
  <c r="Z1002" i="4" s="1"/>
  <c r="S1003" i="4"/>
  <c r="Z1003" i="4" s="1"/>
  <c r="S1004" i="4"/>
  <c r="Z1004" i="4" s="1"/>
  <c r="S1005" i="4"/>
  <c r="Z1005" i="4" s="1"/>
  <c r="S1006" i="4"/>
  <c r="Z1006" i="4" s="1"/>
  <c r="S1007" i="4"/>
  <c r="Z1007" i="4" s="1"/>
  <c r="S1008" i="4"/>
  <c r="Z1008" i="4" s="1"/>
  <c r="S1009" i="4"/>
  <c r="Z1009" i="4" s="1"/>
  <c r="S1010" i="4"/>
  <c r="Z1010" i="4" s="1"/>
  <c r="S1011" i="4"/>
  <c r="Z1011" i="4" s="1"/>
  <c r="S1012" i="4"/>
  <c r="Z1012" i="4" s="1"/>
  <c r="S1013" i="4"/>
  <c r="Z1013" i="4" s="1"/>
  <c r="S1014" i="4"/>
  <c r="Z1014" i="4" s="1"/>
  <c r="S1015" i="4"/>
  <c r="Z1015" i="4" s="1"/>
  <c r="S1016" i="4"/>
  <c r="Z1016" i="4" s="1"/>
  <c r="S1017" i="4"/>
  <c r="Z1017" i="4" s="1"/>
  <c r="S1018" i="4"/>
  <c r="Z1018" i="4" s="1"/>
  <c r="S1019" i="4"/>
  <c r="Z1019" i="4" s="1"/>
  <c r="S1020" i="4"/>
  <c r="Z1020" i="4" s="1"/>
  <c r="S1021" i="4"/>
  <c r="Z1021" i="4" s="1"/>
  <c r="S1022" i="4"/>
  <c r="Z1022" i="4" s="1"/>
  <c r="S1023" i="4"/>
  <c r="Z1023" i="4" s="1"/>
  <c r="S1024" i="4"/>
  <c r="Z1024" i="4" s="1"/>
  <c r="S1025" i="4"/>
  <c r="Z1025" i="4" s="1"/>
  <c r="S1026" i="4"/>
  <c r="Z1026" i="4" s="1"/>
  <c r="S1027" i="4"/>
  <c r="Z1027" i="4" s="1"/>
  <c r="S1028" i="4"/>
  <c r="Z1028" i="4" s="1"/>
  <c r="S1029" i="4"/>
  <c r="Z1029" i="4" s="1"/>
  <c r="S1030" i="4"/>
  <c r="Z1030" i="4" s="1"/>
  <c r="S1031" i="4"/>
  <c r="Z1031" i="4" s="1"/>
  <c r="S1032" i="4"/>
  <c r="Z1032" i="4" s="1"/>
  <c r="S1033" i="4"/>
  <c r="Z1033" i="4" s="1"/>
  <c r="S1034" i="4"/>
  <c r="Z1034" i="4" s="1"/>
  <c r="S1035" i="4"/>
  <c r="Z1035" i="4" s="1"/>
  <c r="S1036" i="4"/>
  <c r="Z1036" i="4" s="1"/>
  <c r="S1037" i="4"/>
  <c r="Z1037" i="4" s="1"/>
  <c r="S1038" i="4"/>
  <c r="Z1038" i="4" s="1"/>
  <c r="S1039" i="4"/>
  <c r="Z1039" i="4" s="1"/>
  <c r="S1040" i="4"/>
  <c r="Z1040" i="4" s="1"/>
  <c r="S1041" i="4"/>
  <c r="Z1041" i="4" s="1"/>
  <c r="S1042" i="4"/>
  <c r="Z1042" i="4" s="1"/>
  <c r="S1043" i="4"/>
  <c r="Z1043" i="4" s="1"/>
  <c r="S1044" i="4"/>
  <c r="Z1044" i="4" s="1"/>
  <c r="S1045" i="4"/>
  <c r="Z1045" i="4" s="1"/>
  <c r="S1046" i="4"/>
  <c r="Z1046" i="4" s="1"/>
  <c r="S1047" i="4"/>
  <c r="Z1047" i="4" s="1"/>
  <c r="S1048" i="4"/>
  <c r="Z1048" i="4" s="1"/>
  <c r="S1049" i="4"/>
  <c r="Z1049" i="4" s="1"/>
  <c r="S1050" i="4"/>
  <c r="Z1050" i="4" s="1"/>
  <c r="S1051" i="4"/>
  <c r="Z1051" i="4" s="1"/>
  <c r="S1052" i="4"/>
  <c r="Z1052" i="4" s="1"/>
  <c r="S1053" i="4"/>
  <c r="Z1053" i="4" s="1"/>
  <c r="S1054" i="4"/>
  <c r="Z1054" i="4" s="1"/>
  <c r="S1055" i="4"/>
  <c r="Z1055" i="4" s="1"/>
  <c r="S1056" i="4"/>
  <c r="Z1056" i="4" s="1"/>
  <c r="S1057" i="4"/>
  <c r="Z1057" i="4" s="1"/>
  <c r="S1058" i="4"/>
  <c r="Z1058" i="4" s="1"/>
  <c r="S1059" i="4"/>
  <c r="Z1059" i="4" s="1"/>
  <c r="S1060" i="4"/>
  <c r="Z1060" i="4" s="1"/>
  <c r="S1061" i="4"/>
  <c r="Z1061" i="4" s="1"/>
  <c r="S1062" i="4"/>
  <c r="Z1062" i="4" s="1"/>
  <c r="S1063" i="4"/>
  <c r="Z1063" i="4" s="1"/>
  <c r="S1064" i="4"/>
  <c r="Z1064" i="4" s="1"/>
  <c r="S1065" i="4"/>
  <c r="Z1065" i="4" s="1"/>
  <c r="S1066" i="4"/>
  <c r="Z1066" i="4" s="1"/>
  <c r="S1067" i="4"/>
  <c r="Z1067" i="4" s="1"/>
  <c r="S1068" i="4"/>
  <c r="Z1068" i="4" s="1"/>
  <c r="S1069" i="4"/>
  <c r="Z1069" i="4" s="1"/>
  <c r="S1070" i="4"/>
  <c r="Z1070" i="4" s="1"/>
  <c r="S1071" i="4"/>
  <c r="Z1071" i="4" s="1"/>
  <c r="S1072" i="4"/>
  <c r="Z1072" i="4" s="1"/>
  <c r="S1073" i="4"/>
  <c r="Z1073" i="4" s="1"/>
  <c r="S1074" i="4"/>
  <c r="Z1074" i="4" s="1"/>
  <c r="S1075" i="4"/>
  <c r="Z1075" i="4" s="1"/>
  <c r="S1076" i="4"/>
  <c r="Z1076" i="4" s="1"/>
  <c r="S1077" i="4"/>
  <c r="Z1077" i="4" s="1"/>
  <c r="S1078" i="4"/>
  <c r="Z1078" i="4" s="1"/>
  <c r="S1079" i="4"/>
  <c r="Z1079" i="4" s="1"/>
  <c r="S1080" i="4"/>
  <c r="Z1080" i="4" s="1"/>
  <c r="S1081" i="4"/>
  <c r="Z1081" i="4" s="1"/>
  <c r="S1082" i="4"/>
  <c r="Z1082" i="4" s="1"/>
  <c r="S1083" i="4"/>
  <c r="Z1083" i="4" s="1"/>
  <c r="S1084" i="4"/>
  <c r="Z1084" i="4" s="1"/>
  <c r="S1085" i="4"/>
  <c r="Z1085" i="4" s="1"/>
  <c r="S1086" i="4"/>
  <c r="Z1086" i="4" s="1"/>
  <c r="S1087" i="4"/>
  <c r="Z1087" i="4" s="1"/>
  <c r="S1088" i="4"/>
  <c r="Z1088" i="4" s="1"/>
  <c r="S1089" i="4"/>
  <c r="Z1089" i="4" s="1"/>
  <c r="S1090" i="4"/>
  <c r="Z1090" i="4" s="1"/>
  <c r="S1091" i="4"/>
  <c r="Z1091" i="4" s="1"/>
  <c r="S1092" i="4"/>
  <c r="Z1092" i="4" s="1"/>
  <c r="S1093" i="4"/>
  <c r="Z1093" i="4" s="1"/>
  <c r="S1094" i="4"/>
  <c r="Z1094" i="4" s="1"/>
  <c r="S1095" i="4"/>
  <c r="Z1095" i="4" s="1"/>
  <c r="S1096" i="4"/>
  <c r="Z1096" i="4" s="1"/>
  <c r="S1097" i="4"/>
  <c r="Z1097" i="4" s="1"/>
  <c r="S1098" i="4"/>
  <c r="Z1098" i="4" s="1"/>
  <c r="S1099" i="4"/>
  <c r="Z1099" i="4" s="1"/>
  <c r="S1100" i="4"/>
  <c r="Z1100" i="4" s="1"/>
  <c r="S1101" i="4"/>
  <c r="Z1101" i="4" s="1"/>
  <c r="S1102" i="4"/>
  <c r="Z1102" i="4" s="1"/>
  <c r="S1103" i="4"/>
  <c r="Z1103" i="4" s="1"/>
  <c r="S1104" i="4"/>
  <c r="Z1104" i="4" s="1"/>
  <c r="S1105" i="4"/>
  <c r="Z1105" i="4" s="1"/>
  <c r="S1106" i="4"/>
  <c r="Z1106" i="4" s="1"/>
  <c r="S1107" i="4"/>
  <c r="Z1107" i="4" s="1"/>
  <c r="S1108" i="4"/>
  <c r="Z1108" i="4" s="1"/>
  <c r="S1109" i="4"/>
  <c r="Z1109" i="4" s="1"/>
  <c r="S1110" i="4"/>
  <c r="Z1110" i="4" s="1"/>
  <c r="S1111" i="4"/>
  <c r="Z1111" i="4" s="1"/>
  <c r="S1112" i="4"/>
  <c r="Z1112" i="4" s="1"/>
  <c r="S1113" i="4"/>
  <c r="Z1113" i="4" s="1"/>
  <c r="S1114" i="4"/>
  <c r="Z1114" i="4" s="1"/>
  <c r="S1115" i="4"/>
  <c r="Z1115" i="4" s="1"/>
  <c r="S1116" i="4"/>
  <c r="Z1116" i="4" s="1"/>
  <c r="S1117" i="4"/>
  <c r="Z1117" i="4" s="1"/>
  <c r="S1118" i="4"/>
  <c r="Z1118" i="4" s="1"/>
  <c r="S1119" i="4"/>
  <c r="Z1119" i="4" s="1"/>
  <c r="S1120" i="4"/>
  <c r="Z1120" i="4" s="1"/>
  <c r="S1121" i="4"/>
  <c r="Z1121" i="4" s="1"/>
  <c r="S1122" i="4"/>
  <c r="Z1122" i="4" s="1"/>
  <c r="S1123" i="4"/>
  <c r="Z1123" i="4" s="1"/>
  <c r="S1124" i="4"/>
  <c r="Z1124" i="4" s="1"/>
  <c r="S1125" i="4"/>
  <c r="Z1125" i="4" s="1"/>
  <c r="S1126" i="4"/>
  <c r="Z1126" i="4" s="1"/>
  <c r="S1127" i="4"/>
  <c r="Z1127" i="4" s="1"/>
  <c r="S1128" i="4"/>
  <c r="Z1128" i="4" s="1"/>
  <c r="S1129" i="4"/>
  <c r="Z1129" i="4" s="1"/>
  <c r="S1130" i="4"/>
  <c r="Z1130" i="4" s="1"/>
  <c r="S1131" i="4"/>
  <c r="Z1131" i="4" s="1"/>
  <c r="S1132" i="4"/>
  <c r="Z1132" i="4" s="1"/>
  <c r="S1133" i="4"/>
  <c r="Z1133" i="4" s="1"/>
  <c r="S1134" i="4"/>
  <c r="Z1134" i="4" s="1"/>
  <c r="S1135" i="4"/>
  <c r="Z1135" i="4" s="1"/>
  <c r="S1136" i="4"/>
  <c r="Z1136" i="4" s="1"/>
  <c r="S1137" i="4"/>
  <c r="Z1137" i="4" s="1"/>
  <c r="S1138" i="4"/>
  <c r="Z1138" i="4" s="1"/>
  <c r="S1139" i="4"/>
  <c r="Z1139" i="4" s="1"/>
  <c r="S1140" i="4"/>
  <c r="Z1140" i="4" s="1"/>
  <c r="S1141" i="4"/>
  <c r="Z1141" i="4" s="1"/>
  <c r="S1142" i="4"/>
  <c r="Z1142" i="4" s="1"/>
  <c r="S1143" i="4"/>
  <c r="Z1143" i="4" s="1"/>
  <c r="S1144" i="4"/>
  <c r="Z1144" i="4" s="1"/>
  <c r="S1145" i="4"/>
  <c r="Z1145" i="4" s="1"/>
  <c r="S1146" i="4"/>
  <c r="Z1146" i="4" s="1"/>
  <c r="S1147" i="4"/>
  <c r="Z1147" i="4" s="1"/>
  <c r="S1148" i="4"/>
  <c r="Z1148" i="4" s="1"/>
  <c r="S1149" i="4"/>
  <c r="Z1149" i="4" s="1"/>
  <c r="S1150" i="4"/>
  <c r="Z1150" i="4" s="1"/>
  <c r="S1151" i="4"/>
  <c r="Z1151" i="4" s="1"/>
  <c r="S1152" i="4"/>
  <c r="Z1152" i="4" s="1"/>
  <c r="S1153" i="4"/>
  <c r="Z1153" i="4" s="1"/>
  <c r="S1154" i="4"/>
  <c r="Z1154" i="4" s="1"/>
  <c r="S1155" i="4"/>
  <c r="Z1155" i="4" s="1"/>
  <c r="S1156" i="4"/>
  <c r="Z1156" i="4" s="1"/>
  <c r="S1157" i="4"/>
  <c r="Z1157" i="4" s="1"/>
  <c r="S1158" i="4"/>
  <c r="Z1158" i="4" s="1"/>
  <c r="S1159" i="4"/>
  <c r="Z1159" i="4" s="1"/>
  <c r="S1160" i="4"/>
  <c r="Z1160" i="4" s="1"/>
  <c r="S1161" i="4"/>
  <c r="Z1161" i="4" s="1"/>
  <c r="S1162" i="4"/>
  <c r="Z1162" i="4" s="1"/>
  <c r="S1163" i="4"/>
  <c r="Z1163" i="4" s="1"/>
  <c r="S1164" i="4"/>
  <c r="Z1164" i="4" s="1"/>
  <c r="S1165" i="4"/>
  <c r="Z1165" i="4" s="1"/>
  <c r="S1166" i="4"/>
  <c r="Z1166" i="4" s="1"/>
  <c r="S1167" i="4"/>
  <c r="Z1167" i="4" s="1"/>
  <c r="S1168" i="4"/>
  <c r="Z1168" i="4" s="1"/>
  <c r="S1169" i="4"/>
  <c r="Z1169" i="4" s="1"/>
  <c r="S1170" i="4"/>
  <c r="Z1170" i="4" s="1"/>
  <c r="S1171" i="4"/>
  <c r="Z1171" i="4" s="1"/>
  <c r="S1172" i="4"/>
  <c r="Z1172" i="4" s="1"/>
  <c r="S1173" i="4"/>
  <c r="Z1173" i="4" s="1"/>
  <c r="S1174" i="4"/>
  <c r="Z1174" i="4" s="1"/>
  <c r="S1175" i="4"/>
  <c r="Z1175" i="4" s="1"/>
  <c r="S1176" i="4"/>
  <c r="Z1176" i="4" s="1"/>
  <c r="S1177" i="4"/>
  <c r="Z1177" i="4" s="1"/>
  <c r="S1178" i="4"/>
  <c r="Z1178" i="4" s="1"/>
  <c r="S1179" i="4"/>
  <c r="Z1179" i="4" s="1"/>
  <c r="S1180" i="4"/>
  <c r="Z1180" i="4" s="1"/>
  <c r="S1181" i="4"/>
  <c r="Z1181" i="4" s="1"/>
  <c r="S1182" i="4"/>
  <c r="Z1182" i="4" s="1"/>
  <c r="S1183" i="4"/>
  <c r="Z1183" i="4" s="1"/>
  <c r="S1184" i="4"/>
  <c r="Z1184" i="4" s="1"/>
  <c r="S1185" i="4"/>
  <c r="Z1185" i="4" s="1"/>
  <c r="S1186" i="4"/>
  <c r="Z1186" i="4" s="1"/>
  <c r="S1187" i="4"/>
  <c r="Z1187" i="4" s="1"/>
  <c r="S1188" i="4"/>
  <c r="Z1188" i="4" s="1"/>
  <c r="S1189" i="4"/>
  <c r="Z1189" i="4" s="1"/>
  <c r="S1190" i="4"/>
  <c r="Z1190" i="4" s="1"/>
  <c r="S1191" i="4"/>
  <c r="Z1191" i="4" s="1"/>
  <c r="S1192" i="4"/>
  <c r="Z1192" i="4" s="1"/>
  <c r="S1193" i="4"/>
  <c r="Z1193" i="4" s="1"/>
  <c r="S1194" i="4"/>
  <c r="Z1194" i="4" s="1"/>
  <c r="S1195" i="4"/>
  <c r="Z1195" i="4" s="1"/>
  <c r="S1196" i="4"/>
  <c r="Z1196" i="4" s="1"/>
  <c r="S1197" i="4"/>
  <c r="Z1197" i="4" s="1"/>
  <c r="S1198" i="4"/>
  <c r="Z1198" i="4" s="1"/>
  <c r="S1199" i="4"/>
  <c r="Z1199" i="4" s="1"/>
  <c r="S1200" i="4"/>
  <c r="Z1200" i="4" s="1"/>
  <c r="S1201" i="4"/>
  <c r="Z1201" i="4" s="1"/>
  <c r="R3" i="4"/>
  <c r="Y3" i="4" s="1"/>
  <c r="R4" i="4"/>
  <c r="Y4" i="4" s="1"/>
  <c r="R5" i="4"/>
  <c r="Y5" i="4" s="1"/>
  <c r="R6" i="4"/>
  <c r="Y6" i="4" s="1"/>
  <c r="R7" i="4"/>
  <c r="Y7" i="4" s="1"/>
  <c r="R8" i="4"/>
  <c r="Y8" i="4" s="1"/>
  <c r="R9" i="4"/>
  <c r="Y9" i="4" s="1"/>
  <c r="R10" i="4"/>
  <c r="Y10" i="4" s="1"/>
  <c r="R11" i="4"/>
  <c r="Y11" i="4" s="1"/>
  <c r="R12" i="4"/>
  <c r="Y12" i="4" s="1"/>
  <c r="R13" i="4"/>
  <c r="Y13" i="4" s="1"/>
  <c r="R14" i="4"/>
  <c r="Y14" i="4" s="1"/>
  <c r="R15" i="4"/>
  <c r="Y15" i="4" s="1"/>
  <c r="R16" i="4"/>
  <c r="Y16" i="4" s="1"/>
  <c r="R17" i="4"/>
  <c r="Y17" i="4" s="1"/>
  <c r="R18" i="4"/>
  <c r="Y18" i="4" s="1"/>
  <c r="R19" i="4"/>
  <c r="Y19" i="4" s="1"/>
  <c r="R20" i="4"/>
  <c r="Y20" i="4" s="1"/>
  <c r="R21" i="4"/>
  <c r="Y21" i="4" s="1"/>
  <c r="R22" i="4"/>
  <c r="Y22" i="4" s="1"/>
  <c r="R23" i="4"/>
  <c r="Y23" i="4" s="1"/>
  <c r="R24" i="4"/>
  <c r="Y24" i="4" s="1"/>
  <c r="R25" i="4"/>
  <c r="Y25" i="4" s="1"/>
  <c r="R26" i="4"/>
  <c r="Y26" i="4" s="1"/>
  <c r="R27" i="4"/>
  <c r="Y27" i="4" s="1"/>
  <c r="R28" i="4"/>
  <c r="Y28" i="4" s="1"/>
  <c r="R29" i="4"/>
  <c r="Y29" i="4" s="1"/>
  <c r="R30" i="4"/>
  <c r="Y30" i="4" s="1"/>
  <c r="R31" i="4"/>
  <c r="Y31" i="4" s="1"/>
  <c r="R32" i="4"/>
  <c r="Y32" i="4" s="1"/>
  <c r="R33" i="4"/>
  <c r="Y33" i="4" s="1"/>
  <c r="R34" i="4"/>
  <c r="Y34" i="4" s="1"/>
  <c r="R35" i="4"/>
  <c r="Y35" i="4" s="1"/>
  <c r="R36" i="4"/>
  <c r="Y36" i="4" s="1"/>
  <c r="R37" i="4"/>
  <c r="Y37" i="4" s="1"/>
  <c r="R38" i="4"/>
  <c r="Y38" i="4" s="1"/>
  <c r="R39" i="4"/>
  <c r="Y39" i="4" s="1"/>
  <c r="R40" i="4"/>
  <c r="Y40" i="4" s="1"/>
  <c r="R41" i="4"/>
  <c r="Y41" i="4" s="1"/>
  <c r="R42" i="4"/>
  <c r="Y42" i="4" s="1"/>
  <c r="R43" i="4"/>
  <c r="Y43" i="4" s="1"/>
  <c r="R44" i="4"/>
  <c r="Y44" i="4" s="1"/>
  <c r="R45" i="4"/>
  <c r="Y45" i="4" s="1"/>
  <c r="R46" i="4"/>
  <c r="Y46" i="4" s="1"/>
  <c r="R47" i="4"/>
  <c r="Y47" i="4" s="1"/>
  <c r="R48" i="4"/>
  <c r="Y48" i="4" s="1"/>
  <c r="R49" i="4"/>
  <c r="Y49" i="4" s="1"/>
  <c r="R50" i="4"/>
  <c r="Y50" i="4" s="1"/>
  <c r="R51" i="4"/>
  <c r="Y51" i="4" s="1"/>
  <c r="R52" i="4"/>
  <c r="Y52" i="4" s="1"/>
  <c r="R53" i="4"/>
  <c r="Y53" i="4" s="1"/>
  <c r="R54" i="4"/>
  <c r="Y54" i="4" s="1"/>
  <c r="R55" i="4"/>
  <c r="Y55" i="4" s="1"/>
  <c r="R56" i="4"/>
  <c r="Y56" i="4" s="1"/>
  <c r="R57" i="4"/>
  <c r="Y57" i="4" s="1"/>
  <c r="R58" i="4"/>
  <c r="Y58" i="4" s="1"/>
  <c r="R59" i="4"/>
  <c r="Y59" i="4" s="1"/>
  <c r="R60" i="4"/>
  <c r="Y60" i="4" s="1"/>
  <c r="R61" i="4"/>
  <c r="Y61" i="4" s="1"/>
  <c r="R62" i="4"/>
  <c r="Y62" i="4" s="1"/>
  <c r="R63" i="4"/>
  <c r="Y63" i="4" s="1"/>
  <c r="R64" i="4"/>
  <c r="Y64" i="4" s="1"/>
  <c r="R65" i="4"/>
  <c r="Y65" i="4" s="1"/>
  <c r="R66" i="4"/>
  <c r="Y66" i="4" s="1"/>
  <c r="R67" i="4"/>
  <c r="Y67" i="4" s="1"/>
  <c r="R68" i="4"/>
  <c r="Y68" i="4" s="1"/>
  <c r="R69" i="4"/>
  <c r="Y69" i="4" s="1"/>
  <c r="R70" i="4"/>
  <c r="Y70" i="4" s="1"/>
  <c r="R71" i="4"/>
  <c r="Y71" i="4" s="1"/>
  <c r="R72" i="4"/>
  <c r="Y72" i="4" s="1"/>
  <c r="R73" i="4"/>
  <c r="Y73" i="4" s="1"/>
  <c r="R74" i="4"/>
  <c r="Y74" i="4" s="1"/>
  <c r="R75" i="4"/>
  <c r="Y75" i="4" s="1"/>
  <c r="R76" i="4"/>
  <c r="Y76" i="4" s="1"/>
  <c r="R77" i="4"/>
  <c r="Y77" i="4" s="1"/>
  <c r="R78" i="4"/>
  <c r="Y78" i="4" s="1"/>
  <c r="R79" i="4"/>
  <c r="Y79" i="4" s="1"/>
  <c r="R80" i="4"/>
  <c r="Y80" i="4" s="1"/>
  <c r="R81" i="4"/>
  <c r="Y81" i="4" s="1"/>
  <c r="R82" i="4"/>
  <c r="Y82" i="4" s="1"/>
  <c r="R83" i="4"/>
  <c r="Y83" i="4" s="1"/>
  <c r="R84" i="4"/>
  <c r="Y84" i="4" s="1"/>
  <c r="R85" i="4"/>
  <c r="Y85" i="4" s="1"/>
  <c r="R86" i="4"/>
  <c r="Y86" i="4" s="1"/>
  <c r="R87" i="4"/>
  <c r="Y87" i="4" s="1"/>
  <c r="R88" i="4"/>
  <c r="Y88" i="4" s="1"/>
  <c r="R89" i="4"/>
  <c r="Y89" i="4" s="1"/>
  <c r="R90" i="4"/>
  <c r="Y90" i="4" s="1"/>
  <c r="R91" i="4"/>
  <c r="Y91" i="4" s="1"/>
  <c r="R92" i="4"/>
  <c r="Y92" i="4" s="1"/>
  <c r="R93" i="4"/>
  <c r="Y93" i="4" s="1"/>
  <c r="R94" i="4"/>
  <c r="Y94" i="4" s="1"/>
  <c r="R95" i="4"/>
  <c r="Y95" i="4" s="1"/>
  <c r="R96" i="4"/>
  <c r="Y96" i="4" s="1"/>
  <c r="R97" i="4"/>
  <c r="Y97" i="4" s="1"/>
  <c r="R98" i="4"/>
  <c r="Y98" i="4" s="1"/>
  <c r="R99" i="4"/>
  <c r="Y99" i="4" s="1"/>
  <c r="R100" i="4"/>
  <c r="Y100" i="4" s="1"/>
  <c r="R101" i="4"/>
  <c r="Y101" i="4" s="1"/>
  <c r="R102" i="4"/>
  <c r="Y102" i="4" s="1"/>
  <c r="R103" i="4"/>
  <c r="Y103" i="4" s="1"/>
  <c r="R104" i="4"/>
  <c r="Y104" i="4" s="1"/>
  <c r="R105" i="4"/>
  <c r="Y105" i="4" s="1"/>
  <c r="R106" i="4"/>
  <c r="Y106" i="4" s="1"/>
  <c r="R107" i="4"/>
  <c r="Y107" i="4" s="1"/>
  <c r="R108" i="4"/>
  <c r="Y108" i="4" s="1"/>
  <c r="R109" i="4"/>
  <c r="Y109" i="4" s="1"/>
  <c r="R110" i="4"/>
  <c r="Y110" i="4" s="1"/>
  <c r="R111" i="4"/>
  <c r="Y111" i="4" s="1"/>
  <c r="R112" i="4"/>
  <c r="Y112" i="4" s="1"/>
  <c r="R113" i="4"/>
  <c r="Y113" i="4" s="1"/>
  <c r="R114" i="4"/>
  <c r="Y114" i="4" s="1"/>
  <c r="R115" i="4"/>
  <c r="Y115" i="4" s="1"/>
  <c r="R116" i="4"/>
  <c r="Y116" i="4" s="1"/>
  <c r="R117" i="4"/>
  <c r="Y117" i="4" s="1"/>
  <c r="R118" i="4"/>
  <c r="Y118" i="4" s="1"/>
  <c r="R119" i="4"/>
  <c r="Y119" i="4" s="1"/>
  <c r="R120" i="4"/>
  <c r="Y120" i="4" s="1"/>
  <c r="R121" i="4"/>
  <c r="Y121" i="4" s="1"/>
  <c r="R122" i="4"/>
  <c r="Y122" i="4" s="1"/>
  <c r="R123" i="4"/>
  <c r="Y123" i="4" s="1"/>
  <c r="R124" i="4"/>
  <c r="Y124" i="4" s="1"/>
  <c r="R125" i="4"/>
  <c r="Y125" i="4" s="1"/>
  <c r="R126" i="4"/>
  <c r="Y126" i="4" s="1"/>
  <c r="R127" i="4"/>
  <c r="Y127" i="4" s="1"/>
  <c r="R128" i="4"/>
  <c r="Y128" i="4" s="1"/>
  <c r="R129" i="4"/>
  <c r="Y129" i="4" s="1"/>
  <c r="R130" i="4"/>
  <c r="Y130" i="4" s="1"/>
  <c r="R131" i="4"/>
  <c r="Y131" i="4" s="1"/>
  <c r="R132" i="4"/>
  <c r="Y132" i="4" s="1"/>
  <c r="R133" i="4"/>
  <c r="Y133" i="4" s="1"/>
  <c r="R134" i="4"/>
  <c r="Y134" i="4" s="1"/>
  <c r="R135" i="4"/>
  <c r="Y135" i="4" s="1"/>
  <c r="R136" i="4"/>
  <c r="Y136" i="4" s="1"/>
  <c r="R137" i="4"/>
  <c r="Y137" i="4" s="1"/>
  <c r="R138" i="4"/>
  <c r="Y138" i="4" s="1"/>
  <c r="R139" i="4"/>
  <c r="Y139" i="4" s="1"/>
  <c r="R140" i="4"/>
  <c r="Y140" i="4" s="1"/>
  <c r="R141" i="4"/>
  <c r="Y141" i="4" s="1"/>
  <c r="R142" i="4"/>
  <c r="Y142" i="4" s="1"/>
  <c r="R143" i="4"/>
  <c r="Y143" i="4" s="1"/>
  <c r="R144" i="4"/>
  <c r="Y144" i="4" s="1"/>
  <c r="R145" i="4"/>
  <c r="Y145" i="4" s="1"/>
  <c r="R146" i="4"/>
  <c r="Y146" i="4" s="1"/>
  <c r="R147" i="4"/>
  <c r="Y147" i="4" s="1"/>
  <c r="R148" i="4"/>
  <c r="Y148" i="4" s="1"/>
  <c r="R149" i="4"/>
  <c r="Y149" i="4" s="1"/>
  <c r="R150" i="4"/>
  <c r="Y150" i="4" s="1"/>
  <c r="R151" i="4"/>
  <c r="Y151" i="4" s="1"/>
  <c r="R152" i="4"/>
  <c r="Y152" i="4" s="1"/>
  <c r="R153" i="4"/>
  <c r="Y153" i="4" s="1"/>
  <c r="R154" i="4"/>
  <c r="Y154" i="4" s="1"/>
  <c r="R155" i="4"/>
  <c r="Y155" i="4" s="1"/>
  <c r="R156" i="4"/>
  <c r="Y156" i="4" s="1"/>
  <c r="R157" i="4"/>
  <c r="Y157" i="4" s="1"/>
  <c r="R158" i="4"/>
  <c r="Y158" i="4" s="1"/>
  <c r="R159" i="4"/>
  <c r="Y159" i="4" s="1"/>
  <c r="R160" i="4"/>
  <c r="Y160" i="4" s="1"/>
  <c r="R161" i="4"/>
  <c r="Y161" i="4" s="1"/>
  <c r="R162" i="4"/>
  <c r="Y162" i="4" s="1"/>
  <c r="R163" i="4"/>
  <c r="Y163" i="4" s="1"/>
  <c r="R164" i="4"/>
  <c r="Y164" i="4" s="1"/>
  <c r="R165" i="4"/>
  <c r="Y165" i="4" s="1"/>
  <c r="R166" i="4"/>
  <c r="Y166" i="4" s="1"/>
  <c r="R167" i="4"/>
  <c r="Y167" i="4" s="1"/>
  <c r="R168" i="4"/>
  <c r="Y168" i="4" s="1"/>
  <c r="R169" i="4"/>
  <c r="Y169" i="4" s="1"/>
  <c r="R170" i="4"/>
  <c r="Y170" i="4" s="1"/>
  <c r="R171" i="4"/>
  <c r="Y171" i="4" s="1"/>
  <c r="R172" i="4"/>
  <c r="Y172" i="4" s="1"/>
  <c r="R173" i="4"/>
  <c r="Y173" i="4" s="1"/>
  <c r="R174" i="4"/>
  <c r="Y174" i="4" s="1"/>
  <c r="R175" i="4"/>
  <c r="Y175" i="4" s="1"/>
  <c r="R176" i="4"/>
  <c r="Y176" i="4" s="1"/>
  <c r="R177" i="4"/>
  <c r="Y177" i="4" s="1"/>
  <c r="R178" i="4"/>
  <c r="Y178" i="4" s="1"/>
  <c r="R179" i="4"/>
  <c r="Y179" i="4" s="1"/>
  <c r="R180" i="4"/>
  <c r="Y180" i="4" s="1"/>
  <c r="R181" i="4"/>
  <c r="Y181" i="4" s="1"/>
  <c r="R182" i="4"/>
  <c r="Y182" i="4" s="1"/>
  <c r="R183" i="4"/>
  <c r="Y183" i="4" s="1"/>
  <c r="R184" i="4"/>
  <c r="Y184" i="4" s="1"/>
  <c r="R185" i="4"/>
  <c r="Y185" i="4" s="1"/>
  <c r="R186" i="4"/>
  <c r="Y186" i="4" s="1"/>
  <c r="R187" i="4"/>
  <c r="Y187" i="4" s="1"/>
  <c r="R188" i="4"/>
  <c r="Y188" i="4" s="1"/>
  <c r="R189" i="4"/>
  <c r="Y189" i="4" s="1"/>
  <c r="R190" i="4"/>
  <c r="Y190" i="4" s="1"/>
  <c r="R191" i="4"/>
  <c r="Y191" i="4" s="1"/>
  <c r="R192" i="4"/>
  <c r="Y192" i="4" s="1"/>
  <c r="R193" i="4"/>
  <c r="Y193" i="4" s="1"/>
  <c r="R194" i="4"/>
  <c r="Y194" i="4" s="1"/>
  <c r="R195" i="4"/>
  <c r="Y195" i="4" s="1"/>
  <c r="R196" i="4"/>
  <c r="Y196" i="4" s="1"/>
  <c r="R197" i="4"/>
  <c r="Y197" i="4" s="1"/>
  <c r="R198" i="4"/>
  <c r="Y198" i="4" s="1"/>
  <c r="R199" i="4"/>
  <c r="Y199" i="4" s="1"/>
  <c r="R200" i="4"/>
  <c r="Y200" i="4" s="1"/>
  <c r="R201" i="4"/>
  <c r="Y201" i="4" s="1"/>
  <c r="R202" i="4"/>
  <c r="Y202" i="4" s="1"/>
  <c r="R203" i="4"/>
  <c r="Y203" i="4" s="1"/>
  <c r="R204" i="4"/>
  <c r="Y204" i="4" s="1"/>
  <c r="R205" i="4"/>
  <c r="Y205" i="4" s="1"/>
  <c r="R206" i="4"/>
  <c r="Y206" i="4" s="1"/>
  <c r="R207" i="4"/>
  <c r="Y207" i="4" s="1"/>
  <c r="R208" i="4"/>
  <c r="Y208" i="4" s="1"/>
  <c r="R209" i="4"/>
  <c r="Y209" i="4" s="1"/>
  <c r="R210" i="4"/>
  <c r="Y210" i="4" s="1"/>
  <c r="R211" i="4"/>
  <c r="Y211" i="4" s="1"/>
  <c r="R212" i="4"/>
  <c r="Y212" i="4" s="1"/>
  <c r="R213" i="4"/>
  <c r="Y213" i="4" s="1"/>
  <c r="R214" i="4"/>
  <c r="Y214" i="4" s="1"/>
  <c r="R215" i="4"/>
  <c r="Y215" i="4" s="1"/>
  <c r="R216" i="4"/>
  <c r="Y216" i="4" s="1"/>
  <c r="R217" i="4"/>
  <c r="Y217" i="4" s="1"/>
  <c r="R218" i="4"/>
  <c r="Y218" i="4" s="1"/>
  <c r="R219" i="4"/>
  <c r="Y219" i="4" s="1"/>
  <c r="R220" i="4"/>
  <c r="Y220" i="4" s="1"/>
  <c r="R221" i="4"/>
  <c r="Y221" i="4" s="1"/>
  <c r="R222" i="4"/>
  <c r="Y222" i="4" s="1"/>
  <c r="R223" i="4"/>
  <c r="Y223" i="4" s="1"/>
  <c r="R224" i="4"/>
  <c r="Y224" i="4" s="1"/>
  <c r="R225" i="4"/>
  <c r="Y225" i="4" s="1"/>
  <c r="R226" i="4"/>
  <c r="Y226" i="4" s="1"/>
  <c r="R227" i="4"/>
  <c r="Y227" i="4" s="1"/>
  <c r="R228" i="4"/>
  <c r="Y228" i="4" s="1"/>
  <c r="R229" i="4"/>
  <c r="Y229" i="4" s="1"/>
  <c r="R230" i="4"/>
  <c r="Y230" i="4" s="1"/>
  <c r="R231" i="4"/>
  <c r="Y231" i="4" s="1"/>
  <c r="R232" i="4"/>
  <c r="Y232" i="4" s="1"/>
  <c r="R233" i="4"/>
  <c r="Y233" i="4" s="1"/>
  <c r="R234" i="4"/>
  <c r="Y234" i="4" s="1"/>
  <c r="R235" i="4"/>
  <c r="Y235" i="4" s="1"/>
  <c r="R236" i="4"/>
  <c r="Y236" i="4" s="1"/>
  <c r="R237" i="4"/>
  <c r="Y237" i="4" s="1"/>
  <c r="R238" i="4"/>
  <c r="Y238" i="4" s="1"/>
  <c r="R239" i="4"/>
  <c r="Y239" i="4" s="1"/>
  <c r="R240" i="4"/>
  <c r="Y240" i="4" s="1"/>
  <c r="R241" i="4"/>
  <c r="Y241" i="4" s="1"/>
  <c r="R242" i="4"/>
  <c r="Y242" i="4" s="1"/>
  <c r="R243" i="4"/>
  <c r="Y243" i="4" s="1"/>
  <c r="R244" i="4"/>
  <c r="Y244" i="4" s="1"/>
  <c r="R245" i="4"/>
  <c r="Y245" i="4" s="1"/>
  <c r="R246" i="4"/>
  <c r="Y246" i="4" s="1"/>
  <c r="R247" i="4"/>
  <c r="Y247" i="4" s="1"/>
  <c r="R248" i="4"/>
  <c r="Y248" i="4" s="1"/>
  <c r="R249" i="4"/>
  <c r="Y249" i="4" s="1"/>
  <c r="R250" i="4"/>
  <c r="Y250" i="4" s="1"/>
  <c r="R251" i="4"/>
  <c r="Y251" i="4" s="1"/>
  <c r="R252" i="4"/>
  <c r="Y252" i="4" s="1"/>
  <c r="R253" i="4"/>
  <c r="Y253" i="4" s="1"/>
  <c r="R254" i="4"/>
  <c r="Y254" i="4" s="1"/>
  <c r="R255" i="4"/>
  <c r="Y255" i="4" s="1"/>
  <c r="R256" i="4"/>
  <c r="Y256" i="4" s="1"/>
  <c r="R257" i="4"/>
  <c r="Y257" i="4" s="1"/>
  <c r="R258" i="4"/>
  <c r="Y258" i="4" s="1"/>
  <c r="R259" i="4"/>
  <c r="Y259" i="4" s="1"/>
  <c r="R260" i="4"/>
  <c r="Y260" i="4" s="1"/>
  <c r="R261" i="4"/>
  <c r="Y261" i="4" s="1"/>
  <c r="R262" i="4"/>
  <c r="Y262" i="4" s="1"/>
  <c r="R263" i="4"/>
  <c r="Y263" i="4" s="1"/>
  <c r="R264" i="4"/>
  <c r="Y264" i="4" s="1"/>
  <c r="R265" i="4"/>
  <c r="Y265" i="4" s="1"/>
  <c r="R266" i="4"/>
  <c r="Y266" i="4" s="1"/>
  <c r="R267" i="4"/>
  <c r="Y267" i="4" s="1"/>
  <c r="R268" i="4"/>
  <c r="Y268" i="4" s="1"/>
  <c r="R269" i="4"/>
  <c r="Y269" i="4" s="1"/>
  <c r="R270" i="4"/>
  <c r="Y270" i="4" s="1"/>
  <c r="R271" i="4"/>
  <c r="Y271" i="4" s="1"/>
  <c r="R272" i="4"/>
  <c r="Y272" i="4" s="1"/>
  <c r="R273" i="4"/>
  <c r="Y273" i="4" s="1"/>
  <c r="R274" i="4"/>
  <c r="Y274" i="4" s="1"/>
  <c r="R275" i="4"/>
  <c r="Y275" i="4" s="1"/>
  <c r="R276" i="4"/>
  <c r="Y276" i="4" s="1"/>
  <c r="R277" i="4"/>
  <c r="Y277" i="4" s="1"/>
  <c r="R278" i="4"/>
  <c r="Y278" i="4" s="1"/>
  <c r="R279" i="4"/>
  <c r="Y279" i="4" s="1"/>
  <c r="R280" i="4"/>
  <c r="Y280" i="4" s="1"/>
  <c r="R281" i="4"/>
  <c r="Y281" i="4" s="1"/>
  <c r="R282" i="4"/>
  <c r="Y282" i="4" s="1"/>
  <c r="R283" i="4"/>
  <c r="Y283" i="4" s="1"/>
  <c r="R284" i="4"/>
  <c r="Y284" i="4" s="1"/>
  <c r="R285" i="4"/>
  <c r="Y285" i="4" s="1"/>
  <c r="R286" i="4"/>
  <c r="Y286" i="4" s="1"/>
  <c r="R287" i="4"/>
  <c r="Y287" i="4" s="1"/>
  <c r="R288" i="4"/>
  <c r="Y288" i="4" s="1"/>
  <c r="R289" i="4"/>
  <c r="Y289" i="4" s="1"/>
  <c r="R290" i="4"/>
  <c r="Y290" i="4" s="1"/>
  <c r="R291" i="4"/>
  <c r="Y291" i="4" s="1"/>
  <c r="R292" i="4"/>
  <c r="Y292" i="4" s="1"/>
  <c r="R293" i="4"/>
  <c r="Y293" i="4" s="1"/>
  <c r="R294" i="4"/>
  <c r="Y294" i="4" s="1"/>
  <c r="R295" i="4"/>
  <c r="Y295" i="4" s="1"/>
  <c r="R296" i="4"/>
  <c r="Y296" i="4" s="1"/>
  <c r="R297" i="4"/>
  <c r="Y297" i="4" s="1"/>
  <c r="R298" i="4"/>
  <c r="Y298" i="4" s="1"/>
  <c r="R299" i="4"/>
  <c r="Y299" i="4" s="1"/>
  <c r="R300" i="4"/>
  <c r="Y300" i="4" s="1"/>
  <c r="R301" i="4"/>
  <c r="Y301" i="4" s="1"/>
  <c r="R302" i="4"/>
  <c r="Y302" i="4" s="1"/>
  <c r="R303" i="4"/>
  <c r="Y303" i="4" s="1"/>
  <c r="R304" i="4"/>
  <c r="Y304" i="4" s="1"/>
  <c r="R305" i="4"/>
  <c r="Y305" i="4" s="1"/>
  <c r="R306" i="4"/>
  <c r="Y306" i="4" s="1"/>
  <c r="R307" i="4"/>
  <c r="Y307" i="4" s="1"/>
  <c r="R308" i="4"/>
  <c r="Y308" i="4" s="1"/>
  <c r="R309" i="4"/>
  <c r="Y309" i="4" s="1"/>
  <c r="R310" i="4"/>
  <c r="Y310" i="4" s="1"/>
  <c r="R311" i="4"/>
  <c r="Y311" i="4" s="1"/>
  <c r="R312" i="4"/>
  <c r="Y312" i="4" s="1"/>
  <c r="R313" i="4"/>
  <c r="Y313" i="4" s="1"/>
  <c r="R314" i="4"/>
  <c r="Y314" i="4" s="1"/>
  <c r="R315" i="4"/>
  <c r="Y315" i="4" s="1"/>
  <c r="R316" i="4"/>
  <c r="Y316" i="4" s="1"/>
  <c r="R317" i="4"/>
  <c r="Y317" i="4" s="1"/>
  <c r="R318" i="4"/>
  <c r="Y318" i="4" s="1"/>
  <c r="R319" i="4"/>
  <c r="Y319" i="4" s="1"/>
  <c r="R320" i="4"/>
  <c r="Y320" i="4" s="1"/>
  <c r="R321" i="4"/>
  <c r="Y321" i="4" s="1"/>
  <c r="R322" i="4"/>
  <c r="Y322" i="4" s="1"/>
  <c r="R323" i="4"/>
  <c r="Y323" i="4" s="1"/>
  <c r="R324" i="4"/>
  <c r="Y324" i="4" s="1"/>
  <c r="R325" i="4"/>
  <c r="Y325" i="4" s="1"/>
  <c r="R326" i="4"/>
  <c r="Y326" i="4" s="1"/>
  <c r="R327" i="4"/>
  <c r="Y327" i="4" s="1"/>
  <c r="R328" i="4"/>
  <c r="Y328" i="4" s="1"/>
  <c r="R329" i="4"/>
  <c r="Y329" i="4" s="1"/>
  <c r="R330" i="4"/>
  <c r="Y330" i="4" s="1"/>
  <c r="R331" i="4"/>
  <c r="Y331" i="4" s="1"/>
  <c r="R332" i="4"/>
  <c r="Y332" i="4" s="1"/>
  <c r="R333" i="4"/>
  <c r="Y333" i="4" s="1"/>
  <c r="R334" i="4"/>
  <c r="Y334" i="4" s="1"/>
  <c r="R335" i="4"/>
  <c r="Y335" i="4" s="1"/>
  <c r="R336" i="4"/>
  <c r="Y336" i="4" s="1"/>
  <c r="R337" i="4"/>
  <c r="Y337" i="4" s="1"/>
  <c r="R338" i="4"/>
  <c r="Y338" i="4" s="1"/>
  <c r="R339" i="4"/>
  <c r="Y339" i="4" s="1"/>
  <c r="R340" i="4"/>
  <c r="Y340" i="4" s="1"/>
  <c r="R341" i="4"/>
  <c r="Y341" i="4" s="1"/>
  <c r="R342" i="4"/>
  <c r="Y342" i="4" s="1"/>
  <c r="R343" i="4"/>
  <c r="Y343" i="4" s="1"/>
  <c r="R344" i="4"/>
  <c r="Y344" i="4" s="1"/>
  <c r="R345" i="4"/>
  <c r="Y345" i="4" s="1"/>
  <c r="R346" i="4"/>
  <c r="Y346" i="4" s="1"/>
  <c r="R347" i="4"/>
  <c r="Y347" i="4" s="1"/>
  <c r="R348" i="4"/>
  <c r="Y348" i="4" s="1"/>
  <c r="R349" i="4"/>
  <c r="Y349" i="4" s="1"/>
  <c r="R350" i="4"/>
  <c r="Y350" i="4" s="1"/>
  <c r="R351" i="4"/>
  <c r="Y351" i="4" s="1"/>
  <c r="R352" i="4"/>
  <c r="Y352" i="4" s="1"/>
  <c r="R353" i="4"/>
  <c r="Y353" i="4" s="1"/>
  <c r="R354" i="4"/>
  <c r="Y354" i="4" s="1"/>
  <c r="R355" i="4"/>
  <c r="Y355" i="4" s="1"/>
  <c r="R356" i="4"/>
  <c r="Y356" i="4" s="1"/>
  <c r="R357" i="4"/>
  <c r="Y357" i="4" s="1"/>
  <c r="R358" i="4"/>
  <c r="Y358" i="4" s="1"/>
  <c r="R359" i="4"/>
  <c r="Y359" i="4" s="1"/>
  <c r="R360" i="4"/>
  <c r="Y360" i="4" s="1"/>
  <c r="R361" i="4"/>
  <c r="Y361" i="4" s="1"/>
  <c r="R362" i="4"/>
  <c r="Y362" i="4" s="1"/>
  <c r="R363" i="4"/>
  <c r="Y363" i="4" s="1"/>
  <c r="R364" i="4"/>
  <c r="Y364" i="4" s="1"/>
  <c r="R365" i="4"/>
  <c r="Y365" i="4" s="1"/>
  <c r="R366" i="4"/>
  <c r="Y366" i="4" s="1"/>
  <c r="R367" i="4"/>
  <c r="Y367" i="4" s="1"/>
  <c r="R368" i="4"/>
  <c r="Y368" i="4" s="1"/>
  <c r="R369" i="4"/>
  <c r="Y369" i="4" s="1"/>
  <c r="R370" i="4"/>
  <c r="Y370" i="4" s="1"/>
  <c r="R371" i="4"/>
  <c r="Y371" i="4" s="1"/>
  <c r="R372" i="4"/>
  <c r="Y372" i="4" s="1"/>
  <c r="R373" i="4"/>
  <c r="Y373" i="4" s="1"/>
  <c r="R374" i="4"/>
  <c r="Y374" i="4" s="1"/>
  <c r="R375" i="4"/>
  <c r="Y375" i="4" s="1"/>
  <c r="R376" i="4"/>
  <c r="Y376" i="4" s="1"/>
  <c r="R377" i="4"/>
  <c r="Y377" i="4" s="1"/>
  <c r="R378" i="4"/>
  <c r="Y378" i="4" s="1"/>
  <c r="R379" i="4"/>
  <c r="Y379" i="4" s="1"/>
  <c r="R380" i="4"/>
  <c r="Y380" i="4" s="1"/>
  <c r="R381" i="4"/>
  <c r="Y381" i="4" s="1"/>
  <c r="R382" i="4"/>
  <c r="Y382" i="4" s="1"/>
  <c r="R383" i="4"/>
  <c r="Y383" i="4" s="1"/>
  <c r="R384" i="4"/>
  <c r="Y384" i="4" s="1"/>
  <c r="R385" i="4"/>
  <c r="Y385" i="4" s="1"/>
  <c r="R386" i="4"/>
  <c r="Y386" i="4" s="1"/>
  <c r="R387" i="4"/>
  <c r="Y387" i="4" s="1"/>
  <c r="R388" i="4"/>
  <c r="Y388" i="4" s="1"/>
  <c r="R389" i="4"/>
  <c r="Y389" i="4" s="1"/>
  <c r="R390" i="4"/>
  <c r="Y390" i="4" s="1"/>
  <c r="R391" i="4"/>
  <c r="Y391" i="4" s="1"/>
  <c r="R392" i="4"/>
  <c r="Y392" i="4" s="1"/>
  <c r="R393" i="4"/>
  <c r="Y393" i="4" s="1"/>
  <c r="R394" i="4"/>
  <c r="Y394" i="4" s="1"/>
  <c r="R395" i="4"/>
  <c r="Y395" i="4" s="1"/>
  <c r="R396" i="4"/>
  <c r="Y396" i="4" s="1"/>
  <c r="R397" i="4"/>
  <c r="Y397" i="4" s="1"/>
  <c r="R398" i="4"/>
  <c r="Y398" i="4" s="1"/>
  <c r="R399" i="4"/>
  <c r="Y399" i="4" s="1"/>
  <c r="R400" i="4"/>
  <c r="Y400" i="4" s="1"/>
  <c r="R401" i="4"/>
  <c r="Y401" i="4" s="1"/>
  <c r="R402" i="4"/>
  <c r="Y402" i="4" s="1"/>
  <c r="R403" i="4"/>
  <c r="Y403" i="4" s="1"/>
  <c r="R404" i="4"/>
  <c r="Y404" i="4" s="1"/>
  <c r="R405" i="4"/>
  <c r="Y405" i="4" s="1"/>
  <c r="R406" i="4"/>
  <c r="Y406" i="4" s="1"/>
  <c r="R407" i="4"/>
  <c r="Y407" i="4" s="1"/>
  <c r="R408" i="4"/>
  <c r="Y408" i="4" s="1"/>
  <c r="R409" i="4"/>
  <c r="Y409" i="4" s="1"/>
  <c r="R410" i="4"/>
  <c r="Y410" i="4" s="1"/>
  <c r="R411" i="4"/>
  <c r="Y411" i="4" s="1"/>
  <c r="R412" i="4"/>
  <c r="Y412" i="4" s="1"/>
  <c r="R413" i="4"/>
  <c r="Y413" i="4" s="1"/>
  <c r="R414" i="4"/>
  <c r="Y414" i="4" s="1"/>
  <c r="R415" i="4"/>
  <c r="Y415" i="4" s="1"/>
  <c r="R416" i="4"/>
  <c r="Y416" i="4" s="1"/>
  <c r="R417" i="4"/>
  <c r="Y417" i="4" s="1"/>
  <c r="R418" i="4"/>
  <c r="Y418" i="4" s="1"/>
  <c r="R419" i="4"/>
  <c r="Y419" i="4" s="1"/>
  <c r="R420" i="4"/>
  <c r="Y420" i="4" s="1"/>
  <c r="R421" i="4"/>
  <c r="Y421" i="4" s="1"/>
  <c r="R422" i="4"/>
  <c r="Y422" i="4" s="1"/>
  <c r="R423" i="4"/>
  <c r="Y423" i="4" s="1"/>
  <c r="R424" i="4"/>
  <c r="Y424" i="4" s="1"/>
  <c r="R425" i="4"/>
  <c r="Y425" i="4" s="1"/>
  <c r="R426" i="4"/>
  <c r="Y426" i="4" s="1"/>
  <c r="R427" i="4"/>
  <c r="Y427" i="4" s="1"/>
  <c r="R428" i="4"/>
  <c r="Y428" i="4" s="1"/>
  <c r="R429" i="4"/>
  <c r="Y429" i="4" s="1"/>
  <c r="R430" i="4"/>
  <c r="Y430" i="4" s="1"/>
  <c r="R431" i="4"/>
  <c r="Y431" i="4" s="1"/>
  <c r="R432" i="4"/>
  <c r="Y432" i="4" s="1"/>
  <c r="R433" i="4"/>
  <c r="Y433" i="4" s="1"/>
  <c r="R434" i="4"/>
  <c r="Y434" i="4" s="1"/>
  <c r="R435" i="4"/>
  <c r="Y435" i="4" s="1"/>
  <c r="R436" i="4"/>
  <c r="Y436" i="4" s="1"/>
  <c r="R437" i="4"/>
  <c r="Y437" i="4" s="1"/>
  <c r="R438" i="4"/>
  <c r="Y438" i="4" s="1"/>
  <c r="R439" i="4"/>
  <c r="Y439" i="4" s="1"/>
  <c r="R440" i="4"/>
  <c r="Y440" i="4" s="1"/>
  <c r="R441" i="4"/>
  <c r="Y441" i="4" s="1"/>
  <c r="R442" i="4"/>
  <c r="Y442" i="4" s="1"/>
  <c r="R443" i="4"/>
  <c r="Y443" i="4" s="1"/>
  <c r="R444" i="4"/>
  <c r="Y444" i="4" s="1"/>
  <c r="R445" i="4"/>
  <c r="Y445" i="4" s="1"/>
  <c r="R446" i="4"/>
  <c r="Y446" i="4" s="1"/>
  <c r="R447" i="4"/>
  <c r="Y447" i="4" s="1"/>
  <c r="R448" i="4"/>
  <c r="Y448" i="4" s="1"/>
  <c r="R449" i="4"/>
  <c r="Y449" i="4" s="1"/>
  <c r="R450" i="4"/>
  <c r="Y450" i="4" s="1"/>
  <c r="R451" i="4"/>
  <c r="Y451" i="4" s="1"/>
  <c r="R452" i="4"/>
  <c r="Y452" i="4" s="1"/>
  <c r="R453" i="4"/>
  <c r="Y453" i="4" s="1"/>
  <c r="R454" i="4"/>
  <c r="Y454" i="4" s="1"/>
  <c r="R455" i="4"/>
  <c r="Y455" i="4" s="1"/>
  <c r="R456" i="4"/>
  <c r="Y456" i="4" s="1"/>
  <c r="R457" i="4"/>
  <c r="Y457" i="4" s="1"/>
  <c r="R458" i="4"/>
  <c r="Y458" i="4" s="1"/>
  <c r="R459" i="4"/>
  <c r="Y459" i="4" s="1"/>
  <c r="R460" i="4"/>
  <c r="Y460" i="4" s="1"/>
  <c r="R461" i="4"/>
  <c r="Y461" i="4" s="1"/>
  <c r="R462" i="4"/>
  <c r="Y462" i="4" s="1"/>
  <c r="R463" i="4"/>
  <c r="Y463" i="4" s="1"/>
  <c r="R464" i="4"/>
  <c r="Y464" i="4" s="1"/>
  <c r="R465" i="4"/>
  <c r="Y465" i="4" s="1"/>
  <c r="R466" i="4"/>
  <c r="Y466" i="4" s="1"/>
  <c r="R467" i="4"/>
  <c r="Y467" i="4" s="1"/>
  <c r="R468" i="4"/>
  <c r="Y468" i="4" s="1"/>
  <c r="R469" i="4"/>
  <c r="Y469" i="4" s="1"/>
  <c r="R470" i="4"/>
  <c r="Y470" i="4" s="1"/>
  <c r="R471" i="4"/>
  <c r="Y471" i="4" s="1"/>
  <c r="R472" i="4"/>
  <c r="Y472" i="4" s="1"/>
  <c r="R473" i="4"/>
  <c r="Y473" i="4" s="1"/>
  <c r="R474" i="4"/>
  <c r="Y474" i="4" s="1"/>
  <c r="R475" i="4"/>
  <c r="Y475" i="4" s="1"/>
  <c r="R476" i="4"/>
  <c r="Y476" i="4" s="1"/>
  <c r="R477" i="4"/>
  <c r="Y477" i="4" s="1"/>
  <c r="R478" i="4"/>
  <c r="Y478" i="4" s="1"/>
  <c r="R479" i="4"/>
  <c r="Y479" i="4" s="1"/>
  <c r="R480" i="4"/>
  <c r="Y480" i="4" s="1"/>
  <c r="R481" i="4"/>
  <c r="Y481" i="4" s="1"/>
  <c r="R482" i="4"/>
  <c r="Y482" i="4" s="1"/>
  <c r="R483" i="4"/>
  <c r="Y483" i="4" s="1"/>
  <c r="R484" i="4"/>
  <c r="Y484" i="4" s="1"/>
  <c r="R485" i="4"/>
  <c r="Y485" i="4" s="1"/>
  <c r="R486" i="4"/>
  <c r="Y486" i="4" s="1"/>
  <c r="R487" i="4"/>
  <c r="Y487" i="4" s="1"/>
  <c r="R488" i="4"/>
  <c r="Y488" i="4" s="1"/>
  <c r="R489" i="4"/>
  <c r="Y489" i="4" s="1"/>
  <c r="R490" i="4"/>
  <c r="Y490" i="4" s="1"/>
  <c r="R491" i="4"/>
  <c r="Y491" i="4" s="1"/>
  <c r="R492" i="4"/>
  <c r="Y492" i="4" s="1"/>
  <c r="R493" i="4"/>
  <c r="Y493" i="4" s="1"/>
  <c r="R494" i="4"/>
  <c r="Y494" i="4" s="1"/>
  <c r="R495" i="4"/>
  <c r="Y495" i="4" s="1"/>
  <c r="R496" i="4"/>
  <c r="Y496" i="4" s="1"/>
  <c r="R497" i="4"/>
  <c r="Y497" i="4" s="1"/>
  <c r="R498" i="4"/>
  <c r="Y498" i="4" s="1"/>
  <c r="R499" i="4"/>
  <c r="Y499" i="4" s="1"/>
  <c r="R500" i="4"/>
  <c r="Y500" i="4" s="1"/>
  <c r="R501" i="4"/>
  <c r="Y501" i="4" s="1"/>
  <c r="R502" i="4"/>
  <c r="Y502" i="4" s="1"/>
  <c r="R503" i="4"/>
  <c r="Y503" i="4" s="1"/>
  <c r="R504" i="4"/>
  <c r="Y504" i="4" s="1"/>
  <c r="R505" i="4"/>
  <c r="Y505" i="4" s="1"/>
  <c r="R506" i="4"/>
  <c r="Y506" i="4" s="1"/>
  <c r="R507" i="4"/>
  <c r="Y507" i="4" s="1"/>
  <c r="R508" i="4"/>
  <c r="Y508" i="4" s="1"/>
  <c r="R509" i="4"/>
  <c r="Y509" i="4" s="1"/>
  <c r="R510" i="4"/>
  <c r="Y510" i="4" s="1"/>
  <c r="R511" i="4"/>
  <c r="Y511" i="4" s="1"/>
  <c r="R512" i="4"/>
  <c r="Y512" i="4" s="1"/>
  <c r="R513" i="4"/>
  <c r="Y513" i="4" s="1"/>
  <c r="R514" i="4"/>
  <c r="Y514" i="4" s="1"/>
  <c r="R515" i="4"/>
  <c r="Y515" i="4" s="1"/>
  <c r="R516" i="4"/>
  <c r="Y516" i="4" s="1"/>
  <c r="R517" i="4"/>
  <c r="Y517" i="4" s="1"/>
  <c r="R518" i="4"/>
  <c r="Y518" i="4" s="1"/>
  <c r="R519" i="4"/>
  <c r="Y519" i="4" s="1"/>
  <c r="R520" i="4"/>
  <c r="Y520" i="4" s="1"/>
  <c r="R521" i="4"/>
  <c r="Y521" i="4" s="1"/>
  <c r="R522" i="4"/>
  <c r="Y522" i="4" s="1"/>
  <c r="R523" i="4"/>
  <c r="Y523" i="4" s="1"/>
  <c r="R524" i="4"/>
  <c r="Y524" i="4" s="1"/>
  <c r="R525" i="4"/>
  <c r="Y525" i="4" s="1"/>
  <c r="R526" i="4"/>
  <c r="Y526" i="4" s="1"/>
  <c r="R527" i="4"/>
  <c r="Y527" i="4" s="1"/>
  <c r="R528" i="4"/>
  <c r="Y528" i="4" s="1"/>
  <c r="R529" i="4"/>
  <c r="Y529" i="4" s="1"/>
  <c r="R530" i="4"/>
  <c r="Y530" i="4" s="1"/>
  <c r="R531" i="4"/>
  <c r="Y531" i="4" s="1"/>
  <c r="R532" i="4"/>
  <c r="Y532" i="4" s="1"/>
  <c r="R533" i="4"/>
  <c r="Y533" i="4" s="1"/>
  <c r="R534" i="4"/>
  <c r="Y534" i="4" s="1"/>
  <c r="R535" i="4"/>
  <c r="Y535" i="4" s="1"/>
  <c r="R536" i="4"/>
  <c r="Y536" i="4" s="1"/>
  <c r="R537" i="4"/>
  <c r="Y537" i="4" s="1"/>
  <c r="R538" i="4"/>
  <c r="Y538" i="4" s="1"/>
  <c r="R539" i="4"/>
  <c r="Y539" i="4" s="1"/>
  <c r="R540" i="4"/>
  <c r="Y540" i="4" s="1"/>
  <c r="R541" i="4"/>
  <c r="Y541" i="4" s="1"/>
  <c r="R542" i="4"/>
  <c r="Y542" i="4" s="1"/>
  <c r="R543" i="4"/>
  <c r="Y543" i="4" s="1"/>
  <c r="R544" i="4"/>
  <c r="Y544" i="4" s="1"/>
  <c r="R545" i="4"/>
  <c r="Y545" i="4" s="1"/>
  <c r="R546" i="4"/>
  <c r="Y546" i="4" s="1"/>
  <c r="R547" i="4"/>
  <c r="Y547" i="4" s="1"/>
  <c r="R548" i="4"/>
  <c r="Y548" i="4" s="1"/>
  <c r="R549" i="4"/>
  <c r="Y549" i="4" s="1"/>
  <c r="R550" i="4"/>
  <c r="Y550" i="4" s="1"/>
  <c r="R551" i="4"/>
  <c r="Y551" i="4" s="1"/>
  <c r="R552" i="4"/>
  <c r="Y552" i="4" s="1"/>
  <c r="R553" i="4"/>
  <c r="Y553" i="4" s="1"/>
  <c r="R554" i="4"/>
  <c r="Y554" i="4" s="1"/>
  <c r="R555" i="4"/>
  <c r="Y555" i="4" s="1"/>
  <c r="R556" i="4"/>
  <c r="Y556" i="4" s="1"/>
  <c r="R557" i="4"/>
  <c r="Y557" i="4" s="1"/>
  <c r="R558" i="4"/>
  <c r="Y558" i="4" s="1"/>
  <c r="R559" i="4"/>
  <c r="Y559" i="4" s="1"/>
  <c r="R560" i="4"/>
  <c r="Y560" i="4" s="1"/>
  <c r="R561" i="4"/>
  <c r="Y561" i="4" s="1"/>
  <c r="R562" i="4"/>
  <c r="Y562" i="4" s="1"/>
  <c r="R563" i="4"/>
  <c r="Y563" i="4" s="1"/>
  <c r="R564" i="4"/>
  <c r="Y564" i="4" s="1"/>
  <c r="R565" i="4"/>
  <c r="Y565" i="4" s="1"/>
  <c r="R566" i="4"/>
  <c r="Y566" i="4" s="1"/>
  <c r="R567" i="4"/>
  <c r="Y567" i="4" s="1"/>
  <c r="R568" i="4"/>
  <c r="Y568" i="4" s="1"/>
  <c r="R569" i="4"/>
  <c r="Y569" i="4" s="1"/>
  <c r="R570" i="4"/>
  <c r="Y570" i="4" s="1"/>
  <c r="R571" i="4"/>
  <c r="Y571" i="4" s="1"/>
  <c r="R572" i="4"/>
  <c r="Y572" i="4" s="1"/>
  <c r="R573" i="4"/>
  <c r="Y573" i="4" s="1"/>
  <c r="R574" i="4"/>
  <c r="Y574" i="4" s="1"/>
  <c r="R575" i="4"/>
  <c r="Y575" i="4" s="1"/>
  <c r="R576" i="4"/>
  <c r="Y576" i="4" s="1"/>
  <c r="R577" i="4"/>
  <c r="Y577" i="4" s="1"/>
  <c r="R578" i="4"/>
  <c r="Y578" i="4" s="1"/>
  <c r="R579" i="4"/>
  <c r="Y579" i="4" s="1"/>
  <c r="R580" i="4"/>
  <c r="Y580" i="4" s="1"/>
  <c r="R581" i="4"/>
  <c r="Y581" i="4" s="1"/>
  <c r="R582" i="4"/>
  <c r="Y582" i="4" s="1"/>
  <c r="R583" i="4"/>
  <c r="Y583" i="4" s="1"/>
  <c r="R584" i="4"/>
  <c r="Y584" i="4" s="1"/>
  <c r="R585" i="4"/>
  <c r="Y585" i="4" s="1"/>
  <c r="R586" i="4"/>
  <c r="Y586" i="4" s="1"/>
  <c r="R587" i="4"/>
  <c r="Y587" i="4" s="1"/>
  <c r="R588" i="4"/>
  <c r="Y588" i="4" s="1"/>
  <c r="R589" i="4"/>
  <c r="Y589" i="4" s="1"/>
  <c r="R590" i="4"/>
  <c r="Y590" i="4" s="1"/>
  <c r="R591" i="4"/>
  <c r="Y591" i="4" s="1"/>
  <c r="R592" i="4"/>
  <c r="Y592" i="4" s="1"/>
  <c r="R593" i="4"/>
  <c r="Y593" i="4" s="1"/>
  <c r="R594" i="4"/>
  <c r="Y594" i="4" s="1"/>
  <c r="R595" i="4"/>
  <c r="Y595" i="4" s="1"/>
  <c r="R596" i="4"/>
  <c r="Y596" i="4" s="1"/>
  <c r="R597" i="4"/>
  <c r="Y597" i="4" s="1"/>
  <c r="R598" i="4"/>
  <c r="Y598" i="4" s="1"/>
  <c r="R599" i="4"/>
  <c r="Y599" i="4" s="1"/>
  <c r="R600" i="4"/>
  <c r="Y600" i="4" s="1"/>
  <c r="R601" i="4"/>
  <c r="Y601" i="4" s="1"/>
  <c r="R602" i="4"/>
  <c r="Y602" i="4" s="1"/>
  <c r="R603" i="4"/>
  <c r="Y603" i="4" s="1"/>
  <c r="R604" i="4"/>
  <c r="Y604" i="4" s="1"/>
  <c r="R605" i="4"/>
  <c r="Y605" i="4" s="1"/>
  <c r="R606" i="4"/>
  <c r="Y606" i="4" s="1"/>
  <c r="R607" i="4"/>
  <c r="Y607" i="4" s="1"/>
  <c r="R608" i="4"/>
  <c r="Y608" i="4" s="1"/>
  <c r="R609" i="4"/>
  <c r="Y609" i="4" s="1"/>
  <c r="R610" i="4"/>
  <c r="Y610" i="4" s="1"/>
  <c r="R611" i="4"/>
  <c r="Y611" i="4" s="1"/>
  <c r="R612" i="4"/>
  <c r="Y612" i="4" s="1"/>
  <c r="R613" i="4"/>
  <c r="Y613" i="4" s="1"/>
  <c r="R614" i="4"/>
  <c r="Y614" i="4" s="1"/>
  <c r="R615" i="4"/>
  <c r="Y615" i="4" s="1"/>
  <c r="R616" i="4"/>
  <c r="Y616" i="4" s="1"/>
  <c r="R617" i="4"/>
  <c r="Y617" i="4" s="1"/>
  <c r="R618" i="4"/>
  <c r="Y618" i="4" s="1"/>
  <c r="R619" i="4"/>
  <c r="Y619" i="4" s="1"/>
  <c r="R620" i="4"/>
  <c r="Y620" i="4" s="1"/>
  <c r="R621" i="4"/>
  <c r="Y621" i="4" s="1"/>
  <c r="R622" i="4"/>
  <c r="Y622" i="4" s="1"/>
  <c r="R623" i="4"/>
  <c r="Y623" i="4" s="1"/>
  <c r="R624" i="4"/>
  <c r="Y624" i="4" s="1"/>
  <c r="R625" i="4"/>
  <c r="Y625" i="4" s="1"/>
  <c r="R626" i="4"/>
  <c r="Y626" i="4" s="1"/>
  <c r="R627" i="4"/>
  <c r="Y627" i="4" s="1"/>
  <c r="R628" i="4"/>
  <c r="Y628" i="4" s="1"/>
  <c r="R629" i="4"/>
  <c r="Y629" i="4" s="1"/>
  <c r="R630" i="4"/>
  <c r="Y630" i="4" s="1"/>
  <c r="R631" i="4"/>
  <c r="Y631" i="4" s="1"/>
  <c r="R632" i="4"/>
  <c r="Y632" i="4" s="1"/>
  <c r="R633" i="4"/>
  <c r="Y633" i="4" s="1"/>
  <c r="R634" i="4"/>
  <c r="Y634" i="4" s="1"/>
  <c r="R635" i="4"/>
  <c r="Y635" i="4" s="1"/>
  <c r="R636" i="4"/>
  <c r="Y636" i="4" s="1"/>
  <c r="R637" i="4"/>
  <c r="Y637" i="4" s="1"/>
  <c r="R638" i="4"/>
  <c r="Y638" i="4" s="1"/>
  <c r="R639" i="4"/>
  <c r="Y639" i="4" s="1"/>
  <c r="R640" i="4"/>
  <c r="Y640" i="4" s="1"/>
  <c r="R641" i="4"/>
  <c r="Y641" i="4" s="1"/>
  <c r="R642" i="4"/>
  <c r="Y642" i="4" s="1"/>
  <c r="R643" i="4"/>
  <c r="Y643" i="4" s="1"/>
  <c r="R644" i="4"/>
  <c r="Y644" i="4" s="1"/>
  <c r="R645" i="4"/>
  <c r="Y645" i="4" s="1"/>
  <c r="R646" i="4"/>
  <c r="Y646" i="4" s="1"/>
  <c r="R647" i="4"/>
  <c r="Y647" i="4" s="1"/>
  <c r="R648" i="4"/>
  <c r="Y648" i="4" s="1"/>
  <c r="R649" i="4"/>
  <c r="Y649" i="4" s="1"/>
  <c r="R650" i="4"/>
  <c r="Y650" i="4" s="1"/>
  <c r="R651" i="4"/>
  <c r="Y651" i="4" s="1"/>
  <c r="R652" i="4"/>
  <c r="Y652" i="4" s="1"/>
  <c r="R653" i="4"/>
  <c r="Y653" i="4" s="1"/>
  <c r="R654" i="4"/>
  <c r="Y654" i="4" s="1"/>
  <c r="R655" i="4"/>
  <c r="Y655" i="4" s="1"/>
  <c r="R656" i="4"/>
  <c r="Y656" i="4" s="1"/>
  <c r="R657" i="4"/>
  <c r="Y657" i="4" s="1"/>
  <c r="R658" i="4"/>
  <c r="Y658" i="4" s="1"/>
  <c r="R659" i="4"/>
  <c r="Y659" i="4" s="1"/>
  <c r="R660" i="4"/>
  <c r="Y660" i="4" s="1"/>
  <c r="R661" i="4"/>
  <c r="Y661" i="4" s="1"/>
  <c r="R662" i="4"/>
  <c r="Y662" i="4" s="1"/>
  <c r="R663" i="4"/>
  <c r="Y663" i="4" s="1"/>
  <c r="R664" i="4"/>
  <c r="Y664" i="4" s="1"/>
  <c r="R665" i="4"/>
  <c r="Y665" i="4" s="1"/>
  <c r="R666" i="4"/>
  <c r="Y666" i="4" s="1"/>
  <c r="R667" i="4"/>
  <c r="Y667" i="4" s="1"/>
  <c r="R668" i="4"/>
  <c r="Y668" i="4" s="1"/>
  <c r="R669" i="4"/>
  <c r="Y669" i="4" s="1"/>
  <c r="R670" i="4"/>
  <c r="Y670" i="4" s="1"/>
  <c r="R671" i="4"/>
  <c r="Y671" i="4" s="1"/>
  <c r="R672" i="4"/>
  <c r="Y672" i="4" s="1"/>
  <c r="R673" i="4"/>
  <c r="Y673" i="4" s="1"/>
  <c r="R674" i="4"/>
  <c r="Y674" i="4" s="1"/>
  <c r="R675" i="4"/>
  <c r="Y675" i="4" s="1"/>
  <c r="R676" i="4"/>
  <c r="Y676" i="4" s="1"/>
  <c r="R677" i="4"/>
  <c r="Y677" i="4" s="1"/>
  <c r="R678" i="4"/>
  <c r="Y678" i="4" s="1"/>
  <c r="R679" i="4"/>
  <c r="Y679" i="4" s="1"/>
  <c r="R680" i="4"/>
  <c r="Y680" i="4" s="1"/>
  <c r="R681" i="4"/>
  <c r="Y681" i="4" s="1"/>
  <c r="R682" i="4"/>
  <c r="Y682" i="4" s="1"/>
  <c r="R683" i="4"/>
  <c r="Y683" i="4" s="1"/>
  <c r="R684" i="4"/>
  <c r="Y684" i="4" s="1"/>
  <c r="R685" i="4"/>
  <c r="Y685" i="4" s="1"/>
  <c r="R686" i="4"/>
  <c r="Y686" i="4" s="1"/>
  <c r="R687" i="4"/>
  <c r="Y687" i="4" s="1"/>
  <c r="R688" i="4"/>
  <c r="Y688" i="4" s="1"/>
  <c r="R689" i="4"/>
  <c r="Y689" i="4" s="1"/>
  <c r="R690" i="4"/>
  <c r="Y690" i="4" s="1"/>
  <c r="R691" i="4"/>
  <c r="Y691" i="4" s="1"/>
  <c r="R692" i="4"/>
  <c r="Y692" i="4" s="1"/>
  <c r="R693" i="4"/>
  <c r="Y693" i="4" s="1"/>
  <c r="R694" i="4"/>
  <c r="Y694" i="4" s="1"/>
  <c r="R695" i="4"/>
  <c r="Y695" i="4" s="1"/>
  <c r="R696" i="4"/>
  <c r="Y696" i="4" s="1"/>
  <c r="R697" i="4"/>
  <c r="Y697" i="4" s="1"/>
  <c r="R698" i="4"/>
  <c r="Y698" i="4" s="1"/>
  <c r="R699" i="4"/>
  <c r="Y699" i="4" s="1"/>
  <c r="R700" i="4"/>
  <c r="Y700" i="4" s="1"/>
  <c r="R701" i="4"/>
  <c r="Y701" i="4" s="1"/>
  <c r="R702" i="4"/>
  <c r="Y702" i="4" s="1"/>
  <c r="R703" i="4"/>
  <c r="Y703" i="4" s="1"/>
  <c r="R704" i="4"/>
  <c r="Y704" i="4" s="1"/>
  <c r="R705" i="4"/>
  <c r="Y705" i="4" s="1"/>
  <c r="R706" i="4"/>
  <c r="Y706" i="4" s="1"/>
  <c r="R707" i="4"/>
  <c r="Y707" i="4" s="1"/>
  <c r="R708" i="4"/>
  <c r="Y708" i="4" s="1"/>
  <c r="R709" i="4"/>
  <c r="Y709" i="4" s="1"/>
  <c r="R710" i="4"/>
  <c r="Y710" i="4" s="1"/>
  <c r="R711" i="4"/>
  <c r="Y711" i="4" s="1"/>
  <c r="R712" i="4"/>
  <c r="Y712" i="4" s="1"/>
  <c r="R713" i="4"/>
  <c r="Y713" i="4" s="1"/>
  <c r="R714" i="4"/>
  <c r="Y714" i="4" s="1"/>
  <c r="R715" i="4"/>
  <c r="Y715" i="4" s="1"/>
  <c r="R716" i="4"/>
  <c r="Y716" i="4" s="1"/>
  <c r="R717" i="4"/>
  <c r="Y717" i="4" s="1"/>
  <c r="R718" i="4"/>
  <c r="Y718" i="4" s="1"/>
  <c r="R719" i="4"/>
  <c r="Y719" i="4" s="1"/>
  <c r="R720" i="4"/>
  <c r="Y720" i="4" s="1"/>
  <c r="R721" i="4"/>
  <c r="Y721" i="4" s="1"/>
  <c r="R722" i="4"/>
  <c r="Y722" i="4" s="1"/>
  <c r="R723" i="4"/>
  <c r="Y723" i="4" s="1"/>
  <c r="R724" i="4"/>
  <c r="Y724" i="4" s="1"/>
  <c r="R725" i="4"/>
  <c r="Y725" i="4" s="1"/>
  <c r="R726" i="4"/>
  <c r="Y726" i="4" s="1"/>
  <c r="R727" i="4"/>
  <c r="Y727" i="4" s="1"/>
  <c r="R728" i="4"/>
  <c r="Y728" i="4" s="1"/>
  <c r="R729" i="4"/>
  <c r="Y729" i="4" s="1"/>
  <c r="R730" i="4"/>
  <c r="Y730" i="4" s="1"/>
  <c r="R731" i="4"/>
  <c r="Y731" i="4" s="1"/>
  <c r="R732" i="4"/>
  <c r="Y732" i="4" s="1"/>
  <c r="R733" i="4"/>
  <c r="Y733" i="4" s="1"/>
  <c r="R734" i="4"/>
  <c r="Y734" i="4" s="1"/>
  <c r="R735" i="4"/>
  <c r="Y735" i="4" s="1"/>
  <c r="R736" i="4"/>
  <c r="Y736" i="4" s="1"/>
  <c r="R737" i="4"/>
  <c r="Y737" i="4" s="1"/>
  <c r="R738" i="4"/>
  <c r="Y738" i="4" s="1"/>
  <c r="R739" i="4"/>
  <c r="Y739" i="4" s="1"/>
  <c r="R740" i="4"/>
  <c r="Y740" i="4" s="1"/>
  <c r="R741" i="4"/>
  <c r="Y741" i="4" s="1"/>
  <c r="R742" i="4"/>
  <c r="Y742" i="4" s="1"/>
  <c r="R743" i="4"/>
  <c r="Y743" i="4" s="1"/>
  <c r="R744" i="4"/>
  <c r="Y744" i="4" s="1"/>
  <c r="R745" i="4"/>
  <c r="Y745" i="4" s="1"/>
  <c r="R746" i="4"/>
  <c r="Y746" i="4" s="1"/>
  <c r="R747" i="4"/>
  <c r="Y747" i="4" s="1"/>
  <c r="R748" i="4"/>
  <c r="Y748" i="4" s="1"/>
  <c r="R749" i="4"/>
  <c r="Y749" i="4" s="1"/>
  <c r="R750" i="4"/>
  <c r="Y750" i="4" s="1"/>
  <c r="R751" i="4"/>
  <c r="Y751" i="4" s="1"/>
  <c r="R752" i="4"/>
  <c r="Y752" i="4" s="1"/>
  <c r="R753" i="4"/>
  <c r="Y753" i="4" s="1"/>
  <c r="R754" i="4"/>
  <c r="Y754" i="4" s="1"/>
  <c r="R755" i="4"/>
  <c r="Y755" i="4" s="1"/>
  <c r="R756" i="4"/>
  <c r="Y756" i="4" s="1"/>
  <c r="R757" i="4"/>
  <c r="Y757" i="4" s="1"/>
  <c r="R758" i="4"/>
  <c r="Y758" i="4" s="1"/>
  <c r="R759" i="4"/>
  <c r="Y759" i="4" s="1"/>
  <c r="R760" i="4"/>
  <c r="Y760" i="4" s="1"/>
  <c r="R761" i="4"/>
  <c r="Y761" i="4" s="1"/>
  <c r="R762" i="4"/>
  <c r="Y762" i="4" s="1"/>
  <c r="R763" i="4"/>
  <c r="Y763" i="4" s="1"/>
  <c r="R764" i="4"/>
  <c r="Y764" i="4" s="1"/>
  <c r="R765" i="4"/>
  <c r="Y765" i="4" s="1"/>
  <c r="R766" i="4"/>
  <c r="Y766" i="4" s="1"/>
  <c r="R767" i="4"/>
  <c r="Y767" i="4" s="1"/>
  <c r="R768" i="4"/>
  <c r="Y768" i="4" s="1"/>
  <c r="R769" i="4"/>
  <c r="Y769" i="4" s="1"/>
  <c r="R770" i="4"/>
  <c r="Y770" i="4" s="1"/>
  <c r="R771" i="4"/>
  <c r="Y771" i="4" s="1"/>
  <c r="R772" i="4"/>
  <c r="Y772" i="4" s="1"/>
  <c r="R773" i="4"/>
  <c r="Y773" i="4" s="1"/>
  <c r="R774" i="4"/>
  <c r="Y774" i="4" s="1"/>
  <c r="R775" i="4"/>
  <c r="Y775" i="4" s="1"/>
  <c r="R776" i="4"/>
  <c r="Y776" i="4" s="1"/>
  <c r="R777" i="4"/>
  <c r="Y777" i="4" s="1"/>
  <c r="R778" i="4"/>
  <c r="Y778" i="4" s="1"/>
  <c r="R779" i="4"/>
  <c r="Y779" i="4" s="1"/>
  <c r="R780" i="4"/>
  <c r="Y780" i="4" s="1"/>
  <c r="R781" i="4"/>
  <c r="Y781" i="4" s="1"/>
  <c r="R782" i="4"/>
  <c r="Y782" i="4" s="1"/>
  <c r="R783" i="4"/>
  <c r="Y783" i="4" s="1"/>
  <c r="R784" i="4"/>
  <c r="Y784" i="4" s="1"/>
  <c r="R785" i="4"/>
  <c r="Y785" i="4" s="1"/>
  <c r="R786" i="4"/>
  <c r="Y786" i="4" s="1"/>
  <c r="R787" i="4"/>
  <c r="Y787" i="4" s="1"/>
  <c r="R788" i="4"/>
  <c r="Y788" i="4" s="1"/>
  <c r="R789" i="4"/>
  <c r="Y789" i="4" s="1"/>
  <c r="R790" i="4"/>
  <c r="Y790" i="4" s="1"/>
  <c r="R791" i="4"/>
  <c r="Y791" i="4" s="1"/>
  <c r="R792" i="4"/>
  <c r="Y792" i="4" s="1"/>
  <c r="R793" i="4"/>
  <c r="Y793" i="4" s="1"/>
  <c r="R794" i="4"/>
  <c r="Y794" i="4" s="1"/>
  <c r="R795" i="4"/>
  <c r="Y795" i="4" s="1"/>
  <c r="R796" i="4"/>
  <c r="Y796" i="4" s="1"/>
  <c r="R797" i="4"/>
  <c r="Y797" i="4" s="1"/>
  <c r="R798" i="4"/>
  <c r="Y798" i="4" s="1"/>
  <c r="R799" i="4"/>
  <c r="Y799" i="4" s="1"/>
  <c r="R800" i="4"/>
  <c r="Y800" i="4" s="1"/>
  <c r="R801" i="4"/>
  <c r="Y801" i="4" s="1"/>
  <c r="R802" i="4"/>
  <c r="Y802" i="4" s="1"/>
  <c r="R803" i="4"/>
  <c r="Y803" i="4" s="1"/>
  <c r="R804" i="4"/>
  <c r="Y804" i="4" s="1"/>
  <c r="R805" i="4"/>
  <c r="Y805" i="4" s="1"/>
  <c r="R806" i="4"/>
  <c r="Y806" i="4" s="1"/>
  <c r="R807" i="4"/>
  <c r="Y807" i="4" s="1"/>
  <c r="R808" i="4"/>
  <c r="Y808" i="4" s="1"/>
  <c r="R809" i="4"/>
  <c r="Y809" i="4" s="1"/>
  <c r="R810" i="4"/>
  <c r="Y810" i="4" s="1"/>
  <c r="R811" i="4"/>
  <c r="Y811" i="4" s="1"/>
  <c r="R812" i="4"/>
  <c r="Y812" i="4" s="1"/>
  <c r="R813" i="4"/>
  <c r="Y813" i="4" s="1"/>
  <c r="R814" i="4"/>
  <c r="Y814" i="4" s="1"/>
  <c r="R815" i="4"/>
  <c r="Y815" i="4" s="1"/>
  <c r="R816" i="4"/>
  <c r="Y816" i="4" s="1"/>
  <c r="R817" i="4"/>
  <c r="Y817" i="4" s="1"/>
  <c r="R818" i="4"/>
  <c r="Y818" i="4" s="1"/>
  <c r="R819" i="4"/>
  <c r="Y819" i="4" s="1"/>
  <c r="R820" i="4"/>
  <c r="Y820" i="4" s="1"/>
  <c r="R821" i="4"/>
  <c r="Y821" i="4" s="1"/>
  <c r="R822" i="4"/>
  <c r="Y822" i="4" s="1"/>
  <c r="R823" i="4"/>
  <c r="Y823" i="4" s="1"/>
  <c r="R824" i="4"/>
  <c r="Y824" i="4" s="1"/>
  <c r="R825" i="4"/>
  <c r="Y825" i="4" s="1"/>
  <c r="R826" i="4"/>
  <c r="Y826" i="4" s="1"/>
  <c r="R827" i="4"/>
  <c r="Y827" i="4" s="1"/>
  <c r="R828" i="4"/>
  <c r="Y828" i="4" s="1"/>
  <c r="R829" i="4"/>
  <c r="Y829" i="4" s="1"/>
  <c r="R830" i="4"/>
  <c r="Y830" i="4" s="1"/>
  <c r="R831" i="4"/>
  <c r="Y831" i="4" s="1"/>
  <c r="R832" i="4"/>
  <c r="Y832" i="4" s="1"/>
  <c r="R833" i="4"/>
  <c r="Y833" i="4" s="1"/>
  <c r="R834" i="4"/>
  <c r="Y834" i="4" s="1"/>
  <c r="R835" i="4"/>
  <c r="Y835" i="4" s="1"/>
  <c r="R836" i="4"/>
  <c r="Y836" i="4" s="1"/>
  <c r="R837" i="4"/>
  <c r="Y837" i="4" s="1"/>
  <c r="R838" i="4"/>
  <c r="Y838" i="4" s="1"/>
  <c r="R839" i="4"/>
  <c r="Y839" i="4" s="1"/>
  <c r="R840" i="4"/>
  <c r="Y840" i="4" s="1"/>
  <c r="R841" i="4"/>
  <c r="Y841" i="4" s="1"/>
  <c r="R842" i="4"/>
  <c r="Y842" i="4" s="1"/>
  <c r="R843" i="4"/>
  <c r="Y843" i="4" s="1"/>
  <c r="R844" i="4"/>
  <c r="Y844" i="4" s="1"/>
  <c r="R845" i="4"/>
  <c r="Y845" i="4" s="1"/>
  <c r="R846" i="4"/>
  <c r="Y846" i="4" s="1"/>
  <c r="R847" i="4"/>
  <c r="Y847" i="4" s="1"/>
  <c r="R848" i="4"/>
  <c r="Y848" i="4" s="1"/>
  <c r="R849" i="4"/>
  <c r="Y849" i="4" s="1"/>
  <c r="R850" i="4"/>
  <c r="Y850" i="4" s="1"/>
  <c r="R851" i="4"/>
  <c r="Y851" i="4" s="1"/>
  <c r="R852" i="4"/>
  <c r="Y852" i="4" s="1"/>
  <c r="R853" i="4"/>
  <c r="Y853" i="4" s="1"/>
  <c r="R854" i="4"/>
  <c r="Y854" i="4" s="1"/>
  <c r="R855" i="4"/>
  <c r="Y855" i="4" s="1"/>
  <c r="R856" i="4"/>
  <c r="Y856" i="4" s="1"/>
  <c r="R857" i="4"/>
  <c r="Y857" i="4" s="1"/>
  <c r="R858" i="4"/>
  <c r="Y858" i="4" s="1"/>
  <c r="R859" i="4"/>
  <c r="Y859" i="4" s="1"/>
  <c r="R860" i="4"/>
  <c r="Y860" i="4" s="1"/>
  <c r="R861" i="4"/>
  <c r="Y861" i="4" s="1"/>
  <c r="R862" i="4"/>
  <c r="Y862" i="4" s="1"/>
  <c r="R863" i="4"/>
  <c r="Y863" i="4" s="1"/>
  <c r="R864" i="4"/>
  <c r="Y864" i="4" s="1"/>
  <c r="R865" i="4"/>
  <c r="Y865" i="4" s="1"/>
  <c r="R866" i="4"/>
  <c r="Y866" i="4" s="1"/>
  <c r="R867" i="4"/>
  <c r="Y867" i="4" s="1"/>
  <c r="R868" i="4"/>
  <c r="Y868" i="4" s="1"/>
  <c r="R869" i="4"/>
  <c r="Y869" i="4" s="1"/>
  <c r="R870" i="4"/>
  <c r="Y870" i="4" s="1"/>
  <c r="R871" i="4"/>
  <c r="Y871" i="4" s="1"/>
  <c r="R872" i="4"/>
  <c r="Y872" i="4" s="1"/>
  <c r="R873" i="4"/>
  <c r="Y873" i="4" s="1"/>
  <c r="R874" i="4"/>
  <c r="Y874" i="4" s="1"/>
  <c r="R875" i="4"/>
  <c r="Y875" i="4" s="1"/>
  <c r="R876" i="4"/>
  <c r="Y876" i="4" s="1"/>
  <c r="R877" i="4"/>
  <c r="Y877" i="4" s="1"/>
  <c r="R878" i="4"/>
  <c r="Y878" i="4" s="1"/>
  <c r="R879" i="4"/>
  <c r="Y879" i="4" s="1"/>
  <c r="R880" i="4"/>
  <c r="Y880" i="4" s="1"/>
  <c r="R881" i="4"/>
  <c r="Y881" i="4" s="1"/>
  <c r="R882" i="4"/>
  <c r="Y882" i="4" s="1"/>
  <c r="R883" i="4"/>
  <c r="Y883" i="4" s="1"/>
  <c r="R884" i="4"/>
  <c r="Y884" i="4" s="1"/>
  <c r="R885" i="4"/>
  <c r="Y885" i="4" s="1"/>
  <c r="R886" i="4"/>
  <c r="Y886" i="4" s="1"/>
  <c r="R887" i="4"/>
  <c r="Y887" i="4" s="1"/>
  <c r="R888" i="4"/>
  <c r="Y888" i="4" s="1"/>
  <c r="R889" i="4"/>
  <c r="Y889" i="4" s="1"/>
  <c r="R890" i="4"/>
  <c r="Y890" i="4" s="1"/>
  <c r="R891" i="4"/>
  <c r="Y891" i="4" s="1"/>
  <c r="R892" i="4"/>
  <c r="Y892" i="4" s="1"/>
  <c r="R893" i="4"/>
  <c r="Y893" i="4" s="1"/>
  <c r="R894" i="4"/>
  <c r="Y894" i="4" s="1"/>
  <c r="R895" i="4"/>
  <c r="Y895" i="4" s="1"/>
  <c r="R896" i="4"/>
  <c r="Y896" i="4" s="1"/>
  <c r="R897" i="4"/>
  <c r="Y897" i="4" s="1"/>
  <c r="R898" i="4"/>
  <c r="Y898" i="4" s="1"/>
  <c r="R899" i="4"/>
  <c r="Y899" i="4" s="1"/>
  <c r="R900" i="4"/>
  <c r="Y900" i="4" s="1"/>
  <c r="R901" i="4"/>
  <c r="Y901" i="4" s="1"/>
  <c r="R902" i="4"/>
  <c r="Y902" i="4" s="1"/>
  <c r="R903" i="4"/>
  <c r="Y903" i="4" s="1"/>
  <c r="R904" i="4"/>
  <c r="Y904" i="4" s="1"/>
  <c r="R905" i="4"/>
  <c r="Y905" i="4" s="1"/>
  <c r="R906" i="4"/>
  <c r="Y906" i="4" s="1"/>
  <c r="R907" i="4"/>
  <c r="Y907" i="4" s="1"/>
  <c r="R908" i="4"/>
  <c r="Y908" i="4" s="1"/>
  <c r="R909" i="4"/>
  <c r="Y909" i="4" s="1"/>
  <c r="R910" i="4"/>
  <c r="Y910" i="4" s="1"/>
  <c r="R911" i="4"/>
  <c r="Y911" i="4" s="1"/>
  <c r="R912" i="4"/>
  <c r="Y912" i="4" s="1"/>
  <c r="R913" i="4"/>
  <c r="Y913" i="4" s="1"/>
  <c r="R914" i="4"/>
  <c r="Y914" i="4" s="1"/>
  <c r="R915" i="4"/>
  <c r="Y915" i="4" s="1"/>
  <c r="R916" i="4"/>
  <c r="Y916" i="4" s="1"/>
  <c r="R917" i="4"/>
  <c r="Y917" i="4" s="1"/>
  <c r="R918" i="4"/>
  <c r="Y918" i="4" s="1"/>
  <c r="R919" i="4"/>
  <c r="Y919" i="4" s="1"/>
  <c r="R920" i="4"/>
  <c r="Y920" i="4" s="1"/>
  <c r="R921" i="4"/>
  <c r="Y921" i="4" s="1"/>
  <c r="R922" i="4"/>
  <c r="Y922" i="4" s="1"/>
  <c r="R923" i="4"/>
  <c r="Y923" i="4" s="1"/>
  <c r="R924" i="4"/>
  <c r="Y924" i="4" s="1"/>
  <c r="R925" i="4"/>
  <c r="Y925" i="4" s="1"/>
  <c r="R926" i="4"/>
  <c r="Y926" i="4" s="1"/>
  <c r="R927" i="4"/>
  <c r="Y927" i="4" s="1"/>
  <c r="R928" i="4"/>
  <c r="Y928" i="4" s="1"/>
  <c r="R929" i="4"/>
  <c r="Y929" i="4" s="1"/>
  <c r="R930" i="4"/>
  <c r="Y930" i="4" s="1"/>
  <c r="R931" i="4"/>
  <c r="Y931" i="4" s="1"/>
  <c r="R932" i="4"/>
  <c r="Y932" i="4" s="1"/>
  <c r="R933" i="4"/>
  <c r="Y933" i="4" s="1"/>
  <c r="R934" i="4"/>
  <c r="Y934" i="4" s="1"/>
  <c r="R935" i="4"/>
  <c r="Y935" i="4" s="1"/>
  <c r="R936" i="4"/>
  <c r="Y936" i="4" s="1"/>
  <c r="R937" i="4"/>
  <c r="Y937" i="4" s="1"/>
  <c r="R938" i="4"/>
  <c r="Y938" i="4" s="1"/>
  <c r="R939" i="4"/>
  <c r="Y939" i="4" s="1"/>
  <c r="R940" i="4"/>
  <c r="Y940" i="4" s="1"/>
  <c r="R941" i="4"/>
  <c r="Y941" i="4" s="1"/>
  <c r="R942" i="4"/>
  <c r="Y942" i="4" s="1"/>
  <c r="R943" i="4"/>
  <c r="Y943" i="4" s="1"/>
  <c r="R944" i="4"/>
  <c r="Y944" i="4" s="1"/>
  <c r="R945" i="4"/>
  <c r="Y945" i="4" s="1"/>
  <c r="R946" i="4"/>
  <c r="Y946" i="4" s="1"/>
  <c r="R947" i="4"/>
  <c r="Y947" i="4" s="1"/>
  <c r="R948" i="4"/>
  <c r="Y948" i="4" s="1"/>
  <c r="R949" i="4"/>
  <c r="Y949" i="4" s="1"/>
  <c r="R950" i="4"/>
  <c r="Y950" i="4" s="1"/>
  <c r="R951" i="4"/>
  <c r="Y951" i="4" s="1"/>
  <c r="R952" i="4"/>
  <c r="Y952" i="4" s="1"/>
  <c r="R953" i="4"/>
  <c r="Y953" i="4" s="1"/>
  <c r="R954" i="4"/>
  <c r="Y954" i="4" s="1"/>
  <c r="R955" i="4"/>
  <c r="Y955" i="4" s="1"/>
  <c r="R956" i="4"/>
  <c r="Y956" i="4" s="1"/>
  <c r="R957" i="4"/>
  <c r="Y957" i="4" s="1"/>
  <c r="R958" i="4"/>
  <c r="Y958" i="4" s="1"/>
  <c r="R959" i="4"/>
  <c r="Y959" i="4" s="1"/>
  <c r="R960" i="4"/>
  <c r="Y960" i="4" s="1"/>
  <c r="R961" i="4"/>
  <c r="Y961" i="4" s="1"/>
  <c r="R962" i="4"/>
  <c r="Y962" i="4" s="1"/>
  <c r="R963" i="4"/>
  <c r="Y963" i="4" s="1"/>
  <c r="R964" i="4"/>
  <c r="Y964" i="4" s="1"/>
  <c r="R965" i="4"/>
  <c r="Y965" i="4" s="1"/>
  <c r="R966" i="4"/>
  <c r="Y966" i="4" s="1"/>
  <c r="R967" i="4"/>
  <c r="Y967" i="4" s="1"/>
  <c r="R968" i="4"/>
  <c r="Y968" i="4" s="1"/>
  <c r="R969" i="4"/>
  <c r="Y969" i="4" s="1"/>
  <c r="R970" i="4"/>
  <c r="Y970" i="4" s="1"/>
  <c r="R971" i="4"/>
  <c r="Y971" i="4" s="1"/>
  <c r="R972" i="4"/>
  <c r="Y972" i="4" s="1"/>
  <c r="R973" i="4"/>
  <c r="Y973" i="4" s="1"/>
  <c r="R974" i="4"/>
  <c r="Y974" i="4" s="1"/>
  <c r="R975" i="4"/>
  <c r="Y975" i="4" s="1"/>
  <c r="R976" i="4"/>
  <c r="Y976" i="4" s="1"/>
  <c r="R977" i="4"/>
  <c r="Y977" i="4" s="1"/>
  <c r="R978" i="4"/>
  <c r="Y978" i="4" s="1"/>
  <c r="R979" i="4"/>
  <c r="Y979" i="4" s="1"/>
  <c r="R980" i="4"/>
  <c r="Y980" i="4" s="1"/>
  <c r="R981" i="4"/>
  <c r="Y981" i="4" s="1"/>
  <c r="R982" i="4"/>
  <c r="Y982" i="4" s="1"/>
  <c r="R983" i="4"/>
  <c r="Y983" i="4" s="1"/>
  <c r="R984" i="4"/>
  <c r="Y984" i="4" s="1"/>
  <c r="R985" i="4"/>
  <c r="Y985" i="4" s="1"/>
  <c r="R986" i="4"/>
  <c r="Y986" i="4" s="1"/>
  <c r="R987" i="4"/>
  <c r="Y987" i="4" s="1"/>
  <c r="R988" i="4"/>
  <c r="Y988" i="4" s="1"/>
  <c r="R989" i="4"/>
  <c r="Y989" i="4" s="1"/>
  <c r="R990" i="4"/>
  <c r="Y990" i="4" s="1"/>
  <c r="R991" i="4"/>
  <c r="Y991" i="4" s="1"/>
  <c r="R992" i="4"/>
  <c r="Y992" i="4" s="1"/>
  <c r="R993" i="4"/>
  <c r="Y993" i="4" s="1"/>
  <c r="R994" i="4"/>
  <c r="Y994" i="4" s="1"/>
  <c r="R995" i="4"/>
  <c r="Y995" i="4" s="1"/>
  <c r="R996" i="4"/>
  <c r="Y996" i="4" s="1"/>
  <c r="R997" i="4"/>
  <c r="Y997" i="4" s="1"/>
  <c r="R998" i="4"/>
  <c r="Y998" i="4" s="1"/>
  <c r="R999" i="4"/>
  <c r="Y999" i="4" s="1"/>
  <c r="R1000" i="4"/>
  <c r="Y1000" i="4" s="1"/>
  <c r="R1001" i="4"/>
  <c r="Y1001" i="4" s="1"/>
  <c r="R1002" i="4"/>
  <c r="Y1002" i="4" s="1"/>
  <c r="R1003" i="4"/>
  <c r="Y1003" i="4" s="1"/>
  <c r="R1004" i="4"/>
  <c r="Y1004" i="4" s="1"/>
  <c r="R1005" i="4"/>
  <c r="Y1005" i="4" s="1"/>
  <c r="R1006" i="4"/>
  <c r="Y1006" i="4" s="1"/>
  <c r="R1007" i="4"/>
  <c r="Y1007" i="4" s="1"/>
  <c r="R1008" i="4"/>
  <c r="Y1008" i="4" s="1"/>
  <c r="R1009" i="4"/>
  <c r="Y1009" i="4" s="1"/>
  <c r="R1010" i="4"/>
  <c r="Y1010" i="4" s="1"/>
  <c r="R1011" i="4"/>
  <c r="Y1011" i="4" s="1"/>
  <c r="R1012" i="4"/>
  <c r="Y1012" i="4" s="1"/>
  <c r="R1013" i="4"/>
  <c r="Y1013" i="4" s="1"/>
  <c r="R1014" i="4"/>
  <c r="Y1014" i="4" s="1"/>
  <c r="R1015" i="4"/>
  <c r="Y1015" i="4" s="1"/>
  <c r="R1016" i="4"/>
  <c r="Y1016" i="4" s="1"/>
  <c r="R1017" i="4"/>
  <c r="Y1017" i="4" s="1"/>
  <c r="R1018" i="4"/>
  <c r="Y1018" i="4" s="1"/>
  <c r="R1019" i="4"/>
  <c r="Y1019" i="4" s="1"/>
  <c r="R1020" i="4"/>
  <c r="Y1020" i="4" s="1"/>
  <c r="R1021" i="4"/>
  <c r="Y1021" i="4" s="1"/>
  <c r="R1022" i="4"/>
  <c r="Y1022" i="4" s="1"/>
  <c r="R1023" i="4"/>
  <c r="Y1023" i="4" s="1"/>
  <c r="R1024" i="4"/>
  <c r="Y1024" i="4" s="1"/>
  <c r="R1025" i="4"/>
  <c r="Y1025" i="4" s="1"/>
  <c r="R1026" i="4"/>
  <c r="Y1026" i="4" s="1"/>
  <c r="R1027" i="4"/>
  <c r="Y1027" i="4" s="1"/>
  <c r="R1028" i="4"/>
  <c r="Y1028" i="4" s="1"/>
  <c r="R1029" i="4"/>
  <c r="Y1029" i="4" s="1"/>
  <c r="R1030" i="4"/>
  <c r="Y1030" i="4" s="1"/>
  <c r="R1031" i="4"/>
  <c r="Y1031" i="4" s="1"/>
  <c r="R1032" i="4"/>
  <c r="Y1032" i="4" s="1"/>
  <c r="R1033" i="4"/>
  <c r="Y1033" i="4" s="1"/>
  <c r="R1034" i="4"/>
  <c r="Y1034" i="4" s="1"/>
  <c r="R1035" i="4"/>
  <c r="Y1035" i="4" s="1"/>
  <c r="R1036" i="4"/>
  <c r="Y1036" i="4" s="1"/>
  <c r="R1037" i="4"/>
  <c r="Y1037" i="4" s="1"/>
  <c r="R1038" i="4"/>
  <c r="Y1038" i="4" s="1"/>
  <c r="R1039" i="4"/>
  <c r="Y1039" i="4" s="1"/>
  <c r="R1040" i="4"/>
  <c r="Y1040" i="4" s="1"/>
  <c r="R1041" i="4"/>
  <c r="Y1041" i="4" s="1"/>
  <c r="R1042" i="4"/>
  <c r="Y1042" i="4" s="1"/>
  <c r="R1043" i="4"/>
  <c r="Y1043" i="4" s="1"/>
  <c r="R1044" i="4"/>
  <c r="Y1044" i="4" s="1"/>
  <c r="R1045" i="4"/>
  <c r="Y1045" i="4" s="1"/>
  <c r="R1046" i="4"/>
  <c r="Y1046" i="4" s="1"/>
  <c r="R1047" i="4"/>
  <c r="Y1047" i="4" s="1"/>
  <c r="R1048" i="4"/>
  <c r="Y1048" i="4" s="1"/>
  <c r="R1049" i="4"/>
  <c r="Y1049" i="4" s="1"/>
  <c r="R1050" i="4"/>
  <c r="Y1050" i="4" s="1"/>
  <c r="R1051" i="4"/>
  <c r="Y1051" i="4" s="1"/>
  <c r="R1052" i="4"/>
  <c r="Y1052" i="4" s="1"/>
  <c r="R1053" i="4"/>
  <c r="Y1053" i="4" s="1"/>
  <c r="R1054" i="4"/>
  <c r="Y1054" i="4" s="1"/>
  <c r="R1055" i="4"/>
  <c r="Y1055" i="4" s="1"/>
  <c r="R1056" i="4"/>
  <c r="Y1056" i="4" s="1"/>
  <c r="R1057" i="4"/>
  <c r="Y1057" i="4" s="1"/>
  <c r="R1058" i="4"/>
  <c r="Y1058" i="4" s="1"/>
  <c r="R1059" i="4"/>
  <c r="Y1059" i="4" s="1"/>
  <c r="R1060" i="4"/>
  <c r="Y1060" i="4" s="1"/>
  <c r="R1061" i="4"/>
  <c r="Y1061" i="4" s="1"/>
  <c r="R1062" i="4"/>
  <c r="Y1062" i="4" s="1"/>
  <c r="R1063" i="4"/>
  <c r="Y1063" i="4" s="1"/>
  <c r="R1064" i="4"/>
  <c r="Y1064" i="4" s="1"/>
  <c r="R1065" i="4"/>
  <c r="Y1065" i="4" s="1"/>
  <c r="R1066" i="4"/>
  <c r="Y1066" i="4" s="1"/>
  <c r="R1067" i="4"/>
  <c r="Y1067" i="4" s="1"/>
  <c r="R1068" i="4"/>
  <c r="Y1068" i="4" s="1"/>
  <c r="R1069" i="4"/>
  <c r="Y1069" i="4" s="1"/>
  <c r="R1070" i="4"/>
  <c r="Y1070" i="4" s="1"/>
  <c r="R1071" i="4"/>
  <c r="Y1071" i="4" s="1"/>
  <c r="R1072" i="4"/>
  <c r="Y1072" i="4" s="1"/>
  <c r="R1073" i="4"/>
  <c r="Y1073" i="4" s="1"/>
  <c r="R1074" i="4"/>
  <c r="Y1074" i="4" s="1"/>
  <c r="R1075" i="4"/>
  <c r="Y1075" i="4" s="1"/>
  <c r="R1076" i="4"/>
  <c r="Y1076" i="4" s="1"/>
  <c r="R1077" i="4"/>
  <c r="Y1077" i="4" s="1"/>
  <c r="R1078" i="4"/>
  <c r="Y1078" i="4" s="1"/>
  <c r="R1079" i="4"/>
  <c r="Y1079" i="4" s="1"/>
  <c r="R1080" i="4"/>
  <c r="Y1080" i="4" s="1"/>
  <c r="R1081" i="4"/>
  <c r="Y1081" i="4" s="1"/>
  <c r="R1082" i="4"/>
  <c r="Y1082" i="4" s="1"/>
  <c r="R1083" i="4"/>
  <c r="Y1083" i="4" s="1"/>
  <c r="R1084" i="4"/>
  <c r="Y1084" i="4" s="1"/>
  <c r="R1085" i="4"/>
  <c r="Y1085" i="4" s="1"/>
  <c r="R1086" i="4"/>
  <c r="Y1086" i="4" s="1"/>
  <c r="R1087" i="4"/>
  <c r="Y1087" i="4" s="1"/>
  <c r="R1088" i="4"/>
  <c r="Y1088" i="4" s="1"/>
  <c r="R1089" i="4"/>
  <c r="Y1089" i="4" s="1"/>
  <c r="R1090" i="4"/>
  <c r="Y1090" i="4" s="1"/>
  <c r="R1091" i="4"/>
  <c r="Y1091" i="4" s="1"/>
  <c r="R1092" i="4"/>
  <c r="Y1092" i="4" s="1"/>
  <c r="R1093" i="4"/>
  <c r="Y1093" i="4" s="1"/>
  <c r="R1094" i="4"/>
  <c r="Y1094" i="4" s="1"/>
  <c r="R1095" i="4"/>
  <c r="Y1095" i="4" s="1"/>
  <c r="R1096" i="4"/>
  <c r="Y1096" i="4" s="1"/>
  <c r="R1097" i="4"/>
  <c r="Y1097" i="4" s="1"/>
  <c r="R1098" i="4"/>
  <c r="Y1098" i="4" s="1"/>
  <c r="R1099" i="4"/>
  <c r="Y1099" i="4" s="1"/>
  <c r="R1100" i="4"/>
  <c r="Y1100" i="4" s="1"/>
  <c r="R1101" i="4"/>
  <c r="Y1101" i="4" s="1"/>
  <c r="R1102" i="4"/>
  <c r="Y1102" i="4" s="1"/>
  <c r="R1103" i="4"/>
  <c r="Y1103" i="4" s="1"/>
  <c r="R1104" i="4"/>
  <c r="Y1104" i="4" s="1"/>
  <c r="R1105" i="4"/>
  <c r="Y1105" i="4" s="1"/>
  <c r="R1106" i="4"/>
  <c r="Y1106" i="4" s="1"/>
  <c r="R1107" i="4"/>
  <c r="Y1107" i="4" s="1"/>
  <c r="R1108" i="4"/>
  <c r="Y1108" i="4" s="1"/>
  <c r="R1109" i="4"/>
  <c r="Y1109" i="4" s="1"/>
  <c r="R1110" i="4"/>
  <c r="Y1110" i="4" s="1"/>
  <c r="R1111" i="4"/>
  <c r="Y1111" i="4" s="1"/>
  <c r="R1112" i="4"/>
  <c r="Y1112" i="4" s="1"/>
  <c r="R1113" i="4"/>
  <c r="Y1113" i="4" s="1"/>
  <c r="R1114" i="4"/>
  <c r="Y1114" i="4" s="1"/>
  <c r="R1115" i="4"/>
  <c r="Y1115" i="4" s="1"/>
  <c r="R1116" i="4"/>
  <c r="Y1116" i="4" s="1"/>
  <c r="R1117" i="4"/>
  <c r="Y1117" i="4" s="1"/>
  <c r="R1118" i="4"/>
  <c r="Y1118" i="4" s="1"/>
  <c r="R1119" i="4"/>
  <c r="Y1119" i="4" s="1"/>
  <c r="R1120" i="4"/>
  <c r="Y1120" i="4" s="1"/>
  <c r="R1121" i="4"/>
  <c r="Y1121" i="4" s="1"/>
  <c r="R1122" i="4"/>
  <c r="Y1122" i="4" s="1"/>
  <c r="R1123" i="4"/>
  <c r="Y1123" i="4" s="1"/>
  <c r="R1124" i="4"/>
  <c r="Y1124" i="4" s="1"/>
  <c r="R1125" i="4"/>
  <c r="Y1125" i="4" s="1"/>
  <c r="R1126" i="4"/>
  <c r="Y1126" i="4" s="1"/>
  <c r="R1127" i="4"/>
  <c r="Y1127" i="4" s="1"/>
  <c r="R1128" i="4"/>
  <c r="Y1128" i="4" s="1"/>
  <c r="R1129" i="4"/>
  <c r="Y1129" i="4" s="1"/>
  <c r="R1130" i="4"/>
  <c r="Y1130" i="4" s="1"/>
  <c r="R1131" i="4"/>
  <c r="Y1131" i="4" s="1"/>
  <c r="R1132" i="4"/>
  <c r="Y1132" i="4" s="1"/>
  <c r="R1133" i="4"/>
  <c r="Y1133" i="4" s="1"/>
  <c r="R1134" i="4"/>
  <c r="Y1134" i="4" s="1"/>
  <c r="R1135" i="4"/>
  <c r="Y1135" i="4" s="1"/>
  <c r="R1136" i="4"/>
  <c r="Y1136" i="4" s="1"/>
  <c r="R1137" i="4"/>
  <c r="Y1137" i="4" s="1"/>
  <c r="R1138" i="4"/>
  <c r="Y1138" i="4" s="1"/>
  <c r="R1139" i="4"/>
  <c r="Y1139" i="4" s="1"/>
  <c r="R1140" i="4"/>
  <c r="Y1140" i="4" s="1"/>
  <c r="R1141" i="4"/>
  <c r="Y1141" i="4" s="1"/>
  <c r="R1142" i="4"/>
  <c r="Y1142" i="4" s="1"/>
  <c r="R1143" i="4"/>
  <c r="Y1143" i="4" s="1"/>
  <c r="R1144" i="4"/>
  <c r="Y1144" i="4" s="1"/>
  <c r="R1145" i="4"/>
  <c r="Y1145" i="4" s="1"/>
  <c r="R1146" i="4"/>
  <c r="Y1146" i="4" s="1"/>
  <c r="R1147" i="4"/>
  <c r="Y1147" i="4" s="1"/>
  <c r="R1148" i="4"/>
  <c r="Y1148" i="4" s="1"/>
  <c r="R1149" i="4"/>
  <c r="Y1149" i="4" s="1"/>
  <c r="R1150" i="4"/>
  <c r="Y1150" i="4" s="1"/>
  <c r="R1151" i="4"/>
  <c r="Y1151" i="4" s="1"/>
  <c r="R1152" i="4"/>
  <c r="Y1152" i="4" s="1"/>
  <c r="R1153" i="4"/>
  <c r="Y1153" i="4" s="1"/>
  <c r="R1154" i="4"/>
  <c r="Y1154" i="4" s="1"/>
  <c r="R1155" i="4"/>
  <c r="Y1155" i="4" s="1"/>
  <c r="R1156" i="4"/>
  <c r="Y1156" i="4" s="1"/>
  <c r="R1157" i="4"/>
  <c r="Y1157" i="4" s="1"/>
  <c r="R1158" i="4"/>
  <c r="Y1158" i="4" s="1"/>
  <c r="R1159" i="4"/>
  <c r="Y1159" i="4" s="1"/>
  <c r="R1160" i="4"/>
  <c r="Y1160" i="4" s="1"/>
  <c r="R1161" i="4"/>
  <c r="Y1161" i="4" s="1"/>
  <c r="R1162" i="4"/>
  <c r="Y1162" i="4" s="1"/>
  <c r="R1163" i="4"/>
  <c r="Y1163" i="4" s="1"/>
  <c r="R1164" i="4"/>
  <c r="Y1164" i="4" s="1"/>
  <c r="R1165" i="4"/>
  <c r="Y1165" i="4" s="1"/>
  <c r="R1166" i="4"/>
  <c r="Y1166" i="4" s="1"/>
  <c r="R1167" i="4"/>
  <c r="Y1167" i="4" s="1"/>
  <c r="R1168" i="4"/>
  <c r="Y1168" i="4" s="1"/>
  <c r="R1169" i="4"/>
  <c r="Y1169" i="4" s="1"/>
  <c r="R1170" i="4"/>
  <c r="Y1170" i="4" s="1"/>
  <c r="R1171" i="4"/>
  <c r="Y1171" i="4" s="1"/>
  <c r="R1172" i="4"/>
  <c r="Y1172" i="4" s="1"/>
  <c r="R1173" i="4"/>
  <c r="Y1173" i="4" s="1"/>
  <c r="R1174" i="4"/>
  <c r="Y1174" i="4" s="1"/>
  <c r="R1175" i="4"/>
  <c r="Y1175" i="4" s="1"/>
  <c r="R1176" i="4"/>
  <c r="Y1176" i="4" s="1"/>
  <c r="R1177" i="4"/>
  <c r="Y1177" i="4" s="1"/>
  <c r="R1178" i="4"/>
  <c r="Y1178" i="4" s="1"/>
  <c r="R1179" i="4"/>
  <c r="Y1179" i="4" s="1"/>
  <c r="R1180" i="4"/>
  <c r="Y1180" i="4" s="1"/>
  <c r="R1181" i="4"/>
  <c r="Y1181" i="4" s="1"/>
  <c r="R1182" i="4"/>
  <c r="Y1182" i="4" s="1"/>
  <c r="R1183" i="4"/>
  <c r="Y1183" i="4" s="1"/>
  <c r="R1184" i="4"/>
  <c r="Y1184" i="4" s="1"/>
  <c r="R1185" i="4"/>
  <c r="Y1185" i="4" s="1"/>
  <c r="R1186" i="4"/>
  <c r="Y1186" i="4" s="1"/>
  <c r="R1187" i="4"/>
  <c r="Y1187" i="4" s="1"/>
  <c r="R1188" i="4"/>
  <c r="Y1188" i="4" s="1"/>
  <c r="R1189" i="4"/>
  <c r="Y1189" i="4" s="1"/>
  <c r="R1190" i="4"/>
  <c r="Y1190" i="4" s="1"/>
  <c r="R1191" i="4"/>
  <c r="Y1191" i="4" s="1"/>
  <c r="R1192" i="4"/>
  <c r="Y1192" i="4" s="1"/>
  <c r="R1193" i="4"/>
  <c r="Y1193" i="4" s="1"/>
  <c r="R1194" i="4"/>
  <c r="Y1194" i="4" s="1"/>
  <c r="R1195" i="4"/>
  <c r="Y1195" i="4" s="1"/>
  <c r="R1196" i="4"/>
  <c r="Y1196" i="4" s="1"/>
  <c r="R1197" i="4"/>
  <c r="Y1197" i="4" s="1"/>
  <c r="R1198" i="4"/>
  <c r="Y1198" i="4" s="1"/>
  <c r="R1199" i="4"/>
  <c r="Y1199" i="4" s="1"/>
  <c r="R1200" i="4"/>
  <c r="Y1200" i="4" s="1"/>
  <c r="R1201" i="4"/>
  <c r="Y1201" i="4" s="1"/>
  <c r="Q3" i="4"/>
  <c r="X3" i="4" s="1"/>
  <c r="Q4" i="4"/>
  <c r="X4" i="4" s="1"/>
  <c r="Q5" i="4"/>
  <c r="X5" i="4" s="1"/>
  <c r="Q6" i="4"/>
  <c r="X6" i="4" s="1"/>
  <c r="Q7" i="4"/>
  <c r="X7" i="4" s="1"/>
  <c r="Q8" i="4"/>
  <c r="X8" i="4" s="1"/>
  <c r="Q9" i="4"/>
  <c r="X9" i="4" s="1"/>
  <c r="Q10" i="4"/>
  <c r="X10" i="4" s="1"/>
  <c r="Q11" i="4"/>
  <c r="X11" i="4" s="1"/>
  <c r="Q12" i="4"/>
  <c r="X12" i="4" s="1"/>
  <c r="Q13" i="4"/>
  <c r="X13" i="4" s="1"/>
  <c r="Q14" i="4"/>
  <c r="X14" i="4" s="1"/>
  <c r="Q15" i="4"/>
  <c r="X15" i="4" s="1"/>
  <c r="Q16" i="4"/>
  <c r="X16" i="4" s="1"/>
  <c r="Q17" i="4"/>
  <c r="X17" i="4" s="1"/>
  <c r="Q18" i="4"/>
  <c r="X18" i="4" s="1"/>
  <c r="Q19" i="4"/>
  <c r="X19" i="4" s="1"/>
  <c r="Q20" i="4"/>
  <c r="X20" i="4" s="1"/>
  <c r="Q21" i="4"/>
  <c r="X21" i="4" s="1"/>
  <c r="Q22" i="4"/>
  <c r="X22" i="4" s="1"/>
  <c r="Q23" i="4"/>
  <c r="X23" i="4" s="1"/>
  <c r="Q24" i="4"/>
  <c r="X24" i="4" s="1"/>
  <c r="Q25" i="4"/>
  <c r="X25" i="4" s="1"/>
  <c r="Q26" i="4"/>
  <c r="X26" i="4" s="1"/>
  <c r="Q27" i="4"/>
  <c r="X27" i="4" s="1"/>
  <c r="Q28" i="4"/>
  <c r="X28" i="4" s="1"/>
  <c r="Q29" i="4"/>
  <c r="X29" i="4" s="1"/>
  <c r="Q30" i="4"/>
  <c r="X30" i="4" s="1"/>
  <c r="Q31" i="4"/>
  <c r="X31" i="4" s="1"/>
  <c r="Q32" i="4"/>
  <c r="X32" i="4" s="1"/>
  <c r="Q33" i="4"/>
  <c r="X33" i="4" s="1"/>
  <c r="Q34" i="4"/>
  <c r="X34" i="4" s="1"/>
  <c r="Q35" i="4"/>
  <c r="X35" i="4" s="1"/>
  <c r="Q36" i="4"/>
  <c r="X36" i="4" s="1"/>
  <c r="Q37" i="4"/>
  <c r="X37" i="4" s="1"/>
  <c r="Q38" i="4"/>
  <c r="X38" i="4" s="1"/>
  <c r="Q39" i="4"/>
  <c r="X39" i="4" s="1"/>
  <c r="Q40" i="4"/>
  <c r="X40" i="4" s="1"/>
  <c r="Q41" i="4"/>
  <c r="X41" i="4" s="1"/>
  <c r="Q42" i="4"/>
  <c r="X42" i="4" s="1"/>
  <c r="Q43" i="4"/>
  <c r="X43" i="4" s="1"/>
  <c r="Q44" i="4"/>
  <c r="X44" i="4" s="1"/>
  <c r="Q45" i="4"/>
  <c r="X45" i="4" s="1"/>
  <c r="Q46" i="4"/>
  <c r="X46" i="4" s="1"/>
  <c r="Q47" i="4"/>
  <c r="X47" i="4" s="1"/>
  <c r="Q48" i="4"/>
  <c r="X48" i="4" s="1"/>
  <c r="Q49" i="4"/>
  <c r="X49" i="4" s="1"/>
  <c r="Q50" i="4"/>
  <c r="X50" i="4" s="1"/>
  <c r="Q51" i="4"/>
  <c r="X51" i="4" s="1"/>
  <c r="Q52" i="4"/>
  <c r="X52" i="4" s="1"/>
  <c r="Q53" i="4"/>
  <c r="X53" i="4" s="1"/>
  <c r="Q54" i="4"/>
  <c r="X54" i="4" s="1"/>
  <c r="Q55" i="4"/>
  <c r="X55" i="4" s="1"/>
  <c r="Q56" i="4"/>
  <c r="X56" i="4" s="1"/>
  <c r="Q57" i="4"/>
  <c r="X57" i="4" s="1"/>
  <c r="Q58" i="4"/>
  <c r="X58" i="4" s="1"/>
  <c r="Q59" i="4"/>
  <c r="X59" i="4" s="1"/>
  <c r="Q60" i="4"/>
  <c r="X60" i="4" s="1"/>
  <c r="Q61" i="4"/>
  <c r="X61" i="4" s="1"/>
  <c r="Q62" i="4"/>
  <c r="X62" i="4" s="1"/>
  <c r="Q63" i="4"/>
  <c r="X63" i="4" s="1"/>
  <c r="Q64" i="4"/>
  <c r="X64" i="4" s="1"/>
  <c r="Q65" i="4"/>
  <c r="X65" i="4" s="1"/>
  <c r="Q66" i="4"/>
  <c r="X66" i="4" s="1"/>
  <c r="Q67" i="4"/>
  <c r="X67" i="4" s="1"/>
  <c r="Q68" i="4"/>
  <c r="X68" i="4" s="1"/>
  <c r="Q69" i="4"/>
  <c r="X69" i="4" s="1"/>
  <c r="Q70" i="4"/>
  <c r="X70" i="4" s="1"/>
  <c r="Q71" i="4"/>
  <c r="X71" i="4" s="1"/>
  <c r="Q72" i="4"/>
  <c r="X72" i="4" s="1"/>
  <c r="Q73" i="4"/>
  <c r="X73" i="4" s="1"/>
  <c r="Q74" i="4"/>
  <c r="X74" i="4" s="1"/>
  <c r="Q75" i="4"/>
  <c r="X75" i="4" s="1"/>
  <c r="Q76" i="4"/>
  <c r="X76" i="4" s="1"/>
  <c r="Q77" i="4"/>
  <c r="X77" i="4" s="1"/>
  <c r="Q78" i="4"/>
  <c r="X78" i="4" s="1"/>
  <c r="Q79" i="4"/>
  <c r="X79" i="4" s="1"/>
  <c r="Q80" i="4"/>
  <c r="X80" i="4" s="1"/>
  <c r="Q81" i="4"/>
  <c r="X81" i="4" s="1"/>
  <c r="Q82" i="4"/>
  <c r="X82" i="4" s="1"/>
  <c r="Q83" i="4"/>
  <c r="X83" i="4" s="1"/>
  <c r="Q84" i="4"/>
  <c r="X84" i="4" s="1"/>
  <c r="Q85" i="4"/>
  <c r="X85" i="4" s="1"/>
  <c r="Q86" i="4"/>
  <c r="X86" i="4" s="1"/>
  <c r="Q87" i="4"/>
  <c r="X87" i="4" s="1"/>
  <c r="Q88" i="4"/>
  <c r="X88" i="4" s="1"/>
  <c r="Q89" i="4"/>
  <c r="X89" i="4" s="1"/>
  <c r="Q90" i="4"/>
  <c r="X90" i="4" s="1"/>
  <c r="Q91" i="4"/>
  <c r="X91" i="4" s="1"/>
  <c r="Q92" i="4"/>
  <c r="X92" i="4" s="1"/>
  <c r="Q93" i="4"/>
  <c r="X93" i="4" s="1"/>
  <c r="Q94" i="4"/>
  <c r="X94" i="4" s="1"/>
  <c r="Q95" i="4"/>
  <c r="X95" i="4" s="1"/>
  <c r="Q96" i="4"/>
  <c r="X96" i="4" s="1"/>
  <c r="Q97" i="4"/>
  <c r="X97" i="4" s="1"/>
  <c r="Q98" i="4"/>
  <c r="X98" i="4" s="1"/>
  <c r="Q99" i="4"/>
  <c r="X99" i="4" s="1"/>
  <c r="Q100" i="4"/>
  <c r="X100" i="4" s="1"/>
  <c r="Q101" i="4"/>
  <c r="X101" i="4" s="1"/>
  <c r="Q102" i="4"/>
  <c r="X102" i="4" s="1"/>
  <c r="Q103" i="4"/>
  <c r="X103" i="4" s="1"/>
  <c r="Q104" i="4"/>
  <c r="X104" i="4" s="1"/>
  <c r="Q105" i="4"/>
  <c r="X105" i="4" s="1"/>
  <c r="Q106" i="4"/>
  <c r="X106" i="4" s="1"/>
  <c r="Q107" i="4"/>
  <c r="X107" i="4" s="1"/>
  <c r="Q108" i="4"/>
  <c r="X108" i="4" s="1"/>
  <c r="Q109" i="4"/>
  <c r="X109" i="4" s="1"/>
  <c r="Q110" i="4"/>
  <c r="X110" i="4" s="1"/>
  <c r="Q111" i="4"/>
  <c r="X111" i="4" s="1"/>
  <c r="Q112" i="4"/>
  <c r="X112" i="4" s="1"/>
  <c r="Q113" i="4"/>
  <c r="X113" i="4" s="1"/>
  <c r="Q114" i="4"/>
  <c r="X114" i="4" s="1"/>
  <c r="Q115" i="4"/>
  <c r="X115" i="4" s="1"/>
  <c r="Q116" i="4"/>
  <c r="X116" i="4" s="1"/>
  <c r="Q117" i="4"/>
  <c r="X117" i="4" s="1"/>
  <c r="Q118" i="4"/>
  <c r="X118" i="4" s="1"/>
  <c r="Q119" i="4"/>
  <c r="X119" i="4" s="1"/>
  <c r="Q120" i="4"/>
  <c r="X120" i="4" s="1"/>
  <c r="Q121" i="4"/>
  <c r="X121" i="4" s="1"/>
  <c r="Q122" i="4"/>
  <c r="X122" i="4" s="1"/>
  <c r="Q123" i="4"/>
  <c r="X123" i="4" s="1"/>
  <c r="Q124" i="4"/>
  <c r="X124" i="4" s="1"/>
  <c r="Q125" i="4"/>
  <c r="X125" i="4" s="1"/>
  <c r="Q126" i="4"/>
  <c r="X126" i="4" s="1"/>
  <c r="Q127" i="4"/>
  <c r="X127" i="4" s="1"/>
  <c r="Q128" i="4"/>
  <c r="X128" i="4" s="1"/>
  <c r="Q129" i="4"/>
  <c r="X129" i="4" s="1"/>
  <c r="Q130" i="4"/>
  <c r="X130" i="4" s="1"/>
  <c r="Q131" i="4"/>
  <c r="X131" i="4" s="1"/>
  <c r="Q132" i="4"/>
  <c r="X132" i="4" s="1"/>
  <c r="Q133" i="4"/>
  <c r="X133" i="4" s="1"/>
  <c r="Q134" i="4"/>
  <c r="X134" i="4" s="1"/>
  <c r="Q135" i="4"/>
  <c r="X135" i="4" s="1"/>
  <c r="Q136" i="4"/>
  <c r="X136" i="4" s="1"/>
  <c r="Q137" i="4"/>
  <c r="X137" i="4" s="1"/>
  <c r="Q138" i="4"/>
  <c r="X138" i="4" s="1"/>
  <c r="Q139" i="4"/>
  <c r="X139" i="4" s="1"/>
  <c r="Q140" i="4"/>
  <c r="X140" i="4" s="1"/>
  <c r="Q141" i="4"/>
  <c r="X141" i="4" s="1"/>
  <c r="Q142" i="4"/>
  <c r="X142" i="4" s="1"/>
  <c r="Q143" i="4"/>
  <c r="X143" i="4" s="1"/>
  <c r="Q144" i="4"/>
  <c r="X144" i="4" s="1"/>
  <c r="Q145" i="4"/>
  <c r="X145" i="4" s="1"/>
  <c r="Q146" i="4"/>
  <c r="X146" i="4" s="1"/>
  <c r="Q147" i="4"/>
  <c r="X147" i="4" s="1"/>
  <c r="Q148" i="4"/>
  <c r="X148" i="4" s="1"/>
  <c r="Q149" i="4"/>
  <c r="X149" i="4" s="1"/>
  <c r="Q150" i="4"/>
  <c r="X150" i="4" s="1"/>
  <c r="Q151" i="4"/>
  <c r="X151" i="4" s="1"/>
  <c r="Q152" i="4"/>
  <c r="X152" i="4" s="1"/>
  <c r="Q153" i="4"/>
  <c r="X153" i="4" s="1"/>
  <c r="Q154" i="4"/>
  <c r="X154" i="4" s="1"/>
  <c r="Q155" i="4"/>
  <c r="X155" i="4" s="1"/>
  <c r="Q156" i="4"/>
  <c r="X156" i="4" s="1"/>
  <c r="Q157" i="4"/>
  <c r="X157" i="4" s="1"/>
  <c r="Q158" i="4"/>
  <c r="X158" i="4" s="1"/>
  <c r="Q159" i="4"/>
  <c r="X159" i="4" s="1"/>
  <c r="Q160" i="4"/>
  <c r="X160" i="4" s="1"/>
  <c r="Q161" i="4"/>
  <c r="X161" i="4" s="1"/>
  <c r="Q162" i="4"/>
  <c r="X162" i="4" s="1"/>
  <c r="Q163" i="4"/>
  <c r="X163" i="4" s="1"/>
  <c r="Q164" i="4"/>
  <c r="X164" i="4" s="1"/>
  <c r="Q165" i="4"/>
  <c r="X165" i="4" s="1"/>
  <c r="Q166" i="4"/>
  <c r="X166" i="4" s="1"/>
  <c r="Q167" i="4"/>
  <c r="X167" i="4" s="1"/>
  <c r="Q168" i="4"/>
  <c r="X168" i="4" s="1"/>
  <c r="Q169" i="4"/>
  <c r="X169" i="4" s="1"/>
  <c r="Q170" i="4"/>
  <c r="X170" i="4" s="1"/>
  <c r="Q171" i="4"/>
  <c r="X171" i="4" s="1"/>
  <c r="Q172" i="4"/>
  <c r="X172" i="4" s="1"/>
  <c r="Q173" i="4"/>
  <c r="X173" i="4" s="1"/>
  <c r="Q174" i="4"/>
  <c r="X174" i="4" s="1"/>
  <c r="Q175" i="4"/>
  <c r="X175" i="4" s="1"/>
  <c r="Q176" i="4"/>
  <c r="X176" i="4" s="1"/>
  <c r="Q177" i="4"/>
  <c r="X177" i="4" s="1"/>
  <c r="Q178" i="4"/>
  <c r="X178" i="4" s="1"/>
  <c r="Q179" i="4"/>
  <c r="X179" i="4" s="1"/>
  <c r="Q180" i="4"/>
  <c r="X180" i="4" s="1"/>
  <c r="Q181" i="4"/>
  <c r="X181" i="4" s="1"/>
  <c r="Q182" i="4"/>
  <c r="X182" i="4" s="1"/>
  <c r="Q183" i="4"/>
  <c r="X183" i="4" s="1"/>
  <c r="Q184" i="4"/>
  <c r="X184" i="4" s="1"/>
  <c r="Q185" i="4"/>
  <c r="X185" i="4" s="1"/>
  <c r="Q186" i="4"/>
  <c r="X186" i="4" s="1"/>
  <c r="Q187" i="4"/>
  <c r="X187" i="4" s="1"/>
  <c r="Q188" i="4"/>
  <c r="X188" i="4" s="1"/>
  <c r="Q189" i="4"/>
  <c r="X189" i="4" s="1"/>
  <c r="Q190" i="4"/>
  <c r="X190" i="4" s="1"/>
  <c r="Q191" i="4"/>
  <c r="X191" i="4" s="1"/>
  <c r="Q192" i="4"/>
  <c r="X192" i="4" s="1"/>
  <c r="Q193" i="4"/>
  <c r="X193" i="4" s="1"/>
  <c r="Q194" i="4"/>
  <c r="X194" i="4" s="1"/>
  <c r="Q195" i="4"/>
  <c r="X195" i="4" s="1"/>
  <c r="Q196" i="4"/>
  <c r="X196" i="4" s="1"/>
  <c r="Q197" i="4"/>
  <c r="X197" i="4" s="1"/>
  <c r="Q198" i="4"/>
  <c r="X198" i="4" s="1"/>
  <c r="Q199" i="4"/>
  <c r="X199" i="4" s="1"/>
  <c r="Q200" i="4"/>
  <c r="X200" i="4" s="1"/>
  <c r="Q201" i="4"/>
  <c r="X201" i="4" s="1"/>
  <c r="Q202" i="4"/>
  <c r="X202" i="4" s="1"/>
  <c r="Q203" i="4"/>
  <c r="X203" i="4" s="1"/>
  <c r="Q204" i="4"/>
  <c r="X204" i="4" s="1"/>
  <c r="Q205" i="4"/>
  <c r="X205" i="4" s="1"/>
  <c r="Q206" i="4"/>
  <c r="X206" i="4" s="1"/>
  <c r="Q207" i="4"/>
  <c r="X207" i="4" s="1"/>
  <c r="Q208" i="4"/>
  <c r="X208" i="4" s="1"/>
  <c r="Q209" i="4"/>
  <c r="X209" i="4" s="1"/>
  <c r="Q210" i="4"/>
  <c r="X210" i="4" s="1"/>
  <c r="Q211" i="4"/>
  <c r="X211" i="4" s="1"/>
  <c r="Q212" i="4"/>
  <c r="X212" i="4" s="1"/>
  <c r="Q213" i="4"/>
  <c r="X213" i="4" s="1"/>
  <c r="Q214" i="4"/>
  <c r="X214" i="4" s="1"/>
  <c r="Q215" i="4"/>
  <c r="X215" i="4" s="1"/>
  <c r="Q216" i="4"/>
  <c r="X216" i="4" s="1"/>
  <c r="Q217" i="4"/>
  <c r="X217" i="4" s="1"/>
  <c r="Q218" i="4"/>
  <c r="X218" i="4" s="1"/>
  <c r="Q219" i="4"/>
  <c r="X219" i="4" s="1"/>
  <c r="Q220" i="4"/>
  <c r="X220" i="4" s="1"/>
  <c r="Q221" i="4"/>
  <c r="X221" i="4" s="1"/>
  <c r="Q222" i="4"/>
  <c r="X222" i="4" s="1"/>
  <c r="Q223" i="4"/>
  <c r="X223" i="4" s="1"/>
  <c r="Q224" i="4"/>
  <c r="X224" i="4" s="1"/>
  <c r="Q225" i="4"/>
  <c r="X225" i="4" s="1"/>
  <c r="Q226" i="4"/>
  <c r="X226" i="4" s="1"/>
  <c r="Q227" i="4"/>
  <c r="X227" i="4" s="1"/>
  <c r="Q228" i="4"/>
  <c r="X228" i="4" s="1"/>
  <c r="Q229" i="4"/>
  <c r="X229" i="4" s="1"/>
  <c r="Q230" i="4"/>
  <c r="X230" i="4" s="1"/>
  <c r="Q231" i="4"/>
  <c r="X231" i="4" s="1"/>
  <c r="Q232" i="4"/>
  <c r="X232" i="4" s="1"/>
  <c r="Q233" i="4"/>
  <c r="X233" i="4" s="1"/>
  <c r="Q234" i="4"/>
  <c r="X234" i="4" s="1"/>
  <c r="Q235" i="4"/>
  <c r="X235" i="4" s="1"/>
  <c r="Q236" i="4"/>
  <c r="X236" i="4" s="1"/>
  <c r="Q237" i="4"/>
  <c r="X237" i="4" s="1"/>
  <c r="Q238" i="4"/>
  <c r="X238" i="4" s="1"/>
  <c r="Q239" i="4"/>
  <c r="X239" i="4" s="1"/>
  <c r="Q240" i="4"/>
  <c r="X240" i="4" s="1"/>
  <c r="Q241" i="4"/>
  <c r="X241" i="4" s="1"/>
  <c r="Q242" i="4"/>
  <c r="X242" i="4" s="1"/>
  <c r="Q243" i="4"/>
  <c r="X243" i="4" s="1"/>
  <c r="Q244" i="4"/>
  <c r="X244" i="4" s="1"/>
  <c r="Q245" i="4"/>
  <c r="X245" i="4" s="1"/>
  <c r="Q246" i="4"/>
  <c r="X246" i="4" s="1"/>
  <c r="Q247" i="4"/>
  <c r="X247" i="4" s="1"/>
  <c r="Q248" i="4"/>
  <c r="X248" i="4" s="1"/>
  <c r="Q249" i="4"/>
  <c r="X249" i="4" s="1"/>
  <c r="Q250" i="4"/>
  <c r="X250" i="4" s="1"/>
  <c r="Q251" i="4"/>
  <c r="X251" i="4" s="1"/>
  <c r="Q252" i="4"/>
  <c r="X252" i="4" s="1"/>
  <c r="Q253" i="4"/>
  <c r="X253" i="4" s="1"/>
  <c r="Q254" i="4"/>
  <c r="X254" i="4" s="1"/>
  <c r="Q255" i="4"/>
  <c r="X255" i="4" s="1"/>
  <c r="Q256" i="4"/>
  <c r="X256" i="4" s="1"/>
  <c r="Q257" i="4"/>
  <c r="X257" i="4" s="1"/>
  <c r="Q258" i="4"/>
  <c r="X258" i="4" s="1"/>
  <c r="Q259" i="4"/>
  <c r="X259" i="4" s="1"/>
  <c r="Q260" i="4"/>
  <c r="X260" i="4" s="1"/>
  <c r="Q261" i="4"/>
  <c r="X261" i="4" s="1"/>
  <c r="Q262" i="4"/>
  <c r="X262" i="4" s="1"/>
  <c r="Q263" i="4"/>
  <c r="X263" i="4" s="1"/>
  <c r="Q264" i="4"/>
  <c r="X264" i="4" s="1"/>
  <c r="Q265" i="4"/>
  <c r="X265" i="4" s="1"/>
  <c r="Q266" i="4"/>
  <c r="X266" i="4" s="1"/>
  <c r="Q267" i="4"/>
  <c r="X267" i="4" s="1"/>
  <c r="Q268" i="4"/>
  <c r="X268" i="4" s="1"/>
  <c r="Q269" i="4"/>
  <c r="X269" i="4" s="1"/>
  <c r="Q270" i="4"/>
  <c r="X270" i="4" s="1"/>
  <c r="Q271" i="4"/>
  <c r="X271" i="4" s="1"/>
  <c r="Q272" i="4"/>
  <c r="X272" i="4" s="1"/>
  <c r="Q273" i="4"/>
  <c r="X273" i="4" s="1"/>
  <c r="Q274" i="4"/>
  <c r="X274" i="4" s="1"/>
  <c r="Q275" i="4"/>
  <c r="X275" i="4" s="1"/>
  <c r="Q276" i="4"/>
  <c r="X276" i="4" s="1"/>
  <c r="Q277" i="4"/>
  <c r="X277" i="4" s="1"/>
  <c r="Q278" i="4"/>
  <c r="X278" i="4" s="1"/>
  <c r="Q279" i="4"/>
  <c r="X279" i="4" s="1"/>
  <c r="Q280" i="4"/>
  <c r="X280" i="4" s="1"/>
  <c r="Q281" i="4"/>
  <c r="X281" i="4" s="1"/>
  <c r="Q282" i="4"/>
  <c r="X282" i="4" s="1"/>
  <c r="Q283" i="4"/>
  <c r="X283" i="4" s="1"/>
  <c r="Q284" i="4"/>
  <c r="X284" i="4" s="1"/>
  <c r="Q285" i="4"/>
  <c r="X285" i="4" s="1"/>
  <c r="Q286" i="4"/>
  <c r="X286" i="4" s="1"/>
  <c r="Q287" i="4"/>
  <c r="X287" i="4" s="1"/>
  <c r="Q288" i="4"/>
  <c r="X288" i="4" s="1"/>
  <c r="Q289" i="4"/>
  <c r="X289" i="4" s="1"/>
  <c r="Q290" i="4"/>
  <c r="X290" i="4" s="1"/>
  <c r="Q291" i="4"/>
  <c r="X291" i="4" s="1"/>
  <c r="Q292" i="4"/>
  <c r="X292" i="4" s="1"/>
  <c r="Q293" i="4"/>
  <c r="X293" i="4" s="1"/>
  <c r="Q294" i="4"/>
  <c r="X294" i="4" s="1"/>
  <c r="Q295" i="4"/>
  <c r="X295" i="4" s="1"/>
  <c r="Q296" i="4"/>
  <c r="X296" i="4" s="1"/>
  <c r="Q297" i="4"/>
  <c r="X297" i="4" s="1"/>
  <c r="Q298" i="4"/>
  <c r="X298" i="4" s="1"/>
  <c r="Q299" i="4"/>
  <c r="X299" i="4" s="1"/>
  <c r="Q300" i="4"/>
  <c r="X300" i="4" s="1"/>
  <c r="Q301" i="4"/>
  <c r="X301" i="4" s="1"/>
  <c r="Q302" i="4"/>
  <c r="X302" i="4" s="1"/>
  <c r="Q303" i="4"/>
  <c r="X303" i="4" s="1"/>
  <c r="Q304" i="4"/>
  <c r="X304" i="4" s="1"/>
  <c r="Q305" i="4"/>
  <c r="X305" i="4" s="1"/>
  <c r="Q306" i="4"/>
  <c r="X306" i="4" s="1"/>
  <c r="Q307" i="4"/>
  <c r="X307" i="4" s="1"/>
  <c r="Q308" i="4"/>
  <c r="X308" i="4" s="1"/>
  <c r="Q309" i="4"/>
  <c r="X309" i="4" s="1"/>
  <c r="Q310" i="4"/>
  <c r="X310" i="4" s="1"/>
  <c r="Q311" i="4"/>
  <c r="X311" i="4" s="1"/>
  <c r="Q312" i="4"/>
  <c r="X312" i="4" s="1"/>
  <c r="Q313" i="4"/>
  <c r="X313" i="4" s="1"/>
  <c r="Q314" i="4"/>
  <c r="X314" i="4" s="1"/>
  <c r="Q315" i="4"/>
  <c r="X315" i="4" s="1"/>
  <c r="Q316" i="4"/>
  <c r="X316" i="4" s="1"/>
  <c r="Q317" i="4"/>
  <c r="X317" i="4" s="1"/>
  <c r="Q318" i="4"/>
  <c r="X318" i="4" s="1"/>
  <c r="Q319" i="4"/>
  <c r="X319" i="4" s="1"/>
  <c r="Q320" i="4"/>
  <c r="X320" i="4" s="1"/>
  <c r="Q321" i="4"/>
  <c r="X321" i="4" s="1"/>
  <c r="Q322" i="4"/>
  <c r="X322" i="4" s="1"/>
  <c r="Q323" i="4"/>
  <c r="X323" i="4" s="1"/>
  <c r="Q324" i="4"/>
  <c r="X324" i="4" s="1"/>
  <c r="Q325" i="4"/>
  <c r="X325" i="4" s="1"/>
  <c r="Q326" i="4"/>
  <c r="X326" i="4" s="1"/>
  <c r="Q327" i="4"/>
  <c r="X327" i="4" s="1"/>
  <c r="Q328" i="4"/>
  <c r="X328" i="4" s="1"/>
  <c r="Q329" i="4"/>
  <c r="X329" i="4" s="1"/>
  <c r="Q330" i="4"/>
  <c r="X330" i="4" s="1"/>
  <c r="Q331" i="4"/>
  <c r="X331" i="4" s="1"/>
  <c r="Q332" i="4"/>
  <c r="X332" i="4" s="1"/>
  <c r="Q333" i="4"/>
  <c r="X333" i="4" s="1"/>
  <c r="Q334" i="4"/>
  <c r="X334" i="4" s="1"/>
  <c r="Q335" i="4"/>
  <c r="X335" i="4" s="1"/>
  <c r="Q336" i="4"/>
  <c r="X336" i="4" s="1"/>
  <c r="Q337" i="4"/>
  <c r="X337" i="4" s="1"/>
  <c r="Q338" i="4"/>
  <c r="X338" i="4" s="1"/>
  <c r="Q339" i="4"/>
  <c r="X339" i="4" s="1"/>
  <c r="Q340" i="4"/>
  <c r="X340" i="4" s="1"/>
  <c r="Q341" i="4"/>
  <c r="X341" i="4" s="1"/>
  <c r="Q342" i="4"/>
  <c r="X342" i="4" s="1"/>
  <c r="Q343" i="4"/>
  <c r="X343" i="4" s="1"/>
  <c r="Q344" i="4"/>
  <c r="X344" i="4" s="1"/>
  <c r="Q345" i="4"/>
  <c r="X345" i="4" s="1"/>
  <c r="Q346" i="4"/>
  <c r="X346" i="4" s="1"/>
  <c r="Q347" i="4"/>
  <c r="X347" i="4" s="1"/>
  <c r="Q348" i="4"/>
  <c r="X348" i="4" s="1"/>
  <c r="Q349" i="4"/>
  <c r="X349" i="4" s="1"/>
  <c r="Q350" i="4"/>
  <c r="X350" i="4" s="1"/>
  <c r="Q351" i="4"/>
  <c r="X351" i="4" s="1"/>
  <c r="Q352" i="4"/>
  <c r="X352" i="4" s="1"/>
  <c r="Q353" i="4"/>
  <c r="X353" i="4" s="1"/>
  <c r="Q354" i="4"/>
  <c r="X354" i="4" s="1"/>
  <c r="Q355" i="4"/>
  <c r="X355" i="4" s="1"/>
  <c r="Q356" i="4"/>
  <c r="X356" i="4" s="1"/>
  <c r="Q357" i="4"/>
  <c r="X357" i="4" s="1"/>
  <c r="Q358" i="4"/>
  <c r="X358" i="4" s="1"/>
  <c r="Q359" i="4"/>
  <c r="X359" i="4" s="1"/>
  <c r="Q360" i="4"/>
  <c r="X360" i="4" s="1"/>
  <c r="Q361" i="4"/>
  <c r="X361" i="4" s="1"/>
  <c r="Q362" i="4"/>
  <c r="X362" i="4" s="1"/>
  <c r="Q363" i="4"/>
  <c r="X363" i="4" s="1"/>
  <c r="Q364" i="4"/>
  <c r="X364" i="4" s="1"/>
  <c r="Q365" i="4"/>
  <c r="X365" i="4" s="1"/>
  <c r="Q366" i="4"/>
  <c r="X366" i="4" s="1"/>
  <c r="Q367" i="4"/>
  <c r="X367" i="4" s="1"/>
  <c r="Q368" i="4"/>
  <c r="X368" i="4" s="1"/>
  <c r="Q369" i="4"/>
  <c r="X369" i="4" s="1"/>
  <c r="Q370" i="4"/>
  <c r="X370" i="4" s="1"/>
  <c r="Q371" i="4"/>
  <c r="X371" i="4" s="1"/>
  <c r="Q372" i="4"/>
  <c r="X372" i="4" s="1"/>
  <c r="Q373" i="4"/>
  <c r="X373" i="4" s="1"/>
  <c r="Q374" i="4"/>
  <c r="X374" i="4" s="1"/>
  <c r="Q375" i="4"/>
  <c r="X375" i="4" s="1"/>
  <c r="Q376" i="4"/>
  <c r="X376" i="4" s="1"/>
  <c r="Q377" i="4"/>
  <c r="X377" i="4" s="1"/>
  <c r="Q378" i="4"/>
  <c r="X378" i="4" s="1"/>
  <c r="Q379" i="4"/>
  <c r="X379" i="4" s="1"/>
  <c r="Q380" i="4"/>
  <c r="X380" i="4" s="1"/>
  <c r="Q381" i="4"/>
  <c r="X381" i="4" s="1"/>
  <c r="Q382" i="4"/>
  <c r="X382" i="4" s="1"/>
  <c r="Q383" i="4"/>
  <c r="X383" i="4" s="1"/>
  <c r="Q384" i="4"/>
  <c r="X384" i="4" s="1"/>
  <c r="Q385" i="4"/>
  <c r="X385" i="4" s="1"/>
  <c r="Q386" i="4"/>
  <c r="X386" i="4" s="1"/>
  <c r="Q387" i="4"/>
  <c r="X387" i="4" s="1"/>
  <c r="Q388" i="4"/>
  <c r="X388" i="4" s="1"/>
  <c r="Q389" i="4"/>
  <c r="X389" i="4" s="1"/>
  <c r="Q390" i="4"/>
  <c r="X390" i="4" s="1"/>
  <c r="Q391" i="4"/>
  <c r="X391" i="4" s="1"/>
  <c r="Q392" i="4"/>
  <c r="X392" i="4" s="1"/>
  <c r="Q393" i="4"/>
  <c r="X393" i="4" s="1"/>
  <c r="Q394" i="4"/>
  <c r="X394" i="4" s="1"/>
  <c r="Q395" i="4"/>
  <c r="X395" i="4" s="1"/>
  <c r="Q396" i="4"/>
  <c r="X396" i="4" s="1"/>
  <c r="Q397" i="4"/>
  <c r="X397" i="4" s="1"/>
  <c r="Q398" i="4"/>
  <c r="X398" i="4" s="1"/>
  <c r="Q399" i="4"/>
  <c r="X399" i="4" s="1"/>
  <c r="Q400" i="4"/>
  <c r="X400" i="4" s="1"/>
  <c r="Q401" i="4"/>
  <c r="X401" i="4" s="1"/>
  <c r="Q402" i="4"/>
  <c r="X402" i="4" s="1"/>
  <c r="Q403" i="4"/>
  <c r="X403" i="4" s="1"/>
  <c r="Q404" i="4"/>
  <c r="X404" i="4" s="1"/>
  <c r="Q405" i="4"/>
  <c r="X405" i="4" s="1"/>
  <c r="Q406" i="4"/>
  <c r="X406" i="4" s="1"/>
  <c r="Q407" i="4"/>
  <c r="X407" i="4" s="1"/>
  <c r="Q408" i="4"/>
  <c r="X408" i="4" s="1"/>
  <c r="Q409" i="4"/>
  <c r="X409" i="4" s="1"/>
  <c r="Q410" i="4"/>
  <c r="X410" i="4" s="1"/>
  <c r="Q411" i="4"/>
  <c r="X411" i="4" s="1"/>
  <c r="Q412" i="4"/>
  <c r="X412" i="4" s="1"/>
  <c r="Q413" i="4"/>
  <c r="X413" i="4" s="1"/>
  <c r="Q414" i="4"/>
  <c r="X414" i="4" s="1"/>
  <c r="Q415" i="4"/>
  <c r="X415" i="4" s="1"/>
  <c r="Q416" i="4"/>
  <c r="X416" i="4" s="1"/>
  <c r="Q417" i="4"/>
  <c r="X417" i="4" s="1"/>
  <c r="Q418" i="4"/>
  <c r="X418" i="4" s="1"/>
  <c r="Q419" i="4"/>
  <c r="X419" i="4" s="1"/>
  <c r="Q420" i="4"/>
  <c r="X420" i="4" s="1"/>
  <c r="Q421" i="4"/>
  <c r="X421" i="4" s="1"/>
  <c r="Q422" i="4"/>
  <c r="X422" i="4" s="1"/>
  <c r="Q423" i="4"/>
  <c r="X423" i="4" s="1"/>
  <c r="Q424" i="4"/>
  <c r="X424" i="4" s="1"/>
  <c r="Q425" i="4"/>
  <c r="X425" i="4" s="1"/>
  <c r="Q426" i="4"/>
  <c r="X426" i="4" s="1"/>
  <c r="Q427" i="4"/>
  <c r="X427" i="4" s="1"/>
  <c r="Q428" i="4"/>
  <c r="X428" i="4" s="1"/>
  <c r="Q429" i="4"/>
  <c r="X429" i="4" s="1"/>
  <c r="Q430" i="4"/>
  <c r="X430" i="4" s="1"/>
  <c r="Q431" i="4"/>
  <c r="X431" i="4" s="1"/>
  <c r="Q432" i="4"/>
  <c r="X432" i="4" s="1"/>
  <c r="Q433" i="4"/>
  <c r="X433" i="4" s="1"/>
  <c r="Q434" i="4"/>
  <c r="X434" i="4" s="1"/>
  <c r="Q435" i="4"/>
  <c r="X435" i="4" s="1"/>
  <c r="Q436" i="4"/>
  <c r="X436" i="4" s="1"/>
  <c r="Q437" i="4"/>
  <c r="X437" i="4" s="1"/>
  <c r="Q438" i="4"/>
  <c r="X438" i="4" s="1"/>
  <c r="Q439" i="4"/>
  <c r="X439" i="4" s="1"/>
  <c r="Q440" i="4"/>
  <c r="X440" i="4" s="1"/>
  <c r="Q441" i="4"/>
  <c r="X441" i="4" s="1"/>
  <c r="Q442" i="4"/>
  <c r="X442" i="4" s="1"/>
  <c r="Q443" i="4"/>
  <c r="X443" i="4" s="1"/>
  <c r="Q444" i="4"/>
  <c r="X444" i="4" s="1"/>
  <c r="Q445" i="4"/>
  <c r="X445" i="4" s="1"/>
  <c r="Q446" i="4"/>
  <c r="X446" i="4" s="1"/>
  <c r="Q447" i="4"/>
  <c r="X447" i="4" s="1"/>
  <c r="Q448" i="4"/>
  <c r="X448" i="4" s="1"/>
  <c r="Q449" i="4"/>
  <c r="X449" i="4" s="1"/>
  <c r="Q450" i="4"/>
  <c r="X450" i="4" s="1"/>
  <c r="Q451" i="4"/>
  <c r="X451" i="4" s="1"/>
  <c r="Q452" i="4"/>
  <c r="X452" i="4" s="1"/>
  <c r="Q453" i="4"/>
  <c r="X453" i="4" s="1"/>
  <c r="Q454" i="4"/>
  <c r="X454" i="4" s="1"/>
  <c r="Q455" i="4"/>
  <c r="X455" i="4" s="1"/>
  <c r="Q456" i="4"/>
  <c r="X456" i="4" s="1"/>
  <c r="Q457" i="4"/>
  <c r="X457" i="4" s="1"/>
  <c r="Q458" i="4"/>
  <c r="X458" i="4" s="1"/>
  <c r="Q459" i="4"/>
  <c r="X459" i="4" s="1"/>
  <c r="Q460" i="4"/>
  <c r="X460" i="4" s="1"/>
  <c r="Q461" i="4"/>
  <c r="X461" i="4" s="1"/>
  <c r="Q462" i="4"/>
  <c r="X462" i="4" s="1"/>
  <c r="Q463" i="4"/>
  <c r="X463" i="4" s="1"/>
  <c r="Q464" i="4"/>
  <c r="X464" i="4" s="1"/>
  <c r="Q465" i="4"/>
  <c r="X465" i="4" s="1"/>
  <c r="Q466" i="4"/>
  <c r="X466" i="4" s="1"/>
  <c r="Q467" i="4"/>
  <c r="X467" i="4" s="1"/>
  <c r="Q468" i="4"/>
  <c r="X468" i="4" s="1"/>
  <c r="Q469" i="4"/>
  <c r="X469" i="4" s="1"/>
  <c r="Q470" i="4"/>
  <c r="X470" i="4" s="1"/>
  <c r="Q471" i="4"/>
  <c r="X471" i="4" s="1"/>
  <c r="Q472" i="4"/>
  <c r="X472" i="4" s="1"/>
  <c r="Q473" i="4"/>
  <c r="X473" i="4" s="1"/>
  <c r="Q474" i="4"/>
  <c r="X474" i="4" s="1"/>
  <c r="Q475" i="4"/>
  <c r="X475" i="4" s="1"/>
  <c r="Q476" i="4"/>
  <c r="X476" i="4" s="1"/>
  <c r="Q477" i="4"/>
  <c r="X477" i="4" s="1"/>
  <c r="Q478" i="4"/>
  <c r="X478" i="4" s="1"/>
  <c r="Q479" i="4"/>
  <c r="X479" i="4" s="1"/>
  <c r="Q480" i="4"/>
  <c r="X480" i="4" s="1"/>
  <c r="Q481" i="4"/>
  <c r="X481" i="4" s="1"/>
  <c r="Q482" i="4"/>
  <c r="X482" i="4" s="1"/>
  <c r="Q483" i="4"/>
  <c r="X483" i="4" s="1"/>
  <c r="Q484" i="4"/>
  <c r="X484" i="4" s="1"/>
  <c r="Q485" i="4"/>
  <c r="X485" i="4" s="1"/>
  <c r="Q486" i="4"/>
  <c r="X486" i="4" s="1"/>
  <c r="Q487" i="4"/>
  <c r="X487" i="4" s="1"/>
  <c r="Q488" i="4"/>
  <c r="X488" i="4" s="1"/>
  <c r="Q489" i="4"/>
  <c r="X489" i="4" s="1"/>
  <c r="Q490" i="4"/>
  <c r="X490" i="4" s="1"/>
  <c r="Q491" i="4"/>
  <c r="X491" i="4" s="1"/>
  <c r="Q492" i="4"/>
  <c r="X492" i="4" s="1"/>
  <c r="Q493" i="4"/>
  <c r="X493" i="4" s="1"/>
  <c r="Q494" i="4"/>
  <c r="X494" i="4" s="1"/>
  <c r="Q495" i="4"/>
  <c r="X495" i="4" s="1"/>
  <c r="Q496" i="4"/>
  <c r="X496" i="4" s="1"/>
  <c r="Q497" i="4"/>
  <c r="X497" i="4" s="1"/>
  <c r="Q498" i="4"/>
  <c r="X498" i="4" s="1"/>
  <c r="Q499" i="4"/>
  <c r="X499" i="4" s="1"/>
  <c r="Q500" i="4"/>
  <c r="X500" i="4" s="1"/>
  <c r="Q501" i="4"/>
  <c r="X501" i="4" s="1"/>
  <c r="Q502" i="4"/>
  <c r="X502" i="4" s="1"/>
  <c r="Q503" i="4"/>
  <c r="X503" i="4" s="1"/>
  <c r="Q504" i="4"/>
  <c r="X504" i="4" s="1"/>
  <c r="Q505" i="4"/>
  <c r="X505" i="4" s="1"/>
  <c r="Q506" i="4"/>
  <c r="X506" i="4" s="1"/>
  <c r="Q507" i="4"/>
  <c r="X507" i="4" s="1"/>
  <c r="Q508" i="4"/>
  <c r="X508" i="4" s="1"/>
  <c r="Q509" i="4"/>
  <c r="X509" i="4" s="1"/>
  <c r="Q510" i="4"/>
  <c r="X510" i="4" s="1"/>
  <c r="Q511" i="4"/>
  <c r="X511" i="4" s="1"/>
  <c r="Q512" i="4"/>
  <c r="X512" i="4" s="1"/>
  <c r="Q513" i="4"/>
  <c r="X513" i="4" s="1"/>
  <c r="Q514" i="4"/>
  <c r="X514" i="4" s="1"/>
  <c r="Q515" i="4"/>
  <c r="X515" i="4" s="1"/>
  <c r="Q516" i="4"/>
  <c r="X516" i="4" s="1"/>
  <c r="Q517" i="4"/>
  <c r="X517" i="4" s="1"/>
  <c r="Q518" i="4"/>
  <c r="X518" i="4" s="1"/>
  <c r="Q519" i="4"/>
  <c r="X519" i="4" s="1"/>
  <c r="Q520" i="4"/>
  <c r="X520" i="4" s="1"/>
  <c r="Q521" i="4"/>
  <c r="X521" i="4" s="1"/>
  <c r="Q522" i="4"/>
  <c r="X522" i="4" s="1"/>
  <c r="Q523" i="4"/>
  <c r="X523" i="4" s="1"/>
  <c r="Q524" i="4"/>
  <c r="X524" i="4" s="1"/>
  <c r="Q525" i="4"/>
  <c r="X525" i="4" s="1"/>
  <c r="Q526" i="4"/>
  <c r="X526" i="4" s="1"/>
  <c r="Q527" i="4"/>
  <c r="X527" i="4" s="1"/>
  <c r="Q528" i="4"/>
  <c r="X528" i="4" s="1"/>
  <c r="Q529" i="4"/>
  <c r="X529" i="4" s="1"/>
  <c r="Q530" i="4"/>
  <c r="X530" i="4" s="1"/>
  <c r="Q531" i="4"/>
  <c r="X531" i="4" s="1"/>
  <c r="Q532" i="4"/>
  <c r="X532" i="4" s="1"/>
  <c r="Q533" i="4"/>
  <c r="X533" i="4" s="1"/>
  <c r="Q534" i="4"/>
  <c r="X534" i="4" s="1"/>
  <c r="Q535" i="4"/>
  <c r="X535" i="4" s="1"/>
  <c r="Q536" i="4"/>
  <c r="X536" i="4" s="1"/>
  <c r="Q537" i="4"/>
  <c r="X537" i="4" s="1"/>
  <c r="Q538" i="4"/>
  <c r="X538" i="4" s="1"/>
  <c r="Q539" i="4"/>
  <c r="X539" i="4" s="1"/>
  <c r="Q540" i="4"/>
  <c r="X540" i="4" s="1"/>
  <c r="Q541" i="4"/>
  <c r="X541" i="4" s="1"/>
  <c r="Q542" i="4"/>
  <c r="X542" i="4" s="1"/>
  <c r="Q543" i="4"/>
  <c r="X543" i="4" s="1"/>
  <c r="Q544" i="4"/>
  <c r="X544" i="4" s="1"/>
  <c r="Q545" i="4"/>
  <c r="X545" i="4" s="1"/>
  <c r="Q546" i="4"/>
  <c r="X546" i="4" s="1"/>
  <c r="Q547" i="4"/>
  <c r="X547" i="4" s="1"/>
  <c r="Q548" i="4"/>
  <c r="X548" i="4" s="1"/>
  <c r="Q549" i="4"/>
  <c r="X549" i="4" s="1"/>
  <c r="Q550" i="4"/>
  <c r="X550" i="4" s="1"/>
  <c r="Q551" i="4"/>
  <c r="X551" i="4" s="1"/>
  <c r="Q552" i="4"/>
  <c r="X552" i="4" s="1"/>
  <c r="Q553" i="4"/>
  <c r="X553" i="4" s="1"/>
  <c r="Q554" i="4"/>
  <c r="X554" i="4" s="1"/>
  <c r="Q555" i="4"/>
  <c r="X555" i="4" s="1"/>
  <c r="Q556" i="4"/>
  <c r="X556" i="4" s="1"/>
  <c r="Q557" i="4"/>
  <c r="X557" i="4" s="1"/>
  <c r="Q558" i="4"/>
  <c r="X558" i="4" s="1"/>
  <c r="Q559" i="4"/>
  <c r="X559" i="4" s="1"/>
  <c r="Q560" i="4"/>
  <c r="X560" i="4" s="1"/>
  <c r="Q561" i="4"/>
  <c r="X561" i="4" s="1"/>
  <c r="Q562" i="4"/>
  <c r="X562" i="4" s="1"/>
  <c r="Q563" i="4"/>
  <c r="X563" i="4" s="1"/>
  <c r="Q564" i="4"/>
  <c r="X564" i="4" s="1"/>
  <c r="Q565" i="4"/>
  <c r="X565" i="4" s="1"/>
  <c r="Q566" i="4"/>
  <c r="X566" i="4" s="1"/>
  <c r="Q567" i="4"/>
  <c r="X567" i="4" s="1"/>
  <c r="Q568" i="4"/>
  <c r="X568" i="4" s="1"/>
  <c r="Q569" i="4"/>
  <c r="X569" i="4" s="1"/>
  <c r="Q570" i="4"/>
  <c r="X570" i="4" s="1"/>
  <c r="Q571" i="4"/>
  <c r="X571" i="4" s="1"/>
  <c r="Q572" i="4"/>
  <c r="X572" i="4" s="1"/>
  <c r="Q573" i="4"/>
  <c r="X573" i="4" s="1"/>
  <c r="Q574" i="4"/>
  <c r="X574" i="4" s="1"/>
  <c r="Q575" i="4"/>
  <c r="X575" i="4" s="1"/>
  <c r="Q576" i="4"/>
  <c r="X576" i="4" s="1"/>
  <c r="Q577" i="4"/>
  <c r="X577" i="4" s="1"/>
  <c r="Q578" i="4"/>
  <c r="X578" i="4" s="1"/>
  <c r="Q579" i="4"/>
  <c r="X579" i="4" s="1"/>
  <c r="Q580" i="4"/>
  <c r="X580" i="4" s="1"/>
  <c r="Q581" i="4"/>
  <c r="X581" i="4" s="1"/>
  <c r="Q582" i="4"/>
  <c r="X582" i="4" s="1"/>
  <c r="Q583" i="4"/>
  <c r="X583" i="4" s="1"/>
  <c r="Q584" i="4"/>
  <c r="X584" i="4" s="1"/>
  <c r="Q585" i="4"/>
  <c r="X585" i="4" s="1"/>
  <c r="Q586" i="4"/>
  <c r="X586" i="4" s="1"/>
  <c r="Q587" i="4"/>
  <c r="X587" i="4" s="1"/>
  <c r="Q588" i="4"/>
  <c r="X588" i="4" s="1"/>
  <c r="Q589" i="4"/>
  <c r="X589" i="4" s="1"/>
  <c r="Q590" i="4"/>
  <c r="X590" i="4" s="1"/>
  <c r="Q591" i="4"/>
  <c r="X591" i="4" s="1"/>
  <c r="Q592" i="4"/>
  <c r="X592" i="4" s="1"/>
  <c r="Q593" i="4"/>
  <c r="X593" i="4" s="1"/>
  <c r="Q594" i="4"/>
  <c r="X594" i="4" s="1"/>
  <c r="Q595" i="4"/>
  <c r="X595" i="4" s="1"/>
  <c r="Q596" i="4"/>
  <c r="X596" i="4" s="1"/>
  <c r="Q597" i="4"/>
  <c r="X597" i="4" s="1"/>
  <c r="Q598" i="4"/>
  <c r="X598" i="4" s="1"/>
  <c r="Q599" i="4"/>
  <c r="X599" i="4" s="1"/>
  <c r="Q600" i="4"/>
  <c r="X600" i="4" s="1"/>
  <c r="Q601" i="4"/>
  <c r="X601" i="4" s="1"/>
  <c r="Q602" i="4"/>
  <c r="X602" i="4" s="1"/>
  <c r="Q603" i="4"/>
  <c r="X603" i="4" s="1"/>
  <c r="Q604" i="4"/>
  <c r="X604" i="4" s="1"/>
  <c r="Q605" i="4"/>
  <c r="X605" i="4" s="1"/>
  <c r="Q606" i="4"/>
  <c r="X606" i="4" s="1"/>
  <c r="Q607" i="4"/>
  <c r="X607" i="4" s="1"/>
  <c r="Q608" i="4"/>
  <c r="X608" i="4" s="1"/>
  <c r="Q609" i="4"/>
  <c r="X609" i="4" s="1"/>
  <c r="Q610" i="4"/>
  <c r="X610" i="4" s="1"/>
  <c r="Q611" i="4"/>
  <c r="X611" i="4" s="1"/>
  <c r="Q612" i="4"/>
  <c r="X612" i="4" s="1"/>
  <c r="Q613" i="4"/>
  <c r="X613" i="4" s="1"/>
  <c r="Q614" i="4"/>
  <c r="X614" i="4" s="1"/>
  <c r="Q615" i="4"/>
  <c r="X615" i="4" s="1"/>
  <c r="Q616" i="4"/>
  <c r="X616" i="4" s="1"/>
  <c r="Q617" i="4"/>
  <c r="X617" i="4" s="1"/>
  <c r="Q618" i="4"/>
  <c r="X618" i="4" s="1"/>
  <c r="Q619" i="4"/>
  <c r="X619" i="4" s="1"/>
  <c r="Q620" i="4"/>
  <c r="X620" i="4" s="1"/>
  <c r="Q621" i="4"/>
  <c r="X621" i="4" s="1"/>
  <c r="Q622" i="4"/>
  <c r="X622" i="4" s="1"/>
  <c r="Q623" i="4"/>
  <c r="X623" i="4" s="1"/>
  <c r="Q624" i="4"/>
  <c r="X624" i="4" s="1"/>
  <c r="Q625" i="4"/>
  <c r="X625" i="4" s="1"/>
  <c r="Q626" i="4"/>
  <c r="X626" i="4" s="1"/>
  <c r="Q627" i="4"/>
  <c r="X627" i="4" s="1"/>
  <c r="Q628" i="4"/>
  <c r="X628" i="4" s="1"/>
  <c r="Q629" i="4"/>
  <c r="X629" i="4" s="1"/>
  <c r="Q630" i="4"/>
  <c r="X630" i="4" s="1"/>
  <c r="Q631" i="4"/>
  <c r="X631" i="4" s="1"/>
  <c r="Q632" i="4"/>
  <c r="X632" i="4" s="1"/>
  <c r="Q633" i="4"/>
  <c r="X633" i="4" s="1"/>
  <c r="Q634" i="4"/>
  <c r="X634" i="4" s="1"/>
  <c r="Q635" i="4"/>
  <c r="X635" i="4" s="1"/>
  <c r="Q636" i="4"/>
  <c r="X636" i="4" s="1"/>
  <c r="Q637" i="4"/>
  <c r="X637" i="4" s="1"/>
  <c r="Q638" i="4"/>
  <c r="X638" i="4" s="1"/>
  <c r="Q639" i="4"/>
  <c r="X639" i="4" s="1"/>
  <c r="Q640" i="4"/>
  <c r="X640" i="4" s="1"/>
  <c r="Q641" i="4"/>
  <c r="X641" i="4" s="1"/>
  <c r="Q642" i="4"/>
  <c r="X642" i="4" s="1"/>
  <c r="Q643" i="4"/>
  <c r="X643" i="4" s="1"/>
  <c r="Q644" i="4"/>
  <c r="X644" i="4" s="1"/>
  <c r="Q645" i="4"/>
  <c r="X645" i="4" s="1"/>
  <c r="Q646" i="4"/>
  <c r="X646" i="4" s="1"/>
  <c r="Q647" i="4"/>
  <c r="X647" i="4" s="1"/>
  <c r="Q648" i="4"/>
  <c r="X648" i="4" s="1"/>
  <c r="Q649" i="4"/>
  <c r="X649" i="4" s="1"/>
  <c r="Q650" i="4"/>
  <c r="X650" i="4" s="1"/>
  <c r="Q651" i="4"/>
  <c r="X651" i="4" s="1"/>
  <c r="Q652" i="4"/>
  <c r="X652" i="4" s="1"/>
  <c r="Q653" i="4"/>
  <c r="X653" i="4" s="1"/>
  <c r="Q654" i="4"/>
  <c r="X654" i="4" s="1"/>
  <c r="Q655" i="4"/>
  <c r="X655" i="4" s="1"/>
  <c r="Q656" i="4"/>
  <c r="X656" i="4" s="1"/>
  <c r="Q657" i="4"/>
  <c r="X657" i="4" s="1"/>
  <c r="Q658" i="4"/>
  <c r="X658" i="4" s="1"/>
  <c r="Q659" i="4"/>
  <c r="X659" i="4" s="1"/>
  <c r="Q660" i="4"/>
  <c r="X660" i="4" s="1"/>
  <c r="Q661" i="4"/>
  <c r="X661" i="4" s="1"/>
  <c r="Q662" i="4"/>
  <c r="X662" i="4" s="1"/>
  <c r="Q663" i="4"/>
  <c r="X663" i="4" s="1"/>
  <c r="Q664" i="4"/>
  <c r="X664" i="4" s="1"/>
  <c r="Q665" i="4"/>
  <c r="X665" i="4" s="1"/>
  <c r="Q666" i="4"/>
  <c r="X666" i="4" s="1"/>
  <c r="Q667" i="4"/>
  <c r="X667" i="4" s="1"/>
  <c r="Q668" i="4"/>
  <c r="X668" i="4" s="1"/>
  <c r="Q669" i="4"/>
  <c r="X669" i="4" s="1"/>
  <c r="Q670" i="4"/>
  <c r="X670" i="4" s="1"/>
  <c r="Q671" i="4"/>
  <c r="X671" i="4" s="1"/>
  <c r="Q672" i="4"/>
  <c r="X672" i="4" s="1"/>
  <c r="Q673" i="4"/>
  <c r="X673" i="4" s="1"/>
  <c r="Q674" i="4"/>
  <c r="X674" i="4" s="1"/>
  <c r="Q675" i="4"/>
  <c r="X675" i="4" s="1"/>
  <c r="Q676" i="4"/>
  <c r="X676" i="4" s="1"/>
  <c r="Q677" i="4"/>
  <c r="X677" i="4" s="1"/>
  <c r="Q678" i="4"/>
  <c r="X678" i="4" s="1"/>
  <c r="Q679" i="4"/>
  <c r="X679" i="4" s="1"/>
  <c r="Q680" i="4"/>
  <c r="X680" i="4" s="1"/>
  <c r="Q681" i="4"/>
  <c r="X681" i="4" s="1"/>
  <c r="Q682" i="4"/>
  <c r="X682" i="4" s="1"/>
  <c r="Q683" i="4"/>
  <c r="X683" i="4" s="1"/>
  <c r="Q684" i="4"/>
  <c r="X684" i="4" s="1"/>
  <c r="Q685" i="4"/>
  <c r="X685" i="4" s="1"/>
  <c r="Q686" i="4"/>
  <c r="X686" i="4" s="1"/>
  <c r="Q687" i="4"/>
  <c r="X687" i="4" s="1"/>
  <c r="Q688" i="4"/>
  <c r="X688" i="4" s="1"/>
  <c r="Q689" i="4"/>
  <c r="X689" i="4" s="1"/>
  <c r="Q690" i="4"/>
  <c r="X690" i="4" s="1"/>
  <c r="Q691" i="4"/>
  <c r="X691" i="4" s="1"/>
  <c r="Q692" i="4"/>
  <c r="X692" i="4" s="1"/>
  <c r="Q693" i="4"/>
  <c r="X693" i="4" s="1"/>
  <c r="Q694" i="4"/>
  <c r="X694" i="4" s="1"/>
  <c r="Q695" i="4"/>
  <c r="X695" i="4" s="1"/>
  <c r="Q696" i="4"/>
  <c r="X696" i="4" s="1"/>
  <c r="Q697" i="4"/>
  <c r="X697" i="4" s="1"/>
  <c r="Q698" i="4"/>
  <c r="X698" i="4" s="1"/>
  <c r="Q699" i="4"/>
  <c r="X699" i="4" s="1"/>
  <c r="Q700" i="4"/>
  <c r="X700" i="4" s="1"/>
  <c r="Q701" i="4"/>
  <c r="X701" i="4" s="1"/>
  <c r="Q702" i="4"/>
  <c r="X702" i="4" s="1"/>
  <c r="Q703" i="4"/>
  <c r="X703" i="4" s="1"/>
  <c r="Q704" i="4"/>
  <c r="X704" i="4" s="1"/>
  <c r="Q705" i="4"/>
  <c r="X705" i="4" s="1"/>
  <c r="Q706" i="4"/>
  <c r="X706" i="4" s="1"/>
  <c r="Q707" i="4"/>
  <c r="X707" i="4" s="1"/>
  <c r="Q708" i="4"/>
  <c r="X708" i="4" s="1"/>
  <c r="Q709" i="4"/>
  <c r="X709" i="4" s="1"/>
  <c r="Q710" i="4"/>
  <c r="X710" i="4" s="1"/>
  <c r="Q711" i="4"/>
  <c r="X711" i="4" s="1"/>
  <c r="Q712" i="4"/>
  <c r="X712" i="4" s="1"/>
  <c r="Q713" i="4"/>
  <c r="X713" i="4" s="1"/>
  <c r="Q714" i="4"/>
  <c r="X714" i="4" s="1"/>
  <c r="Q715" i="4"/>
  <c r="X715" i="4" s="1"/>
  <c r="Q716" i="4"/>
  <c r="X716" i="4" s="1"/>
  <c r="Q717" i="4"/>
  <c r="X717" i="4" s="1"/>
  <c r="Q718" i="4"/>
  <c r="X718" i="4" s="1"/>
  <c r="Q719" i="4"/>
  <c r="X719" i="4" s="1"/>
  <c r="Q720" i="4"/>
  <c r="X720" i="4" s="1"/>
  <c r="Q721" i="4"/>
  <c r="X721" i="4" s="1"/>
  <c r="Q722" i="4"/>
  <c r="X722" i="4" s="1"/>
  <c r="Q723" i="4"/>
  <c r="X723" i="4" s="1"/>
  <c r="Q724" i="4"/>
  <c r="X724" i="4" s="1"/>
  <c r="Q725" i="4"/>
  <c r="X725" i="4" s="1"/>
  <c r="Q726" i="4"/>
  <c r="X726" i="4" s="1"/>
  <c r="Q727" i="4"/>
  <c r="X727" i="4" s="1"/>
  <c r="Q728" i="4"/>
  <c r="X728" i="4" s="1"/>
  <c r="Q729" i="4"/>
  <c r="X729" i="4" s="1"/>
  <c r="Q730" i="4"/>
  <c r="X730" i="4" s="1"/>
  <c r="Q731" i="4"/>
  <c r="X731" i="4" s="1"/>
  <c r="Q732" i="4"/>
  <c r="X732" i="4" s="1"/>
  <c r="Q733" i="4"/>
  <c r="X733" i="4" s="1"/>
  <c r="Q734" i="4"/>
  <c r="X734" i="4" s="1"/>
  <c r="Q735" i="4"/>
  <c r="X735" i="4" s="1"/>
  <c r="Q736" i="4"/>
  <c r="X736" i="4" s="1"/>
  <c r="Q737" i="4"/>
  <c r="X737" i="4" s="1"/>
  <c r="Q738" i="4"/>
  <c r="X738" i="4" s="1"/>
  <c r="Q739" i="4"/>
  <c r="X739" i="4" s="1"/>
  <c r="Q740" i="4"/>
  <c r="X740" i="4" s="1"/>
  <c r="Q741" i="4"/>
  <c r="X741" i="4" s="1"/>
  <c r="Q742" i="4"/>
  <c r="X742" i="4" s="1"/>
  <c r="Q743" i="4"/>
  <c r="X743" i="4" s="1"/>
  <c r="Q744" i="4"/>
  <c r="X744" i="4" s="1"/>
  <c r="Q745" i="4"/>
  <c r="X745" i="4" s="1"/>
  <c r="Q746" i="4"/>
  <c r="X746" i="4" s="1"/>
  <c r="Q747" i="4"/>
  <c r="X747" i="4" s="1"/>
  <c r="Q748" i="4"/>
  <c r="X748" i="4" s="1"/>
  <c r="Q749" i="4"/>
  <c r="X749" i="4" s="1"/>
  <c r="Q750" i="4"/>
  <c r="X750" i="4" s="1"/>
  <c r="Q751" i="4"/>
  <c r="X751" i="4" s="1"/>
  <c r="Q752" i="4"/>
  <c r="X752" i="4" s="1"/>
  <c r="Q753" i="4"/>
  <c r="X753" i="4" s="1"/>
  <c r="Q754" i="4"/>
  <c r="X754" i="4" s="1"/>
  <c r="Q755" i="4"/>
  <c r="X755" i="4" s="1"/>
  <c r="Q756" i="4"/>
  <c r="X756" i="4" s="1"/>
  <c r="Q757" i="4"/>
  <c r="X757" i="4" s="1"/>
  <c r="Q758" i="4"/>
  <c r="X758" i="4" s="1"/>
  <c r="Q759" i="4"/>
  <c r="X759" i="4" s="1"/>
  <c r="Q760" i="4"/>
  <c r="X760" i="4" s="1"/>
  <c r="Q761" i="4"/>
  <c r="X761" i="4" s="1"/>
  <c r="Q762" i="4"/>
  <c r="X762" i="4" s="1"/>
  <c r="Q763" i="4"/>
  <c r="X763" i="4" s="1"/>
  <c r="Q764" i="4"/>
  <c r="X764" i="4" s="1"/>
  <c r="Q765" i="4"/>
  <c r="X765" i="4" s="1"/>
  <c r="Q766" i="4"/>
  <c r="X766" i="4" s="1"/>
  <c r="Q767" i="4"/>
  <c r="X767" i="4" s="1"/>
  <c r="Q768" i="4"/>
  <c r="X768" i="4" s="1"/>
  <c r="Q769" i="4"/>
  <c r="X769" i="4" s="1"/>
  <c r="Q770" i="4"/>
  <c r="X770" i="4" s="1"/>
  <c r="Q771" i="4"/>
  <c r="X771" i="4" s="1"/>
  <c r="Q772" i="4"/>
  <c r="X772" i="4" s="1"/>
  <c r="Q773" i="4"/>
  <c r="X773" i="4" s="1"/>
  <c r="Q774" i="4"/>
  <c r="X774" i="4" s="1"/>
  <c r="Q775" i="4"/>
  <c r="X775" i="4" s="1"/>
  <c r="Q776" i="4"/>
  <c r="X776" i="4" s="1"/>
  <c r="Q777" i="4"/>
  <c r="X777" i="4" s="1"/>
  <c r="Q778" i="4"/>
  <c r="X778" i="4" s="1"/>
  <c r="Q779" i="4"/>
  <c r="X779" i="4" s="1"/>
  <c r="Q780" i="4"/>
  <c r="X780" i="4" s="1"/>
  <c r="Q781" i="4"/>
  <c r="X781" i="4" s="1"/>
  <c r="Q782" i="4"/>
  <c r="X782" i="4" s="1"/>
  <c r="Q783" i="4"/>
  <c r="X783" i="4" s="1"/>
  <c r="Q784" i="4"/>
  <c r="X784" i="4" s="1"/>
  <c r="Q785" i="4"/>
  <c r="X785" i="4" s="1"/>
  <c r="Q786" i="4"/>
  <c r="X786" i="4" s="1"/>
  <c r="Q787" i="4"/>
  <c r="X787" i="4" s="1"/>
  <c r="Q788" i="4"/>
  <c r="X788" i="4" s="1"/>
  <c r="Q789" i="4"/>
  <c r="X789" i="4" s="1"/>
  <c r="Q790" i="4"/>
  <c r="X790" i="4" s="1"/>
  <c r="Q791" i="4"/>
  <c r="X791" i="4" s="1"/>
  <c r="Q792" i="4"/>
  <c r="X792" i="4" s="1"/>
  <c r="Q793" i="4"/>
  <c r="X793" i="4" s="1"/>
  <c r="Q794" i="4"/>
  <c r="X794" i="4" s="1"/>
  <c r="Q795" i="4"/>
  <c r="X795" i="4" s="1"/>
  <c r="Q796" i="4"/>
  <c r="X796" i="4" s="1"/>
  <c r="Q797" i="4"/>
  <c r="X797" i="4" s="1"/>
  <c r="Q798" i="4"/>
  <c r="X798" i="4" s="1"/>
  <c r="Q799" i="4"/>
  <c r="X799" i="4" s="1"/>
  <c r="Q800" i="4"/>
  <c r="X800" i="4" s="1"/>
  <c r="Q801" i="4"/>
  <c r="X801" i="4" s="1"/>
  <c r="Q802" i="4"/>
  <c r="X802" i="4" s="1"/>
  <c r="Q803" i="4"/>
  <c r="X803" i="4" s="1"/>
  <c r="Q804" i="4"/>
  <c r="X804" i="4" s="1"/>
  <c r="Q805" i="4"/>
  <c r="X805" i="4" s="1"/>
  <c r="Q806" i="4"/>
  <c r="X806" i="4" s="1"/>
  <c r="Q807" i="4"/>
  <c r="X807" i="4" s="1"/>
  <c r="Q808" i="4"/>
  <c r="X808" i="4" s="1"/>
  <c r="Q809" i="4"/>
  <c r="X809" i="4" s="1"/>
  <c r="Q810" i="4"/>
  <c r="X810" i="4" s="1"/>
  <c r="Q811" i="4"/>
  <c r="X811" i="4" s="1"/>
  <c r="Q812" i="4"/>
  <c r="X812" i="4" s="1"/>
  <c r="Q813" i="4"/>
  <c r="X813" i="4" s="1"/>
  <c r="Q814" i="4"/>
  <c r="X814" i="4" s="1"/>
  <c r="Q815" i="4"/>
  <c r="X815" i="4" s="1"/>
  <c r="Q816" i="4"/>
  <c r="X816" i="4" s="1"/>
  <c r="Q817" i="4"/>
  <c r="X817" i="4" s="1"/>
  <c r="Q818" i="4"/>
  <c r="X818" i="4" s="1"/>
  <c r="Q819" i="4"/>
  <c r="X819" i="4" s="1"/>
  <c r="Q820" i="4"/>
  <c r="X820" i="4" s="1"/>
  <c r="Q821" i="4"/>
  <c r="X821" i="4" s="1"/>
  <c r="Q822" i="4"/>
  <c r="X822" i="4" s="1"/>
  <c r="Q823" i="4"/>
  <c r="X823" i="4" s="1"/>
  <c r="Q824" i="4"/>
  <c r="X824" i="4" s="1"/>
  <c r="Q825" i="4"/>
  <c r="X825" i="4" s="1"/>
  <c r="Q826" i="4"/>
  <c r="X826" i="4" s="1"/>
  <c r="Q827" i="4"/>
  <c r="X827" i="4" s="1"/>
  <c r="Q828" i="4"/>
  <c r="X828" i="4" s="1"/>
  <c r="Q829" i="4"/>
  <c r="X829" i="4" s="1"/>
  <c r="Q830" i="4"/>
  <c r="X830" i="4" s="1"/>
  <c r="Q831" i="4"/>
  <c r="X831" i="4" s="1"/>
  <c r="Q832" i="4"/>
  <c r="X832" i="4" s="1"/>
  <c r="Q833" i="4"/>
  <c r="X833" i="4" s="1"/>
  <c r="Q834" i="4"/>
  <c r="X834" i="4" s="1"/>
  <c r="Q835" i="4"/>
  <c r="X835" i="4" s="1"/>
  <c r="Q836" i="4"/>
  <c r="X836" i="4" s="1"/>
  <c r="Q837" i="4"/>
  <c r="X837" i="4" s="1"/>
  <c r="Q838" i="4"/>
  <c r="X838" i="4" s="1"/>
  <c r="Q839" i="4"/>
  <c r="X839" i="4" s="1"/>
  <c r="Q840" i="4"/>
  <c r="X840" i="4" s="1"/>
  <c r="Q841" i="4"/>
  <c r="X841" i="4" s="1"/>
  <c r="Q842" i="4"/>
  <c r="X842" i="4" s="1"/>
  <c r="Q843" i="4"/>
  <c r="X843" i="4" s="1"/>
  <c r="Q844" i="4"/>
  <c r="X844" i="4" s="1"/>
  <c r="Q845" i="4"/>
  <c r="X845" i="4" s="1"/>
  <c r="Q846" i="4"/>
  <c r="X846" i="4" s="1"/>
  <c r="Q847" i="4"/>
  <c r="X847" i="4" s="1"/>
  <c r="Q848" i="4"/>
  <c r="X848" i="4" s="1"/>
  <c r="Q849" i="4"/>
  <c r="X849" i="4" s="1"/>
  <c r="Q850" i="4"/>
  <c r="X850" i="4" s="1"/>
  <c r="Q851" i="4"/>
  <c r="X851" i="4" s="1"/>
  <c r="Q852" i="4"/>
  <c r="X852" i="4" s="1"/>
  <c r="Q853" i="4"/>
  <c r="X853" i="4" s="1"/>
  <c r="Q854" i="4"/>
  <c r="X854" i="4" s="1"/>
  <c r="Q855" i="4"/>
  <c r="X855" i="4" s="1"/>
  <c r="Q856" i="4"/>
  <c r="X856" i="4" s="1"/>
  <c r="Q857" i="4"/>
  <c r="X857" i="4" s="1"/>
  <c r="Q858" i="4"/>
  <c r="X858" i="4" s="1"/>
  <c r="Q859" i="4"/>
  <c r="X859" i="4" s="1"/>
  <c r="Q860" i="4"/>
  <c r="X860" i="4" s="1"/>
  <c r="Q861" i="4"/>
  <c r="X861" i="4" s="1"/>
  <c r="Q862" i="4"/>
  <c r="X862" i="4" s="1"/>
  <c r="Q863" i="4"/>
  <c r="X863" i="4" s="1"/>
  <c r="Q864" i="4"/>
  <c r="X864" i="4" s="1"/>
  <c r="Q865" i="4"/>
  <c r="X865" i="4" s="1"/>
  <c r="Q866" i="4"/>
  <c r="X866" i="4" s="1"/>
  <c r="Q867" i="4"/>
  <c r="X867" i="4" s="1"/>
  <c r="Q868" i="4"/>
  <c r="X868" i="4" s="1"/>
  <c r="Q869" i="4"/>
  <c r="X869" i="4" s="1"/>
  <c r="Q870" i="4"/>
  <c r="X870" i="4" s="1"/>
  <c r="Q871" i="4"/>
  <c r="X871" i="4" s="1"/>
  <c r="Q872" i="4"/>
  <c r="X872" i="4" s="1"/>
  <c r="Q873" i="4"/>
  <c r="X873" i="4" s="1"/>
  <c r="Q874" i="4"/>
  <c r="X874" i="4" s="1"/>
  <c r="Q875" i="4"/>
  <c r="X875" i="4" s="1"/>
  <c r="Q876" i="4"/>
  <c r="X876" i="4" s="1"/>
  <c r="Q877" i="4"/>
  <c r="X877" i="4" s="1"/>
  <c r="Q878" i="4"/>
  <c r="X878" i="4" s="1"/>
  <c r="Q879" i="4"/>
  <c r="X879" i="4" s="1"/>
  <c r="Q880" i="4"/>
  <c r="X880" i="4" s="1"/>
  <c r="Q881" i="4"/>
  <c r="X881" i="4" s="1"/>
  <c r="Q882" i="4"/>
  <c r="X882" i="4" s="1"/>
  <c r="Q883" i="4"/>
  <c r="X883" i="4" s="1"/>
  <c r="Q884" i="4"/>
  <c r="X884" i="4" s="1"/>
  <c r="Q885" i="4"/>
  <c r="X885" i="4" s="1"/>
  <c r="Q886" i="4"/>
  <c r="X886" i="4" s="1"/>
  <c r="Q887" i="4"/>
  <c r="X887" i="4" s="1"/>
  <c r="Q888" i="4"/>
  <c r="X888" i="4" s="1"/>
  <c r="Q889" i="4"/>
  <c r="X889" i="4" s="1"/>
  <c r="Q890" i="4"/>
  <c r="X890" i="4" s="1"/>
  <c r="Q891" i="4"/>
  <c r="X891" i="4" s="1"/>
  <c r="Q892" i="4"/>
  <c r="X892" i="4" s="1"/>
  <c r="Q893" i="4"/>
  <c r="X893" i="4" s="1"/>
  <c r="Q894" i="4"/>
  <c r="X894" i="4" s="1"/>
  <c r="Q895" i="4"/>
  <c r="X895" i="4" s="1"/>
  <c r="Q896" i="4"/>
  <c r="X896" i="4" s="1"/>
  <c r="Q897" i="4"/>
  <c r="X897" i="4" s="1"/>
  <c r="Q898" i="4"/>
  <c r="X898" i="4" s="1"/>
  <c r="Q899" i="4"/>
  <c r="X899" i="4" s="1"/>
  <c r="Q900" i="4"/>
  <c r="X900" i="4" s="1"/>
  <c r="Q901" i="4"/>
  <c r="X901" i="4" s="1"/>
  <c r="Q902" i="4"/>
  <c r="X902" i="4" s="1"/>
  <c r="Q903" i="4"/>
  <c r="X903" i="4" s="1"/>
  <c r="Q904" i="4"/>
  <c r="X904" i="4" s="1"/>
  <c r="Q905" i="4"/>
  <c r="X905" i="4" s="1"/>
  <c r="Q906" i="4"/>
  <c r="X906" i="4" s="1"/>
  <c r="Q907" i="4"/>
  <c r="X907" i="4" s="1"/>
  <c r="Q908" i="4"/>
  <c r="X908" i="4" s="1"/>
  <c r="Q909" i="4"/>
  <c r="X909" i="4" s="1"/>
  <c r="Q910" i="4"/>
  <c r="X910" i="4" s="1"/>
  <c r="Q911" i="4"/>
  <c r="X911" i="4" s="1"/>
  <c r="Q912" i="4"/>
  <c r="X912" i="4" s="1"/>
  <c r="Q913" i="4"/>
  <c r="X913" i="4" s="1"/>
  <c r="Q914" i="4"/>
  <c r="X914" i="4" s="1"/>
  <c r="Q915" i="4"/>
  <c r="X915" i="4" s="1"/>
  <c r="Q916" i="4"/>
  <c r="X916" i="4" s="1"/>
  <c r="Q917" i="4"/>
  <c r="X917" i="4" s="1"/>
  <c r="Q918" i="4"/>
  <c r="X918" i="4" s="1"/>
  <c r="Q919" i="4"/>
  <c r="X919" i="4" s="1"/>
  <c r="Q920" i="4"/>
  <c r="X920" i="4" s="1"/>
  <c r="Q921" i="4"/>
  <c r="X921" i="4" s="1"/>
  <c r="Q922" i="4"/>
  <c r="X922" i="4" s="1"/>
  <c r="Q923" i="4"/>
  <c r="X923" i="4" s="1"/>
  <c r="Q924" i="4"/>
  <c r="X924" i="4" s="1"/>
  <c r="Q925" i="4"/>
  <c r="X925" i="4" s="1"/>
  <c r="Q926" i="4"/>
  <c r="X926" i="4" s="1"/>
  <c r="Q927" i="4"/>
  <c r="X927" i="4" s="1"/>
  <c r="Q928" i="4"/>
  <c r="X928" i="4" s="1"/>
  <c r="Q929" i="4"/>
  <c r="X929" i="4" s="1"/>
  <c r="Q930" i="4"/>
  <c r="X930" i="4" s="1"/>
  <c r="Q931" i="4"/>
  <c r="X931" i="4" s="1"/>
  <c r="Q932" i="4"/>
  <c r="X932" i="4" s="1"/>
  <c r="Q933" i="4"/>
  <c r="X933" i="4" s="1"/>
  <c r="Q934" i="4"/>
  <c r="X934" i="4" s="1"/>
  <c r="Q935" i="4"/>
  <c r="X935" i="4" s="1"/>
  <c r="Q936" i="4"/>
  <c r="X936" i="4" s="1"/>
  <c r="Q937" i="4"/>
  <c r="X937" i="4" s="1"/>
  <c r="Q938" i="4"/>
  <c r="X938" i="4" s="1"/>
  <c r="Q939" i="4"/>
  <c r="X939" i="4" s="1"/>
  <c r="Q940" i="4"/>
  <c r="X940" i="4" s="1"/>
  <c r="Q941" i="4"/>
  <c r="X941" i="4" s="1"/>
  <c r="Q942" i="4"/>
  <c r="X942" i="4" s="1"/>
  <c r="Q943" i="4"/>
  <c r="X943" i="4" s="1"/>
  <c r="Q944" i="4"/>
  <c r="X944" i="4" s="1"/>
  <c r="Q945" i="4"/>
  <c r="X945" i="4" s="1"/>
  <c r="Q946" i="4"/>
  <c r="X946" i="4" s="1"/>
  <c r="Q947" i="4"/>
  <c r="X947" i="4" s="1"/>
  <c r="Q948" i="4"/>
  <c r="X948" i="4" s="1"/>
  <c r="Q949" i="4"/>
  <c r="X949" i="4" s="1"/>
  <c r="Q950" i="4"/>
  <c r="X950" i="4" s="1"/>
  <c r="Q951" i="4"/>
  <c r="X951" i="4" s="1"/>
  <c r="Q952" i="4"/>
  <c r="X952" i="4" s="1"/>
  <c r="Q953" i="4"/>
  <c r="X953" i="4" s="1"/>
  <c r="Q954" i="4"/>
  <c r="X954" i="4" s="1"/>
  <c r="Q955" i="4"/>
  <c r="X955" i="4" s="1"/>
  <c r="Q956" i="4"/>
  <c r="X956" i="4" s="1"/>
  <c r="Q957" i="4"/>
  <c r="X957" i="4" s="1"/>
  <c r="Q958" i="4"/>
  <c r="X958" i="4" s="1"/>
  <c r="Q959" i="4"/>
  <c r="X959" i="4" s="1"/>
  <c r="Q960" i="4"/>
  <c r="X960" i="4" s="1"/>
  <c r="Q961" i="4"/>
  <c r="X961" i="4" s="1"/>
  <c r="Q962" i="4"/>
  <c r="X962" i="4" s="1"/>
  <c r="Q963" i="4"/>
  <c r="X963" i="4" s="1"/>
  <c r="Q964" i="4"/>
  <c r="X964" i="4" s="1"/>
  <c r="Q965" i="4"/>
  <c r="X965" i="4" s="1"/>
  <c r="Q966" i="4"/>
  <c r="X966" i="4" s="1"/>
  <c r="Q967" i="4"/>
  <c r="X967" i="4" s="1"/>
  <c r="Q968" i="4"/>
  <c r="X968" i="4" s="1"/>
  <c r="Q969" i="4"/>
  <c r="X969" i="4" s="1"/>
  <c r="Q970" i="4"/>
  <c r="X970" i="4" s="1"/>
  <c r="Q971" i="4"/>
  <c r="X971" i="4" s="1"/>
  <c r="Q972" i="4"/>
  <c r="X972" i="4" s="1"/>
  <c r="Q973" i="4"/>
  <c r="X973" i="4" s="1"/>
  <c r="Q974" i="4"/>
  <c r="X974" i="4" s="1"/>
  <c r="Q975" i="4"/>
  <c r="X975" i="4" s="1"/>
  <c r="Q976" i="4"/>
  <c r="X976" i="4" s="1"/>
  <c r="Q977" i="4"/>
  <c r="X977" i="4" s="1"/>
  <c r="Q978" i="4"/>
  <c r="X978" i="4" s="1"/>
  <c r="Q979" i="4"/>
  <c r="X979" i="4" s="1"/>
  <c r="Q980" i="4"/>
  <c r="X980" i="4" s="1"/>
  <c r="Q981" i="4"/>
  <c r="X981" i="4" s="1"/>
  <c r="Q982" i="4"/>
  <c r="X982" i="4" s="1"/>
  <c r="Q983" i="4"/>
  <c r="X983" i="4" s="1"/>
  <c r="Q984" i="4"/>
  <c r="X984" i="4" s="1"/>
  <c r="Q985" i="4"/>
  <c r="X985" i="4" s="1"/>
  <c r="Q986" i="4"/>
  <c r="X986" i="4" s="1"/>
  <c r="Q987" i="4"/>
  <c r="X987" i="4" s="1"/>
  <c r="Q988" i="4"/>
  <c r="X988" i="4" s="1"/>
  <c r="Q989" i="4"/>
  <c r="X989" i="4" s="1"/>
  <c r="Q990" i="4"/>
  <c r="X990" i="4" s="1"/>
  <c r="Q991" i="4"/>
  <c r="X991" i="4" s="1"/>
  <c r="Q992" i="4"/>
  <c r="X992" i="4" s="1"/>
  <c r="Q993" i="4"/>
  <c r="X993" i="4" s="1"/>
  <c r="Q994" i="4"/>
  <c r="X994" i="4" s="1"/>
  <c r="Q995" i="4"/>
  <c r="X995" i="4" s="1"/>
  <c r="Q996" i="4"/>
  <c r="X996" i="4" s="1"/>
  <c r="Q997" i="4"/>
  <c r="X997" i="4" s="1"/>
  <c r="Q998" i="4"/>
  <c r="X998" i="4" s="1"/>
  <c r="Q999" i="4"/>
  <c r="X999" i="4" s="1"/>
  <c r="Q1000" i="4"/>
  <c r="X1000" i="4" s="1"/>
  <c r="Q1001" i="4"/>
  <c r="X1001" i="4" s="1"/>
  <c r="Q1002" i="4"/>
  <c r="X1002" i="4" s="1"/>
  <c r="Q1003" i="4"/>
  <c r="X1003" i="4" s="1"/>
  <c r="Q1004" i="4"/>
  <c r="X1004" i="4" s="1"/>
  <c r="Q1005" i="4"/>
  <c r="X1005" i="4" s="1"/>
  <c r="Q1006" i="4"/>
  <c r="X1006" i="4" s="1"/>
  <c r="Q1007" i="4"/>
  <c r="X1007" i="4" s="1"/>
  <c r="Q1008" i="4"/>
  <c r="X1008" i="4" s="1"/>
  <c r="Q1009" i="4"/>
  <c r="X1009" i="4" s="1"/>
  <c r="Q1010" i="4"/>
  <c r="X1010" i="4" s="1"/>
  <c r="Q1011" i="4"/>
  <c r="X1011" i="4" s="1"/>
  <c r="Q1012" i="4"/>
  <c r="X1012" i="4" s="1"/>
  <c r="Q1013" i="4"/>
  <c r="X1013" i="4" s="1"/>
  <c r="Q1014" i="4"/>
  <c r="X1014" i="4" s="1"/>
  <c r="Q1015" i="4"/>
  <c r="X1015" i="4" s="1"/>
  <c r="Q1016" i="4"/>
  <c r="X1016" i="4" s="1"/>
  <c r="Q1017" i="4"/>
  <c r="X1017" i="4" s="1"/>
  <c r="Q1018" i="4"/>
  <c r="X1018" i="4" s="1"/>
  <c r="Q1019" i="4"/>
  <c r="X1019" i="4" s="1"/>
  <c r="Q1020" i="4"/>
  <c r="X1020" i="4" s="1"/>
  <c r="Q1021" i="4"/>
  <c r="X1021" i="4" s="1"/>
  <c r="Q1022" i="4"/>
  <c r="X1022" i="4" s="1"/>
  <c r="Q1023" i="4"/>
  <c r="X1023" i="4" s="1"/>
  <c r="Q1024" i="4"/>
  <c r="X1024" i="4" s="1"/>
  <c r="Q1025" i="4"/>
  <c r="X1025" i="4" s="1"/>
  <c r="Q1026" i="4"/>
  <c r="X1026" i="4" s="1"/>
  <c r="Q1027" i="4"/>
  <c r="X1027" i="4" s="1"/>
  <c r="Q1028" i="4"/>
  <c r="X1028" i="4" s="1"/>
  <c r="Q1029" i="4"/>
  <c r="X1029" i="4" s="1"/>
  <c r="Q1030" i="4"/>
  <c r="X1030" i="4" s="1"/>
  <c r="Q1031" i="4"/>
  <c r="X1031" i="4" s="1"/>
  <c r="Q1032" i="4"/>
  <c r="X1032" i="4" s="1"/>
  <c r="Q1033" i="4"/>
  <c r="X1033" i="4" s="1"/>
  <c r="Q1034" i="4"/>
  <c r="X1034" i="4" s="1"/>
  <c r="Q1035" i="4"/>
  <c r="X1035" i="4" s="1"/>
  <c r="Q1036" i="4"/>
  <c r="X1036" i="4" s="1"/>
  <c r="Q1037" i="4"/>
  <c r="X1037" i="4" s="1"/>
  <c r="Q1038" i="4"/>
  <c r="X1038" i="4" s="1"/>
  <c r="Q1039" i="4"/>
  <c r="X1039" i="4" s="1"/>
  <c r="Q1040" i="4"/>
  <c r="X1040" i="4" s="1"/>
  <c r="Q1041" i="4"/>
  <c r="X1041" i="4" s="1"/>
  <c r="Q1042" i="4"/>
  <c r="X1042" i="4" s="1"/>
  <c r="Q1043" i="4"/>
  <c r="X1043" i="4" s="1"/>
  <c r="Q1044" i="4"/>
  <c r="X1044" i="4" s="1"/>
  <c r="Q1045" i="4"/>
  <c r="X1045" i="4" s="1"/>
  <c r="Q1046" i="4"/>
  <c r="X1046" i="4" s="1"/>
  <c r="Q1047" i="4"/>
  <c r="X1047" i="4" s="1"/>
  <c r="Q1048" i="4"/>
  <c r="X1048" i="4" s="1"/>
  <c r="Q1049" i="4"/>
  <c r="X1049" i="4" s="1"/>
  <c r="Q1050" i="4"/>
  <c r="X1050" i="4" s="1"/>
  <c r="Q1051" i="4"/>
  <c r="X1051" i="4" s="1"/>
  <c r="Q1052" i="4"/>
  <c r="X1052" i="4" s="1"/>
  <c r="Q1053" i="4"/>
  <c r="X1053" i="4" s="1"/>
  <c r="Q1054" i="4"/>
  <c r="X1054" i="4" s="1"/>
  <c r="Q1055" i="4"/>
  <c r="X1055" i="4" s="1"/>
  <c r="Q1056" i="4"/>
  <c r="X1056" i="4" s="1"/>
  <c r="Q1057" i="4"/>
  <c r="X1057" i="4" s="1"/>
  <c r="Q1058" i="4"/>
  <c r="X1058" i="4" s="1"/>
  <c r="Q1059" i="4"/>
  <c r="X1059" i="4" s="1"/>
  <c r="Q1060" i="4"/>
  <c r="X1060" i="4" s="1"/>
  <c r="Q1061" i="4"/>
  <c r="X1061" i="4" s="1"/>
  <c r="Q1062" i="4"/>
  <c r="X1062" i="4" s="1"/>
  <c r="Q1063" i="4"/>
  <c r="X1063" i="4" s="1"/>
  <c r="Q1064" i="4"/>
  <c r="X1064" i="4" s="1"/>
  <c r="Q1065" i="4"/>
  <c r="X1065" i="4" s="1"/>
  <c r="Q1066" i="4"/>
  <c r="X1066" i="4" s="1"/>
  <c r="Q1067" i="4"/>
  <c r="X1067" i="4" s="1"/>
  <c r="Q1068" i="4"/>
  <c r="X1068" i="4" s="1"/>
  <c r="Q1069" i="4"/>
  <c r="X1069" i="4" s="1"/>
  <c r="Q1070" i="4"/>
  <c r="X1070" i="4" s="1"/>
  <c r="Q1071" i="4"/>
  <c r="X1071" i="4" s="1"/>
  <c r="Q1072" i="4"/>
  <c r="X1072" i="4" s="1"/>
  <c r="Q1073" i="4"/>
  <c r="X1073" i="4" s="1"/>
  <c r="Q1074" i="4"/>
  <c r="X1074" i="4" s="1"/>
  <c r="Q1075" i="4"/>
  <c r="X1075" i="4" s="1"/>
  <c r="Q1076" i="4"/>
  <c r="X1076" i="4" s="1"/>
  <c r="Q1077" i="4"/>
  <c r="X1077" i="4" s="1"/>
  <c r="Q1078" i="4"/>
  <c r="X1078" i="4" s="1"/>
  <c r="Q1079" i="4"/>
  <c r="X1079" i="4" s="1"/>
  <c r="Q1080" i="4"/>
  <c r="X1080" i="4" s="1"/>
  <c r="Q1081" i="4"/>
  <c r="X1081" i="4" s="1"/>
  <c r="Q1082" i="4"/>
  <c r="X1082" i="4" s="1"/>
  <c r="Q1083" i="4"/>
  <c r="X1083" i="4" s="1"/>
  <c r="Q1084" i="4"/>
  <c r="X1084" i="4" s="1"/>
  <c r="Q1085" i="4"/>
  <c r="X1085" i="4" s="1"/>
  <c r="Q1086" i="4"/>
  <c r="X1086" i="4" s="1"/>
  <c r="Q1087" i="4"/>
  <c r="X1087" i="4" s="1"/>
  <c r="Q1088" i="4"/>
  <c r="X1088" i="4" s="1"/>
  <c r="Q1089" i="4"/>
  <c r="X1089" i="4" s="1"/>
  <c r="Q1090" i="4"/>
  <c r="X1090" i="4" s="1"/>
  <c r="Q1091" i="4"/>
  <c r="X1091" i="4" s="1"/>
  <c r="Q1092" i="4"/>
  <c r="X1092" i="4" s="1"/>
  <c r="Q1093" i="4"/>
  <c r="X1093" i="4" s="1"/>
  <c r="Q1094" i="4"/>
  <c r="X1094" i="4" s="1"/>
  <c r="Q1095" i="4"/>
  <c r="X1095" i="4" s="1"/>
  <c r="Q1096" i="4"/>
  <c r="X1096" i="4" s="1"/>
  <c r="Q1097" i="4"/>
  <c r="X1097" i="4" s="1"/>
  <c r="Q1098" i="4"/>
  <c r="X1098" i="4" s="1"/>
  <c r="Q1099" i="4"/>
  <c r="X1099" i="4" s="1"/>
  <c r="Q1100" i="4"/>
  <c r="X1100" i="4" s="1"/>
  <c r="Q1101" i="4"/>
  <c r="X1101" i="4" s="1"/>
  <c r="Q1102" i="4"/>
  <c r="X1102" i="4" s="1"/>
  <c r="Q1103" i="4"/>
  <c r="X1103" i="4" s="1"/>
  <c r="Q1104" i="4"/>
  <c r="X1104" i="4" s="1"/>
  <c r="Q1105" i="4"/>
  <c r="X1105" i="4" s="1"/>
  <c r="Q1106" i="4"/>
  <c r="X1106" i="4" s="1"/>
  <c r="Q1107" i="4"/>
  <c r="X1107" i="4" s="1"/>
  <c r="Q1108" i="4"/>
  <c r="X1108" i="4" s="1"/>
  <c r="Q1109" i="4"/>
  <c r="X1109" i="4" s="1"/>
  <c r="Q1110" i="4"/>
  <c r="X1110" i="4" s="1"/>
  <c r="Q1111" i="4"/>
  <c r="X1111" i="4" s="1"/>
  <c r="Q1112" i="4"/>
  <c r="X1112" i="4" s="1"/>
  <c r="Q1113" i="4"/>
  <c r="X1113" i="4" s="1"/>
  <c r="Q1114" i="4"/>
  <c r="X1114" i="4" s="1"/>
  <c r="Q1115" i="4"/>
  <c r="X1115" i="4" s="1"/>
  <c r="Q1116" i="4"/>
  <c r="X1116" i="4" s="1"/>
  <c r="Q1117" i="4"/>
  <c r="X1117" i="4" s="1"/>
  <c r="Q1118" i="4"/>
  <c r="X1118" i="4" s="1"/>
  <c r="Q1119" i="4"/>
  <c r="X1119" i="4" s="1"/>
  <c r="Q1120" i="4"/>
  <c r="X1120" i="4" s="1"/>
  <c r="Q1121" i="4"/>
  <c r="X1121" i="4" s="1"/>
  <c r="Q1122" i="4"/>
  <c r="X1122" i="4" s="1"/>
  <c r="Q1123" i="4"/>
  <c r="X1123" i="4" s="1"/>
  <c r="Q1124" i="4"/>
  <c r="X1124" i="4" s="1"/>
  <c r="Q1125" i="4"/>
  <c r="X1125" i="4" s="1"/>
  <c r="Q1126" i="4"/>
  <c r="X1126" i="4" s="1"/>
  <c r="Q1127" i="4"/>
  <c r="X1127" i="4" s="1"/>
  <c r="Q1128" i="4"/>
  <c r="X1128" i="4" s="1"/>
  <c r="Q1129" i="4"/>
  <c r="X1129" i="4" s="1"/>
  <c r="Q1130" i="4"/>
  <c r="X1130" i="4" s="1"/>
  <c r="Q1131" i="4"/>
  <c r="X1131" i="4" s="1"/>
  <c r="Q1132" i="4"/>
  <c r="X1132" i="4" s="1"/>
  <c r="Q1133" i="4"/>
  <c r="X1133" i="4" s="1"/>
  <c r="Q1134" i="4"/>
  <c r="X1134" i="4" s="1"/>
  <c r="Q1135" i="4"/>
  <c r="X1135" i="4" s="1"/>
  <c r="Q1136" i="4"/>
  <c r="X1136" i="4" s="1"/>
  <c r="Q1137" i="4"/>
  <c r="X1137" i="4" s="1"/>
  <c r="Q1138" i="4"/>
  <c r="X1138" i="4" s="1"/>
  <c r="Q1139" i="4"/>
  <c r="X1139" i="4" s="1"/>
  <c r="Q1140" i="4"/>
  <c r="X1140" i="4" s="1"/>
  <c r="Q1141" i="4"/>
  <c r="X1141" i="4" s="1"/>
  <c r="Q1142" i="4"/>
  <c r="X1142" i="4" s="1"/>
  <c r="Q1143" i="4"/>
  <c r="X1143" i="4" s="1"/>
  <c r="Q1144" i="4"/>
  <c r="X1144" i="4" s="1"/>
  <c r="Q1145" i="4"/>
  <c r="X1145" i="4" s="1"/>
  <c r="Q1146" i="4"/>
  <c r="X1146" i="4" s="1"/>
  <c r="Q1147" i="4"/>
  <c r="X1147" i="4" s="1"/>
  <c r="Q1148" i="4"/>
  <c r="X1148" i="4" s="1"/>
  <c r="Q1149" i="4"/>
  <c r="X1149" i="4" s="1"/>
  <c r="Q1150" i="4"/>
  <c r="X1150" i="4" s="1"/>
  <c r="Q1151" i="4"/>
  <c r="X1151" i="4" s="1"/>
  <c r="Q1152" i="4"/>
  <c r="X1152" i="4" s="1"/>
  <c r="Q1153" i="4"/>
  <c r="X1153" i="4" s="1"/>
  <c r="Q1154" i="4"/>
  <c r="X1154" i="4" s="1"/>
  <c r="Q1155" i="4"/>
  <c r="X1155" i="4" s="1"/>
  <c r="Q1156" i="4"/>
  <c r="X1156" i="4" s="1"/>
  <c r="Q1157" i="4"/>
  <c r="X1157" i="4" s="1"/>
  <c r="Q1158" i="4"/>
  <c r="X1158" i="4" s="1"/>
  <c r="Q1159" i="4"/>
  <c r="X1159" i="4" s="1"/>
  <c r="Q1160" i="4"/>
  <c r="X1160" i="4" s="1"/>
  <c r="Q1161" i="4"/>
  <c r="X1161" i="4" s="1"/>
  <c r="Q1162" i="4"/>
  <c r="X1162" i="4" s="1"/>
  <c r="Q1163" i="4"/>
  <c r="X1163" i="4" s="1"/>
  <c r="Q1164" i="4"/>
  <c r="X1164" i="4" s="1"/>
  <c r="Q1165" i="4"/>
  <c r="X1165" i="4" s="1"/>
  <c r="Q1166" i="4"/>
  <c r="X1166" i="4" s="1"/>
  <c r="Q1167" i="4"/>
  <c r="X1167" i="4" s="1"/>
  <c r="Q1168" i="4"/>
  <c r="X1168" i="4" s="1"/>
  <c r="Q1169" i="4"/>
  <c r="X1169" i="4" s="1"/>
  <c r="Q1170" i="4"/>
  <c r="X1170" i="4" s="1"/>
  <c r="Q1171" i="4"/>
  <c r="X1171" i="4" s="1"/>
  <c r="Q1172" i="4"/>
  <c r="X1172" i="4" s="1"/>
  <c r="Q1173" i="4"/>
  <c r="X1173" i="4" s="1"/>
  <c r="Q1174" i="4"/>
  <c r="X1174" i="4" s="1"/>
  <c r="Q1175" i="4"/>
  <c r="X1175" i="4" s="1"/>
  <c r="Q1176" i="4"/>
  <c r="X1176" i="4" s="1"/>
  <c r="Q1177" i="4"/>
  <c r="X1177" i="4" s="1"/>
  <c r="Q1178" i="4"/>
  <c r="X1178" i="4" s="1"/>
  <c r="Q1179" i="4"/>
  <c r="X1179" i="4" s="1"/>
  <c r="Q1180" i="4"/>
  <c r="X1180" i="4" s="1"/>
  <c r="Q1181" i="4"/>
  <c r="X1181" i="4" s="1"/>
  <c r="Q1182" i="4"/>
  <c r="X1182" i="4" s="1"/>
  <c r="Q1183" i="4"/>
  <c r="X1183" i="4" s="1"/>
  <c r="Q1184" i="4"/>
  <c r="X1184" i="4" s="1"/>
  <c r="Q1185" i="4"/>
  <c r="X1185" i="4" s="1"/>
  <c r="Q1186" i="4"/>
  <c r="X1186" i="4" s="1"/>
  <c r="Q1187" i="4"/>
  <c r="X1187" i="4" s="1"/>
  <c r="Q1188" i="4"/>
  <c r="X1188" i="4" s="1"/>
  <c r="Q1189" i="4"/>
  <c r="X1189" i="4" s="1"/>
  <c r="Q1190" i="4"/>
  <c r="X1190" i="4" s="1"/>
  <c r="Q1191" i="4"/>
  <c r="X1191" i="4" s="1"/>
  <c r="Q1192" i="4"/>
  <c r="X1192" i="4" s="1"/>
  <c r="Q1193" i="4"/>
  <c r="X1193" i="4" s="1"/>
  <c r="Q1194" i="4"/>
  <c r="X1194" i="4" s="1"/>
  <c r="Q1195" i="4"/>
  <c r="X1195" i="4" s="1"/>
  <c r="Q1196" i="4"/>
  <c r="X1196" i="4" s="1"/>
  <c r="Q1197" i="4"/>
  <c r="X1197" i="4" s="1"/>
  <c r="Q1198" i="4"/>
  <c r="X1198" i="4" s="1"/>
  <c r="Q1199" i="4"/>
  <c r="X1199" i="4" s="1"/>
  <c r="Q1200" i="4"/>
  <c r="X1200" i="4" s="1"/>
  <c r="Q1201" i="4"/>
  <c r="X1201" i="4" s="1"/>
  <c r="B547" i="3"/>
  <c r="B535" i="3"/>
  <c r="B1314" i="3"/>
  <c r="B1301" i="3"/>
  <c r="B523" i="3"/>
  <c r="B511" i="3"/>
  <c r="B499" i="3"/>
  <c r="B487" i="3"/>
  <c r="B475" i="3"/>
  <c r="B271" i="3"/>
  <c r="B1288" i="3"/>
  <c r="B1275" i="3"/>
  <c r="B463" i="3"/>
  <c r="B1262" i="3"/>
  <c r="B62" i="3"/>
  <c r="B128" i="3"/>
  <c r="B451" i="3"/>
  <c r="B1249" i="3"/>
  <c r="B439" i="3"/>
  <c r="B260" i="3"/>
  <c r="B1236" i="3"/>
  <c r="B1223" i="3"/>
  <c r="B1210" i="3"/>
  <c r="B1197" i="3"/>
  <c r="B1184" i="3"/>
  <c r="B1171" i="3"/>
  <c r="B427" i="3"/>
  <c r="B1158" i="3"/>
  <c r="B13" i="3"/>
  <c r="B1145" i="3"/>
  <c r="B1132" i="3"/>
  <c r="B1119" i="3"/>
  <c r="B1106" i="3"/>
  <c r="B1093" i="3"/>
  <c r="B1080" i="3"/>
  <c r="B1067" i="3"/>
  <c r="B415" i="3"/>
  <c r="B403" i="3"/>
  <c r="B1054" i="3"/>
  <c r="B391" i="3"/>
  <c r="B249" i="3"/>
  <c r="B1041" i="3"/>
  <c r="B41" i="3"/>
  <c r="B1028" i="3"/>
  <c r="B1015" i="3"/>
  <c r="B1002" i="3"/>
  <c r="B989" i="3"/>
  <c r="B976" i="3"/>
  <c r="B379" i="3"/>
  <c r="B367" i="3"/>
  <c r="B355" i="3"/>
  <c r="B88" i="3"/>
  <c r="B9" i="3"/>
  <c r="B238" i="3"/>
  <c r="B963" i="3"/>
  <c r="B79" i="3"/>
  <c r="B23" i="3"/>
  <c r="B227" i="3"/>
  <c r="B950" i="3"/>
  <c r="B937" i="3"/>
  <c r="B70" i="3"/>
  <c r="B216" i="3"/>
  <c r="B343" i="3"/>
  <c r="B924" i="3"/>
  <c r="B911" i="3"/>
  <c r="B205" i="3"/>
  <c r="B898" i="3"/>
  <c r="B885" i="3"/>
  <c r="B872" i="3"/>
  <c r="B331" i="3"/>
  <c r="B859" i="3"/>
  <c r="B846" i="3"/>
  <c r="B833" i="3"/>
  <c r="B820" i="3"/>
  <c r="B807" i="3"/>
  <c r="B319" i="3"/>
  <c r="B55" i="3"/>
  <c r="B794" i="3"/>
  <c r="B194" i="3"/>
  <c r="B48" i="3"/>
  <c r="B781" i="3"/>
  <c r="B768" i="3"/>
  <c r="B307" i="3"/>
  <c r="B35" i="3"/>
  <c r="B295" i="3"/>
  <c r="B755" i="3"/>
  <c r="B742" i="3"/>
  <c r="B729" i="3"/>
  <c r="B183" i="3"/>
  <c r="B716" i="3"/>
  <c r="B29" i="3"/>
  <c r="B703" i="3"/>
  <c r="B5" i="3"/>
  <c r="B690" i="3"/>
  <c r="B118" i="3"/>
  <c r="B283" i="3"/>
  <c r="B172" i="3"/>
  <c r="B161" i="3"/>
  <c r="B677" i="3"/>
  <c r="B150" i="3"/>
  <c r="B664" i="3"/>
  <c r="B651" i="3"/>
  <c r="B108" i="3"/>
  <c r="B638" i="3"/>
  <c r="B625" i="3"/>
  <c r="B612" i="3"/>
  <c r="B98" i="3"/>
  <c r="B599" i="3"/>
  <c r="B586" i="3"/>
  <c r="B573" i="3"/>
  <c r="B18" i="3"/>
  <c r="B560" i="3"/>
  <c r="B139" i="3"/>
  <c r="B1315" i="3" l="1"/>
</calcChain>
</file>

<file path=xl/sharedStrings.xml><?xml version="1.0" encoding="utf-8"?>
<sst xmlns="http://schemas.openxmlformats.org/spreadsheetml/2006/main" count="12334" uniqueCount="217">
  <si>
    <t>STORE_ID</t>
  </si>
  <si>
    <t>FAMILY_DESC</t>
  </si>
  <si>
    <t>YEAR</t>
  </si>
  <si>
    <t>MONTH</t>
  </si>
  <si>
    <t>SALES_UNITS</t>
  </si>
  <si>
    <t>SALES_TESP</t>
  </si>
  <si>
    <t>SALES_TISP</t>
  </si>
  <si>
    <t>GROSS_MARGIN</t>
  </si>
  <si>
    <t>SPACE</t>
  </si>
  <si>
    <t>NDSA</t>
  </si>
  <si>
    <t>TXNS</t>
  </si>
  <si>
    <t>FORMAT</t>
  </si>
  <si>
    <t>SUMOFPOPULATION</t>
  </si>
  <si>
    <t>TOTAL_SPACE</t>
  </si>
  <si>
    <t>TOTAL_TISP</t>
  </si>
  <si>
    <t>Basic Sun Preparations</t>
  </si>
  <si>
    <t>Convenience</t>
  </si>
  <si>
    <t>Chemist</t>
  </si>
  <si>
    <t>Destination</t>
  </si>
  <si>
    <t>Desp.</t>
  </si>
  <si>
    <t>Aggregate level</t>
  </si>
  <si>
    <t>NA</t>
  </si>
  <si>
    <t>Desp. Of the product family</t>
  </si>
  <si>
    <t>Year</t>
  </si>
  <si>
    <t>Month</t>
  </si>
  <si>
    <t>Unit sales</t>
  </si>
  <si>
    <t>Family/Store/Month</t>
  </si>
  <si>
    <t>Tax excluded sales</t>
  </si>
  <si>
    <t>GM</t>
  </si>
  <si>
    <t>Shelf space allotted</t>
  </si>
  <si>
    <t>Family/Store</t>
  </si>
  <si>
    <t>Non-dispensable trading area</t>
  </si>
  <si>
    <t>Store</t>
  </si>
  <si>
    <t>Store format</t>
  </si>
  <si>
    <t>Sum of population</t>
  </si>
  <si>
    <t>Total store space</t>
  </si>
  <si>
    <t>Total store TISP sales</t>
  </si>
  <si>
    <t>Region</t>
  </si>
  <si>
    <t>Region #</t>
  </si>
  <si>
    <t>Tax included sales</t>
  </si>
  <si>
    <t>Transaction ID</t>
  </si>
  <si>
    <t>Grand Total</t>
  </si>
  <si>
    <t>10 Count</t>
  </si>
  <si>
    <t>19 Count</t>
  </si>
  <si>
    <t>23 Count</t>
  </si>
  <si>
    <t>52 Count</t>
  </si>
  <si>
    <t>57 Count</t>
  </si>
  <si>
    <t>74 Count</t>
  </si>
  <si>
    <t>86 Count</t>
  </si>
  <si>
    <t>118 Count</t>
  </si>
  <si>
    <t>127 Count</t>
  </si>
  <si>
    <t>130 Count</t>
  </si>
  <si>
    <t>163 Count</t>
  </si>
  <si>
    <t>172 Count</t>
  </si>
  <si>
    <t>185 Count</t>
  </si>
  <si>
    <t>190 Count</t>
  </si>
  <si>
    <t>193 Count</t>
  </si>
  <si>
    <t>241 Count</t>
  </si>
  <si>
    <t>247 Count</t>
  </si>
  <si>
    <t>279 Count</t>
  </si>
  <si>
    <t>280 Count</t>
  </si>
  <si>
    <t>283 Count</t>
  </si>
  <si>
    <t>310 Count</t>
  </si>
  <si>
    <t>331 Count</t>
  </si>
  <si>
    <t>335 Count</t>
  </si>
  <si>
    <t>361 Count</t>
  </si>
  <si>
    <t>389 Count</t>
  </si>
  <si>
    <t>421 Count</t>
  </si>
  <si>
    <t>424 Count</t>
  </si>
  <si>
    <t>426 Count</t>
  </si>
  <si>
    <t>446 Count</t>
  </si>
  <si>
    <t>453 Count</t>
  </si>
  <si>
    <t>459 Count</t>
  </si>
  <si>
    <t>460 Count</t>
  </si>
  <si>
    <t>506 Count</t>
  </si>
  <si>
    <t>519 Count</t>
  </si>
  <si>
    <t>538 Count</t>
  </si>
  <si>
    <t>541 Count</t>
  </si>
  <si>
    <t>560 Count</t>
  </si>
  <si>
    <t>561 Count</t>
  </si>
  <si>
    <t>574 Count</t>
  </si>
  <si>
    <t>581 Count</t>
  </si>
  <si>
    <t>617 Count</t>
  </si>
  <si>
    <t>630 Count</t>
  </si>
  <si>
    <t>645 Count</t>
  </si>
  <si>
    <t>658 Count</t>
  </si>
  <si>
    <t>663 Count</t>
  </si>
  <si>
    <t>672 Count</t>
  </si>
  <si>
    <t>696 Count</t>
  </si>
  <si>
    <t>706 Count</t>
  </si>
  <si>
    <t>730 Count</t>
  </si>
  <si>
    <t>748 Count</t>
  </si>
  <si>
    <t>756 Count</t>
  </si>
  <si>
    <t>785 Count</t>
  </si>
  <si>
    <t>795 Count</t>
  </si>
  <si>
    <t>796 Count</t>
  </si>
  <si>
    <t>814 Count</t>
  </si>
  <si>
    <t>850 Count</t>
  </si>
  <si>
    <t>866 Count</t>
  </si>
  <si>
    <t>926 Count</t>
  </si>
  <si>
    <t>948 Count</t>
  </si>
  <si>
    <t>949 Count</t>
  </si>
  <si>
    <t>950 Count</t>
  </si>
  <si>
    <t>975 Count</t>
  </si>
  <si>
    <t>978 Count</t>
  </si>
  <si>
    <t>993 Count</t>
  </si>
  <si>
    <t>1005 Count</t>
  </si>
  <si>
    <t>1040 Count</t>
  </si>
  <si>
    <t>1072 Count</t>
  </si>
  <si>
    <t>1080 Count</t>
  </si>
  <si>
    <t>1084 Count</t>
  </si>
  <si>
    <t>1108 Count</t>
  </si>
  <si>
    <t>1115 Count</t>
  </si>
  <si>
    <t>1123 Count</t>
  </si>
  <si>
    <t>1143 Count</t>
  </si>
  <si>
    <t>1152 Count</t>
  </si>
  <si>
    <t>1179 Count</t>
  </si>
  <si>
    <t>1181 Count</t>
  </si>
  <si>
    <t>1182 Count</t>
  </si>
  <si>
    <t>1187 Count</t>
  </si>
  <si>
    <t>1238 Count</t>
  </si>
  <si>
    <t>1262 Count</t>
  </si>
  <si>
    <t>1403 Count</t>
  </si>
  <si>
    <t>1407 Count</t>
  </si>
  <si>
    <t>1433 Count</t>
  </si>
  <si>
    <t>1445 Count</t>
  </si>
  <si>
    <t>1449 Count</t>
  </si>
  <si>
    <t>1465 Count</t>
  </si>
  <si>
    <t>1527 Count</t>
  </si>
  <si>
    <t>1595 Count</t>
  </si>
  <si>
    <t>1624 Count</t>
  </si>
  <si>
    <t>2023 Count</t>
  </si>
  <si>
    <t>5009 Count</t>
  </si>
  <si>
    <t>5053 Count</t>
  </si>
  <si>
    <t>5060 Count</t>
  </si>
  <si>
    <t>6403 Count</t>
  </si>
  <si>
    <t>6434 Count</t>
  </si>
  <si>
    <t>6437 Count</t>
  </si>
  <si>
    <t>6439 Count</t>
  </si>
  <si>
    <t>6444 Count</t>
  </si>
  <si>
    <t>6464 Count</t>
  </si>
  <si>
    <t>6467 Count</t>
  </si>
  <si>
    <t>6476 Count</t>
  </si>
  <si>
    <t>6485 Count</t>
  </si>
  <si>
    <t>6488 Count</t>
  </si>
  <si>
    <t>6502 Count</t>
  </si>
  <si>
    <t>6507 Count</t>
  </si>
  <si>
    <t>6509 Count</t>
  </si>
  <si>
    <t>6533 Count</t>
  </si>
  <si>
    <t>6538 Count</t>
  </si>
  <si>
    <t>6551 Count</t>
  </si>
  <si>
    <t>6561 Count</t>
  </si>
  <si>
    <t>6565 Count</t>
  </si>
  <si>
    <t>6566 Count</t>
  </si>
  <si>
    <t>6577 Count</t>
  </si>
  <si>
    <t>Grand Count</t>
  </si>
  <si>
    <t>Avg_Price</t>
  </si>
  <si>
    <t>Space Yield</t>
  </si>
  <si>
    <t>NDSA_Yield</t>
  </si>
  <si>
    <t>LOG_TISP</t>
  </si>
  <si>
    <t>LOG_TESP</t>
  </si>
  <si>
    <t>LOG_Space</t>
  </si>
  <si>
    <t>LOG_NDSA</t>
  </si>
  <si>
    <t>LOG_Price</t>
  </si>
  <si>
    <t>LOG_Space_Yield</t>
  </si>
  <si>
    <t>LOG_NDSA_Yield</t>
  </si>
  <si>
    <t>Date</t>
  </si>
  <si>
    <t>Mid-Atlantic</t>
  </si>
  <si>
    <t>Pacific</t>
  </si>
  <si>
    <t>South</t>
  </si>
  <si>
    <t>Monday</t>
  </si>
  <si>
    <t>Tuesday</t>
  </si>
  <si>
    <t>Wednesday</t>
  </si>
  <si>
    <t>Thursday</t>
  </si>
  <si>
    <t>Friday</t>
  </si>
  <si>
    <t>Saturday</t>
  </si>
  <si>
    <t>Sunday</t>
  </si>
  <si>
    <t>Using Now():</t>
  </si>
  <si>
    <t>Southeast</t>
  </si>
  <si>
    <t>Southwest</t>
  </si>
  <si>
    <t>New England</t>
  </si>
  <si>
    <t>Sum of NDSA</t>
  </si>
  <si>
    <t>TOTALS</t>
  </si>
  <si>
    <t>Average of NDSA</t>
  </si>
  <si>
    <t>Column Labels</t>
  </si>
  <si>
    <t>Max of NDSA</t>
  </si>
  <si>
    <t>Min of NDSA</t>
  </si>
  <si>
    <t>Sum of SALES_TISP</t>
  </si>
  <si>
    <t>Average of SALES_TISP</t>
  </si>
  <si>
    <t>Max of SALES_TISP</t>
  </si>
  <si>
    <t>Min of SALES_TISP</t>
  </si>
  <si>
    <t>Average</t>
  </si>
  <si>
    <t>Total</t>
  </si>
  <si>
    <t>Max</t>
  </si>
  <si>
    <t>Min</t>
  </si>
  <si>
    <t>quantile 99%</t>
  </si>
  <si>
    <t>Quantile 1%</t>
  </si>
  <si>
    <t>Values in top 1%</t>
  </si>
  <si>
    <t>Values in bottom 1%</t>
  </si>
  <si>
    <t>NSDA</t>
  </si>
  <si>
    <t>Count Total</t>
  </si>
  <si>
    <t>Count of NDSA</t>
  </si>
  <si>
    <t>Count of SALES_TISP</t>
  </si>
  <si>
    <t>Row Labels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</si>
  <si>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</si>
  <si>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</si>
  <si>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</si>
  <si>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</si>
  <si>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</si>
  <si>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</si>
  <si>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</si>
  <si>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</si>
  <si>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</si>
  <si>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</si>
  <si>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</si>
  <si>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</si>
  <si>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Sum of Sales_TISP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</si>
</sst>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sz val="18"/>
      <color theme="1"/>
      <name val="Courier New"/>
      <family val="1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/>
      <bottom style="thin">
        <color theme="4" tint="0.39997558519241921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44" fontId="1" fillId="0" borderId="0" applyFont="0" applyFill="0" applyBorder="0" applyAlignment="0" applyProtection="0"/>
  </cellStyleXfs>
  <cellXfs count="20">
    <xf numFmtId="0" fontId="0" fillId="0" borderId="0" xfId="0"/>
    <xf numFmtId="0" fontId="16" fillId="0" borderId="0" xfId="0" applyFont="1"/>
    <xf numFmtId="14" fontId="0" fillId="0" borderId="0" xfId="0" applyNumberFormat="1"/>
    <xf numFmtId="2" fontId="0" fillId="0" borderId="0" xfId="0" applyNumberFormat="1"/>
    <xf numFmtId="44" fontId="0" fillId="0" borderId="0" xfId="42" applyFont="1"/>
    <xf numFmtId="22" fontId="0" fillId="0" borderId="0" xfId="0" applyNumberFormat="1"/>
    <xf numFmtId="0" fontId="0" fillId="0" borderId="0" xfId="0" applyNumberFormat="1"/>
    <xf numFmtId="0" fontId="0" fillId="0" borderId="0" xfId="0" pivotButton="1"/>
    <xf numFmtId="0" fontId="16" fillId="33" borderId="10" xfId="0" applyFont="1" applyFill="1" applyBorder="1"/>
    <xf numFmtId="0" fontId="16" fillId="33" borderId="10" xfId="0" applyNumberFormat="1" applyFont="1" applyFill="1" applyBorder="1"/>
    <xf numFmtId="1" fontId="0" fillId="0" borderId="0" xfId="42" applyNumberFormat="1" applyFont="1"/>
    <xf numFmtId="0" fontId="19" fillId="0" borderId="0" xfId="0" applyFont="1"/>
    <xf numFmtId="0" fontId="16" fillId="33" borderId="11" xfId="0" applyFont="1" applyFill="1" applyBorder="1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4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0" xfId="0" applyNumberFormat="1" applyAlignment="1">
      <alignment horizontal="center"/>
    </xf>
    <xf numFmtId="0" fontId="16" fillId="0" borderId="0" xfId="0" applyFont="1" applyAlignment="1">
      <alignment horizontal="center"/>
    </xf>
    <xf numFmtId="44" fontId="0" fillId="0" borderId="0" xfId="42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urrency" xfId="42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8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alignment horizontal="center"/>
    </dxf>
    <dxf>
      <alignment horizontal="center"/>
    </dxf>
    <dxf>
      <numFmt numFmtId="1" formatCode="0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alignment horizontal="center"/>
    </dxf>
    <dxf>
      <alignment horizontal="center"/>
    </dxf>
    <dxf>
      <alignment horizontal="center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897.969492013886" createdVersion="6" refreshedVersion="6" minRefreshableVersion="3" recordCount="1200" xr:uid="{CDA0CC5C-CAFE-CF4D-AA78-0631FAFACA76}">
  <cacheSource type="worksheet">
    <worksheetSource ref="A1:AA1201" sheet="Store Copy"/>
  </cacheSource>
  <cacheFields count="27">
    <cacheField name="STORE_ID" numFmtId="0">
      <sharedItems containsSemiMixedTypes="0" containsString="0" containsNumber="1" containsInteger="1" minValue="10" maxValue="6577"/>
    </cacheField>
    <cacheField name="FAMILY_DESC" numFmtId="0">
      <sharedItems/>
    </cacheField>
    <cacheField name="YEAR" numFmtId="0">
      <sharedItems containsSemiMixedTypes="0" containsString="0" containsNumber="1" containsInteger="1" minValue="2007" maxValue="2007"/>
    </cacheField>
    <cacheField name="MONTH" numFmtId="0">
      <sharedItems containsSemiMixedTypes="0" containsString="0" containsNumber="1" containsInteger="1" minValue="1" maxValue="12" count="12">
        <n v="2"/>
        <n v="3"/>
        <n v="4"/>
        <n v="1"/>
        <n v="6"/>
        <n v="7"/>
        <n v="8"/>
        <n v="5"/>
        <n v="12"/>
        <n v="9"/>
        <n v="10"/>
        <n v="11"/>
      </sharedItems>
    </cacheField>
    <cacheField name="SALES_UNITS" numFmtId="0">
      <sharedItems containsSemiMixedTypes="0" containsString="0" containsNumber="1" containsInteger="1" minValue="10" maxValue="989"/>
    </cacheField>
    <cacheField name="SALES_TESP" numFmtId="44">
      <sharedItems containsSemiMixedTypes="0" containsString="0" containsNumber="1" minValue="36.83" maxValue="3909.89"/>
    </cacheField>
    <cacheField name="SALES_TISP" numFmtId="44">
      <sharedItems containsSemiMixedTypes="0" containsString="0" containsNumber="1" minValue="43.28" maxValue="4594.17"/>
    </cacheField>
    <cacheField name="GROSS_MARGIN" numFmtId="44">
      <sharedItems containsSemiMixedTypes="0" containsString="0" containsNumber="1" minValue="11.81" maxValue="1367.6"/>
    </cacheField>
    <cacheField name="SPACE" numFmtId="0">
      <sharedItems containsSemiMixedTypes="0" containsString="0" containsNumber="1" containsInteger="1" minValue="4" maxValue="18"/>
    </cacheField>
    <cacheField name="NDSA" numFmtId="0">
      <sharedItems containsSemiMixedTypes="0" containsString="0" containsNumber="1" containsInteger="1" minValue="199" maxValue="2652"/>
    </cacheField>
    <cacheField name="TXNS" numFmtId="0">
      <sharedItems containsSemiMixedTypes="0" containsString="0" containsNumber="1" containsInteger="1" minValue="9850" maxValue="118702"/>
    </cacheField>
    <cacheField name="FORMAT" numFmtId="0">
      <sharedItems count="3">
        <s v="Convenience"/>
        <s v="Chemist"/>
        <s v="Destination"/>
      </sharedItems>
    </cacheField>
    <cacheField name="SUMOFPOPULATION" numFmtId="0">
      <sharedItems containsSemiMixedTypes="0" containsString="0" containsNumber="1" containsInteger="1" minValue="13880" maxValue="2727610"/>
    </cacheField>
    <cacheField name="TOTAL_SPACE" numFmtId="0">
      <sharedItems containsSemiMixedTypes="0" containsString="0" containsNumber="1" minValue="125" maxValue="1089.2"/>
    </cacheField>
    <cacheField name="TOTAL_TISP" numFmtId="44">
      <sharedItems containsSemiMixedTypes="0" containsString="0" containsNumber="1" minValue="12484.05" maxValue="198522.47"/>
    </cacheField>
    <cacheField name="Region" numFmtId="0">
      <sharedItems/>
    </cacheField>
    <cacheField name="Avg_Price" numFmtId="44">
      <sharedItems containsSemiMixedTypes="0" containsString="0" containsNumber="1" minValue="3.4811999999999999" maxValue="8.1478571428571431"/>
    </cacheField>
    <cacheField name="Space Yield" numFmtId="44">
      <sharedItems containsSemiMixedTypes="0" containsString="0" containsNumber="1" minValue="10.82" maxValue="1061.115"/>
    </cacheField>
    <cacheField name="NDSA_Yield" numFmtId="44">
      <sharedItems containsSemiMixedTypes="0" containsString="0" containsNumber="1" minValue="0.14975778546712804" maxValue="17.466913580246914"/>
    </cacheField>
    <cacheField name="LOG_TISP" numFmtId="44">
      <sharedItems containsSemiMixedTypes="0" containsString="0" containsNumber="1" minValue="1.636287252098513" maxValue="3.6622070615372668"/>
    </cacheField>
    <cacheField name="LOG_TESP" numFmtId="44">
      <sharedItems containsSemiMixedTypes="0" containsString="0" containsNumber="1" minValue="1.5662017188549129" maxValue="3.592164539220672"/>
    </cacheField>
    <cacheField name="LOG_Space" numFmtId="2">
      <sharedItems containsSemiMixedTypes="0" containsString="0" containsNumber="1" minValue="0.6020599913279624" maxValue="1.255272505103306"/>
    </cacheField>
    <cacheField name="LOG_NDSA" numFmtId="2">
      <sharedItems containsSemiMixedTypes="0" containsString="0" containsNumber="1" minValue="2.2988530764097068" maxValue="3.4235735197327357"/>
    </cacheField>
    <cacheField name="LOG_Price" numFmtId="2">
      <sharedItems containsSemiMixedTypes="0" containsString="0" containsNumber="1" minValue="0.54172897485028892" maxValue="0.91104340586902799"/>
    </cacheField>
    <cacheField name="LOG_Space_Yield" numFmtId="2">
      <sharedItems containsSemiMixedTypes="0" containsString="0" containsNumber="1" minValue="1.0342272607705507" maxValue="3.0257624537966743"/>
    </cacheField>
    <cacheField name="LOG_NDSA_Yield" numFmtId="2">
      <sharedItems containsSemiMixedTypes="0" containsString="0" containsNumber="1" minValue="-0.82461059065803477" maxValue="1.2422161715263242"/>
    </cacheField>
    <cacheField name="Date" numFmtId="14">
      <sharedItems containsSemiMixedTypes="0" containsNonDate="0" containsDate="1" containsString="0" minDate="2007-01-01T00:00:00" maxDate="2007-12-02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897.980881597221" createdVersion="6" refreshedVersion="6" minRefreshableVersion="3" recordCount="1174" xr:uid="{8DA9F283-7EC1-3E43-B6CB-AAE2EE1E1DE0}">
  <cacheSource type="worksheet">
    <worksheetSource ref="A1:AA1175" sheet="Store Copy_remove_outliers"/>
  </cacheSource>
  <cacheFields count="27">
    <cacheField name="STORE_ID" numFmtId="0">
      <sharedItems containsSemiMixedTypes="0" containsString="0" containsNumber="1" containsInteger="1" minValue="10" maxValue="6577"/>
    </cacheField>
    <cacheField name="FAMILY_DESC" numFmtId="0">
      <sharedItems/>
    </cacheField>
    <cacheField name="YEAR" numFmtId="0">
      <sharedItems containsSemiMixedTypes="0" containsString="0" containsNumber="1" containsInteger="1" minValue="2007" maxValue="2007"/>
    </cacheField>
    <cacheField name="MONTH" numFmtId="0">
      <sharedItems containsSemiMixedTypes="0" containsString="0" containsNumber="1" containsInteger="1" minValue="1" maxValue="12" count="12">
        <n v="2"/>
        <n v="3"/>
        <n v="4"/>
        <n v="1"/>
        <n v="6"/>
        <n v="7"/>
        <n v="8"/>
        <n v="5"/>
        <n v="12"/>
        <n v="9"/>
        <n v="10"/>
        <n v="11"/>
      </sharedItems>
    </cacheField>
    <cacheField name="SALES_UNITS" numFmtId="0">
      <sharedItems containsSemiMixedTypes="0" containsString="0" containsNumber="1" containsInteger="1" minValue="26" maxValue="941"/>
    </cacheField>
    <cacheField name="SALES_TESP" numFmtId="44">
      <sharedItems containsSemiMixedTypes="0" containsString="0" containsNumber="1" minValue="115.83" maxValue="3375.06"/>
    </cacheField>
    <cacheField name="SALES_TISP" numFmtId="44">
      <sharedItems containsSemiMixedTypes="0" containsString="0" containsNumber="1" minValue="136.13999999999999" maxValue="3965.79" count="1169">
        <n v="1356.44"/>
        <n v="1262.1300000000001"/>
        <n v="1416.68"/>
        <n v="1472.53"/>
        <n v="3314.06"/>
        <n v="2099.41"/>
        <n v="2594.9699999999998"/>
        <n v="3266.26"/>
        <n v="3089.03"/>
        <n v="3953.16"/>
        <n v="722.04"/>
        <n v="514.08000000000004"/>
        <n v="809.43"/>
        <n v="318.16000000000003"/>
        <n v="153.96"/>
        <n v="163.1"/>
        <n v="379.96"/>
        <n v="1030.02"/>
        <n v="2106.39"/>
        <n v="1237.24"/>
        <n v="715.85"/>
        <n v="407.52"/>
        <n v="2726.31"/>
        <n v="2300.44"/>
        <n v="1901.59"/>
        <n v="2883.43"/>
        <n v="640.36"/>
        <n v="1056.24"/>
        <n v="1221.6300000000001"/>
        <n v="646.59"/>
        <n v="564.94000000000005"/>
        <n v="1112.3499999999999"/>
        <n v="1393.5"/>
        <n v="1665.93"/>
        <n v="1957.87"/>
        <n v="2284.6799999999998"/>
        <n v="1103.0999999999999"/>
        <n v="3197.68"/>
        <n v="1086.4100000000001"/>
        <n v="429.95"/>
        <n v="811.4"/>
        <n v="385.6"/>
        <n v="382.11"/>
        <n v="517.52"/>
        <n v="1018.28"/>
        <n v="1396.6"/>
        <n v="2596.44"/>
        <n v="688.03"/>
        <n v="1061.27"/>
        <n v="1972.9"/>
        <n v="1385.59"/>
        <n v="898.47"/>
        <n v="1365.86"/>
        <n v="477.97"/>
        <n v="382.54"/>
        <n v="382.07"/>
        <n v="652.88"/>
        <n v="1684.67"/>
        <n v="3791.04"/>
        <n v="2382.31"/>
        <n v="1017.13"/>
        <n v="1287.67"/>
        <n v="1813.5"/>
        <n v="2861.48"/>
        <n v="2953.62"/>
        <n v="1210.3"/>
        <n v="977.47"/>
        <n v="1387.18"/>
        <n v="1766.3"/>
        <n v="3052.1"/>
        <n v="2094.9"/>
        <n v="393.51"/>
        <n v="366.9"/>
        <n v="136.13999999999999"/>
        <n v="438.36"/>
        <n v="771.16"/>
        <n v="727.98"/>
        <n v="564.75"/>
        <n v="681.25"/>
        <n v="1056.9100000000001"/>
        <n v="2112.09"/>
        <n v="1337.41"/>
        <n v="633.36"/>
        <n v="438.79"/>
        <n v="221.38"/>
        <n v="276.89999999999998"/>
        <n v="369.42"/>
        <n v="831.26"/>
        <n v="930.04"/>
        <n v="676.28"/>
        <n v="677.13"/>
        <n v="992.04"/>
        <n v="2084.9699999999998"/>
        <n v="1498.53"/>
        <n v="811.29"/>
        <n v="240.85"/>
        <n v="202.64"/>
        <n v="197.55"/>
        <n v="359.44"/>
        <n v="594.98"/>
        <n v="784.91"/>
        <n v="625.98"/>
        <n v="528.21"/>
        <n v="626.80999999999995"/>
        <n v="2002.37"/>
        <n v="1377.65"/>
        <n v="545.12"/>
        <n v="2177.7399999999998"/>
        <n v="1673.44"/>
        <n v="1763.95"/>
        <n v="2409.7800000000002"/>
        <n v="3265.31"/>
        <n v="3416.39"/>
        <n v="2708.42"/>
        <n v="3152.99"/>
        <n v="3136.37"/>
        <n v="467.72"/>
        <n v="198.59"/>
        <n v="387.35"/>
        <n v="492.28"/>
        <n v="857.54"/>
        <n v="1094.1600000000001"/>
        <n v="618.91999999999996"/>
        <n v="748.37"/>
        <n v="820.05"/>
        <n v="2053.1799999999998"/>
        <n v="1712.9"/>
        <n v="695.46"/>
        <n v="506.94"/>
        <n v="399.21"/>
        <n v="590.75"/>
        <n v="467.91"/>
        <n v="1280.24"/>
        <n v="1474.23"/>
        <n v="796.23"/>
        <n v="865.48"/>
        <n v="1242.51"/>
        <n v="3527.47"/>
        <n v="2167.73"/>
        <n v="1187.1300000000001"/>
        <n v="2328.15"/>
        <n v="1703.72"/>
        <n v="1647.64"/>
        <n v="2317.1799999999998"/>
        <n v="2515.92"/>
        <n v="2861.67"/>
        <n v="1929.65"/>
        <n v="2410.5300000000002"/>
        <n v="2794.78"/>
        <n v="2703.44"/>
        <n v="522.98"/>
        <n v="349.07"/>
        <n v="381.78"/>
        <n v="757.43"/>
        <n v="1142.01"/>
        <n v="1276.7"/>
        <n v="740.1"/>
        <n v="967.29"/>
        <n v="1461.79"/>
        <n v="3420.24"/>
        <n v="1775.5"/>
        <n v="1215.69"/>
        <n v="999.59"/>
        <n v="831.71"/>
        <n v="895.05"/>
        <n v="2489.56"/>
        <n v="2976.7"/>
        <n v="1923.41"/>
        <n v="1748.54"/>
        <n v="3349.19"/>
        <n v="2610.38"/>
        <n v="1442.5"/>
        <n v="1079.02"/>
        <n v="1212.4100000000001"/>
        <n v="1454.29"/>
        <n v="2269.25"/>
        <n v="2735.83"/>
        <n v="2023.5"/>
        <n v="2316.5700000000002"/>
        <n v="3128.64"/>
        <n v="2629.02"/>
        <n v="550.01"/>
        <n v="604.9"/>
        <n v="471.71"/>
        <n v="969.59"/>
        <n v="1154.0899999999999"/>
        <n v="1411.83"/>
        <n v="938.88"/>
        <n v="693.15"/>
        <n v="1775.71"/>
        <n v="2084.64"/>
        <n v="920.68"/>
        <n v="1705.23"/>
        <n v="2338.5700000000002"/>
        <n v="1949.89"/>
        <n v="2161.66"/>
        <n v="3156.74"/>
        <n v="3209.92"/>
        <n v="2462.52"/>
        <n v="3095.78"/>
        <n v="3072.77"/>
        <n v="267.83"/>
        <n v="409.35"/>
        <n v="354.04"/>
        <n v="485.95"/>
        <n v="476.19"/>
        <n v="744.27"/>
        <n v="540.23"/>
        <n v="581.74"/>
        <n v="1462.83"/>
        <n v="3210.76"/>
        <n v="1207.9100000000001"/>
        <n v="671.98"/>
        <n v="2373.5700000000002"/>
        <n v="2176.1999999999998"/>
        <n v="1841.8"/>
        <n v="350.9"/>
        <n v="181.11"/>
        <n v="229.47"/>
        <n v="359.3"/>
        <n v="468.94"/>
        <n v="672.14"/>
        <n v="361.99"/>
        <n v="313.52"/>
        <n v="1287.78"/>
        <n v="2436.06"/>
        <n v="1068.94"/>
        <n v="641.64"/>
        <n v="2961.24"/>
        <n v="2177.34"/>
        <n v="1819.28"/>
        <n v="2970.85"/>
        <n v="404.61"/>
        <n v="584.65"/>
        <n v="153.88"/>
        <n v="221.58"/>
        <n v="566.29999999999995"/>
        <n v="1968.18"/>
        <n v="982.65"/>
        <n v="417.38"/>
        <n v="756.59"/>
        <n v="703.94"/>
        <n v="793.75"/>
        <n v="823.76"/>
        <n v="835.16"/>
        <n v="972.57"/>
        <n v="438.91"/>
        <n v="615.38"/>
        <n v="2573.84"/>
        <n v="1280.72"/>
        <n v="165.95"/>
        <n v="280.48"/>
        <n v="210.22"/>
        <n v="438.47"/>
        <n v="999.82"/>
        <n v="986.96"/>
        <n v="677.49"/>
        <n v="618.89"/>
        <n v="1270"/>
        <n v="3052.03"/>
        <n v="1176.05"/>
        <n v="685.12"/>
        <n v="470.98"/>
        <n v="496.46"/>
        <n v="235.9"/>
        <n v="656.67"/>
        <n v="682.05"/>
        <n v="759.99"/>
        <n v="647.76"/>
        <n v="536.59"/>
        <n v="2832.33"/>
        <n v="3906.24"/>
        <n v="1823.65"/>
        <n v="1085.95"/>
        <n v="360.15"/>
        <n v="213.89"/>
        <n v="420.48"/>
        <n v="571.51"/>
        <n v="1092.95"/>
        <n v="1093.8699999999999"/>
        <n v="746.18"/>
        <n v="612.6"/>
        <n v="2080.1799999999998"/>
        <n v="3916.56"/>
        <n v="2027.19"/>
        <n v="1102.93"/>
        <n v="615.79"/>
        <n v="534.5"/>
        <n v="325.12"/>
        <n v="655.29"/>
        <n v="1355.96"/>
        <n v="1386.74"/>
        <n v="920.67"/>
        <n v="706.97"/>
        <n v="2568.4499999999998"/>
        <n v="2884.92"/>
        <n v="1573.06"/>
        <n v="385.78"/>
        <n v="539.91"/>
        <n v="1112.3599999999999"/>
        <n v="1971.53"/>
        <n v="1097.67"/>
        <n v="513.99"/>
        <n v="543.74"/>
        <n v="609.05999999999995"/>
        <n v="776.29"/>
        <n v="1691.77"/>
        <n v="1984.63"/>
        <n v="1082.25"/>
        <n v="1295.5"/>
        <n v="2066.88"/>
        <n v="3636.68"/>
        <n v="1806.96"/>
        <n v="240.1"/>
        <n v="183.88"/>
        <n v="186.51"/>
        <n v="277.62"/>
        <n v="327.12"/>
        <n v="191.51"/>
        <n v="260.2"/>
        <n v="526.24"/>
        <n v="1253.9100000000001"/>
        <n v="743.15"/>
        <n v="442.39"/>
        <n v="288.48"/>
        <n v="486.19"/>
        <n v="391.61"/>
        <n v="655.62"/>
        <n v="1150.1199999999999"/>
        <n v="1345.67"/>
        <n v="718.83"/>
        <n v="906.59"/>
        <n v="1213.31"/>
        <n v="2224.09"/>
        <n v="1446.31"/>
        <n v="746.1"/>
        <n v="1989.41"/>
        <n v="1780.49"/>
        <n v="1354"/>
        <n v="2663.13"/>
        <n v="3654.68"/>
        <n v="1139.4000000000001"/>
        <n v="898.62"/>
        <n v="920.32"/>
        <n v="1534.28"/>
        <n v="2163.14"/>
        <n v="2473.4899999999998"/>
        <n v="1865.21"/>
        <n v="2481.34"/>
        <n v="2894.42"/>
        <n v="2380.8000000000002"/>
        <n v="800.35"/>
        <n v="368.02"/>
        <n v="492.5"/>
        <n v="638.58000000000004"/>
        <n v="1931.47"/>
        <n v="1130.03"/>
        <n v="482.76"/>
        <n v="289.89999999999998"/>
        <n v="223.78"/>
        <n v="297"/>
        <n v="601.52"/>
        <n v="572.07000000000005"/>
        <n v="2205"/>
        <n v="1964.18"/>
        <n v="1427.16"/>
        <n v="2693.62"/>
        <n v="3604.87"/>
        <n v="3192.74"/>
        <n v="909.06"/>
        <n v="800.68"/>
        <n v="878.28"/>
        <n v="1489.95"/>
        <n v="2169.62"/>
        <n v="2480.62"/>
        <n v="1236.95"/>
        <n v="1661.64"/>
        <n v="3561.83"/>
        <n v="3314.16"/>
        <n v="1443.98"/>
        <n v="403.83"/>
        <n v="445.2"/>
        <n v="647.41"/>
        <n v="801.28"/>
        <n v="631.70000000000005"/>
        <n v="1314.37"/>
        <n v="894.66"/>
        <n v="1370.01"/>
        <n v="1954.14"/>
        <n v="2966.12"/>
        <n v="2017.06"/>
        <n v="1798.69"/>
        <n v="441.26"/>
        <n v="393.37"/>
        <n v="347.96"/>
        <n v="510.85"/>
        <n v="907.77"/>
        <n v="1208.29"/>
        <n v="736.5"/>
        <n v="693.79"/>
        <n v="1379.04"/>
        <n v="2792.65"/>
        <n v="1369.94"/>
        <n v="740.44"/>
        <n v="209.38"/>
        <n v="242.48"/>
        <n v="208.23"/>
        <n v="575.51"/>
        <n v="455.17"/>
        <n v="901.36"/>
        <n v="536.69000000000005"/>
        <n v="294.43"/>
        <n v="808.05"/>
        <n v="2042.38"/>
        <n v="1132.08"/>
        <n v="776.32"/>
        <n v="655.88"/>
        <n v="370.6"/>
        <n v="605.76"/>
        <n v="882.7"/>
        <n v="751.82"/>
        <n v="1502.09"/>
        <n v="1307.58"/>
        <n v="1098.02"/>
        <n v="1575.04"/>
        <n v="3186.83"/>
        <n v="2066.5"/>
        <n v="1813.86"/>
        <n v="209.5"/>
        <n v="190.73"/>
        <n v="291.14"/>
        <n v="429.29"/>
        <n v="584.14"/>
        <n v="1825.62"/>
        <n v="543.03"/>
        <n v="308.33999999999997"/>
        <n v="534.34"/>
        <n v="2200.62"/>
        <n v="957.87"/>
        <n v="378.35"/>
        <n v="881.66"/>
        <n v="891.38"/>
        <n v="967.52"/>
        <n v="1426.9"/>
        <n v="1651.31"/>
        <n v="2542.63"/>
        <n v="1736.68"/>
        <n v="2136.4499999999998"/>
        <n v="3541.09"/>
        <n v="3896.68"/>
        <n v="3097"/>
        <n v="178.71"/>
        <n v="373.55"/>
        <n v="280.39999999999998"/>
        <n v="513.4"/>
        <n v="243.83"/>
        <n v="435.9"/>
        <n v="545.85"/>
        <n v="1128.5"/>
        <n v="656.16"/>
        <n v="543.34"/>
        <n v="571.62"/>
        <n v="624.75"/>
        <n v="625.30999999999995"/>
        <n v="864.01"/>
        <n v="1674.34"/>
        <n v="2049.92"/>
        <n v="1118.1099999999999"/>
        <n v="1464.04"/>
        <n v="1631"/>
        <n v="3339.01"/>
        <n v="2866.58"/>
        <n v="1666.36"/>
        <n v="363.36"/>
        <n v="490.32"/>
        <n v="521.99"/>
        <n v="795.35"/>
        <n v="1153.96"/>
        <n v="1557.01"/>
        <n v="639.20000000000005"/>
        <n v="749.32"/>
        <n v="1922.89"/>
        <n v="2284.85"/>
        <n v="1777.31"/>
        <n v="772.34"/>
        <n v="933.44"/>
        <n v="1067.99"/>
        <n v="886.35"/>
        <n v="904.19"/>
        <n v="1656.52"/>
        <n v="1679.47"/>
        <n v="1133.0899999999999"/>
        <n v="1095.24"/>
        <n v="2512.9299999999998"/>
        <n v="2587.36"/>
        <n v="737"/>
        <n v="749.31"/>
        <n v="446.74"/>
        <n v="441.32"/>
        <n v="1105.3399999999999"/>
        <n v="1015.41"/>
        <n v="518.98"/>
        <n v="964.41"/>
        <n v="1237.4100000000001"/>
        <n v="3588.86"/>
        <n v="1808.96"/>
        <n v="316.83"/>
        <n v="235.51"/>
        <n v="356.38"/>
        <n v="504.72"/>
        <n v="873.67"/>
        <n v="1123.1300000000001"/>
        <n v="649.24"/>
        <n v="641.82000000000005"/>
        <n v="952.63"/>
        <n v="2850.29"/>
        <n v="1649.06"/>
        <n v="875.71"/>
        <n v="606.54"/>
        <n v="738.31"/>
        <n v="915.27"/>
        <n v="1864.18"/>
        <n v="2021.13"/>
        <n v="1151.4000000000001"/>
        <n v="1447.65"/>
        <n v="2248.3200000000002"/>
        <n v="3082.06"/>
        <n v="1690.63"/>
        <n v="1180.51"/>
        <n v="1094.8"/>
        <n v="799.3"/>
        <n v="671.43"/>
        <n v="2152.13"/>
        <n v="2304.69"/>
        <n v="1599.11"/>
        <n v="1727.26"/>
        <n v="2136.4899999999998"/>
        <n v="3259.03"/>
        <n v="1682.58"/>
        <n v="1064.2"/>
        <n v="1122.5"/>
        <n v="1575.82"/>
        <n v="2659.74"/>
        <n v="2907.95"/>
        <n v="3006.98"/>
        <n v="223.77"/>
        <n v="202.13"/>
        <n v="231.57"/>
        <n v="189.28"/>
        <n v="647.24"/>
        <n v="853.59"/>
        <n v="577.76"/>
        <n v="483.63"/>
        <n v="750.84"/>
        <n v="2654.04"/>
        <n v="1749.34"/>
        <n v="922.05"/>
        <n v="455.48"/>
        <n v="412.24"/>
        <n v="559.61"/>
        <n v="711.39"/>
        <n v="1045.3800000000001"/>
        <n v="1462.36"/>
        <n v="1036.6600000000001"/>
        <n v="984.22"/>
        <n v="1590.63"/>
        <n v="3435.73"/>
        <n v="2314.5"/>
        <n v="1411.2"/>
        <n v="1647.85"/>
        <n v="723.83"/>
        <n v="1160.0999999999999"/>
        <n v="1111.02"/>
        <n v="2292.56"/>
        <n v="2287.63"/>
        <n v="1606.53"/>
        <n v="1777.47"/>
        <n v="2981.78"/>
        <n v="2773.5"/>
        <n v="2681.34"/>
        <n v="2485.5700000000002"/>
        <n v="2527.6999999999998"/>
        <n v="2587.63"/>
        <n v="1672.96"/>
        <n v="1057.3"/>
        <n v="1848.83"/>
        <n v="1968.76"/>
        <n v="3169.55"/>
        <n v="3448.99"/>
        <n v="2948.72"/>
        <n v="3643.68"/>
        <n v="191.16"/>
        <n v="230.35"/>
        <n v="355.1"/>
        <n v="431.49"/>
        <n v="649.34"/>
        <n v="472.68"/>
        <n v="527.36"/>
        <n v="793.84"/>
        <n v="1956.45"/>
        <n v="1175.3599999999999"/>
        <n v="621.63"/>
        <n v="1340.92"/>
        <n v="948.23"/>
        <n v="1152.3"/>
        <n v="1414"/>
        <n v="2266.8200000000002"/>
        <n v="2844.55"/>
        <n v="1712.06"/>
        <n v="1623.79"/>
        <n v="2820.93"/>
        <n v="2847.59"/>
        <n v="2329.77"/>
        <n v="2522.35"/>
        <n v="3007.19"/>
        <n v="1722"/>
        <n v="1179.8499999999999"/>
        <n v="1622.05"/>
        <n v="2061.67"/>
        <n v="2603.39"/>
        <n v="2772.11"/>
        <n v="3085.14"/>
        <n v="3626.51"/>
        <n v="699.54"/>
        <n v="758.06"/>
        <n v="1067.21"/>
        <n v="1296.4000000000001"/>
        <n v="2309.96"/>
        <n v="2117.6"/>
        <n v="2045.35"/>
        <n v="2436.14"/>
        <n v="2389.14"/>
        <n v="3012.49"/>
        <n v="478.15"/>
        <n v="414.99"/>
        <n v="465.4"/>
        <n v="648.58000000000004"/>
        <n v="1141.93"/>
        <n v="1530.12"/>
        <n v="1014.21"/>
        <n v="1020.76"/>
        <n v="1660.14"/>
        <n v="3080.82"/>
        <n v="2022.59"/>
        <n v="681.78"/>
        <n v="704.91"/>
        <n v="556.27"/>
        <n v="799.5"/>
        <n v="1496.4"/>
        <n v="1531.09"/>
        <n v="920.21"/>
        <n v="946.24"/>
        <n v="1620.46"/>
        <n v="2031.49"/>
        <n v="737.03"/>
        <n v="458.81"/>
        <n v="577.66999999999996"/>
        <n v="775.78"/>
        <n v="1859.09"/>
        <n v="2055.89"/>
        <n v="937.47"/>
        <n v="1149.02"/>
        <n v="1833.17"/>
        <n v="3347.27"/>
        <n v="1704.25"/>
        <n v="462.28"/>
        <n v="170.1"/>
        <n v="292.56"/>
        <n v="303.48"/>
        <n v="498.34"/>
        <n v="909.2"/>
        <n v="399.26"/>
        <n v="655.01"/>
        <n v="893.54"/>
        <n v="3124.22"/>
        <n v="1600"/>
        <n v="1018.08"/>
        <n v="499.24"/>
        <n v="499.37"/>
        <n v="558.29999999999995"/>
        <n v="738.39"/>
        <n v="1633.67"/>
        <n v="1518.83"/>
        <n v="854.22"/>
        <n v="936.89"/>
        <n v="1794.18"/>
        <n v="3874.55"/>
        <n v="3332.53"/>
        <n v="1803.12"/>
        <n v="185.75"/>
        <n v="286.10000000000002"/>
        <n v="327.89"/>
        <n v="766.64"/>
        <n v="629.21"/>
        <n v="275.44"/>
        <n v="327.01"/>
        <n v="383.68"/>
        <n v="1699.9"/>
        <n v="1152.9100000000001"/>
        <n v="517.57000000000005"/>
        <n v="691.5"/>
        <n v="371.21"/>
        <n v="265.33"/>
        <n v="685.99"/>
        <n v="998.47"/>
        <n v="1263.8900000000001"/>
        <n v="653.95000000000005"/>
        <n v="730.7"/>
        <n v="1190.31"/>
        <n v="3092.67"/>
        <n v="2150.0500000000002"/>
        <n v="2334.09"/>
        <n v="2225.04"/>
        <n v="3222.19"/>
        <n v="435.43"/>
        <n v="347.14"/>
        <n v="371.26"/>
        <n v="912.72"/>
        <n v="1303.57"/>
        <n v="1637.48"/>
        <n v="901.51"/>
        <n v="1679.96"/>
        <n v="1540.83"/>
        <n v="2926.42"/>
        <n v="1999.75"/>
        <n v="1360.22"/>
        <n v="1513.32"/>
        <n v="1222.76"/>
        <n v="1535.21"/>
        <n v="2004.65"/>
        <n v="3116.4"/>
        <n v="3361.68"/>
        <n v="2816.11"/>
        <n v="3866.46"/>
        <n v="3807.19"/>
        <n v="2947.04"/>
        <n v="1407.4"/>
        <n v="1253.6400000000001"/>
        <n v="1322.26"/>
        <n v="2107.0500000000002"/>
        <n v="2845.62"/>
        <n v="3021.09"/>
        <n v="2451.08"/>
        <n v="2158.38"/>
        <n v="3528.46"/>
        <n v="1976.04"/>
        <n v="835.23"/>
        <n v="869.15"/>
        <n v="864.93"/>
        <n v="1363.11"/>
        <n v="1958.27"/>
        <n v="1994.6"/>
        <n v="1509.5"/>
        <n v="1782.03"/>
        <n v="2025.46"/>
        <n v="3963.17"/>
        <n v="3072.87"/>
        <n v="1645.95"/>
        <n v="1140.21"/>
        <n v="1098.9100000000001"/>
        <n v="921.57"/>
        <n v="1278.19"/>
        <n v="2063.2199999999998"/>
        <n v="2409.98"/>
        <n v="2016.04"/>
        <n v="1786.74"/>
        <n v="2454.88"/>
        <n v="3655.91"/>
        <n v="1857.61"/>
        <n v="1103.81"/>
        <n v="1475.55"/>
        <n v="1079.3699999999999"/>
        <n v="1882.23"/>
        <n v="2259.67"/>
        <n v="2672.52"/>
        <n v="1994.47"/>
        <n v="2645.37"/>
        <n v="2467.3000000000002"/>
        <n v="3850.92"/>
        <n v="2842.69"/>
        <n v="210.38"/>
        <n v="221.12"/>
        <n v="273.74"/>
        <n v="364.91"/>
        <n v="456.61"/>
        <n v="784.61"/>
        <n v="430.83"/>
        <n v="596.94000000000005"/>
        <n v="1845.13"/>
        <n v="922.29"/>
        <n v="441.86"/>
        <n v="609.89"/>
        <n v="779.09"/>
        <n v="617.62"/>
        <n v="1108.05"/>
        <n v="1326.86"/>
        <n v="1551.9"/>
        <n v="1370.72"/>
        <n v="1729.4"/>
        <n v="1682.06"/>
        <n v="3365.81"/>
        <n v="2884.45"/>
        <n v="1708.64"/>
        <n v="204.76"/>
        <n v="141.1"/>
        <n v="164.68"/>
        <n v="376.24"/>
        <n v="438.63"/>
        <n v="201.01"/>
        <n v="335.23"/>
        <n v="553.87"/>
        <n v="1088.9000000000001"/>
        <n v="736.69"/>
        <n v="274.08999999999997"/>
        <n v="502.53"/>
        <n v="532.29999999999995"/>
        <n v="481.51"/>
        <n v="726.9"/>
        <n v="1294.9000000000001"/>
        <n v="1520.99"/>
        <n v="1279.6300000000001"/>
        <n v="1384.25"/>
        <n v="1468.79"/>
        <n v="3858.59"/>
        <n v="2670.38"/>
        <n v="1745.02"/>
        <n v="596.21"/>
        <n v="305.19"/>
        <n v="512.54"/>
        <n v="545.5"/>
        <n v="1183.26"/>
        <n v="1490.6"/>
        <n v="628.04999999999995"/>
        <n v="816.67"/>
        <n v="1202.01"/>
        <n v="3531.01"/>
        <n v="2007.25"/>
        <n v="1103.6400000000001"/>
        <n v="766.5"/>
        <n v="454.16"/>
        <n v="504.42"/>
        <n v="578.66999999999996"/>
        <n v="1086.68"/>
        <n v="1446.24"/>
        <n v="757.3"/>
        <n v="842.04"/>
        <n v="1071.8699999999999"/>
        <n v="2316.56"/>
        <n v="1563.33"/>
        <n v="186.9"/>
        <n v="295.88"/>
        <n v="405.63"/>
        <n v="509.16"/>
        <n v="242.78"/>
        <n v="289.16000000000003"/>
        <n v="570.74"/>
        <n v="1796.94"/>
        <n v="784.46"/>
        <n v="492.59"/>
        <n v="2405.0100000000002"/>
        <n v="2275.02"/>
        <n v="2344.29"/>
        <n v="539.74"/>
        <n v="401.63"/>
        <n v="413.28"/>
        <n v="727.93"/>
        <n v="1211.73"/>
        <n v="1748.16"/>
        <n v="1076.98"/>
        <n v="964.47"/>
        <n v="933.35"/>
        <n v="3757.32"/>
        <n v="2952.01"/>
        <n v="1560.9"/>
        <n v="808.47"/>
        <n v="695.37"/>
        <n v="503.91"/>
        <n v="774.29"/>
        <n v="995.62"/>
        <n v="1082.22"/>
        <n v="1365.96"/>
        <n v="1116.8"/>
        <n v="3282.95"/>
        <n v="2597.04"/>
        <n v="1370.44"/>
        <n v="529.11"/>
        <n v="494.79"/>
        <n v="477.37"/>
        <n v="750.48"/>
        <n v="676.46"/>
        <n v="1200.01"/>
        <n v="673.44"/>
        <n v="1240.22"/>
        <n v="1734.2"/>
        <n v="2867.22"/>
        <n v="2269.9499999999998"/>
        <n v="1662.99"/>
        <n v="649.51"/>
        <n v="602.77"/>
        <n v="627.76"/>
        <n v="805.85"/>
        <n v="1094.7"/>
        <n v="1278.47"/>
        <n v="798.24"/>
        <n v="953.97"/>
        <n v="1540.75"/>
        <n v="3868.77"/>
        <n v="1953.1"/>
        <n v="539.51"/>
        <n v="686.92"/>
        <n v="371.87"/>
        <n v="736.05"/>
        <n v="1014.49"/>
        <n v="1601.53"/>
        <n v="1119.07"/>
        <n v="1299.0999999999999"/>
        <n v="2837.71"/>
        <n v="3965.79"/>
        <n v="2220.06"/>
        <n v="1404.59"/>
        <n v="225.05"/>
        <n v="194.72"/>
        <n v="174.73"/>
        <n v="311.45999999999998"/>
        <n v="318.55"/>
        <n v="502.92"/>
        <n v="309.58999999999997"/>
        <n v="380.44"/>
        <n v="596.79"/>
        <n v="972.96"/>
        <n v="538.03"/>
        <n v="399.48"/>
        <n v="325.62"/>
        <n v="276.86"/>
        <n v="355.52"/>
        <n v="383.26"/>
        <n v="984.61"/>
        <n v="1193.68"/>
        <n v="694.52"/>
        <n v="817.56"/>
        <n v="1250.6600000000001"/>
        <n v="3273.56"/>
        <n v="1528.15"/>
        <n v="1046.18"/>
        <n v="807.26"/>
        <n v="808.82"/>
        <n v="577.62"/>
        <n v="837.18"/>
        <n v="777.55"/>
        <n v="1513.89"/>
        <n v="880"/>
        <n v="1424.89"/>
        <n v="1274.08"/>
        <n v="3024.63"/>
        <n v="1696.93"/>
        <n v="1309.6199999999999"/>
        <n v="861.56"/>
        <n v="1191.8"/>
        <n v="2428.77"/>
        <n v="3180.02"/>
        <n v="2878.2"/>
        <n v="2319.5300000000002"/>
        <n v="2108.14"/>
        <n v="2807.48"/>
        <n v="2841.28"/>
        <n v="654.83000000000004"/>
        <n v="594.80999999999995"/>
        <n v="595.66"/>
        <n v="1098.48"/>
        <n v="2087.1"/>
        <n v="1971.69"/>
        <n v="1159.54"/>
        <n v="1509.71"/>
        <n v="2496.79"/>
        <n v="2574.39"/>
        <n v="1243.48"/>
        <n v="437.19"/>
        <n v="377.16"/>
        <n v="457.85"/>
        <n v="436.55"/>
        <n v="1065.69"/>
        <n v="838.67"/>
        <n v="666.34"/>
        <n v="1307.06"/>
        <n v="1024.74"/>
        <n v="2328.44"/>
        <n v="1621.02"/>
        <n v="929.65"/>
        <n v="1313.48"/>
        <n v="1286.42"/>
        <n v="990.3"/>
        <n v="1225.67"/>
        <n v="2241.23"/>
        <n v="2434.79"/>
        <n v="1753.92"/>
        <n v="2146.9499999999998"/>
        <n v="3787.56"/>
        <n v="3801.86"/>
        <n v="2499.9299999999998"/>
        <n v="2043.45"/>
        <n v="1800.28"/>
        <n v="1365.52"/>
        <n v="2289.54"/>
        <n v="3075.1"/>
        <n v="2609.39"/>
        <n v="3460.56"/>
        <n v="3789.43"/>
        <n v="3265.15"/>
        <n v="1839.71"/>
        <n v="1822.72"/>
        <n v="2056.81"/>
        <n v="2829.88"/>
        <n v="3440.09"/>
        <n v="3258.25"/>
        <n v="222.25"/>
        <n v="283.91000000000003"/>
        <n v="317.20999999999998"/>
        <n v="748.14"/>
        <n v="799.14"/>
        <n v="537.07000000000005"/>
        <n v="411"/>
        <n v="648.55999999999995"/>
        <n v="2225.33"/>
        <n v="1452.26"/>
        <n v="911.5"/>
        <n v="719.74"/>
        <n v="832.64"/>
        <n v="722.02"/>
        <n v="970.16"/>
        <n v="1357.88"/>
        <n v="1614.48"/>
        <n v="1395.25"/>
        <n v="1259.67"/>
        <n v="2512.04"/>
        <n v="2280.38"/>
        <n v="1452.84"/>
        <n v="1098.82"/>
        <n v="894.18"/>
        <n v="1265.22"/>
        <n v="743.99"/>
        <n v="1315.14"/>
        <n v="1463.85"/>
        <n v="1071.93"/>
        <n v="1245.57"/>
        <n v="1691.3"/>
        <n v="3956.73"/>
        <n v="2892.01"/>
        <n v="1854.41"/>
        <n v="758.34"/>
        <n v="668.5"/>
        <n v="564.38"/>
        <n v="708.07"/>
        <n v="1503.76"/>
        <n v="1499.4"/>
        <n v="1024.29"/>
        <n v="1045.55"/>
        <n v="1675.04"/>
        <n v="2844.36"/>
        <n v="1239.4000000000001"/>
        <n v="1519.61"/>
        <n v="2034"/>
        <n v="2475.6"/>
        <n v="1754.51"/>
        <n v="1564.14"/>
        <n v="2959.06"/>
        <n v="1798.34"/>
        <n v="869.47"/>
        <n v="1032.79"/>
        <n v="918.06"/>
        <n v="1163.23"/>
        <n v="1233.07"/>
        <n v="1006.78"/>
        <n v="1180.5"/>
        <n v="2781.43"/>
        <n v="3194.01"/>
        <n v="1823.56"/>
        <n v="2165.73"/>
        <n v="3264.96"/>
        <n v="2192.75"/>
        <n v="870.85"/>
        <n v="588.4"/>
        <n v="632.29999999999995"/>
        <n v="754.99"/>
        <n v="1425.65"/>
        <n v="1550.4"/>
        <n v="1228.76"/>
        <n v="1560.79"/>
        <n v="1696.92"/>
        <n v="3667.45"/>
        <n v="1827.93"/>
        <n v="1110.92"/>
        <n v="1022.36"/>
        <n v="986.8"/>
        <n v="1396.43"/>
        <n v="2108.04"/>
        <n v="2420.09"/>
        <n v="2008.13"/>
        <n v="2092.98"/>
        <n v="2167.3200000000002"/>
        <n v="3063.98"/>
        <n v="1627.3"/>
        <n v="887.19"/>
        <n v="674.51"/>
        <n v="895.21"/>
        <n v="704.6"/>
        <n v="1696.75"/>
        <n v="1488.27"/>
        <n v="1394.15"/>
        <n v="1581.35"/>
        <n v="1988.32"/>
        <n v="3884.59"/>
        <n v="2119.84"/>
        <n v="858.97"/>
        <n v="1027.28"/>
        <n v="728.17"/>
        <n v="1565.04"/>
        <n v="1836.36"/>
        <n v="2052.59"/>
        <n v="2482.62"/>
        <n v="1438.2"/>
        <n v="2484.5300000000002"/>
        <n v="3451.3"/>
        <n v="1785.93"/>
        <n v="590.5"/>
        <n v="532.17999999999995"/>
        <n v="697.97"/>
        <n v="746.05"/>
        <n v="1323.37"/>
        <n v="1567.5"/>
        <n v="1221.93"/>
        <n v="1332.06"/>
        <n v="1926.52"/>
        <n v="2692.52"/>
        <n v="1647.97"/>
        <n v="3678.77"/>
        <n v="1089.21"/>
        <n v="880.42"/>
        <n v="2281.16"/>
        <n v="3774.38"/>
        <n v="2290.5"/>
        <n v="1307.77"/>
        <n v="527.21"/>
        <n v="687.52"/>
        <n v="1004.91"/>
        <n v="1457.58"/>
        <n v="458.62"/>
        <n v="1627.21"/>
        <n v="853.72"/>
        <n v="798.05"/>
        <n v="682.25"/>
        <n v="1111.43"/>
        <n v="2563.79"/>
        <n v="2323.63"/>
        <n v="1645.03"/>
        <n v="1702.62"/>
        <n v="2170.4899999999998"/>
        <n v="3459.34"/>
        <n v="1652.77"/>
        <n v="884.67"/>
        <n v="802.75"/>
        <n v="1101.73"/>
        <n v="1331.2"/>
        <n v="1774.89"/>
        <n v="1661.95"/>
        <n v="1330.6"/>
        <n v="1737.2"/>
        <n v="2286.08"/>
        <n v="3010.35"/>
        <n v="1546.26"/>
      </sharedItems>
    </cacheField>
    <cacheField name="GROSS_MARGIN" numFmtId="44">
      <sharedItems containsSemiMixedTypes="0" containsString="0" containsNumber="1" minValue="27.6" maxValue="1367.6"/>
    </cacheField>
    <cacheField name="SPACE" numFmtId="0">
      <sharedItems containsSemiMixedTypes="0" containsString="0" containsNumber="1" containsInteger="1" minValue="4" maxValue="18"/>
    </cacheField>
    <cacheField name="NDSA" numFmtId="0">
      <sharedItems containsSemiMixedTypes="0" containsString="0" containsNumber="1" containsInteger="1" minValue="199" maxValue="2652"/>
    </cacheField>
    <cacheField name="TXNS" numFmtId="0">
      <sharedItems containsSemiMixedTypes="0" containsString="0" containsNumber="1" containsInteger="1" minValue="9850" maxValue="118702"/>
    </cacheField>
    <cacheField name="FORMAT" numFmtId="0">
      <sharedItems count="3">
        <s v="Convenience"/>
        <s v="Chemist"/>
        <s v="Destination"/>
      </sharedItems>
    </cacheField>
    <cacheField name="SUMOFPOPULATION" numFmtId="0">
      <sharedItems containsSemiMixedTypes="0" containsString="0" containsNumber="1" containsInteger="1" minValue="13880" maxValue="2727610"/>
    </cacheField>
    <cacheField name="TOTAL_SPACE" numFmtId="0">
      <sharedItems containsSemiMixedTypes="0" containsString="0" containsNumber="1" minValue="125" maxValue="1089.2"/>
    </cacheField>
    <cacheField name="TOTAL_TISP" numFmtId="44">
      <sharedItems containsSemiMixedTypes="0" containsString="0" containsNumber="1" minValue="12484.05" maxValue="198522.47"/>
    </cacheField>
    <cacheField name="Region" numFmtId="0">
      <sharedItems/>
    </cacheField>
    <cacheField name="Avg_Price" numFmtId="44">
      <sharedItems containsSemiMixedTypes="0" containsString="0" containsNumber="1" minValue="3.5436521739130433" maxValue="6.783185840707965"/>
    </cacheField>
    <cacheField name="Space Yield" numFmtId="44">
      <sharedItems containsSemiMixedTypes="0" containsString="0" containsNumber="1" minValue="17.352499999999999" maxValue="897.21500000000003"/>
    </cacheField>
    <cacheField name="NDSA_Yield" numFmtId="44">
      <sharedItems containsSemiMixedTypes="0" containsString="0" containsNumber="1" minValue="0.25867080745341614" maxValue="15.699597989949748"/>
    </cacheField>
    <cacheField name="LOG_TISP" numFmtId="44">
      <sharedItems containsSemiMixedTypes="0" containsString="0" containsNumber="1" minValue="2.1339857462685794" maxValue="3.5983297133347762"/>
    </cacheField>
    <cacheField name="LOG_TESP" numFmtId="44">
      <sharedItems containsSemiMixedTypes="0" containsString="0" containsNumber="1" minValue="2.0638210563437114" maxValue="3.5282814978892048"/>
    </cacheField>
    <cacheField name="LOG_Space" numFmtId="2">
      <sharedItems containsSemiMixedTypes="0" containsString="0" containsNumber="1" minValue="0.6020599913279624" maxValue="1.255272505103306"/>
    </cacheField>
    <cacheField name="LOG_NDSA" numFmtId="2">
      <sharedItems containsSemiMixedTypes="0" containsString="0" containsNumber="1" minValue="2.2988530764097068" maxValue="3.4235735197327357"/>
    </cacheField>
    <cacheField name="LOG_Price" numFmtId="2">
      <sharedItems containsSemiMixedTypes="0" containsString="0" containsNumber="1" minValue="0.54945108726592817" maxValue="0.83143371570697433"/>
    </cacheField>
    <cacheField name="LOG_Space_Yield" numFmtId="2">
      <sharedItems containsSemiMixedTypes="0" containsString="0" containsNumber="1" minValue="1.239362053074397" maxValue="2.9528965256808508"/>
    </cacheField>
    <cacheField name="LOG_NDSA_Yield" numFmtId="2">
      <sharedItems containsSemiMixedTypes="0" containsString="0" containsNumber="1" minValue="-0.58725258124584678" maxValue="1.1958885318371448"/>
    </cacheField>
    <cacheField name="Date" numFmtId="14">
      <sharedItems containsSemiMixedTypes="0" containsNonDate="0" containsDate="1" containsString="0" minDate="2007-01-01T00:00:00" maxDate="2007-12-02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0">
  <r>
    <n v="10"/>
    <s v="Basic Sun Preparations"/>
    <n v="2007"/>
    <x v="0"/>
    <n v="276"/>
    <n v="1154.3699999999999"/>
    <n v="1356.44"/>
    <n v="592.80999999999995"/>
    <n v="18"/>
    <n v="777"/>
    <n v="68936"/>
    <x v="0"/>
    <n v="525825"/>
    <n v="442"/>
    <n v="94679.84"/>
    <s v="Mid-Atlantic"/>
    <n v="4.9146376811594203"/>
    <n v="75.357777777777784"/>
    <n v="1.7457400257400257"/>
    <n v="3.1324005881859187"/>
    <n v="3.0623450316996497"/>
    <n v="1.255272505103306"/>
    <n v="2.8904210188009141"/>
    <n v="0.69149150612070109"/>
    <n v="1.8771280830826127"/>
    <n v="0.24197956938500451"/>
    <d v="2007-02-01T00:00:00"/>
  </r>
  <r>
    <n v="10"/>
    <s v="Basic Sun Preparations"/>
    <n v="2007"/>
    <x v="1"/>
    <n v="268"/>
    <n v="1074.0999999999999"/>
    <n v="1262.1300000000001"/>
    <n v="517.88"/>
    <n v="18"/>
    <n v="777"/>
    <n v="68936"/>
    <x v="0"/>
    <n v="525825"/>
    <n v="442"/>
    <n v="94679.84"/>
    <s v="Mid-Atlantic"/>
    <n v="4.709440298507463"/>
    <n v="70.118333333333339"/>
    <n v="1.6243629343629344"/>
    <n v="3.1011040897535453"/>
    <n v="3.0310447165837049"/>
    <n v="1.255272505103306"/>
    <n v="2.8904210188009141"/>
    <n v="0.6729692957247565"/>
    <n v="1.8458315846502393"/>
    <n v="0.21068307095263106"/>
    <d v="2007-03-01T00:00:00"/>
  </r>
  <r>
    <n v="10"/>
    <s v="Basic Sun Preparations"/>
    <n v="2007"/>
    <x v="2"/>
    <n v="310"/>
    <n v="1205.5999999999999"/>
    <n v="1416.68"/>
    <n v="597.74"/>
    <n v="18"/>
    <n v="777"/>
    <n v="68936"/>
    <x v="0"/>
    <n v="525825"/>
    <n v="442"/>
    <n v="94679.84"/>
    <s v="Mid-Atlantic"/>
    <n v="4.5699354838709683"/>
    <n v="78.704444444444448"/>
    <n v="1.8232689832689835"/>
    <n v="3.1512717627888907"/>
    <n v="3.0812032393065754"/>
    <n v="1.255272505103306"/>
    <n v="2.8904210188009141"/>
    <n v="0.65991006895461812"/>
    <n v="1.8959992576855846"/>
    <n v="0.26085074398797653"/>
    <d v="2007-04-01T00:00:00"/>
  </r>
  <r>
    <n v="10"/>
    <s v="Basic Sun Preparations"/>
    <n v="2007"/>
    <x v="3"/>
    <n v="299"/>
    <n v="1253.21"/>
    <n v="1472.53"/>
    <n v="679.61"/>
    <n v="18"/>
    <n v="777"/>
    <n v="68936"/>
    <x v="0"/>
    <n v="525825"/>
    <n v="442"/>
    <n v="94679.84"/>
    <s v="Mid-Atlantic"/>
    <n v="4.9248494983277595"/>
    <n v="81.807222222222222"/>
    <n v="1.8951480051480052"/>
    <n v="3.1680641514739016"/>
    <n v="3.0980238516800567"/>
    <n v="1.255272505103306"/>
    <n v="2.8904210188009141"/>
    <n v="0.69239296314947185"/>
    <n v="1.9127916463705954"/>
    <n v="0.27764313267298718"/>
    <d v="2007-01-01T00:00:00"/>
  </r>
  <r>
    <n v="10"/>
    <s v="Basic Sun Preparations"/>
    <n v="2007"/>
    <x v="4"/>
    <n v="714"/>
    <n v="2820.43"/>
    <n v="3314.06"/>
    <n v="1306.18"/>
    <n v="18"/>
    <n v="777"/>
    <n v="68936"/>
    <x v="0"/>
    <n v="525825"/>
    <n v="442"/>
    <n v="94679.84"/>
    <s v="Mid-Atlantic"/>
    <n v="4.6415406162464983"/>
    <n v="184.11444444444444"/>
    <n v="4.265199485199485"/>
    <n v="3.5203603669176662"/>
    <n v="3.4503153254792513"/>
    <n v="1.255272505103306"/>
    <n v="2.8904210188009141"/>
    <n v="0.66666215514149174"/>
    <n v="2.2650878618143602"/>
    <n v="0.62993934811675178"/>
    <d v="2007-06-01T00:00:00"/>
  </r>
  <r>
    <n v="10"/>
    <s v="Basic Sun Preparations"/>
    <n v="2007"/>
    <x v="5"/>
    <n v="446"/>
    <n v="1786.66"/>
    <n v="2099.41"/>
    <n v="981.44"/>
    <n v="18"/>
    <n v="777"/>
    <n v="68936"/>
    <x v="0"/>
    <n v="525825"/>
    <n v="442"/>
    <n v="94679.84"/>
    <s v="Mid-Atlantic"/>
    <n v="4.7071973094170403"/>
    <n v="116.63388888888888"/>
    <n v="2.7019433719433716"/>
    <n v="3.3220972615216304"/>
    <n v="3.2520419144682862"/>
    <n v="1.255272505103306"/>
    <n v="2.8904210188009141"/>
    <n v="0.67276240280948862"/>
    <n v="2.0668247564183244"/>
    <n v="0.43167624272071614"/>
    <d v="2007-07-01T00:00:00"/>
  </r>
  <r>
    <n v="10"/>
    <s v="Basic Sun Preparations"/>
    <n v="2007"/>
    <x v="6"/>
    <n v="556"/>
    <n v="2208.33"/>
    <n v="2594.9699999999998"/>
    <n v="780.4"/>
    <n v="18"/>
    <n v="777"/>
    <n v="68936"/>
    <x v="0"/>
    <n v="525825"/>
    <n v="442"/>
    <n v="94679.84"/>
    <s v="Mid-Atlantic"/>
    <n v="4.667212230215827"/>
    <n v="144.16499999999999"/>
    <n v="3.3397297297297293"/>
    <n v="3.4141323414099993"/>
    <n v="3.3440639723498475"/>
    <n v="1.255272505103306"/>
    <n v="2.8904210188009141"/>
    <n v="0.66905754982794174"/>
    <n v="2.1588598363066933"/>
    <n v="0.52371132260908493"/>
    <d v="2007-08-01T00:00:00"/>
  </r>
  <r>
    <n v="10"/>
    <s v="Basic Sun Preparations"/>
    <n v="2007"/>
    <x v="7"/>
    <n v="705"/>
    <n v="2779.81"/>
    <n v="3266.26"/>
    <n v="1274.5999999999999"/>
    <n v="18"/>
    <n v="777"/>
    <n v="68936"/>
    <x v="0"/>
    <n v="525825"/>
    <n v="442"/>
    <n v="94679.84"/>
    <s v="Mid-Atlantic"/>
    <n v="4.6329929078014187"/>
    <n v="181.45888888888891"/>
    <n v="4.2036808236808243"/>
    <n v="3.5140507523758475"/>
    <n v="3.4440151129067527"/>
    <n v="1.255272505103306"/>
    <n v="2.8904210188009141"/>
    <n v="0.66586163538444898"/>
    <n v="2.2587782472725415"/>
    <n v="0.62362973357493345"/>
    <d v="2007-05-01T00:00:00"/>
  </r>
  <r>
    <n v="10"/>
    <s v="Basic Sun Preparations"/>
    <n v="2007"/>
    <x v="8"/>
    <n v="700"/>
    <n v="2628.96"/>
    <n v="3089.03"/>
    <n v="861.01"/>
    <n v="18"/>
    <n v="777"/>
    <n v="68936"/>
    <x v="0"/>
    <n v="525825"/>
    <n v="442"/>
    <n v="94679.84"/>
    <s v="Mid-Atlantic"/>
    <n v="4.4129000000000005"/>
    <n v="171.61277777777778"/>
    <n v="3.9755855855855859"/>
    <n v="3.4898221260972391"/>
    <n v="3.4197839783043724"/>
    <n v="1.255272505103306"/>
    <n v="2.8904210188009141"/>
    <n v="0.64472408608298226"/>
    <n v="2.2345496209939331"/>
    <n v="0.59940110729632479"/>
    <d v="2007-12-01T00:00:00"/>
  </r>
  <r>
    <n v="10"/>
    <s v="Basic Sun Preparations"/>
    <n v="2007"/>
    <x v="9"/>
    <n v="882"/>
    <n v="3364.38"/>
    <n v="3953.16"/>
    <n v="1356.92"/>
    <n v="18"/>
    <n v="777"/>
    <n v="68936"/>
    <x v="0"/>
    <n v="525825"/>
    <n v="442"/>
    <n v="94679.84"/>
    <s v="Mid-Atlantic"/>
    <n v="4.4820408163265304"/>
    <n v="219.62"/>
    <n v="5.0877220077220073"/>
    <n v="3.5969443923118236"/>
    <n v="3.5269050425904287"/>
    <n v="1.255272505103306"/>
    <n v="2.8904210188009141"/>
    <n v="0.65147580718000397"/>
    <n v="2.3416718872085176"/>
    <n v="0.70652337351090944"/>
    <d v="2007-09-01T00:00:00"/>
  </r>
  <r>
    <n v="19"/>
    <s v="Basic Sun Preparations"/>
    <n v="2007"/>
    <x v="4"/>
    <n v="159"/>
    <n v="614.47"/>
    <n v="722.04"/>
    <n v="255.87"/>
    <n v="5"/>
    <n v="237"/>
    <n v="11545"/>
    <x v="1"/>
    <n v="32981"/>
    <n v="160"/>
    <n v="16435.91"/>
    <s v="Pacific"/>
    <n v="4.5411320754716975"/>
    <n v="144.40799999999999"/>
    <n v="3.0465822784810124"/>
    <n v="2.8585612575392805"/>
    <n v="2.7885006843705566"/>
    <n v="0.69897000433601886"/>
    <n v="2.374748346010104"/>
    <n v="0.65716413321882905"/>
    <n v="2.1595912532032617"/>
    <n v="0.48381291152917671"/>
    <d v="2007-06-01T00:00:00"/>
  </r>
  <r>
    <n v="19"/>
    <s v="Basic Sun Preparations"/>
    <n v="2007"/>
    <x v="5"/>
    <n v="94"/>
    <n v="437.54"/>
    <n v="514.08000000000004"/>
    <n v="209.28"/>
    <n v="5"/>
    <n v="237"/>
    <n v="11545"/>
    <x v="1"/>
    <n v="32981"/>
    <n v="160"/>
    <n v="16435.91"/>
    <s v="Pacific"/>
    <n v="5.4689361702127668"/>
    <n v="102.816"/>
    <n v="2.1691139240506332"/>
    <n v="2.711030708207443"/>
    <n v="2.6410177624673286"/>
    <n v="0.69897000433601886"/>
    <n v="2.374748346010104"/>
    <n v="0.7379028546077443"/>
    <n v="2.0120607038714242"/>
    <n v="0.33628236219733904"/>
    <d v="2007-07-01T00:00:00"/>
  </r>
  <r>
    <n v="19"/>
    <s v="Basic Sun Preparations"/>
    <n v="2007"/>
    <x v="7"/>
    <n v="160"/>
    <n v="688.84"/>
    <n v="809.43"/>
    <n v="290.86"/>
    <n v="5"/>
    <n v="237"/>
    <n v="11545"/>
    <x v="1"/>
    <n v="32981"/>
    <n v="160"/>
    <n v="16435.91"/>
    <s v="Pacific"/>
    <n v="5.0589374999999999"/>
    <n v="161.886"/>
    <n v="3.4153164556962023"/>
    <n v="2.9081792966616877"/>
    <n v="2.8381183580665166"/>
    <n v="0.69897000433601886"/>
    <n v="2.374748346010104"/>
    <n v="0.70405931400576283"/>
    <n v="2.209209292325669"/>
    <n v="0.53343095065158375"/>
    <d v="2007-05-01T00:00:00"/>
  </r>
  <r>
    <n v="19"/>
    <s v="Basic Sun Preparations"/>
    <n v="2007"/>
    <x v="3"/>
    <n v="65"/>
    <n v="270.75"/>
    <n v="318.16000000000003"/>
    <n v="139.38999999999999"/>
    <n v="5"/>
    <n v="237"/>
    <n v="11545"/>
    <x v="1"/>
    <n v="32981"/>
    <n v="160"/>
    <n v="16435.91"/>
    <s v="Pacific"/>
    <n v="4.8947692307692314"/>
    <n v="63.632000000000005"/>
    <n v="1.3424472573839663"/>
    <n v="2.502645577977924"/>
    <n v="2.4325684652973578"/>
    <n v="0.69897000433601886"/>
    <n v="2.374748346010104"/>
    <n v="0.6897322213350684"/>
    <n v="1.8036755736419052"/>
    <n v="0.12789723196782007"/>
    <d v="2007-01-01T00:00:00"/>
  </r>
  <r>
    <n v="19"/>
    <s v="Basic Sun Preparations"/>
    <n v="2007"/>
    <x v="0"/>
    <n v="40"/>
    <n v="131.01"/>
    <n v="153.96"/>
    <n v="45.22"/>
    <n v="5"/>
    <n v="237"/>
    <n v="11545"/>
    <x v="1"/>
    <n v="32981"/>
    <n v="160"/>
    <n v="16435.91"/>
    <s v="Pacific"/>
    <n v="3.8490000000000002"/>
    <n v="30.792000000000002"/>
    <n v="0.64962025316455696"/>
    <n v="2.1874079024225535"/>
    <n v="2.1173044466410027"/>
    <n v="0.69897000433601886"/>
    <n v="2.374748346010104"/>
    <n v="0.58534791109459094"/>
    <n v="1.4884378980865345"/>
    <n v="-0.18734044358755053"/>
    <d v="2007-02-01T00:00:00"/>
  </r>
  <r>
    <n v="19"/>
    <s v="Basic Sun Preparations"/>
    <n v="2007"/>
    <x v="1"/>
    <n v="40"/>
    <n v="138.78"/>
    <n v="163.1"/>
    <n v="54.46"/>
    <n v="5"/>
    <n v="237"/>
    <n v="11545"/>
    <x v="1"/>
    <n v="32981"/>
    <n v="160"/>
    <n v="16435.91"/>
    <s v="Pacific"/>
    <n v="4.0774999999999997"/>
    <n v="32.619999999999997"/>
    <n v="0.68818565400843879"/>
    <n v="2.2124539610402758"/>
    <n v="2.1423268831542632"/>
    <n v="0.69897000433601886"/>
    <n v="2.374748346010104"/>
    <n v="0.61039396971231341"/>
    <n v="1.5134839567042571"/>
    <n v="-0.16229438496982809"/>
    <d v="2007-03-01T00:00:00"/>
  </r>
  <r>
    <n v="19"/>
    <s v="Basic Sun Preparations"/>
    <n v="2007"/>
    <x v="2"/>
    <n v="76"/>
    <n v="323.35000000000002"/>
    <n v="379.96"/>
    <n v="200.73"/>
    <n v="5"/>
    <n v="237"/>
    <n v="11545"/>
    <x v="1"/>
    <n v="32981"/>
    <n v="160"/>
    <n v="16435.91"/>
    <s v="Pacific"/>
    <n v="4.9994736842105256"/>
    <n v="75.99199999999999"/>
    <n v="1.6032067510548522"/>
    <n v="2.5797378790019563"/>
    <n v="2.5096728652831355"/>
    <n v="0.69897000433601886"/>
    <n v="2.374748346010104"/>
    <n v="0.69892428672116491"/>
    <n v="1.8807678746659375"/>
    <n v="0.20498953299185241"/>
    <d v="2007-04-01T00:00:00"/>
  </r>
  <r>
    <n v="19"/>
    <s v="Basic Sun Preparations"/>
    <n v="2007"/>
    <x v="9"/>
    <n v="215"/>
    <n v="876.59"/>
    <n v="1030.02"/>
    <n v="294.54000000000002"/>
    <n v="5"/>
    <n v="237"/>
    <n v="11545"/>
    <x v="1"/>
    <n v="32981"/>
    <n v="160"/>
    <n v="16435.91"/>
    <s v="Pacific"/>
    <n v="4.7907906976744181"/>
    <n v="206.00399999999999"/>
    <n v="4.3460759493670889"/>
    <n v="3.0128456575258618"/>
    <n v="2.9427965119834769"/>
    <n v="0.69897000433601886"/>
    <n v="2.374748346010104"/>
    <n v="0.68040719761025625"/>
    <n v="2.313875653189843"/>
    <n v="0.63809731151575777"/>
    <d v="2007-09-01T00:00:00"/>
  </r>
  <r>
    <n v="19"/>
    <s v="Basic Sun Preparations"/>
    <n v="2007"/>
    <x v="10"/>
    <n v="460"/>
    <n v="1792.52"/>
    <n v="2106.39"/>
    <n v="583.78"/>
    <n v="5"/>
    <n v="237"/>
    <n v="11545"/>
    <x v="1"/>
    <n v="32981"/>
    <n v="160"/>
    <n v="16435.91"/>
    <s v="Pacific"/>
    <n v="4.5791086956521738"/>
    <n v="421.27799999999996"/>
    <n v="8.8877215189873411"/>
    <n v="3.3235387843076927"/>
    <n v="3.2534640099974008"/>
    <n v="0.69897000433601886"/>
    <n v="2.374748346010104"/>
    <n v="0.66078095262611869"/>
    <n v="2.6245687799716739"/>
    <n v="0.9487904382975888"/>
    <d v="2007-10-01T00:00:00"/>
  </r>
  <r>
    <n v="19"/>
    <s v="Basic Sun Preparations"/>
    <n v="2007"/>
    <x v="11"/>
    <n v="262"/>
    <n v="1052.8900000000001"/>
    <n v="1237.24"/>
    <n v="348.92"/>
    <n v="5"/>
    <n v="237"/>
    <n v="11545"/>
    <x v="1"/>
    <n v="32981"/>
    <n v="160"/>
    <n v="16435.91"/>
    <s v="Pacific"/>
    <n v="4.7222900763358782"/>
    <n v="247.44800000000001"/>
    <n v="5.2204219409282704"/>
    <n v="3.0924539523095267"/>
    <n v="3.0223830009210828"/>
    <n v="0.69897000433601886"/>
    <n v="2.374748346010104"/>
    <n v="0.67415266098978111"/>
    <n v="2.3934839479735075"/>
    <n v="0.7177056062994227"/>
    <d v="2007-11-01T00:00:00"/>
  </r>
  <r>
    <n v="19"/>
    <s v="Basic Sun Preparations"/>
    <n v="2007"/>
    <x v="6"/>
    <n v="146"/>
    <n v="609.15"/>
    <n v="715.85"/>
    <n v="226.62"/>
    <n v="5"/>
    <n v="237"/>
    <n v="11545"/>
    <x v="1"/>
    <n v="32981"/>
    <n v="160"/>
    <n v="16435.91"/>
    <s v="Pacific"/>
    <n v="4.9030821917808218"/>
    <n v="143.17000000000002"/>
    <n v="3.020464135021097"/>
    <n v="2.8548220292952862"/>
    <n v="2.784724248545718"/>
    <n v="0.69897000433601886"/>
    <n v="2.374748346010104"/>
    <n v="0.69046917351084902"/>
    <n v="2.1558520249592674"/>
    <n v="0.48007368328518224"/>
    <d v="2007-08-01T00:00:00"/>
  </r>
  <r>
    <n v="19"/>
    <s v="Basic Sun Preparations"/>
    <n v="2007"/>
    <x v="8"/>
    <n v="115"/>
    <n v="346.79"/>
    <n v="407.52"/>
    <n v="101.46"/>
    <n v="5"/>
    <n v="237"/>
    <n v="11545"/>
    <x v="1"/>
    <n v="32981"/>
    <n v="160"/>
    <n v="16435.91"/>
    <s v="Pacific"/>
    <n v="3.5436521739130433"/>
    <n v="81.503999999999991"/>
    <n v="1.719493670886076"/>
    <n v="2.61014892761954"/>
    <n v="2.5400665657146839"/>
    <n v="0.69897000433601886"/>
    <n v="2.374748346010104"/>
    <n v="0.54945108726592817"/>
    <n v="1.911178923283521"/>
    <n v="0.23540058160943603"/>
    <d v="2007-12-01T00:00:00"/>
  </r>
  <r>
    <n v="23"/>
    <s v="Basic Sun Preparations"/>
    <n v="2007"/>
    <x v="3"/>
    <n v="602"/>
    <n v="2320.2800000000002"/>
    <n v="2726.31"/>
    <n v="1184.52"/>
    <n v="18"/>
    <n v="2109"/>
    <n v="96876"/>
    <x v="2"/>
    <n v="299374"/>
    <n v="1018.2"/>
    <n v="185999.5"/>
    <s v="Pacific"/>
    <n v="4.5287541528239199"/>
    <n v="151.46166666666667"/>
    <n v="1.2927027027027027"/>
    <n v="3.4355752365444556"/>
    <n v="3.365540396579453"/>
    <n v="1.255272505103306"/>
    <n v="3.3240765797394864"/>
    <n v="0.65597874528663092"/>
    <n v="2.1803027314411496"/>
    <n v="0.11149865680496915"/>
    <d v="2007-01-01T00:00:00"/>
  </r>
  <r>
    <n v="23"/>
    <s v="Basic Sun Preparations"/>
    <n v="2007"/>
    <x v="0"/>
    <n v="483"/>
    <n v="1957.78"/>
    <n v="2300.44"/>
    <n v="1083.51"/>
    <n v="18"/>
    <n v="2109"/>
    <n v="96876"/>
    <x v="2"/>
    <n v="299374"/>
    <n v="1018.2"/>
    <n v="185999.5"/>
    <s v="Pacific"/>
    <n v="4.7628157349896485"/>
    <n v="127.80222222222223"/>
    <n v="1.0907728781412993"/>
    <n v="3.3618109104942171"/>
    <n v="3.2917638875927038"/>
    <n v="1.255272505103306"/>
    <n v="3.3240765797394864"/>
    <n v="0.67786377974270484"/>
    <n v="2.1065384053909106"/>
    <n v="3.7734330754730545E-2"/>
    <d v="2007-02-01T00:00:00"/>
  </r>
  <r>
    <n v="23"/>
    <s v="Basic Sun Preparations"/>
    <n v="2007"/>
    <x v="1"/>
    <n v="455"/>
    <n v="1618.28"/>
    <n v="1901.59"/>
    <n v="852.58"/>
    <n v="18"/>
    <n v="2109"/>
    <n v="96876"/>
    <x v="2"/>
    <n v="299374"/>
    <n v="1018.2"/>
    <n v="185999.5"/>
    <s v="Pacific"/>
    <n v="4.1793186813186809"/>
    <n v="105.64388888888888"/>
    <n v="0.9016548127074443"/>
    <n v="3.279116884876919"/>
    <n v="3.2090536668030167"/>
    <n v="1.255272505103306"/>
    <n v="3.3240765797394864"/>
    <n v="0.6211054882198066"/>
    <n v="2.023844379773613"/>
    <n v="-4.4959694862567338E-2"/>
    <d v="2007-03-01T00:00:00"/>
  </r>
  <r>
    <n v="23"/>
    <s v="Basic Sun Preparations"/>
    <n v="2007"/>
    <x v="2"/>
    <n v="710"/>
    <n v="2453.88"/>
    <n v="2883.43"/>
    <n v="1268.5"/>
    <n v="18"/>
    <n v="2109"/>
    <n v="96876"/>
    <x v="2"/>
    <n v="299374"/>
    <n v="1018.2"/>
    <n v="185999.5"/>
    <s v="Pacific"/>
    <n v="4.0611690140845065"/>
    <n v="160.19055555555553"/>
    <n v="1.3672024656235182"/>
    <n v="3.4599094126629062"/>
    <n v="3.3898533209777484"/>
    <n v="1.255272505103306"/>
    <n v="3.3240765797394864"/>
    <n v="0.60865106394383084"/>
    <n v="2.2046369075596002"/>
    <n v="0.1358328329234198"/>
    <d v="2007-04-01T00:00:00"/>
  </r>
  <r>
    <n v="52"/>
    <s v="Basic Sun Preparations"/>
    <n v="2007"/>
    <x v="1"/>
    <n v="156"/>
    <n v="544.95000000000005"/>
    <n v="640.36"/>
    <n v="241.66"/>
    <n v="9"/>
    <n v="684"/>
    <n v="35746"/>
    <x v="2"/>
    <n v="130277"/>
    <n v="377"/>
    <n v="45658.94"/>
    <s v="Pacific"/>
    <n v="4.1048717948717952"/>
    <n v="71.151111111111106"/>
    <n v="0.9361988304093567"/>
    <n v="2.8064241959489675"/>
    <n v="2.7363566569183959"/>
    <n v="0.95424250943932487"/>
    <n v="2.8350561017201161"/>
    <n v="0.61329959759450614"/>
    <n v="1.8521816865096428"/>
    <n v="-2.8631905771148533E-2"/>
    <d v="2007-03-01T00:00:00"/>
  </r>
  <r>
    <n v="52"/>
    <s v="Basic Sun Preparations"/>
    <n v="2007"/>
    <x v="2"/>
    <n v="238"/>
    <n v="898.84"/>
    <n v="1056.24"/>
    <n v="417.59"/>
    <n v="9"/>
    <n v="684"/>
    <n v="35746"/>
    <x v="2"/>
    <n v="130277"/>
    <n v="377"/>
    <n v="45658.94"/>
    <s v="Pacific"/>
    <n v="4.4379831932773106"/>
    <n v="117.36"/>
    <n v="1.5442105263157895"/>
    <n v="3.023762610274551"/>
    <n v="2.9536823910643282"/>
    <n v="0.95424250943932487"/>
    <n v="2.8350561017201161"/>
    <n v="0.64718565321803911"/>
    <n v="2.0695201008352262"/>
    <n v="0.18870650855443491"/>
    <d v="2007-04-01T00:00:00"/>
  </r>
  <r>
    <n v="52"/>
    <s v="Basic Sun Preparations"/>
    <n v="2007"/>
    <x v="7"/>
    <n v="256"/>
    <n v="1039.6600000000001"/>
    <n v="1221.6300000000001"/>
    <n v="468.91"/>
    <n v="9"/>
    <n v="684"/>
    <n v="35746"/>
    <x v="2"/>
    <n v="130277"/>
    <n v="377"/>
    <n v="45658.94"/>
    <s v="Pacific"/>
    <n v="4.7719921875000004"/>
    <n v="135.73666666666668"/>
    <n v="1.7860087719298248"/>
    <n v="3.0869396893025223"/>
    <n v="3.0168913351969922"/>
    <n v="0.95424250943932487"/>
    <n v="2.8350561017201161"/>
    <n v="0.67869972399067291"/>
    <n v="2.1326971798631975"/>
    <n v="0.2518835875824062"/>
    <d v="2007-05-01T00:00:00"/>
  </r>
  <r>
    <n v="52"/>
    <s v="Basic Sun Preparations"/>
    <n v="2007"/>
    <x v="3"/>
    <n v="140"/>
    <n v="550.21"/>
    <n v="646.59"/>
    <n v="293.64999999999998"/>
    <n v="9"/>
    <n v="684"/>
    <n v="35746"/>
    <x v="2"/>
    <n v="130277"/>
    <n v="377"/>
    <n v="45658.94"/>
    <s v="Pacific"/>
    <n v="4.6185"/>
    <n v="71.843333333333334"/>
    <n v="0.94530701754385971"/>
    <n v="2.8106289836371174"/>
    <n v="2.7405284793749161"/>
    <n v="0.95424250943932487"/>
    <n v="2.8350561017201161"/>
    <n v="0.66450094795887937"/>
    <n v="1.8563864741977925"/>
    <n v="-2.4427118082998831E-2"/>
    <d v="2007-01-01T00:00:00"/>
  </r>
  <r>
    <n v="52"/>
    <s v="Basic Sun Preparations"/>
    <n v="2007"/>
    <x v="0"/>
    <n v="126"/>
    <n v="480.75"/>
    <n v="564.94000000000005"/>
    <n v="226.92"/>
    <n v="9"/>
    <n v="684"/>
    <n v="35746"/>
    <x v="2"/>
    <n v="130277"/>
    <n v="377"/>
    <n v="45658.94"/>
    <s v="Pacific"/>
    <n v="4.4836507936507939"/>
    <n v="62.771111111111118"/>
    <n v="0.82593567251461997"/>
    <n v="2.7520023256024384"/>
    <n v="2.6819192929105173"/>
    <n v="0.95424250943932487"/>
    <n v="2.8350561017201161"/>
    <n v="0.65163178048487536"/>
    <n v="1.7977598161631134"/>
    <n v="-8.3053776117678002E-2"/>
    <d v="2007-02-01T00:00:00"/>
  </r>
  <r>
    <n v="52"/>
    <s v="Basic Sun Preparations"/>
    <n v="2007"/>
    <x v="5"/>
    <n v="236"/>
    <n v="946.67"/>
    <n v="1112.3499999999999"/>
    <n v="565.59"/>
    <n v="9"/>
    <n v="684"/>
    <n v="35746"/>
    <x v="2"/>
    <n v="130277"/>
    <n v="377"/>
    <n v="45658.94"/>
    <s v="Pacific"/>
    <n v="4.7133474576271182"/>
    <n v="123.59444444444443"/>
    <n v="1.6262426900584794"/>
    <n v="3.0462414591456235"/>
    <n v="2.9761986145306052"/>
    <n v="0.95424250943932487"/>
    <n v="2.8350561017201161"/>
    <n v="0.67332945617551676"/>
    <n v="2.0919989497062983"/>
    <n v="0.21118535742550712"/>
    <d v="2007-07-01T00:00:00"/>
  </r>
  <r>
    <n v="52"/>
    <s v="Basic Sun Preparations"/>
    <n v="2007"/>
    <x v="6"/>
    <n v="322"/>
    <n v="1185.93"/>
    <n v="1393.5"/>
    <n v="468.79"/>
    <n v="9"/>
    <n v="684"/>
    <n v="35746"/>
    <x v="2"/>
    <n v="130277"/>
    <n v="377"/>
    <n v="45658.94"/>
    <s v="Pacific"/>
    <n v="4.3276397515527947"/>
    <n v="154.83333333333334"/>
    <n v="2.0372807017543861"/>
    <n v="3.1441069730493232"/>
    <n v="3.0740590553765408"/>
    <n v="0.95424250943932487"/>
    <n v="2.8350561017201161"/>
    <n v="0.63625110135349205"/>
    <n v="2.189864463609998"/>
    <n v="0.30905087132920683"/>
    <d v="2007-08-01T00:00:00"/>
  </r>
  <r>
    <n v="52"/>
    <s v="Basic Sun Preparations"/>
    <n v="2007"/>
    <x v="9"/>
    <n v="383"/>
    <n v="1417.7"/>
    <n v="1665.93"/>
    <n v="485.71"/>
    <n v="9"/>
    <n v="684"/>
    <n v="35746"/>
    <x v="2"/>
    <n v="130277"/>
    <n v="377"/>
    <n v="45658.94"/>
    <s v="Pacific"/>
    <n v="4.3496866840731077"/>
    <n v="185.10333333333335"/>
    <n v="2.4355701754385968"/>
    <n v="3.2216567490200969"/>
    <n v="3.1515843393598968"/>
    <n v="0.95424250943932487"/>
    <n v="2.8350561017201161"/>
    <n v="0.63845797505147417"/>
    <n v="2.2674142395807722"/>
    <n v="0.38660064729998067"/>
    <d v="2007-09-01T00:00:00"/>
  </r>
  <r>
    <n v="52"/>
    <s v="Basic Sun Preparations"/>
    <n v="2007"/>
    <x v="4"/>
    <n v="411"/>
    <n v="1666.26"/>
    <n v="1957.87"/>
    <n v="806.27"/>
    <n v="9"/>
    <n v="684"/>
    <n v="35746"/>
    <x v="2"/>
    <n v="130277"/>
    <n v="377"/>
    <n v="45658.94"/>
    <s v="Pacific"/>
    <n v="4.7636739659367393"/>
    <n v="217.54111111111109"/>
    <n v="2.8623830409356725"/>
    <n v="3.2917838518404672"/>
    <n v="3.2217427688325904"/>
    <n v="0.95424250943932487"/>
    <n v="2.8350561017201161"/>
    <n v="0.67794202996439812"/>
    <n v="2.3375413424011424"/>
    <n v="0.45672775012035116"/>
    <d v="2007-06-01T00:00:00"/>
  </r>
  <r>
    <n v="52"/>
    <s v="Basic Sun Preparations"/>
    <n v="2007"/>
    <x v="11"/>
    <n v="544"/>
    <n v="1944.25"/>
    <n v="2284.6799999999998"/>
    <n v="710.63"/>
    <n v="9"/>
    <n v="684"/>
    <n v="35746"/>
    <x v="2"/>
    <n v="130277"/>
    <n v="377"/>
    <n v="45658.94"/>
    <s v="Pacific"/>
    <n v="4.1997794117647054"/>
    <n v="253.85333333333332"/>
    <n v="3.340175438596491"/>
    <n v="3.3588253799129344"/>
    <n v="3.288752107627162"/>
    <n v="0.95424250943932487"/>
    <n v="2.8350561017201161"/>
    <n v="0.62322648021475469"/>
    <n v="2.4045828704736096"/>
    <n v="0.52376927819281838"/>
    <d v="2007-11-01T00:00:00"/>
  </r>
  <r>
    <n v="52"/>
    <s v="Basic Sun Preparations"/>
    <n v="2007"/>
    <x v="8"/>
    <n v="270"/>
    <n v="938.71"/>
    <n v="1103.0999999999999"/>
    <n v="239.08"/>
    <n v="9"/>
    <n v="684"/>
    <n v="35746"/>
    <x v="2"/>
    <n v="130277"/>
    <n v="377"/>
    <n v="45658.94"/>
    <s v="Pacific"/>
    <n v="4.0855555555555556"/>
    <n v="122.56666666666666"/>
    <n v="1.612719298245614"/>
    <n v="3.0426148845885246"/>
    <n v="2.9725314443936988"/>
    <n v="0.95424250943932487"/>
    <n v="2.8350561017201161"/>
    <n v="0.61125112042953755"/>
    <n v="2.0883723751491998"/>
    <n v="0.20755878286840859"/>
    <d v="2007-12-01T00:00:00"/>
  </r>
  <r>
    <n v="52"/>
    <s v="Basic Sun Preparations"/>
    <n v="2007"/>
    <x v="10"/>
    <n v="757"/>
    <n v="2721.34"/>
    <n v="3197.68"/>
    <n v="873.23"/>
    <n v="9"/>
    <n v="684"/>
    <n v="35746"/>
    <x v="2"/>
    <n v="130277"/>
    <n v="377"/>
    <n v="45658.94"/>
    <s v="Pacific"/>
    <n v="4.2241479524438574"/>
    <n v="355.29777777777775"/>
    <n v="4.6749707602339177"/>
    <n v="3.504835000627311"/>
    <n v="3.4347828052487945"/>
    <n v="0.95424250943932487"/>
    <n v="2.8350561017201161"/>
    <n v="0.62573912112723817"/>
    <n v="2.5505924911879858"/>
    <n v="0.66977889890719455"/>
    <d v="2007-10-01T00:00:00"/>
  </r>
  <r>
    <n v="57"/>
    <s v="Basic Sun Preparations"/>
    <n v="2007"/>
    <x v="4"/>
    <n v="226"/>
    <n v="924.5"/>
    <n v="1086.4100000000001"/>
    <n v="518.76"/>
    <n v="6"/>
    <n v="406"/>
    <n v="21880"/>
    <x v="2"/>
    <n v="47406"/>
    <n v="204.2"/>
    <n v="26671.59"/>
    <s v="Pacific"/>
    <n v="4.8071238938053105"/>
    <n v="181.06833333333336"/>
    <n v="2.6758866995073896"/>
    <n v="3.0359937544740108"/>
    <n v="2.965906915495192"/>
    <n v="0.77815125038364363"/>
    <n v="2.6085260335771943"/>
    <n v="0.68188531532660968"/>
    <n v="2.2578425040903669"/>
    <n v="0.42746772089681651"/>
    <d v="2007-06-01T00:00:00"/>
  </r>
  <r>
    <n v="57"/>
    <s v="Basic Sun Preparations"/>
    <n v="2007"/>
    <x v="2"/>
    <n v="99"/>
    <n v="365.88"/>
    <n v="429.95"/>
    <n v="154.97999999999999"/>
    <n v="6"/>
    <n v="406"/>
    <n v="21880"/>
    <x v="2"/>
    <n v="47406"/>
    <n v="204.2"/>
    <n v="26671.59"/>
    <s v="Pacific"/>
    <n v="4.3429292929292931"/>
    <n v="71.658333333333331"/>
    <n v="1.0589901477832513"/>
    <n v="2.6334179532849888"/>
    <n v="2.5633386704130054"/>
    <n v="0.77815125038364363"/>
    <n v="2.6085260335771943"/>
    <n v="0.63778275868743894"/>
    <n v="1.8552667029013452"/>
    <n v="2.4891919707794769E-2"/>
    <d v="2007-04-01T00:00:00"/>
  </r>
  <r>
    <n v="57"/>
    <s v="Basic Sun Preparations"/>
    <n v="2007"/>
    <x v="7"/>
    <n v="188"/>
    <n v="690.43"/>
    <n v="811.4"/>
    <n v="349.35"/>
    <n v="6"/>
    <n v="406"/>
    <n v="21880"/>
    <x v="2"/>
    <n v="47406"/>
    <n v="204.2"/>
    <n v="26671.59"/>
    <s v="Pacific"/>
    <n v="4.3159574468085102"/>
    <n v="135.23333333333332"/>
    <n v="1.9985221674876847"/>
    <n v="2.9092350033683072"/>
    <n v="2.839119653725974"/>
    <n v="0.77815125038364363"/>
    <n v="2.6085260335771943"/>
    <n v="0.63507715410462751"/>
    <n v="2.1310837529846638"/>
    <n v="0.30070896979111328"/>
    <d v="2007-05-01T00:00:00"/>
  </r>
  <r>
    <n v="57"/>
    <s v="Basic Sun Preparations"/>
    <n v="2007"/>
    <x v="3"/>
    <n v="88"/>
    <n v="328.14"/>
    <n v="385.6"/>
    <n v="159.05000000000001"/>
    <n v="6"/>
    <n v="406"/>
    <n v="21880"/>
    <x v="2"/>
    <n v="47406"/>
    <n v="204.2"/>
    <n v="26671.59"/>
    <s v="Pacific"/>
    <n v="4.3818181818181818"/>
    <n v="64.266666666666666"/>
    <n v="0.94975369458128089"/>
    <n v="2.5861370252307934"/>
    <n v="2.5160591737582823"/>
    <n v="0.77815125038364363"/>
    <n v="2.6085260335771943"/>
    <n v="0.64165435308062457"/>
    <n v="1.8079857748471495"/>
    <n v="-2.2389008346400899E-2"/>
    <d v="2007-01-01T00:00:00"/>
  </r>
  <r>
    <n v="57"/>
    <s v="Basic Sun Preparations"/>
    <n v="2007"/>
    <x v="0"/>
    <n v="89"/>
    <n v="325.23"/>
    <n v="382.11"/>
    <n v="215.02"/>
    <n v="6"/>
    <n v="406"/>
    <n v="21880"/>
    <x v="2"/>
    <n v="47406"/>
    <n v="204.2"/>
    <n v="26671.59"/>
    <s v="Pacific"/>
    <n v="4.2933707865168538"/>
    <n v="63.685000000000002"/>
    <n v="0.94115763546798037"/>
    <n v="2.5821884035297855"/>
    <n v="2.5121905991407667"/>
    <n v="0.77815125038364363"/>
    <n v="2.6085260335771943"/>
    <n v="0.63279839688487283"/>
    <n v="1.8040371531461421"/>
    <n v="-2.6337630047408449E-2"/>
    <d v="2007-02-01T00:00:00"/>
  </r>
  <r>
    <n v="57"/>
    <s v="Basic Sun Preparations"/>
    <n v="2007"/>
    <x v="1"/>
    <n v="111"/>
    <n v="440.39"/>
    <n v="517.52"/>
    <n v="224.73"/>
    <n v="6"/>
    <n v="406"/>
    <n v="21880"/>
    <x v="2"/>
    <n v="47406"/>
    <n v="204.2"/>
    <n v="26671.59"/>
    <s v="Pacific"/>
    <n v="4.6623423423423418"/>
    <n v="86.25333333333333"/>
    <n v="1.274679802955665"/>
    <n v="2.7139271381324317"/>
    <n v="2.6438374488234957"/>
    <n v="0.77815125038364363"/>
    <n v="2.6085260335771943"/>
    <n v="0.66860415934577444"/>
    <n v="1.9357758877487883"/>
    <n v="0.10540110455523777"/>
    <d v="2007-03-01T00:00:00"/>
  </r>
  <r>
    <n v="57"/>
    <s v="Basic Sun Preparations"/>
    <n v="2007"/>
    <x v="6"/>
    <n v="208"/>
    <n v="866.62"/>
    <n v="1018.28"/>
    <n v="419.07"/>
    <n v="6"/>
    <n v="406"/>
    <n v="21880"/>
    <x v="2"/>
    <n v="47406"/>
    <n v="204.2"/>
    <n v="26671.59"/>
    <s v="Pacific"/>
    <n v="4.8955769230769226"/>
    <n v="169.71333333333334"/>
    <n v="2.5080788177339901"/>
    <n v="3.0078672138894187"/>
    <n v="2.9378287075340475"/>
    <n v="0.77815125038364363"/>
    <n v="2.6085260335771943"/>
    <n v="0.68980387892665707"/>
    <n v="2.2297159635057748"/>
    <n v="0.39934118031222449"/>
    <d v="2007-08-01T00:00:00"/>
  </r>
  <r>
    <n v="57"/>
    <s v="Basic Sun Preparations"/>
    <n v="2007"/>
    <x v="9"/>
    <n v="309"/>
    <n v="1188.58"/>
    <n v="1396.6"/>
    <n v="593.11"/>
    <n v="6"/>
    <n v="406"/>
    <n v="21880"/>
    <x v="2"/>
    <n v="47406"/>
    <n v="204.2"/>
    <n v="26671.59"/>
    <s v="Pacific"/>
    <n v="4.5197411003236239"/>
    <n v="232.76666666666665"/>
    <n v="3.4399014778325121"/>
    <n v="3.1450720377049977"/>
    <n v="3.0750284181965339"/>
    <n v="0.77815125038364363"/>
    <n v="2.6085260335771943"/>
    <n v="0.65511355828016304"/>
    <n v="2.3669207873213542"/>
    <n v="0.53654600412780362"/>
    <d v="2007-09-01T00:00:00"/>
  </r>
  <r>
    <n v="57"/>
    <s v="Basic Sun Preparations"/>
    <n v="2007"/>
    <x v="10"/>
    <n v="599"/>
    <n v="2209.66"/>
    <n v="2596.44"/>
    <n v="1025.27"/>
    <n v="6"/>
    <n v="406"/>
    <n v="21880"/>
    <x v="2"/>
    <n v="47406"/>
    <n v="204.2"/>
    <n v="26671.59"/>
    <s v="Pacific"/>
    <n v="4.3346243739565944"/>
    <n v="432.74"/>
    <n v="6.3951724137931034"/>
    <n v="3.4143782911251868"/>
    <n v="3.3443254540093266"/>
    <n v="0.77815125038364363"/>
    <n v="2.6085260335771943"/>
    <n v="0.63695146873587527"/>
    <n v="2.6362270407415429"/>
    <n v="0.8058522575479925"/>
    <d v="2007-10-01T00:00:00"/>
  </r>
  <r>
    <n v="57"/>
    <s v="Basic Sun Preparations"/>
    <n v="2007"/>
    <x v="5"/>
    <n v="152"/>
    <n v="585.55999999999995"/>
    <n v="688.03"/>
    <n v="414.11"/>
    <n v="6"/>
    <n v="406"/>
    <n v="21880"/>
    <x v="2"/>
    <n v="47406"/>
    <n v="204.2"/>
    <n v="26671.59"/>
    <s v="Pacific"/>
    <n v="4.5265131578947368"/>
    <n v="114.67166666666667"/>
    <n v="1.694655172413793"/>
    <n v="2.8376073750820323"/>
    <n v="2.7675714021135156"/>
    <n v="0.77815125038364363"/>
    <n v="2.6085260335771943"/>
    <n v="0.6557637871372598"/>
    <n v="2.0594561246983889"/>
    <n v="0.22908134150483819"/>
    <d v="2007-07-01T00:00:00"/>
  </r>
  <r>
    <n v="57"/>
    <s v="Basic Sun Preparations"/>
    <n v="2007"/>
    <x v="8"/>
    <n v="226"/>
    <n v="903.18"/>
    <n v="1061.27"/>
    <n v="363.09"/>
    <n v="6"/>
    <n v="406"/>
    <n v="21880"/>
    <x v="2"/>
    <n v="47406"/>
    <n v="204.2"/>
    <n v="26671.59"/>
    <s v="Pacific"/>
    <n v="4.695884955752212"/>
    <n v="176.87833333333333"/>
    <n v="2.6139655172413794"/>
    <n v="3.0258258877587636"/>
    <n v="2.9557743120149986"/>
    <n v="0.77815125038364363"/>
    <n v="2.6085260335771943"/>
    <n v="0.67171744861136262"/>
    <n v="2.2476746373751202"/>
    <n v="0.41729985418156951"/>
    <d v="2007-12-01T00:00:00"/>
  </r>
  <r>
    <n v="57"/>
    <s v="Basic Sun Preparations"/>
    <n v="2007"/>
    <x v="11"/>
    <n v="408"/>
    <n v="1678.96"/>
    <n v="1972.9"/>
    <n v="699.93"/>
    <n v="6"/>
    <n v="406"/>
    <n v="21880"/>
    <x v="2"/>
    <n v="47406"/>
    <n v="204.2"/>
    <n v="26671.59"/>
    <s v="Pacific"/>
    <n v="4.8355392156862749"/>
    <n v="328.81666666666666"/>
    <n v="4.8593596059113304"/>
    <n v="3.2951050728098084"/>
    <n v="3.2250403495113606"/>
    <n v="0.77815125038364363"/>
    <n v="2.6085260335771943"/>
    <n v="0.68444490971992822"/>
    <n v="2.5169538224261645"/>
    <n v="0.6865790392326141"/>
    <d v="2007-11-01T00:00:00"/>
  </r>
  <r>
    <n v="74"/>
    <s v="Basic Sun Preparations"/>
    <n v="2007"/>
    <x v="4"/>
    <n v="293"/>
    <n v="1179.21"/>
    <n v="1385.59"/>
    <n v="452.14"/>
    <n v="5"/>
    <n v="400"/>
    <n v="21687"/>
    <x v="2"/>
    <n v="63846"/>
    <n v="265.2"/>
    <n v="32015.41"/>
    <s v="Pacific"/>
    <n v="4.7289761092150169"/>
    <n v="277.11799999999999"/>
    <n v="3.4639749999999996"/>
    <n v="3.1416347403195686"/>
    <n v="3.0715911534579923"/>
    <n v="0.69897000433601886"/>
    <n v="2.6020599913279625"/>
    <n v="0.67476711996545902"/>
    <n v="2.4426647359835498"/>
    <n v="0.53957474899160607"/>
    <d v="2007-06-01T00:00:00"/>
  </r>
  <r>
    <n v="74"/>
    <s v="Basic Sun Preparations"/>
    <n v="2007"/>
    <x v="5"/>
    <n v="191"/>
    <n v="764.62"/>
    <n v="898.47"/>
    <n v="370.93"/>
    <n v="5"/>
    <n v="400"/>
    <n v="21687"/>
    <x v="2"/>
    <n v="63846"/>
    <n v="265.2"/>
    <n v="32015.41"/>
    <s v="Pacific"/>
    <n v="4.7040314136125652"/>
    <n v="179.69400000000002"/>
    <n v="2.246175"/>
    <n v="2.9535035805524252"/>
    <n v="2.8834456535784314"/>
    <n v="0.69897000433601886"/>
    <n v="2.6020599913279625"/>
    <n v="0.67247021330469781"/>
    <n v="2.2545335762164065"/>
    <n v="0.35144358922446295"/>
    <d v="2007-07-01T00:00:00"/>
  </r>
  <r>
    <n v="74"/>
    <s v="Basic Sun Preparations"/>
    <n v="2007"/>
    <x v="7"/>
    <n v="270"/>
    <n v="1162.3499999999999"/>
    <n v="1365.86"/>
    <n v="369.06"/>
    <n v="5"/>
    <n v="400"/>
    <n v="21687"/>
    <x v="2"/>
    <n v="63846"/>
    <n v="265.2"/>
    <n v="32015.41"/>
    <s v="Pacific"/>
    <n v="5.0587407407407401"/>
    <n v="273.17199999999997"/>
    <n v="3.41465"/>
    <n v="3.1354061866490213"/>
    <n v="3.0653369199486606"/>
    <n v="0.69897000433601886"/>
    <n v="2.6020599913279625"/>
    <n v="0.70404242249003413"/>
    <n v="2.4364361823130025"/>
    <n v="0.53334619532105909"/>
    <d v="2007-05-01T00:00:00"/>
  </r>
  <r>
    <n v="74"/>
    <s v="Basic Sun Preparations"/>
    <n v="2007"/>
    <x v="3"/>
    <n v="96"/>
    <n v="406.72"/>
    <n v="477.97"/>
    <n v="197.64"/>
    <n v="5"/>
    <n v="400"/>
    <n v="21687"/>
    <x v="2"/>
    <n v="63846"/>
    <n v="265.2"/>
    <n v="32015.41"/>
    <s v="Pacific"/>
    <n v="4.9788541666666672"/>
    <n v="95.594000000000008"/>
    <n v="1.194925"/>
    <n v="2.6794006387808871"/>
    <n v="2.6092955288739144"/>
    <n v="0.69897000433601886"/>
    <n v="2.6020599913279625"/>
    <n v="0.69712940574131865"/>
    <n v="1.9804306344448683"/>
    <n v="7.7340647452924613E-2"/>
    <d v="2007-01-01T00:00:00"/>
  </r>
  <r>
    <n v="74"/>
    <s v="Basic Sun Preparations"/>
    <n v="2007"/>
    <x v="0"/>
    <n v="86"/>
    <n v="325.54000000000002"/>
    <n v="382.54"/>
    <n v="136.84"/>
    <n v="5"/>
    <n v="400"/>
    <n v="21687"/>
    <x v="2"/>
    <n v="63846"/>
    <n v="265.2"/>
    <n v="32015.41"/>
    <s v="Pacific"/>
    <n v="4.4481395348837216"/>
    <n v="76.50800000000001"/>
    <n v="0.95635000000000003"/>
    <n v="2.5826768535314955"/>
    <n v="2.5126043591468319"/>
    <n v="0.69897000433601886"/>
    <n v="2.6020599913279625"/>
    <n v="0.64817840228792789"/>
    <n v="1.8837068491954767"/>
    <n v="-1.9383137796466818E-2"/>
    <d v="2007-02-01T00:00:00"/>
  </r>
  <r>
    <n v="74"/>
    <s v="Basic Sun Preparations"/>
    <n v="2007"/>
    <x v="1"/>
    <n v="73"/>
    <n v="325.16000000000003"/>
    <n v="382.07"/>
    <n v="198.6"/>
    <n v="5"/>
    <n v="400"/>
    <n v="21687"/>
    <x v="2"/>
    <n v="63846"/>
    <n v="265.2"/>
    <n v="32015.41"/>
    <s v="Pacific"/>
    <n v="5.2338356164383564"/>
    <n v="76.414000000000001"/>
    <n v="0.955175"/>
    <n v="2.5821429383794494"/>
    <n v="2.5120971148810134"/>
    <n v="0.69897000433601886"/>
    <n v="2.6020599913279625"/>
    <n v="0.71882007825899341"/>
    <n v="1.8831729340434304"/>
    <n v="-1.9917052948513057E-2"/>
    <d v="2007-03-01T00:00:00"/>
  </r>
  <r>
    <n v="74"/>
    <s v="Basic Sun Preparations"/>
    <n v="2007"/>
    <x v="2"/>
    <n v="137"/>
    <n v="555.62"/>
    <n v="652.88"/>
    <n v="315.24"/>
    <n v="5"/>
    <n v="400"/>
    <n v="21687"/>
    <x v="2"/>
    <n v="63846"/>
    <n v="265.2"/>
    <n v="32015.41"/>
    <s v="Pacific"/>
    <n v="4.765547445255474"/>
    <n v="130.57599999999999"/>
    <n v="1.6322000000000001"/>
    <n v="2.8148333648478752"/>
    <n v="2.7447778701348873"/>
    <n v="0.69897000433601886"/>
    <n v="2.6020599913279625"/>
    <n v="0.67811279769146848"/>
    <n v="2.1158633605118564"/>
    <n v="0.21277337351991291"/>
    <d v="2007-04-01T00:00:00"/>
  </r>
  <r>
    <n v="74"/>
    <s v="Basic Sun Preparations"/>
    <n v="2007"/>
    <x v="9"/>
    <n v="337"/>
    <n v="1433.66"/>
    <n v="1684.67"/>
    <n v="418.37"/>
    <n v="5"/>
    <n v="400"/>
    <n v="21687"/>
    <x v="2"/>
    <n v="63846"/>
    <n v="265.2"/>
    <n v="32015.41"/>
    <s v="Pacific"/>
    <n v="4.9990207715133534"/>
    <n v="336.93400000000003"/>
    <n v="4.2116750000000005"/>
    <n v="3.2265148421718162"/>
    <n v="3.156446168325052"/>
    <n v="0.69897000433601886"/>
    <n v="2.6020599913279625"/>
    <n v="0.69888494130047751"/>
    <n v="2.5275448378357974"/>
    <n v="0.62445485084385377"/>
    <d v="2007-09-01T00:00:00"/>
  </r>
  <r>
    <n v="74"/>
    <s v="Basic Sun Preparations"/>
    <n v="2007"/>
    <x v="10"/>
    <n v="766"/>
    <n v="3226.29"/>
    <n v="3791.04"/>
    <n v="1189.71"/>
    <n v="5"/>
    <n v="400"/>
    <n v="21687"/>
    <x v="2"/>
    <n v="63846"/>
    <n v="265.2"/>
    <n v="32015.41"/>
    <s v="Pacific"/>
    <n v="4.9491383812010445"/>
    <n v="758.20799999999997"/>
    <n v="9.4776000000000007"/>
    <n v="3.5787583667761127"/>
    <n v="3.5087034020297514"/>
    <n v="0.69897000433601886"/>
    <n v="2.6020599913279625"/>
    <n v="0.6945295971435087"/>
    <n v="2.879788362440094"/>
    <n v="0.97669837544815019"/>
    <d v="2007-10-01T00:00:00"/>
  </r>
  <r>
    <n v="74"/>
    <s v="Basic Sun Preparations"/>
    <n v="2007"/>
    <x v="11"/>
    <n v="487"/>
    <n v="2027.4"/>
    <n v="2382.31"/>
    <n v="623.15"/>
    <n v="5"/>
    <n v="400"/>
    <n v="21687"/>
    <x v="2"/>
    <n v="63846"/>
    <n v="265.2"/>
    <n v="32015.41"/>
    <s v="Pacific"/>
    <n v="4.8918069815195073"/>
    <n v="476.46199999999999"/>
    <n v="5.955775"/>
    <n v="3.37699827374185"/>
    <n v="3.3069394421585399"/>
    <n v="0.69897000433601886"/>
    <n v="2.6020599913279625"/>
    <n v="0.68946931252721577"/>
    <n v="2.6780282694058313"/>
    <n v="0.77493828241388774"/>
    <d v="2007-11-01T00:00:00"/>
  </r>
  <r>
    <n v="74"/>
    <s v="Basic Sun Preparations"/>
    <n v="2007"/>
    <x v="6"/>
    <n v="204"/>
    <n v="865.57"/>
    <n v="1017.13"/>
    <n v="371.95"/>
    <n v="5"/>
    <n v="400"/>
    <n v="21687"/>
    <x v="2"/>
    <n v="63846"/>
    <n v="265.2"/>
    <n v="32015.41"/>
    <s v="Pacific"/>
    <n v="4.98593137254902"/>
    <n v="203.42599999999999"/>
    <n v="2.5428250000000001"/>
    <n v="3.0073764639104636"/>
    <n v="2.9373021957058407"/>
    <n v="0.69897000433601886"/>
    <n v="2.6020599913279625"/>
    <n v="0.69774629648456477"/>
    <n v="2.3084064595744445"/>
    <n v="0.40531647258250109"/>
    <d v="2007-08-01T00:00:00"/>
  </r>
  <r>
    <n v="74"/>
    <s v="Basic Sun Preparations"/>
    <n v="2007"/>
    <x v="8"/>
    <n v="286"/>
    <n v="1095.8800000000001"/>
    <n v="1287.67"/>
    <n v="381.19"/>
    <n v="5"/>
    <n v="400"/>
    <n v="21687"/>
    <x v="2"/>
    <n v="63846"/>
    <n v="265.2"/>
    <n v="32015.41"/>
    <s v="Pacific"/>
    <n v="4.5023426573426573"/>
    <n v="257.53399999999999"/>
    <n v="3.2191750000000003"/>
    <n v="3.1098045776651779"/>
    <n v="3.039763001054312"/>
    <n v="0.69897000433601886"/>
    <n v="2.6020599913279625"/>
    <n v="0.65343854453613504"/>
    <n v="2.4108345733291592"/>
    <n v="0.50774458633721575"/>
    <d v="2007-12-01T00:00:00"/>
  </r>
  <r>
    <n v="86"/>
    <s v="Basic Sun Preparations"/>
    <n v="2007"/>
    <x v="6"/>
    <n v="416"/>
    <n v="1543.28"/>
    <n v="1813.5"/>
    <n v="749.33"/>
    <n v="15"/>
    <n v="1249"/>
    <n v="64209"/>
    <x v="2"/>
    <n v="91497"/>
    <n v="711"/>
    <n v="122943.89"/>
    <s v="Mid-Atlantic"/>
    <n v="4.359375"/>
    <n v="120.9"/>
    <n v="1.4519615692554044"/>
    <n v="3.2585175599164531"/>
    <n v="3.1884447280223136"/>
    <n v="1.1760912590556813"/>
    <n v="3.0965624383741357"/>
    <n v="0.63942422928971043"/>
    <n v="2.0824263008607717"/>
    <n v="0.16195512154231764"/>
    <d v="2007-08-01T00:00:00"/>
  </r>
  <r>
    <n v="86"/>
    <s v="Basic Sun Preparations"/>
    <n v="2007"/>
    <x v="9"/>
    <n v="645"/>
    <n v="2435.27"/>
    <n v="2861.48"/>
    <n v="962.09"/>
    <n v="15"/>
    <n v="1249"/>
    <n v="64209"/>
    <x v="2"/>
    <n v="91497"/>
    <n v="711"/>
    <n v="122943.89"/>
    <s v="Mid-Atlantic"/>
    <n v="4.4364031007751938"/>
    <n v="190.76533333333333"/>
    <n v="2.2910168134507605"/>
    <n v="3.456590714801461"/>
    <n v="3.3865471187373282"/>
    <n v="1.1760912590556813"/>
    <n v="3.0965624383741357"/>
    <n v="0.64703100016619319"/>
    <n v="2.2804994557457796"/>
    <n v="0.36002827642732543"/>
    <d v="2007-09-01T00:00:00"/>
  </r>
  <r>
    <n v="86"/>
    <s v="Basic Sun Preparations"/>
    <n v="2007"/>
    <x v="8"/>
    <n v="640"/>
    <n v="2513.67"/>
    <n v="2953.62"/>
    <n v="1003.39"/>
    <n v="15"/>
    <n v="1249"/>
    <n v="64209"/>
    <x v="2"/>
    <n v="91497"/>
    <n v="711"/>
    <n v="122943.89"/>
    <s v="Mid-Atlantic"/>
    <n v="4.6150312499999995"/>
    <n v="196.90799999999999"/>
    <n v="2.3647878302642114"/>
    <n v="3.4703546201164812"/>
    <n v="3.4003082619791711"/>
    <n v="1.1760912590556813"/>
    <n v="3.0965624383741357"/>
    <n v="0.66417464613259392"/>
    <n v="2.2942633610607999"/>
    <n v="0.37379218174234558"/>
    <d v="2007-12-01T00:00:00"/>
  </r>
  <r>
    <n v="86"/>
    <s v="Basic Sun Preparations"/>
    <n v="2007"/>
    <x v="3"/>
    <n v="263"/>
    <n v="1030.08"/>
    <n v="1210.3"/>
    <n v="574.77"/>
    <n v="15"/>
    <n v="1249"/>
    <n v="64209"/>
    <x v="2"/>
    <n v="91497"/>
    <n v="711"/>
    <n v="122943.89"/>
    <s v="Mid-Atlantic"/>
    <n v="4.6019011406844106"/>
    <n v="80.686666666666667"/>
    <n v="0.96901521216973574"/>
    <n v="3.0828930332881792"/>
    <n v="3.0128709550055195"/>
    <n v="1.1760912590556813"/>
    <n v="3.0965624383741357"/>
    <n v="0.66293728479842151"/>
    <n v="1.9068017742324981"/>
    <n v="-1.3669405085956142E-2"/>
    <d v="2007-01-01T00:00:00"/>
  </r>
  <r>
    <n v="86"/>
    <s v="Basic Sun Preparations"/>
    <n v="2007"/>
    <x v="0"/>
    <n v="225"/>
    <n v="831.93"/>
    <n v="977.47"/>
    <n v="405.54"/>
    <n v="15"/>
    <n v="1249"/>
    <n v="64209"/>
    <x v="2"/>
    <n v="91497"/>
    <n v="711"/>
    <n v="122943.89"/>
    <s v="Mid-Atlantic"/>
    <n v="4.3443111111111108"/>
    <n v="65.164666666666662"/>
    <n v="0.78260208166533229"/>
    <n v="2.9901034371324648"/>
    <n v="2.9200867855543335"/>
    <n v="1.1760912590556813"/>
    <n v="3.0965624383741357"/>
    <n v="0.63792091902110237"/>
    <n v="1.8140121780767835"/>
    <n v="-0.10645900124167063"/>
    <d v="2007-02-01T00:00:00"/>
  </r>
  <r>
    <n v="86"/>
    <s v="Basic Sun Preparations"/>
    <n v="2007"/>
    <x v="1"/>
    <n v="291"/>
    <n v="1180.56"/>
    <n v="1387.18"/>
    <n v="563.39"/>
    <n v="15"/>
    <n v="1249"/>
    <n v="64209"/>
    <x v="2"/>
    <n v="91497"/>
    <n v="711"/>
    <n v="122943.89"/>
    <s v="Mid-Atlantic"/>
    <n v="4.766941580756014"/>
    <n v="92.478666666666669"/>
    <n v="1.1106325060048039"/>
    <n v="3.1421328186325295"/>
    <n v="3.0720880642709374"/>
    <n v="1.1760912590556813"/>
    <n v="3.0965624383741357"/>
    <n v="0.67823982964662199"/>
    <n v="1.9660415595768481"/>
    <n v="4.5570380258393751E-2"/>
    <d v="2007-03-01T00:00:00"/>
  </r>
  <r>
    <n v="86"/>
    <s v="Basic Sun Preparations"/>
    <n v="2007"/>
    <x v="2"/>
    <n v="373"/>
    <n v="1503.25"/>
    <n v="1766.3"/>
    <n v="710.1"/>
    <n v="15"/>
    <n v="1249"/>
    <n v="64209"/>
    <x v="2"/>
    <n v="91497"/>
    <n v="711"/>
    <n v="122943.89"/>
    <s v="Mid-Atlantic"/>
    <n v="4.735388739946381"/>
    <n v="117.75333333333333"/>
    <n v="1.4141713370696556"/>
    <n v="3.2470644689354513"/>
    <n v="3.1770312125175368"/>
    <n v="1.1760912590556813"/>
    <n v="3.0965624383741357"/>
    <n v="0.67535563712676372"/>
    <n v="2.07097320987977"/>
    <n v="0.15050203056131578"/>
    <d v="2007-04-01T00:00:00"/>
  </r>
  <r>
    <n v="86"/>
    <s v="Basic Sun Preparations"/>
    <n v="2007"/>
    <x v="7"/>
    <n v="646"/>
    <n v="2597.52"/>
    <n v="3052.1"/>
    <n v="1243.19"/>
    <n v="15"/>
    <n v="1249"/>
    <n v="64209"/>
    <x v="2"/>
    <n v="91497"/>
    <n v="711"/>
    <n v="122943.89"/>
    <s v="Mid-Atlantic"/>
    <n v="4.7246130030959748"/>
    <n v="203.47333333333333"/>
    <n v="2.4436349079263411"/>
    <n v="3.4845987588820284"/>
    <n v="3.4145589001584544"/>
    <n v="1.1760912590556813"/>
    <n v="3.0965624383741357"/>
    <n v="0.6743662408869443"/>
    <n v="2.3085074998263471"/>
    <n v="0.38803632050789288"/>
    <d v="2007-05-01T00:00:00"/>
  </r>
  <r>
    <n v="86"/>
    <s v="Basic Sun Preparations"/>
    <n v="2007"/>
    <x v="5"/>
    <n v="479"/>
    <n v="1782.78"/>
    <n v="2094.9"/>
    <n v="800.7"/>
    <n v="15"/>
    <n v="1249"/>
    <n v="64209"/>
    <x v="2"/>
    <n v="91497"/>
    <n v="711"/>
    <n v="122943.89"/>
    <s v="Mid-Atlantic"/>
    <n v="4.3734864300626306"/>
    <n v="139.66"/>
    <n v="1.6772618094475582"/>
    <n v="3.321163296760679"/>
    <n v="3.2510977533374286"/>
    <n v="1.1760912590556813"/>
    <n v="3.0965624383741357"/>
    <n v="0.64082778334611579"/>
    <n v="2.1450720377049977"/>
    <n v="0.22460085838654348"/>
    <d v="2007-07-01T00:00:00"/>
  </r>
  <r>
    <n v="118"/>
    <s v="Basic Sun Preparations"/>
    <n v="2007"/>
    <x v="3"/>
    <n v="88"/>
    <n v="334.89"/>
    <n v="393.51"/>
    <n v="128.1"/>
    <n v="4"/>
    <n v="270"/>
    <n v="11787"/>
    <x v="2"/>
    <n v="57480"/>
    <n v="181.2"/>
    <n v="17152.939999999999"/>
    <s v="Pacific"/>
    <n v="4.4717045454545454"/>
    <n v="98.377499999999998"/>
    <n v="1.4574444444444443"/>
    <n v="2.5949557732634099"/>
    <n v="2.524902179460859"/>
    <n v="0.6020599913279624"/>
    <n v="2.4313637641589874"/>
    <n v="0.65047310111324108"/>
    <n v="1.9928957819354474"/>
    <n v="0.16359200910442237"/>
    <d v="2007-01-01T00:00:00"/>
  </r>
  <r>
    <n v="118"/>
    <s v="Basic Sun Preparations"/>
    <n v="2007"/>
    <x v="0"/>
    <n v="69"/>
    <n v="312.25"/>
    <n v="366.9"/>
    <n v="154.80000000000001"/>
    <n v="4"/>
    <n v="270"/>
    <n v="11787"/>
    <x v="2"/>
    <n v="57480"/>
    <n v="181.2"/>
    <n v="17152.939999999999"/>
    <s v="Pacific"/>
    <n v="5.3173913043478258"/>
    <n v="91.724999999999994"/>
    <n v="1.3588888888888888"/>
    <n v="2.5645477117559481"/>
    <n v="2.4945024470461732"/>
    <n v="0.6020599913279624"/>
    <n v="2.4313637641589874"/>
    <n v="0.72569862101869254"/>
    <n v="1.9624877204279856"/>
    <n v="0.13318394759696056"/>
    <d v="2007-02-01T00:00:00"/>
  </r>
  <r>
    <n v="118"/>
    <s v="Basic Sun Preparations"/>
    <n v="2007"/>
    <x v="1"/>
    <n v="32"/>
    <n v="115.83"/>
    <n v="136.13999999999999"/>
    <n v="45.98"/>
    <n v="4"/>
    <n v="270"/>
    <n v="11787"/>
    <x v="2"/>
    <n v="57480"/>
    <n v="181.2"/>
    <n v="17152.939999999999"/>
    <s v="Pacific"/>
    <n v="4.2543749999999996"/>
    <n v="34.034999999999997"/>
    <n v="0.50422222222222213"/>
    <n v="2.1339857462685794"/>
    <n v="2.0638210563437114"/>
    <n v="0.6020599913279624"/>
    <n v="2.4313637641589874"/>
    <n v="0.62883576794867357"/>
    <n v="1.5319257549406171"/>
    <n v="-0.2973780178904078"/>
    <d v="2007-03-01T00:00:00"/>
  </r>
  <r>
    <n v="118"/>
    <s v="Basic Sun Preparations"/>
    <n v="2007"/>
    <x v="2"/>
    <n v="108"/>
    <n v="373.08"/>
    <n v="438.36"/>
    <n v="164.39"/>
    <n v="4"/>
    <n v="270"/>
    <n v="11787"/>
    <x v="2"/>
    <n v="57480"/>
    <n v="181.2"/>
    <n v="17152.939999999999"/>
    <s v="Pacific"/>
    <n v="4.0588888888888892"/>
    <n v="109.59"/>
    <n v="1.6235555555555556"/>
    <n v="2.6418309182595414"/>
    <n v="2.5718019680908166"/>
    <n v="0.6020599913279624"/>
    <n v="2.4313637641589874"/>
    <n v="0.60840716277259177"/>
    <n v="2.0397709269315789"/>
    <n v="0.21046715410055419"/>
    <d v="2007-04-01T00:00:00"/>
  </r>
  <r>
    <n v="118"/>
    <s v="Basic Sun Preparations"/>
    <n v="2007"/>
    <x v="7"/>
    <n v="164"/>
    <n v="656.23"/>
    <n v="771.16"/>
    <n v="257.41000000000003"/>
    <n v="4"/>
    <n v="270"/>
    <n v="11787"/>
    <x v="2"/>
    <n v="57480"/>
    <n v="181.2"/>
    <n v="17152.939999999999"/>
    <s v="Pacific"/>
    <n v="4.7021951219512195"/>
    <n v="192.79"/>
    <n v="2.8561481481481481"/>
    <n v="2.8871444946631812"/>
    <n v="2.8170560805709699"/>
    <n v="0.6020599913279624"/>
    <n v="2.4313637641589874"/>
    <n v="0.67230064661548328"/>
    <n v="2.2850845033352187"/>
    <n v="0.45578073050419388"/>
    <d v="2007-05-01T00:00:00"/>
  </r>
  <r>
    <n v="118"/>
    <s v="Basic Sun Preparations"/>
    <n v="2007"/>
    <x v="4"/>
    <n v="176"/>
    <n v="619.51"/>
    <n v="727.98"/>
    <n v="307.29000000000002"/>
    <n v="4"/>
    <n v="270"/>
    <n v="11787"/>
    <x v="2"/>
    <n v="57480"/>
    <n v="181.2"/>
    <n v="17152.939999999999"/>
    <s v="Pacific"/>
    <n v="4.1362500000000004"/>
    <n v="181.995"/>
    <n v="2.6962222222222221"/>
    <n v="2.8621194479820593"/>
    <n v="2.7920483210587608"/>
    <n v="0.6020599913279624"/>
    <n v="2.4313637641589874"/>
    <n v="0.61660678016790949"/>
    <n v="2.2600594566540968"/>
    <n v="0.43075568382307194"/>
    <d v="2007-06-01T00:00:00"/>
  </r>
  <r>
    <n v="118"/>
    <s v="Basic Sun Preparations"/>
    <n v="2007"/>
    <x v="5"/>
    <n v="138"/>
    <n v="480.59"/>
    <n v="564.75"/>
    <n v="227.86"/>
    <n v="4"/>
    <n v="270"/>
    <n v="11787"/>
    <x v="2"/>
    <n v="57480"/>
    <n v="181.2"/>
    <n v="17152.939999999999"/>
    <s v="Pacific"/>
    <n v="4.0923913043478262"/>
    <n v="141.1875"/>
    <n v="2.0916666666666668"/>
    <n v="2.7518562395924007"/>
    <n v="2.6817747298677936"/>
    <n v="0.6020599913279624"/>
    <n v="2.4313637641589874"/>
    <n v="0.61197715319116408"/>
    <n v="2.1497962482644382"/>
    <n v="0.32049247543341336"/>
    <d v="2007-07-01T00:00:00"/>
  </r>
  <r>
    <n v="118"/>
    <s v="Basic Sun Preparations"/>
    <n v="2007"/>
    <x v="6"/>
    <n v="143"/>
    <n v="579.74"/>
    <n v="681.25"/>
    <n v="191.4"/>
    <n v="4"/>
    <n v="270"/>
    <n v="11787"/>
    <x v="2"/>
    <n v="57480"/>
    <n v="181.2"/>
    <n v="17152.939999999999"/>
    <s v="Pacific"/>
    <n v="4.7639860139860142"/>
    <n v="170.3125"/>
    <n v="2.5231481481481484"/>
    <n v="2.8333065152846988"/>
    <n v="2.7632332661806163"/>
    <n v="0.6020599913279624"/>
    <n v="2.4313637641589874"/>
    <n v="0.67797047781963704"/>
    <n v="2.2312465239567363"/>
    <n v="0.40194275112571159"/>
    <d v="2007-08-01T00:00:00"/>
  </r>
  <r>
    <n v="118"/>
    <s v="Basic Sun Preparations"/>
    <n v="2007"/>
    <x v="9"/>
    <n v="235"/>
    <n v="899.5"/>
    <n v="1056.9100000000001"/>
    <n v="413.34"/>
    <n v="4"/>
    <n v="270"/>
    <n v="11787"/>
    <x v="2"/>
    <n v="57480"/>
    <n v="181.2"/>
    <n v="17152.939999999999"/>
    <s v="Pacific"/>
    <n v="4.4974893617021277"/>
    <n v="264.22750000000002"/>
    <n v="3.9144814814814817"/>
    <n v="3.0240380070165012"/>
    <n v="2.9540011676815703"/>
    <n v="0.6020599913279624"/>
    <n v="2.4313637641589874"/>
    <n v="0.65297014474476478"/>
    <n v="2.4219780156885387"/>
    <n v="0.59267424285751369"/>
    <d v="2007-09-01T00:00:00"/>
  </r>
  <r>
    <n v="118"/>
    <s v="Basic Sun Preparations"/>
    <n v="2007"/>
    <x v="10"/>
    <n v="459"/>
    <n v="1797.46"/>
    <n v="2112.09"/>
    <n v="710.17"/>
    <n v="4"/>
    <n v="270"/>
    <n v="11787"/>
    <x v="2"/>
    <n v="57480"/>
    <n v="181.2"/>
    <n v="17152.939999999999"/>
    <s v="Pacific"/>
    <n v="4.6015032679738566"/>
    <n v="528.02250000000004"/>
    <n v="7.8225555555555557"/>
    <n v="3.3247124203345901"/>
    <n v="3.2546592345361067"/>
    <n v="0.6020599913279624"/>
    <n v="2.4313637641589874"/>
    <n v="0.66289973479732878"/>
    <n v="2.7226524290066276"/>
    <n v="0.89334865617560266"/>
    <d v="2007-10-01T00:00:00"/>
  </r>
  <r>
    <n v="118"/>
    <s v="Basic Sun Preparations"/>
    <n v="2007"/>
    <x v="11"/>
    <n v="289"/>
    <n v="1138.25"/>
    <n v="1337.41"/>
    <n v="476.99"/>
    <n v="4"/>
    <n v="270"/>
    <n v="11787"/>
    <x v="2"/>
    <n v="57480"/>
    <n v="181.2"/>
    <n v="17152.939999999999"/>
    <s v="Pacific"/>
    <n v="4.6277162629757784"/>
    <n v="334.35250000000002"/>
    <n v="4.9533703703703704"/>
    <n v="3.1262645661560771"/>
    <n v="3.0562376589802276"/>
    <n v="0.6020599913279624"/>
    <n v="2.4313637641589874"/>
    <n v="0.66536672339952929"/>
    <n v="2.5242045748281146"/>
    <n v="0.69490080199708981"/>
    <d v="2007-11-01T00:00:00"/>
  </r>
  <r>
    <n v="118"/>
    <s v="Basic Sun Preparations"/>
    <n v="2007"/>
    <x v="8"/>
    <n v="158"/>
    <n v="538.99"/>
    <n v="633.36"/>
    <n v="160.12"/>
    <n v="4"/>
    <n v="270"/>
    <n v="11787"/>
    <x v="2"/>
    <n v="57480"/>
    <n v="181.2"/>
    <n v="17152.939999999999"/>
    <s v="Pacific"/>
    <n v="4.0086075949367093"/>
    <n v="158.34"/>
    <n v="2.3457777777777777"/>
    <n v="2.8016506319316559"/>
    <n v="2.7315807077004557"/>
    <n v="0.6020599913279624"/>
    <n v="2.4313637641589874"/>
    <n v="0.60299354497723312"/>
    <n v="2.1995906406036934"/>
    <n v="0.37028686777266839"/>
    <d v="2007-12-01T00:00:00"/>
  </r>
  <r>
    <n v="127"/>
    <s v="Basic Sun Preparations"/>
    <n v="2007"/>
    <x v="3"/>
    <n v="91"/>
    <n v="373.44"/>
    <n v="438.79"/>
    <n v="209.43"/>
    <n v="6"/>
    <n v="430"/>
    <n v="14857"/>
    <x v="2"/>
    <n v="37568"/>
    <n v="268.2"/>
    <n v="22122.71"/>
    <s v="Pacific"/>
    <n v="4.8218681318681318"/>
    <n v="73.131666666666675"/>
    <n v="1.0204418604651164"/>
    <n v="2.6422567214680646"/>
    <n v="2.5722208343652762"/>
    <n v="0.77815125038364363"/>
    <n v="2.6334684555795866"/>
    <n v="0.68321532914697103"/>
    <n v="1.8641054710844209"/>
    <n v="8.7882658884781382E-3"/>
    <d v="2007-01-01T00:00:00"/>
  </r>
  <r>
    <n v="127"/>
    <s v="Basic Sun Preparations"/>
    <n v="2007"/>
    <x v="0"/>
    <n v="45"/>
    <n v="188.42"/>
    <n v="221.38"/>
    <n v="125.08"/>
    <n v="6"/>
    <n v="430"/>
    <n v="14857"/>
    <x v="2"/>
    <n v="37568"/>
    <n v="268.2"/>
    <n v="22122.71"/>
    <s v="Pacific"/>
    <n v="4.9195555555555552"/>
    <n v="36.896666666666668"/>
    <n v="0.51483720930232557"/>
    <n v="2.3451383831101009"/>
    <n v="2.2751269994581125"/>
    <n v="0.77815125038364363"/>
    <n v="2.6334684555795866"/>
    <n v="0.6919258693347573"/>
    <n v="1.5669871327264575"/>
    <n v="-0.2883300724694855"/>
    <d v="2007-02-01T00:00:00"/>
  </r>
  <r>
    <n v="127"/>
    <s v="Basic Sun Preparations"/>
    <n v="2007"/>
    <x v="1"/>
    <n v="58"/>
    <n v="235.63"/>
    <n v="276.89999999999998"/>
    <n v="119.42"/>
    <n v="6"/>
    <n v="430"/>
    <n v="14857"/>
    <x v="2"/>
    <n v="37568"/>
    <n v="268.2"/>
    <n v="22122.71"/>
    <s v="Pacific"/>
    <n v="4.774137931034482"/>
    <n v="46.15"/>
    <n v="0.64395348837209299"/>
    <n v="2.4423229557455746"/>
    <n v="2.3722305832501136"/>
    <n v="0.77815125038364363"/>
    <n v="2.6334684555795866"/>
    <n v="0.67889496218263712"/>
    <n v="1.6641717053619309"/>
    <n v="-0.19114549983401205"/>
    <d v="2007-03-01T00:00:00"/>
  </r>
  <r>
    <n v="127"/>
    <s v="Basic Sun Preparations"/>
    <n v="2007"/>
    <x v="2"/>
    <n v="85"/>
    <n v="314.39999999999998"/>
    <n v="369.42"/>
    <n v="177.09"/>
    <n v="6"/>
    <n v="430"/>
    <n v="14857"/>
    <x v="2"/>
    <n v="37568"/>
    <n v="268.2"/>
    <n v="22122.71"/>
    <s v="Pacific"/>
    <n v="4.3461176470588239"/>
    <n v="61.57"/>
    <n v="0.85911627906976751"/>
    <n v="2.5675204039751254"/>
    <n v="2.4974825373673704"/>
    <n v="0.77815125038364363"/>
    <n v="2.6334684555795866"/>
    <n v="0.63810147826083263"/>
    <n v="1.7893691535914817"/>
    <n v="-6.5948051604461141E-2"/>
    <d v="2007-04-01T00:00:00"/>
  </r>
  <r>
    <n v="127"/>
    <s v="Basic Sun Preparations"/>
    <n v="2007"/>
    <x v="7"/>
    <n v="173"/>
    <n v="707.43"/>
    <n v="831.26"/>
    <n v="356.32"/>
    <n v="6"/>
    <n v="430"/>
    <n v="14857"/>
    <x v="2"/>
    <n v="37568"/>
    <n v="268.2"/>
    <n v="22122.71"/>
    <s v="Pacific"/>
    <n v="4.804971098265896"/>
    <n v="138.54333333333332"/>
    <n v="1.9331627906976745"/>
    <n v="2.9197368828750063"/>
    <n v="2.8496834730051623"/>
    <n v="0.77815125038364363"/>
    <n v="2.6334684555795866"/>
    <n v="0.68169077974621073"/>
    <n v="2.1415856324913625"/>
    <n v="0.28626842729541963"/>
    <d v="2007-05-01T00:00:00"/>
  </r>
  <r>
    <n v="127"/>
    <s v="Basic Sun Preparations"/>
    <n v="2007"/>
    <x v="4"/>
    <n v="215"/>
    <n v="791.53"/>
    <n v="930.04"/>
    <n v="362.83"/>
    <n v="6"/>
    <n v="430"/>
    <n v="14857"/>
    <x v="2"/>
    <n v="37568"/>
    <n v="268.2"/>
    <n v="22122.71"/>
    <s v="Pacific"/>
    <n v="4.3257674418604646"/>
    <n v="155.00666666666666"/>
    <n v="2.1628837209302323"/>
    <n v="2.9685016274847955"/>
    <n v="2.8984673798269904"/>
    <n v="0.77815125038364363"/>
    <n v="2.6334684555795866"/>
    <n v="0.63606316756919012"/>
    <n v="2.1903503771011521"/>
    <n v="0.33503317190520898"/>
    <d v="2007-06-01T00:00:00"/>
  </r>
  <r>
    <n v="127"/>
    <s v="Basic Sun Preparations"/>
    <n v="2007"/>
    <x v="5"/>
    <n v="141"/>
    <n v="575.51"/>
    <n v="676.28"/>
    <n v="244.01"/>
    <n v="6"/>
    <n v="430"/>
    <n v="14857"/>
    <x v="2"/>
    <n v="37568"/>
    <n v="268.2"/>
    <n v="22122.71"/>
    <s v="Pacific"/>
    <n v="4.7963120567375883"/>
    <n v="112.71333333333332"/>
    <n v="1.5727441860465117"/>
    <n v="2.8301265439859327"/>
    <n v="2.7600528742856847"/>
    <n v="0.77815125038364363"/>
    <n v="2.6334684555795866"/>
    <n v="0.68090743133055265"/>
    <n v="2.0519752936022888"/>
    <n v="0.19665808840634605"/>
    <d v="2007-07-01T00:00:00"/>
  </r>
  <r>
    <n v="127"/>
    <s v="Basic Sun Preparations"/>
    <n v="2007"/>
    <x v="6"/>
    <n v="145"/>
    <n v="576.29999999999995"/>
    <n v="677.13"/>
    <n v="291.99"/>
    <n v="6"/>
    <n v="430"/>
    <n v="14857"/>
    <x v="2"/>
    <n v="37568"/>
    <n v="268.2"/>
    <n v="22122.71"/>
    <s v="Pacific"/>
    <n v="4.669862068965517"/>
    <n v="112.855"/>
    <n v="1.5747209302325582"/>
    <n v="2.8306720554837836"/>
    <n v="2.7606486195813562"/>
    <n v="0.77815125038364363"/>
    <n v="2.6334684555795866"/>
    <n v="0.66930405324880893"/>
    <n v="2.0525208051001402"/>
    <n v="0.19720359990419734"/>
    <d v="2007-08-01T00:00:00"/>
  </r>
  <r>
    <n v="127"/>
    <s v="Basic Sun Preparations"/>
    <n v="2007"/>
    <x v="9"/>
    <n v="218"/>
    <n v="844.23"/>
    <n v="992.04"/>
    <n v="379.33"/>
    <n v="6"/>
    <n v="430"/>
    <n v="14857"/>
    <x v="2"/>
    <n v="37568"/>
    <n v="268.2"/>
    <n v="22122.71"/>
    <s v="Pacific"/>
    <n v="4.5506422018348625"/>
    <n v="165.34"/>
    <n v="2.3070697674418605"/>
    <n v="2.9965291836753964"/>
    <n v="2.9264607808946299"/>
    <n v="0.77815125038364363"/>
    <n v="2.6334684555795866"/>
    <n v="0.65807269007079161"/>
    <n v="2.218377933291753"/>
    <n v="0.36306072809580997"/>
    <d v="2007-09-01T00:00:00"/>
  </r>
  <r>
    <n v="127"/>
    <s v="Basic Sun Preparations"/>
    <n v="2007"/>
    <x v="10"/>
    <n v="461"/>
    <n v="1774.35"/>
    <n v="2084.9699999999998"/>
    <n v="821.93"/>
    <n v="6"/>
    <n v="430"/>
    <n v="14857"/>
    <x v="2"/>
    <n v="37568"/>
    <n v="268.2"/>
    <n v="22122.71"/>
    <s v="Pacific"/>
    <n v="4.5227114967462034"/>
    <n v="347.49499999999995"/>
    <n v="4.8487674418604643"/>
    <n v="3.3190998104233538"/>
    <n v="3.2490392908485668"/>
    <n v="0.77815125038364363"/>
    <n v="2.6334684555795866"/>
    <n v="0.6553988850337058"/>
    <n v="2.5409485600397104"/>
    <n v="0.68563135484376736"/>
    <d v="2007-10-01T00:00:00"/>
  </r>
  <r>
    <n v="127"/>
    <s v="Basic Sun Preparations"/>
    <n v="2007"/>
    <x v="11"/>
    <n v="312"/>
    <n v="1275.29"/>
    <n v="1498.53"/>
    <n v="581.19000000000005"/>
    <n v="6"/>
    <n v="430"/>
    <n v="14857"/>
    <x v="2"/>
    <n v="37568"/>
    <n v="268.2"/>
    <n v="22122.71"/>
    <s v="Pacific"/>
    <n v="4.8029807692307696"/>
    <n v="249.755"/>
    <n v="3.484953488372093"/>
    <n v="3.1756654417788539"/>
    <n v="3.1056089542434808"/>
    <n v="0.77815125038364363"/>
    <n v="2.6334684555795866"/>
    <n v="0.68151084776041138"/>
    <n v="2.3975141913952105"/>
    <n v="0.54219698619926759"/>
    <d v="2007-11-01T00:00:00"/>
  </r>
  <r>
    <n v="127"/>
    <s v="Basic Sun Preparations"/>
    <n v="2007"/>
    <x v="8"/>
    <n v="180"/>
    <n v="690.44"/>
    <n v="811.29"/>
    <n v="254.49"/>
    <n v="6"/>
    <n v="430"/>
    <n v="14857"/>
    <x v="2"/>
    <n v="37568"/>
    <n v="268.2"/>
    <n v="22122.71"/>
    <s v="Pacific"/>
    <n v="4.5071666666666665"/>
    <n v="135.215"/>
    <n v="1.886720930232558"/>
    <n v="2.9091761228759365"/>
    <n v="2.8391259438833663"/>
    <n v="0.77815125038364363"/>
    <n v="2.6334684555795866"/>
    <n v="0.65390361777263062"/>
    <n v="2.1310248724922931"/>
    <n v="0.2757076672963501"/>
    <d v="2007-12-01T00:00:00"/>
  </r>
  <r>
    <n v="130"/>
    <s v="Basic Sun Preparations"/>
    <n v="2007"/>
    <x v="3"/>
    <n v="45"/>
    <n v="204.97"/>
    <n v="240.85"/>
    <n v="98.15"/>
    <n v="4"/>
    <n v="199"/>
    <n v="13778"/>
    <x v="1"/>
    <n v="28386"/>
    <n v="125"/>
    <n v="19641.48"/>
    <s v="Mid-Atlantic"/>
    <n v="5.3522222222222222"/>
    <n v="60.212499999999999"/>
    <n v="1.2103015075376884"/>
    <n v="2.3817466506504528"/>
    <n v="2.3116903011148788"/>
    <n v="0.6020599913279624"/>
    <n v="2.2988530764097068"/>
    <n v="0.72853413687510915"/>
    <n v="1.7796866593224905"/>
    <n v="8.2893574240746171E-2"/>
    <d v="2007-01-01T00:00:00"/>
  </r>
  <r>
    <n v="130"/>
    <s v="Basic Sun Preparations"/>
    <n v="2007"/>
    <x v="0"/>
    <n v="43"/>
    <n v="172.44"/>
    <n v="202.64"/>
    <n v="87.82"/>
    <n v="4"/>
    <n v="199"/>
    <n v="13778"/>
    <x v="1"/>
    <n v="28386"/>
    <n v="125"/>
    <n v="19641.48"/>
    <s v="Mid-Atlantic"/>
    <n v="4.7125581395348837"/>
    <n v="50.66"/>
    <n v="1.0182914572864321"/>
    <n v="2.3067251767824914"/>
    <n v="2.2366380141818505"/>
    <n v="0.6020599913279624"/>
    <n v="2.2988530764097068"/>
    <n v="0.67325672120290503"/>
    <n v="1.7046651854545292"/>
    <n v="7.872100372784881E-3"/>
    <d v="2007-02-01T00:00:00"/>
  </r>
  <r>
    <n v="130"/>
    <s v="Basic Sun Preparations"/>
    <n v="2007"/>
    <x v="1"/>
    <n v="39"/>
    <n v="168.11"/>
    <n v="197.55"/>
    <n v="81.459999999999994"/>
    <n v="4"/>
    <n v="199"/>
    <n v="13778"/>
    <x v="1"/>
    <n v="28386"/>
    <n v="125"/>
    <n v="19641.48"/>
    <s v="Mid-Atlantic"/>
    <n v="5.065384615384616"/>
    <n v="49.387500000000003"/>
    <n v="0.99271356783919606"/>
    <n v="2.2956770340174653"/>
    <n v="2.2255935481547997"/>
    <n v="0.6020599913279624"/>
    <n v="2.2988530764097068"/>
    <n v="0.70461242699096593"/>
    <n v="1.6936170426895027"/>
    <n v="-3.176042392241563E-3"/>
    <d v="2007-03-01T00:00:00"/>
  </r>
  <r>
    <n v="130"/>
    <s v="Basic Sun Preparations"/>
    <n v="2007"/>
    <x v="2"/>
    <n v="83"/>
    <n v="305.89999999999998"/>
    <n v="359.44"/>
    <n v="164.4"/>
    <n v="4"/>
    <n v="199"/>
    <n v="13778"/>
    <x v="1"/>
    <n v="28386"/>
    <n v="125"/>
    <n v="19641.48"/>
    <s v="Mid-Atlantic"/>
    <n v="4.330602409638554"/>
    <n v="89.86"/>
    <n v="1.8062311557788944"/>
    <n v="2.5556264055849689"/>
    <n v="2.4855794769846788"/>
    <n v="0.6020599913279624"/>
    <n v="2.2988530764097068"/>
    <n v="0.63654831320889504"/>
    <n v="1.9535664142570066"/>
    <n v="0.2567733291752623"/>
    <d v="2007-04-01T00:00:00"/>
  </r>
  <r>
    <n v="130"/>
    <s v="Basic Sun Preparations"/>
    <n v="2007"/>
    <x v="7"/>
    <n v="133"/>
    <n v="506.36"/>
    <n v="594.98"/>
    <n v="286.18"/>
    <n v="4"/>
    <n v="199"/>
    <n v="13778"/>
    <x v="1"/>
    <n v="28386"/>
    <n v="125"/>
    <n v="19641.48"/>
    <s v="Mid-Atlantic"/>
    <n v="4.4735338345864664"/>
    <n v="148.745"/>
    <n v="2.9898492462311559"/>
    <n v="2.7745023673493519"/>
    <n v="2.7044593911929451"/>
    <n v="0.6020599913279624"/>
    <n v="2.2988530764097068"/>
    <n v="0.65065072638226606"/>
    <n v="2.1724423760213893"/>
    <n v="0.47564929093964514"/>
    <d v="2007-05-01T00:00:00"/>
  </r>
  <r>
    <n v="130"/>
    <s v="Basic Sun Preparations"/>
    <n v="2007"/>
    <x v="4"/>
    <n v="160"/>
    <n v="667.98"/>
    <n v="784.91"/>
    <n v="386.62"/>
    <n v="4"/>
    <n v="199"/>
    <n v="13778"/>
    <x v="1"/>
    <n v="28386"/>
    <n v="125"/>
    <n v="19641.48"/>
    <s v="Mid-Atlantic"/>
    <n v="4.9056875"/>
    <n v="196.22749999999999"/>
    <n v="3.9442713567839194"/>
    <n v="2.8948198621666918"/>
    <n v="2.8247634594520892"/>
    <n v="0.6020599913279624"/>
    <n v="2.2988530764097068"/>
    <n v="0.69069987951076706"/>
    <n v="2.2927598708387293"/>
    <n v="0.59596678575698514"/>
    <d v="2007-06-01T00:00:00"/>
  </r>
  <r>
    <n v="130"/>
    <s v="Basic Sun Preparations"/>
    <n v="2007"/>
    <x v="5"/>
    <n v="127"/>
    <n v="532.72"/>
    <n v="625.98"/>
    <n v="301.74"/>
    <n v="4"/>
    <n v="199"/>
    <n v="13778"/>
    <x v="1"/>
    <n v="28386"/>
    <n v="125"/>
    <n v="19641.48"/>
    <s v="Mid-Atlantic"/>
    <n v="4.9289763779527558"/>
    <n v="156.495"/>
    <n v="3.1456281407035176"/>
    <n v="2.7965604577657119"/>
    <n v="2.7264990018844881"/>
    <n v="0.6020599913279624"/>
    <n v="2.2988530764097068"/>
    <n v="0.69275673680975514"/>
    <n v="2.1945004664377494"/>
    <n v="0.4977073813560054"/>
    <d v="2007-07-01T00:00:00"/>
  </r>
  <r>
    <n v="130"/>
    <s v="Basic Sun Preparations"/>
    <n v="2007"/>
    <x v="6"/>
    <n v="110"/>
    <n v="449.57"/>
    <n v="528.21"/>
    <n v="239.07"/>
    <n v="4"/>
    <n v="199"/>
    <n v="13778"/>
    <x v="1"/>
    <n v="28386"/>
    <n v="125"/>
    <n v="19641.48"/>
    <s v="Mid-Atlantic"/>
    <n v="4.8019090909090911"/>
    <n v="132.05250000000001"/>
    <n v="2.6543216080402012"/>
    <n v="2.7228066189528985"/>
    <n v="2.6527973228698185"/>
    <n v="0.6020599913279624"/>
    <n v="2.2988530764097068"/>
    <n v="0.6814139337946733"/>
    <n v="2.120746627624936"/>
    <n v="0.42395354254319173"/>
    <d v="2007-08-01T00:00:00"/>
  </r>
  <r>
    <n v="130"/>
    <s v="Basic Sun Preparations"/>
    <n v="2007"/>
    <x v="9"/>
    <n v="141"/>
    <n v="533.46"/>
    <n v="626.80999999999995"/>
    <n v="250.99"/>
    <n v="4"/>
    <n v="199"/>
    <n v="13778"/>
    <x v="1"/>
    <n v="28386"/>
    <n v="125"/>
    <n v="19641.48"/>
    <s v="Mid-Atlantic"/>
    <n v="4.4454609929078011"/>
    <n v="156.70249999999999"/>
    <n v="3.1497989949748741"/>
    <n v="2.7971359164981728"/>
    <n v="2.7271018606291917"/>
    <n v="0.6020599913279624"/>
    <n v="2.2988530764097068"/>
    <n v="0.64791680384279293"/>
    <n v="2.1950759251702103"/>
    <n v="0.49828284008846618"/>
    <d v="2007-09-01T00:00:00"/>
  </r>
  <r>
    <n v="130"/>
    <s v="Basic Sun Preparations"/>
    <n v="2007"/>
    <x v="10"/>
    <n v="425"/>
    <n v="1704.06"/>
    <n v="2002.37"/>
    <n v="577.5"/>
    <n v="4"/>
    <n v="199"/>
    <n v="13778"/>
    <x v="1"/>
    <n v="28386"/>
    <n v="125"/>
    <n v="19641.48"/>
    <s v="Mid-Atlantic"/>
    <n v="4.7114588235294113"/>
    <n v="500.59249999999997"/>
    <n v="10.062160804020101"/>
    <n v="3.3015443299421277"/>
    <n v="3.2314848822206832"/>
    <n v="0.6020599913279624"/>
    <n v="2.2988530764097068"/>
    <n v="0.67315539989181628"/>
    <n v="2.6994843386141656"/>
    <n v="1.0026912535324213"/>
    <d v="2007-10-01T00:00:00"/>
  </r>
  <r>
    <n v="130"/>
    <s v="Basic Sun Preparations"/>
    <n v="2007"/>
    <x v="11"/>
    <n v="303"/>
    <n v="1172.45"/>
    <n v="1377.65"/>
    <n v="545.79999999999995"/>
    <n v="4"/>
    <n v="199"/>
    <n v="13778"/>
    <x v="1"/>
    <n v="28386"/>
    <n v="125"/>
    <n v="19641.48"/>
    <s v="Mid-Atlantic"/>
    <n v="4.5466996699669968"/>
    <n v="344.41250000000002"/>
    <n v="6.9228643216080403"/>
    <n v="3.1391388965442752"/>
    <n v="3.0690943309716761"/>
    <n v="0.6020599913279624"/>
    <n v="2.2988530764097068"/>
    <n v="0.65769626804197012"/>
    <n v="2.5370789052163127"/>
    <n v="0.84028582013456854"/>
    <d v="2007-11-01T00:00:00"/>
  </r>
  <r>
    <n v="130"/>
    <s v="Basic Sun Preparations"/>
    <n v="2007"/>
    <x v="8"/>
    <n v="119"/>
    <n v="463.93"/>
    <n v="545.12"/>
    <n v="128.96"/>
    <n v="4"/>
    <n v="199"/>
    <n v="13778"/>
    <x v="1"/>
    <n v="28386"/>
    <n v="125"/>
    <n v="19641.48"/>
    <s v="Mid-Atlantic"/>
    <n v="4.5808403361344538"/>
    <n v="136.28"/>
    <n v="2.7392964824120605"/>
    <n v="2.7364921162238023"/>
    <n v="2.6664524570481705"/>
    <n v="0.6020599913279624"/>
    <n v="2.2988530764097068"/>
    <n v="0.66094515483127148"/>
    <n v="2.1344321248958398"/>
    <n v="0.43763903981409558"/>
    <d v="2007-12-01T00:00:00"/>
  </r>
  <r>
    <n v="163"/>
    <s v="Basic Sun Preparations"/>
    <n v="2007"/>
    <x v="3"/>
    <n v="444"/>
    <n v="1853.19"/>
    <n v="2177.7399999999998"/>
    <n v="959.38"/>
    <n v="18"/>
    <n v="1781"/>
    <n v="65986"/>
    <x v="2"/>
    <n v="296879"/>
    <n v="896.2"/>
    <n v="121042.87"/>
    <s v="Pacific"/>
    <n v="4.904819819819819"/>
    <n v="120.98555555555555"/>
    <n v="1.2227624929814709"/>
    <n v="3.338006028172019"/>
    <n v="3.2679199480406491"/>
    <n v="1.255272505103306"/>
    <n v="3.2506639194632436"/>
    <n v="0.69062305805739921"/>
    <n v="2.082733523068713"/>
    <n v="8.7342108708775554E-2"/>
    <d v="2007-01-01T00:00:00"/>
  </r>
  <r>
    <n v="163"/>
    <s v="Basic Sun Preparations"/>
    <n v="2007"/>
    <x v="0"/>
    <n v="350"/>
    <n v="1424.01"/>
    <n v="1673.44"/>
    <n v="744.18"/>
    <n v="18"/>
    <n v="1781"/>
    <n v="65986"/>
    <x v="2"/>
    <n v="296879"/>
    <n v="896.2"/>
    <n v="121042.87"/>
    <s v="Pacific"/>
    <n v="4.7812571428571431"/>
    <n v="92.968888888888898"/>
    <n v="0.93960696238068508"/>
    <n v="3.2236101456534327"/>
    <n v="3.153513039110929"/>
    <n v="1.255272505103306"/>
    <n v="3.2506639194632436"/>
    <n v="0.67954210130315695"/>
    <n v="1.9683376405501265"/>
    <n v="-2.7053773809810985E-2"/>
    <d v="2007-02-01T00:00:00"/>
  </r>
  <r>
    <n v="163"/>
    <s v="Basic Sun Preparations"/>
    <n v="2007"/>
    <x v="1"/>
    <n v="375"/>
    <n v="1501.23"/>
    <n v="1763.95"/>
    <n v="662.18"/>
    <n v="18"/>
    <n v="1781"/>
    <n v="65986"/>
    <x v="2"/>
    <n v="296879"/>
    <n v="896.2"/>
    <n v="121042.87"/>
    <s v="Pacific"/>
    <n v="4.7038666666666664"/>
    <n v="97.99722222222222"/>
    <n v="0.99042672655811348"/>
    <n v="3.246486270687043"/>
    <n v="3.1764472346008068"/>
    <n v="1.255272505103306"/>
    <n v="3.2506639194632436"/>
    <n v="0.67245500295932392"/>
    <n v="1.9912137655837368"/>
    <n v="-4.1776487762007113E-3"/>
    <d v="2007-03-01T00:00:00"/>
  </r>
  <r>
    <n v="163"/>
    <s v="Basic Sun Preparations"/>
    <n v="2007"/>
    <x v="2"/>
    <n v="455"/>
    <n v="2050.7399999999998"/>
    <n v="2409.7800000000002"/>
    <n v="1160.24"/>
    <n v="18"/>
    <n v="1781"/>
    <n v="65986"/>
    <x v="2"/>
    <n v="296879"/>
    <n v="896.2"/>
    <n v="121042.87"/>
    <s v="Pacific"/>
    <n v="5.296219780219781"/>
    <n v="133.87666666666667"/>
    <n v="1.3530488489612578"/>
    <n v="3.3819773956258024"/>
    <n v="3.3119106024829588"/>
    <n v="1.255272505103306"/>
    <n v="3.2506639194632436"/>
    <n v="0.72396599896868985"/>
    <n v="2.1267048905224963"/>
    <n v="0.1313134761625587"/>
    <d v="2007-04-01T00:00:00"/>
  </r>
  <r>
    <n v="163"/>
    <s v="Basic Sun Preparations"/>
    <n v="2007"/>
    <x v="7"/>
    <n v="681"/>
    <n v="2779.01"/>
    <n v="3265.31"/>
    <n v="1226.22"/>
    <n v="18"/>
    <n v="1781"/>
    <n v="65986"/>
    <x v="2"/>
    <n v="296879"/>
    <n v="896.2"/>
    <n v="121042.87"/>
    <s v="Pacific"/>
    <n v="4.7948751835535974"/>
    <n v="181.4061111111111"/>
    <n v="1.8334138124649073"/>
    <n v="3.5139244183518024"/>
    <n v="3.4438901095470751"/>
    <n v="1.255272505103306"/>
    <n v="3.2506639194632436"/>
    <n v="0.68077730643901702"/>
    <n v="2.2586519132484959"/>
    <n v="0.26326049888855863"/>
    <d v="2007-05-01T00:00:00"/>
  </r>
  <r>
    <n v="163"/>
    <s v="Basic Sun Preparations"/>
    <n v="2007"/>
    <x v="4"/>
    <n v="703"/>
    <n v="2907.37"/>
    <n v="3416.39"/>
    <n v="1347.75"/>
    <n v="18"/>
    <n v="1781"/>
    <n v="65986"/>
    <x v="2"/>
    <n v="296879"/>
    <n v="896.2"/>
    <n v="121042.87"/>
    <s v="Pacific"/>
    <n v="4.8597297297297297"/>
    <n v="189.79944444444445"/>
    <n v="1.9182425603593487"/>
    <n v="3.5335674419877026"/>
    <n v="3.4635003048123982"/>
    <n v="1.255272505103306"/>
    <n v="3.2506639194632436"/>
    <n v="0.68661211696787883"/>
    <n v="2.2782949368843965"/>
    <n v="0.28290352252445927"/>
    <d v="2007-06-01T00:00:00"/>
  </r>
  <r>
    <n v="163"/>
    <s v="Basic Sun Preparations"/>
    <n v="2007"/>
    <x v="5"/>
    <n v="571"/>
    <n v="2304.94"/>
    <n v="2708.42"/>
    <n v="1248.94"/>
    <n v="18"/>
    <n v="1781"/>
    <n v="65986"/>
    <x v="2"/>
    <n v="296879"/>
    <n v="896.2"/>
    <n v="121042.87"/>
    <s v="Pacific"/>
    <n v="4.7432924693520144"/>
    <n v="150.46777777777777"/>
    <n v="1.5207299270072994"/>
    <n v="3.4327160121323166"/>
    <n v="3.3626596247330141"/>
    <n v="1.255272505103306"/>
    <n v="3.2506639194632436"/>
    <n v="0.67607990388646844"/>
    <n v="2.1774435070290101"/>
    <n v="0.18205209266907291"/>
    <d v="2007-07-01T00:00:00"/>
  </r>
  <r>
    <n v="163"/>
    <s v="Basic Sun Preparations"/>
    <n v="2007"/>
    <x v="6"/>
    <n v="696"/>
    <n v="2683.39"/>
    <n v="3152.99"/>
    <n v="1229.3900000000001"/>
    <n v="18"/>
    <n v="1781"/>
    <n v="65986"/>
    <x v="2"/>
    <n v="296879"/>
    <n v="896.2"/>
    <n v="121042.87"/>
    <s v="Pacific"/>
    <n v="4.5301580459770108"/>
    <n v="175.16611111111109"/>
    <n v="1.7703481190342503"/>
    <n v="3.4987225933448896"/>
    <n v="3.42868379698763"/>
    <n v="1.255272505103306"/>
    <n v="3.2506639194632436"/>
    <n v="0.65611335373432755"/>
    <n v="2.2434500882415835"/>
    <n v="0.24805867388164615"/>
    <d v="2007-08-01T00:00:00"/>
  </r>
  <r>
    <n v="163"/>
    <s v="Basic Sun Preparations"/>
    <n v="2007"/>
    <x v="8"/>
    <n v="705"/>
    <n v="2669.15"/>
    <n v="3136.37"/>
    <n v="1036.6300000000001"/>
    <n v="18"/>
    <n v="1781"/>
    <n v="65986"/>
    <x v="2"/>
    <n v="296879"/>
    <n v="896.2"/>
    <n v="121042.87"/>
    <s v="Pacific"/>
    <n v="4.4487517730496453"/>
    <n v="174.24277777777777"/>
    <n v="1.7610162829870859"/>
    <n v="3.496427291091365"/>
    <n v="3.4263729808095293"/>
    <n v="1.255272505103306"/>
    <n v="3.2506639194632436"/>
    <n v="0.64823817409996609"/>
    <n v="2.2411547859880585"/>
    <n v="0.24576337162812126"/>
    <d v="2007-12-01T00:00:00"/>
  </r>
  <r>
    <n v="172"/>
    <s v="Basic Sun Preparations"/>
    <n v="2007"/>
    <x v="3"/>
    <n v="90"/>
    <n v="398.06"/>
    <n v="467.72"/>
    <n v="206.87"/>
    <n v="5"/>
    <n v="374"/>
    <n v="18846"/>
    <x v="2"/>
    <n v="38899"/>
    <n v="222.7"/>
    <n v="25949.23"/>
    <s v="Pacific"/>
    <n v="5.1968888888888891"/>
    <n v="93.544000000000011"/>
    <n v="1.2505882352941178"/>
    <n v="2.6699859410094842"/>
    <n v="2.599948538669079"/>
    <n v="0.69897000433601886"/>
    <n v="2.5728716022004803"/>
    <n v="0.71574343157015929"/>
    <n v="1.9710159366734654"/>
    <n v="9.7114338809004067E-2"/>
    <d v="2007-01-01T00:00:00"/>
  </r>
  <r>
    <n v="172"/>
    <s v="Basic Sun Preparations"/>
    <n v="2007"/>
    <x v="0"/>
    <n v="47"/>
    <n v="169.01"/>
    <n v="198.59"/>
    <n v="63.59"/>
    <n v="5"/>
    <n v="374"/>
    <n v="18846"/>
    <x v="2"/>
    <n v="38899"/>
    <n v="222.7"/>
    <n v="25949.23"/>
    <s v="Pacific"/>
    <n v="4.2253191489361699"/>
    <n v="39.718000000000004"/>
    <n v="0.53098930481283424"/>
    <n v="2.2979573758101091"/>
    <n v="2.2279124017517482"/>
    <n v="0.69897000433601886"/>
    <n v="2.5728716022004803"/>
    <n v="0.62585951787439165"/>
    <n v="1.5989873714740903"/>
    <n v="-0.27491422639037105"/>
    <d v="2007-02-01T00:00:00"/>
  </r>
  <r>
    <n v="172"/>
    <s v="Basic Sun Preparations"/>
    <n v="2007"/>
    <x v="1"/>
    <n v="77"/>
    <n v="329.68"/>
    <n v="387.35"/>
    <n v="194.42"/>
    <n v="5"/>
    <n v="374"/>
    <n v="18846"/>
    <x v="2"/>
    <n v="38899"/>
    <n v="222.7"/>
    <n v="25949.23"/>
    <s v="Pacific"/>
    <n v="5.0305194805194811"/>
    <n v="77.47"/>
    <n v="1.0356951871657754"/>
    <n v="2.5881035603027427"/>
    <n v="2.5180926015165319"/>
    <n v="0.69897000433601886"/>
    <n v="2.5728716022004803"/>
    <n v="0.70161283513026085"/>
    <n v="1.8891335559667239"/>
    <n v="1.523195810226252E-2"/>
    <d v="2007-03-01T00:00:00"/>
  </r>
  <r>
    <n v="172"/>
    <s v="Basic Sun Preparations"/>
    <n v="2007"/>
    <x v="2"/>
    <n v="102"/>
    <n v="418.96"/>
    <n v="492.28"/>
    <n v="264.69"/>
    <n v="5"/>
    <n v="374"/>
    <n v="18846"/>
    <x v="2"/>
    <n v="38899"/>
    <n v="222.7"/>
    <n v="25949.23"/>
    <s v="Pacific"/>
    <n v="4.8262745098039215"/>
    <n v="98.455999999999989"/>
    <n v="1.3162566844919785"/>
    <n v="2.6922121919253503"/>
    <n v="2.6221725608934294"/>
    <n v="0.69897000433601886"/>
    <n v="2.5728716022004803"/>
    <n v="0.68361202016343259"/>
    <n v="1.9932421875893314"/>
    <n v="0.11934058972486994"/>
    <d v="2007-04-01T00:00:00"/>
  </r>
  <r>
    <n v="172"/>
    <s v="Basic Sun Preparations"/>
    <n v="2007"/>
    <x v="7"/>
    <n v="183"/>
    <n v="729.79"/>
    <n v="857.54"/>
    <n v="315.67"/>
    <n v="5"/>
    <n v="374"/>
    <n v="18846"/>
    <x v="2"/>
    <n v="38899"/>
    <n v="222.7"/>
    <n v="25949.23"/>
    <s v="Pacific"/>
    <n v="4.6860109289617489"/>
    <n v="171.50799999999998"/>
    <n v="2.2928877005347594"/>
    <n v="2.9332543868770427"/>
    <n v="2.8631979081180052"/>
    <n v="0.69897000433601886"/>
    <n v="2.5728716022004803"/>
    <n v="0.67080329714661313"/>
    <n v="2.2342843825410239"/>
    <n v="0.36038278467656237"/>
    <d v="2007-05-01T00:00:00"/>
  </r>
  <r>
    <n v="172"/>
    <s v="Basic Sun Preparations"/>
    <n v="2007"/>
    <x v="4"/>
    <n v="225"/>
    <n v="931.13"/>
    <n v="1094.1600000000001"/>
    <n v="400.87"/>
    <n v="5"/>
    <n v="374"/>
    <n v="18846"/>
    <x v="2"/>
    <n v="38899"/>
    <n v="222.7"/>
    <n v="25949.23"/>
    <s v="Pacific"/>
    <n v="4.8629333333333333"/>
    <n v="218.83200000000002"/>
    <n v="2.9255614973262034"/>
    <n v="3.0390808339135682"/>
    <n v="2.9690103193715078"/>
    <n v="0.69897000433601886"/>
    <n v="2.5728716022004803"/>
    <n v="0.68689831580220584"/>
    <n v="2.3401108295775495"/>
    <n v="0.4662092317130882"/>
    <d v="2007-06-01T00:00:00"/>
  </r>
  <r>
    <n v="172"/>
    <s v="Basic Sun Preparations"/>
    <n v="2007"/>
    <x v="5"/>
    <n v="121"/>
    <n v="526.73"/>
    <n v="618.91999999999996"/>
    <n v="215.67"/>
    <n v="5"/>
    <n v="374"/>
    <n v="18846"/>
    <x v="2"/>
    <n v="38899"/>
    <n v="222.7"/>
    <n v="25949.23"/>
    <s v="Pacific"/>
    <n v="5.115041322314049"/>
    <n v="123.78399999999999"/>
    <n v="1.6548663101604277"/>
    <n v="2.7916345168652121"/>
    <n v="2.7215880543806823"/>
    <n v="0.69897000433601886"/>
    <n v="2.5728716022004803"/>
    <n v="0.70884914654876185"/>
    <n v="2.0926645125291929"/>
    <n v="0.21876291466473177"/>
    <d v="2007-07-01T00:00:00"/>
  </r>
  <r>
    <n v="172"/>
    <s v="Basic Sun Preparations"/>
    <n v="2007"/>
    <x v="6"/>
    <n v="153"/>
    <n v="636.9"/>
    <n v="748.37"/>
    <n v="337.46"/>
    <n v="5"/>
    <n v="374"/>
    <n v="18846"/>
    <x v="2"/>
    <n v="38899"/>
    <n v="222.7"/>
    <n v="25949.23"/>
    <s v="Pacific"/>
    <n v="4.8913071895424833"/>
    <n v="149.67400000000001"/>
    <n v="2.0009893048128342"/>
    <n v="2.8741163695607383"/>
    <n v="2.8040712488856614"/>
    <n v="0.69897000433601886"/>
    <n v="2.5728716022004803"/>
    <n v="0.68942493874313959"/>
    <n v="2.1751463652247196"/>
    <n v="0.30124476736025824"/>
    <d v="2007-08-01T00:00:00"/>
  </r>
  <r>
    <n v="172"/>
    <s v="Basic Sun Preparations"/>
    <n v="2007"/>
    <x v="9"/>
    <n v="166"/>
    <n v="697.89"/>
    <n v="820.05"/>
    <n v="216.67"/>
    <n v="5"/>
    <n v="374"/>
    <n v="18846"/>
    <x v="2"/>
    <n v="38899"/>
    <n v="222.7"/>
    <n v="25949.23"/>
    <s v="Pacific"/>
    <n v="4.940060240963855"/>
    <n v="164.01"/>
    <n v="2.1926470588235292"/>
    <n v="2.9138403329472382"/>
    <n v="2.8437869754058185"/>
    <n v="0.69897000433601886"/>
    <n v="2.5728716022004803"/>
    <n v="0.69373224490718322"/>
    <n v="2.2148703286112195"/>
    <n v="0.34096873074675821"/>
    <d v="2007-09-01T00:00:00"/>
  </r>
  <r>
    <n v="172"/>
    <s v="Basic Sun Preparations"/>
    <n v="2007"/>
    <x v="10"/>
    <n v="452"/>
    <n v="1747.33"/>
    <n v="2053.1799999999998"/>
    <n v="676.92"/>
    <n v="5"/>
    <n v="374"/>
    <n v="18846"/>
    <x v="2"/>
    <n v="38899"/>
    <n v="222.7"/>
    <n v="25949.23"/>
    <s v="Pacific"/>
    <n v="4.5424336283185838"/>
    <n v="410.63599999999997"/>
    <n v="5.489786096256684"/>
    <n v="3.3124270251523611"/>
    <n v="3.2423749334000833"/>
    <n v="0.69897000433601886"/>
    <n v="2.5728716022004803"/>
    <n v="0.65728859034097897"/>
    <n v="2.6134570208163423"/>
    <n v="0.73955542295188093"/>
    <d v="2007-10-01T00:00:00"/>
  </r>
  <r>
    <n v="172"/>
    <s v="Basic Sun Preparations"/>
    <n v="2007"/>
    <x v="11"/>
    <n v="345"/>
    <n v="1457.71"/>
    <n v="1712.9"/>
    <n v="542.66"/>
    <n v="5"/>
    <n v="374"/>
    <n v="18846"/>
    <x v="2"/>
    <n v="38899"/>
    <n v="222.7"/>
    <n v="25949.23"/>
    <s v="Pacific"/>
    <n v="4.9649275362318841"/>
    <n v="342.58000000000004"/>
    <n v="4.5799465240641712"/>
    <n v="3.233732009366046"/>
    <n v="3.1636711330856273"/>
    <n v="0.69897000433601886"/>
    <n v="2.5728716022004803"/>
    <n v="0.69591291429277191"/>
    <n v="2.5347620050300272"/>
    <n v="0.66086040716556582"/>
    <d v="2007-11-01T00:00:00"/>
  </r>
  <r>
    <n v="172"/>
    <s v="Basic Sun Preparations"/>
    <n v="2007"/>
    <x v="8"/>
    <n v="145"/>
    <n v="591.87"/>
    <n v="695.46"/>
    <n v="254.47"/>
    <n v="5"/>
    <n v="374"/>
    <n v="18846"/>
    <x v="2"/>
    <n v="38899"/>
    <n v="222.7"/>
    <n v="25949.23"/>
    <s v="Pacific"/>
    <n v="4.7962758620689661"/>
    <n v="139.09200000000001"/>
    <n v="1.8595187165775402"/>
    <n v="2.8422721562132653"/>
    <n v="2.7722263275294705"/>
    <n v="0.69897000433601886"/>
    <n v="2.5728716022004803"/>
    <n v="0.68090415397829063"/>
    <n v="2.1433021518772466"/>
    <n v="0.26940055401278534"/>
    <d v="2007-12-01T00:00:00"/>
  </r>
  <r>
    <n v="185"/>
    <s v="Basic Sun Preparations"/>
    <n v="2007"/>
    <x v="3"/>
    <n v="99"/>
    <n v="431.36"/>
    <n v="506.94"/>
    <n v="203.86"/>
    <n v="9"/>
    <n v="417"/>
    <n v="20179"/>
    <x v="2"/>
    <n v="47352"/>
    <n v="276"/>
    <n v="33704.629999999997"/>
    <s v="Pacific"/>
    <n v="5.1206060606060602"/>
    <n v="56.326666666666668"/>
    <n v="1.2156834532374101"/>
    <n v="2.7049565604952495"/>
    <n v="2.6348398705192069"/>
    <n v="0.95424250943932487"/>
    <n v="2.6201360549737576"/>
    <n v="0.70932136589769967"/>
    <n v="1.7507140510559247"/>
    <n v="8.4820505521492173E-2"/>
    <d v="2007-01-01T00:00:00"/>
  </r>
  <r>
    <n v="185"/>
    <s v="Basic Sun Preparations"/>
    <n v="2007"/>
    <x v="0"/>
    <n v="78"/>
    <n v="339.72"/>
    <n v="399.21"/>
    <n v="153.58000000000001"/>
    <n v="9"/>
    <n v="417"/>
    <n v="20179"/>
    <x v="2"/>
    <n v="47352"/>
    <n v="276"/>
    <n v="33704.629999999997"/>
    <s v="Pacific"/>
    <n v="5.1180769230769227"/>
    <n v="44.356666666666662"/>
    <n v="0.95733812949640285"/>
    <n v="2.6012014115993622"/>
    <n v="2.531121115412728"/>
    <n v="0.95424250943932487"/>
    <n v="2.6201360549737576"/>
    <n v="0.709106808908882"/>
    <n v="1.6469589021600375"/>
    <n v="-1.8934643374395127E-2"/>
    <d v="2007-02-01T00:00:00"/>
  </r>
  <r>
    <n v="185"/>
    <s v="Basic Sun Preparations"/>
    <n v="2007"/>
    <x v="1"/>
    <n v="112"/>
    <n v="502.71"/>
    <n v="590.75"/>
    <n v="236.16"/>
    <n v="9"/>
    <n v="417"/>
    <n v="20179"/>
    <x v="2"/>
    <n v="47352"/>
    <n v="276"/>
    <n v="33704.629999999997"/>
    <s v="Pacific"/>
    <n v="5.2745535714285712"/>
    <n v="65.638888888888886"/>
    <n v="1.4166666666666667"/>
    <n v="2.7714037303044066"/>
    <n v="2.7013175243799021"/>
    <n v="0.95424250943932487"/>
    <n v="2.6201360549737576"/>
    <n v="0.72218570763422496"/>
    <n v="1.8171612208650818"/>
    <n v="0.15126767533064914"/>
    <d v="2007-03-01T00:00:00"/>
  </r>
  <r>
    <n v="185"/>
    <s v="Basic Sun Preparations"/>
    <n v="2007"/>
    <x v="2"/>
    <n v="103"/>
    <n v="398.21"/>
    <n v="467.91"/>
    <n v="173.3"/>
    <n v="9"/>
    <n v="417"/>
    <n v="20179"/>
    <x v="2"/>
    <n v="47352"/>
    <n v="276"/>
    <n v="33704.629999999997"/>
    <s v="Pacific"/>
    <n v="4.5428155339805825"/>
    <n v="51.99"/>
    <n v="1.1220863309352518"/>
    <n v="2.6701623268729042"/>
    <n v="2.6001121619954786"/>
    <n v="0.95424250943932487"/>
    <n v="2.6201360549737576"/>
    <n v="0.6573251021677321"/>
    <n v="1.7159198174335795"/>
    <n v="5.0026271899146789E-2"/>
    <d v="2007-04-01T00:00:00"/>
  </r>
  <r>
    <n v="185"/>
    <s v="Basic Sun Preparations"/>
    <n v="2007"/>
    <x v="7"/>
    <n v="245"/>
    <n v="1089.51"/>
    <n v="1280.24"/>
    <n v="383.7"/>
    <n v="9"/>
    <n v="417"/>
    <n v="20179"/>
    <x v="2"/>
    <n v="47352"/>
    <n v="276"/>
    <n v="33704.629999999997"/>
    <s v="Pacific"/>
    <n v="5.2254693877551022"/>
    <n v="142.2488888888889"/>
    <n v="3.0701199040767388"/>
    <n v="3.1072913922300969"/>
    <n v="3.0372312207455496"/>
    <n v="0.95424250943932487"/>
    <n v="2.6201360549737576"/>
    <n v="0.71812530786556417"/>
    <n v="2.1530488827907717"/>
    <n v="0.48715533725633919"/>
    <d v="2007-05-01T00:00:00"/>
  </r>
  <r>
    <n v="185"/>
    <s v="Basic Sun Preparations"/>
    <n v="2007"/>
    <x v="4"/>
    <n v="289"/>
    <n v="1254.6500000000001"/>
    <n v="1474.23"/>
    <n v="540.79999999999995"/>
    <n v="9"/>
    <n v="417"/>
    <n v="20179"/>
    <x v="2"/>
    <n v="47352"/>
    <n v="276"/>
    <n v="33704.629999999997"/>
    <s v="Pacific"/>
    <n v="5.1011418685121104"/>
    <n v="163.80333333333334"/>
    <n v="3.5353237410071943"/>
    <n v="3.1685652446753445"/>
    <n v="3.0985225909419536"/>
    <n v="0.95424250943932487"/>
    <n v="2.6201360549737576"/>
    <n v="0.70766740191879673"/>
    <n v="2.2143227352360197"/>
    <n v="0.54842918970158716"/>
    <d v="2007-06-01T00:00:00"/>
  </r>
  <r>
    <n v="185"/>
    <s v="Basic Sun Preparations"/>
    <n v="2007"/>
    <x v="5"/>
    <n v="161"/>
    <n v="677.64"/>
    <n v="796.23"/>
    <n v="303.95999999999998"/>
    <n v="9"/>
    <n v="417"/>
    <n v="20179"/>
    <x v="2"/>
    <n v="47352"/>
    <n v="276"/>
    <n v="33704.629999999997"/>
    <s v="Pacific"/>
    <n v="4.9455279503105594"/>
    <n v="88.47"/>
    <n v="1.9094244604316548"/>
    <n v="2.9010385367107854"/>
    <n v="2.8309990337845039"/>
    <n v="0.95424250943932487"/>
    <n v="2.6201360549737576"/>
    <n v="0.69421266067893572"/>
    <n v="1.9467960272714604"/>
    <n v="0.28090248173702786"/>
    <d v="2007-07-01T00:00:00"/>
  </r>
  <r>
    <n v="185"/>
    <s v="Basic Sun Preparations"/>
    <n v="2007"/>
    <x v="6"/>
    <n v="165"/>
    <n v="736.48"/>
    <n v="865.48"/>
    <n v="217.85"/>
    <n v="9"/>
    <n v="417"/>
    <n v="20179"/>
    <x v="2"/>
    <n v="47352"/>
    <n v="276"/>
    <n v="33704.629999999997"/>
    <s v="Pacific"/>
    <n v="5.2453333333333338"/>
    <n v="96.164444444444442"/>
    <n v="2.0754916067146283"/>
    <n v="2.9372570364055242"/>
    <n v="2.8671609575498991"/>
    <n v="0.95424250943932487"/>
    <n v="2.6201360549737576"/>
    <n v="0.71977309219161789"/>
    <n v="1.9830145269661992"/>
    <n v="0.31712098143176665"/>
    <d v="2007-08-01T00:00:00"/>
  </r>
  <r>
    <n v="185"/>
    <s v="Basic Sun Preparations"/>
    <n v="2007"/>
    <x v="9"/>
    <n v="256"/>
    <n v="1057.3699999999999"/>
    <n v="1242.51"/>
    <n v="317.13"/>
    <n v="9"/>
    <n v="417"/>
    <n v="20179"/>
    <x v="2"/>
    <n v="47352"/>
    <n v="276"/>
    <n v="33704.629999999997"/>
    <s v="Pacific"/>
    <n v="4.8535546875"/>
    <n v="138.05666666666667"/>
    <n v="2.9796402877697843"/>
    <n v="3.0942998927191261"/>
    <n v="3.0242269843183038"/>
    <n v="0.95424250943932487"/>
    <n v="2.6201360549737576"/>
    <n v="0.68605992740727673"/>
    <n v="2.1400573832798013"/>
    <n v="0.47416383774536874"/>
    <d v="2007-09-01T00:00:00"/>
  </r>
  <r>
    <n v="185"/>
    <s v="Basic Sun Preparations"/>
    <n v="2007"/>
    <x v="10"/>
    <n v="731"/>
    <n v="3001.96"/>
    <n v="3527.47"/>
    <n v="1020.27"/>
    <n v="9"/>
    <n v="417"/>
    <n v="20179"/>
    <x v="2"/>
    <n v="47352"/>
    <n v="276"/>
    <n v="33704.629999999997"/>
    <s v="Pacific"/>
    <n v="4.8255403556771546"/>
    <n v="391.94111111111107"/>
    <n v="8.4591606714628291"/>
    <n v="3.5474633289069355"/>
    <n v="3.47740490113343"/>
    <n v="0.95424250943932487"/>
    <n v="2.6201360549737576"/>
    <n v="0.68354595194907497"/>
    <n v="2.5932208194676103"/>
    <n v="0.92732727393317782"/>
    <d v="2007-10-01T00:00:00"/>
  </r>
  <r>
    <n v="185"/>
    <s v="Basic Sun Preparations"/>
    <n v="2007"/>
    <x v="11"/>
    <n v="430"/>
    <n v="1844.71"/>
    <n v="2167.73"/>
    <n v="574.01"/>
    <n v="9"/>
    <n v="417"/>
    <n v="20179"/>
    <x v="2"/>
    <n v="47352"/>
    <n v="276"/>
    <n v="33704.629999999997"/>
    <s v="Pacific"/>
    <n v="5.0412325581395345"/>
    <n v="240.85888888888888"/>
    <n v="5.1983932853717025"/>
    <n v="3.3360051880082331"/>
    <n v="3.2659281020403705"/>
    <n v="0.95424250943932487"/>
    <n v="2.6201360549737576"/>
    <n v="0.70253673242864634"/>
    <n v="2.3817626785689079"/>
    <n v="0.71586913303447541"/>
    <d v="2007-11-01T00:00:00"/>
  </r>
  <r>
    <n v="185"/>
    <s v="Basic Sun Preparations"/>
    <n v="2007"/>
    <x v="8"/>
    <n v="233"/>
    <n v="1010.22"/>
    <n v="1187.1300000000001"/>
    <n v="334.04"/>
    <n v="9"/>
    <n v="417"/>
    <n v="20179"/>
    <x v="2"/>
    <n v="47352"/>
    <n v="276"/>
    <n v="33704.629999999997"/>
    <s v="Pacific"/>
    <n v="5.0949785407725328"/>
    <n v="131.90333333333334"/>
    <n v="2.8468345323741011"/>
    <n v="3.0744982801940379"/>
    <n v="3.0044159622793374"/>
    <n v="0.95424250943932487"/>
    <n v="2.6201360549737576"/>
    <n v="0.70714235916801904"/>
    <n v="2.1202557707547132"/>
    <n v="0.45436222522028052"/>
    <d v="2007-12-01T00:00:00"/>
  </r>
  <r>
    <n v="190"/>
    <s v="Basic Sun Preparations"/>
    <n v="2007"/>
    <x v="3"/>
    <n v="408"/>
    <n v="1981.34"/>
    <n v="2328.15"/>
    <n v="811.76"/>
    <n v="6"/>
    <n v="401"/>
    <n v="62243"/>
    <x v="0"/>
    <n v="1525332"/>
    <n v="200"/>
    <n v="137702.26"/>
    <s v="South"/>
    <n v="5.7062499999999998"/>
    <n v="388.02500000000003"/>
    <n v="5.8058603491271823"/>
    <n v="3.3670109579682541"/>
    <n v="3.2969590073173491"/>
    <n v="0.77815125038364363"/>
    <n v="2.6031443726201822"/>
    <n v="0.7563507948783742"/>
    <n v="2.5888597075846107"/>
    <n v="0.76386658534807184"/>
    <d v="2007-01-01T00:00:00"/>
  </r>
  <r>
    <n v="190"/>
    <s v="Basic Sun Preparations"/>
    <n v="2007"/>
    <x v="0"/>
    <n v="309"/>
    <n v="1449.86"/>
    <n v="1703.72"/>
    <n v="668.63"/>
    <n v="6"/>
    <n v="401"/>
    <n v="62243"/>
    <x v="0"/>
    <n v="1525332"/>
    <n v="200"/>
    <n v="137702.26"/>
    <s v="South"/>
    <n v="5.5136569579288031"/>
    <n v="283.95333333333332"/>
    <n v="4.2486783042394016"/>
    <n v="3.2313982216238508"/>
    <n v="3.1613260683295357"/>
    <n v="0.77815125038364363"/>
    <n v="2.6031443726201822"/>
    <n v="0.74143974219901598"/>
    <n v="2.453246971240207"/>
    <n v="0.62825384900366832"/>
    <d v="2007-02-01T00:00:00"/>
  </r>
  <r>
    <n v="190"/>
    <s v="Basic Sun Preparations"/>
    <n v="2007"/>
    <x v="1"/>
    <n v="325"/>
    <n v="1402.2"/>
    <n v="1647.64"/>
    <n v="578.26"/>
    <n v="6"/>
    <n v="401"/>
    <n v="62243"/>
    <x v="0"/>
    <n v="1525332"/>
    <n v="200"/>
    <n v="137702.26"/>
    <s v="South"/>
    <n v="5.0696615384615384"/>
    <n v="274.60666666666668"/>
    <n v="4.1088279301745638"/>
    <n v="3.2168623268437426"/>
    <n v="3.1468099627758703"/>
    <n v="0.77815125038364363"/>
    <n v="2.6031443726201822"/>
    <n v="0.70497896586486819"/>
    <n v="2.4387110764600988"/>
    <n v="0.61371795422356024"/>
    <d v="2007-03-01T00:00:00"/>
  </r>
  <r>
    <n v="190"/>
    <s v="Basic Sun Preparations"/>
    <n v="2007"/>
    <x v="2"/>
    <n v="405"/>
    <n v="1972.06"/>
    <n v="2317.1799999999998"/>
    <n v="867.68"/>
    <n v="6"/>
    <n v="401"/>
    <n v="62243"/>
    <x v="0"/>
    <n v="1525332"/>
    <n v="200"/>
    <n v="137702.26"/>
    <s v="South"/>
    <n v="5.7214320987654315"/>
    <n v="386.19666666666666"/>
    <n v="5.7785037406483788"/>
    <n v="3.3649597713689139"/>
    <n v="3.2949201242322244"/>
    <n v="0.77815125038364363"/>
    <n v="2.6031443726201822"/>
    <n v="0.75750474815424518"/>
    <n v="2.58680852098527"/>
    <n v="0.76181539874873139"/>
    <d v="2007-04-01T00:00:00"/>
  </r>
  <r>
    <n v="190"/>
    <s v="Basic Sun Preparations"/>
    <n v="2007"/>
    <x v="7"/>
    <n v="448"/>
    <n v="2141.15"/>
    <n v="2515.92"/>
    <n v="1034.06"/>
    <n v="6"/>
    <n v="401"/>
    <n v="62243"/>
    <x v="0"/>
    <n v="1525332"/>
    <n v="200"/>
    <n v="137702.26"/>
    <s v="South"/>
    <n v="5.6158928571428577"/>
    <n v="419.32"/>
    <n v="6.2741147132169575"/>
    <n v="3.4006968275081575"/>
    <n v="3.3306470932124057"/>
    <n v="0.77815125038364363"/>
    <n v="2.6031443726201822"/>
    <n v="0.74941881351001349"/>
    <n v="2.6225455771245136"/>
    <n v="0.7975524548879751"/>
    <d v="2007-05-01T00:00:00"/>
  </r>
  <r>
    <n v="190"/>
    <s v="Basic Sun Preparations"/>
    <n v="2007"/>
    <x v="4"/>
    <n v="528"/>
    <n v="2435.38"/>
    <n v="2861.67"/>
    <n v="1189.48"/>
    <n v="6"/>
    <n v="401"/>
    <n v="62243"/>
    <x v="0"/>
    <n v="1525332"/>
    <n v="200"/>
    <n v="137702.26"/>
    <s v="South"/>
    <n v="5.4198295454545455"/>
    <n v="476.94499999999999"/>
    <n v="7.1363341645885292"/>
    <n v="3.4566195506529036"/>
    <n v="3.3865667351716922"/>
    <n v="0.77815125038364363"/>
    <n v="2.6031443726201822"/>
    <n v="0.73398562811909129"/>
    <n v="2.6784683002692597"/>
    <n v="0.85347517803272133"/>
    <d v="2007-06-01T00:00:00"/>
  </r>
  <r>
    <n v="190"/>
    <s v="Basic Sun Preparations"/>
    <n v="2007"/>
    <x v="5"/>
    <n v="326"/>
    <n v="1642.27"/>
    <n v="1929.65"/>
    <n v="749.95"/>
    <n v="6"/>
    <n v="401"/>
    <n v="62243"/>
    <x v="0"/>
    <n v="1525332"/>
    <n v="200"/>
    <n v="137702.26"/>
    <s v="South"/>
    <n v="5.9191717791411049"/>
    <n v="321.60833333333335"/>
    <n v="4.8120947630922695"/>
    <n v="3.2854785437989684"/>
    <n v="3.2154445595254852"/>
    <n v="0.77815125038364363"/>
    <n v="2.6031443726201822"/>
    <n v="0.77226094373102949"/>
    <n v="2.507327293415325"/>
    <n v="0.68233417117878614"/>
    <d v="2007-07-01T00:00:00"/>
  </r>
  <r>
    <n v="190"/>
    <s v="Basic Sun Preparations"/>
    <n v="2007"/>
    <x v="6"/>
    <n v="438"/>
    <n v="2051.4"/>
    <n v="2410.5300000000002"/>
    <n v="814.17"/>
    <n v="6"/>
    <n v="401"/>
    <n v="62243"/>
    <x v="0"/>
    <n v="1525332"/>
    <n v="200"/>
    <n v="137702.26"/>
    <s v="South"/>
    <n v="5.5034931506849318"/>
    <n v="401.75500000000005"/>
    <n v="6.0112967581047387"/>
    <n v="3.3821125408193917"/>
    <n v="3.3120503511802384"/>
    <n v="0.77815125038364363"/>
    <n v="2.6031443726201822"/>
    <n v="0.74063843031529231"/>
    <n v="2.6039612904357483"/>
    <n v="0.77896816819920955"/>
    <d v="2007-08-01T00:00:00"/>
  </r>
  <r>
    <n v="190"/>
    <s v="Basic Sun Preparations"/>
    <n v="2007"/>
    <x v="9"/>
    <n v="543"/>
    <n v="2378.41"/>
    <n v="2794.78"/>
    <n v="792.41"/>
    <n v="6"/>
    <n v="401"/>
    <n v="62243"/>
    <x v="0"/>
    <n v="1525332"/>
    <n v="200"/>
    <n v="137702.26"/>
    <s v="South"/>
    <n v="5.1469244935543284"/>
    <n v="465.79666666666668"/>
    <n v="6.9695261845386538"/>
    <n v="3.4463476266959749"/>
    <n v="3.3762867221873325"/>
    <n v="0.77815125038364363"/>
    <n v="2.6031443726201822"/>
    <n v="0.7115477971071279"/>
    <n v="2.6681963763123311"/>
    <n v="0.84320325407579255"/>
    <d v="2007-09-01T00:00:00"/>
  </r>
  <r>
    <n v="190"/>
    <s v="Basic Sun Preparations"/>
    <n v="2007"/>
    <x v="8"/>
    <n v="540"/>
    <n v="2300.6799999999998"/>
    <n v="2703.44"/>
    <n v="805.48"/>
    <n v="6"/>
    <n v="401"/>
    <n v="62243"/>
    <x v="0"/>
    <n v="1525332"/>
    <n v="200"/>
    <n v="137702.26"/>
    <s v="South"/>
    <n v="5.0063703703703704"/>
    <n v="450.57333333333332"/>
    <n v="6.7417456359102248"/>
    <n v="3.4319167353105438"/>
    <n v="3.3618562171481408"/>
    <n v="0.77815125038364363"/>
    <n v="2.6031443726201822"/>
    <n v="0.69952297548757514"/>
    <n v="2.6537654849268999"/>
    <n v="0.82877236269036136"/>
    <d v="2007-12-01T00:00:00"/>
  </r>
  <r>
    <n v="193"/>
    <s v="Basic Sun Preparations"/>
    <n v="2007"/>
    <x v="3"/>
    <n v="119"/>
    <n v="445.12"/>
    <n v="522.98"/>
    <n v="201.89"/>
    <n v="12"/>
    <n v="676"/>
    <n v="30737"/>
    <x v="2"/>
    <n v="65967"/>
    <n v="399.2"/>
    <n v="41252.379999999997"/>
    <s v="Pacific"/>
    <n v="4.3947899159663866"/>
    <n v="43.581666666666671"/>
    <n v="0.77363905325443794"/>
    <n v="2.7184850807301415"/>
    <n v="2.6484771083119525"/>
    <n v="1.0791812460476249"/>
    <n v="2.8299466959416359"/>
    <n v="0.64293811933761058"/>
    <n v="1.6393038346825166"/>
    <n v="-0.11146161521149453"/>
    <d v="2007-01-01T00:00:00"/>
  </r>
  <r>
    <n v="193"/>
    <s v="Basic Sun Preparations"/>
    <n v="2007"/>
    <x v="0"/>
    <n v="93"/>
    <n v="297.05"/>
    <n v="349.07"/>
    <n v="131.44"/>
    <n v="12"/>
    <n v="676"/>
    <n v="30737"/>
    <x v="2"/>
    <n v="65967"/>
    <n v="399.2"/>
    <n v="41252.379999999997"/>
    <s v="Pacific"/>
    <n v="3.7534408602150537"/>
    <n v="29.089166666666667"/>
    <n v="0.51637573964497041"/>
    <n v="2.5429125260003511"/>
    <n v="2.4728295567127057"/>
    <n v="1.0791812460476249"/>
    <n v="2.8299466959416359"/>
    <n v="0.57442957744641576"/>
    <n v="1.463731279952726"/>
    <n v="-0.287034169941285"/>
    <d v="2007-02-01T00:00:00"/>
  </r>
  <r>
    <n v="193"/>
    <s v="Basic Sun Preparations"/>
    <n v="2007"/>
    <x v="1"/>
    <n v="80"/>
    <n v="324.89"/>
    <n v="381.78"/>
    <n v="135.88"/>
    <n v="12"/>
    <n v="676"/>
    <n v="30737"/>
    <x v="2"/>
    <n v="65967"/>
    <n v="399.2"/>
    <n v="41252.379999999997"/>
    <s v="Pacific"/>
    <n v="4.7722499999999997"/>
    <n v="31.814999999999998"/>
    <n v="0.56476331360946741"/>
    <n v="2.5818131736198677"/>
    <n v="2.5117363441192042"/>
    <n v="1.0791812460476249"/>
    <n v="2.8299466959416359"/>
    <n v="0.6787231866279243"/>
    <n v="1.5026319275722431"/>
    <n v="-0.24813352232176805"/>
    <d v="2007-03-01T00:00:00"/>
  </r>
  <r>
    <n v="193"/>
    <s v="Basic Sun Preparations"/>
    <n v="2007"/>
    <x v="2"/>
    <n v="152"/>
    <n v="644.59"/>
    <n v="757.43"/>
    <n v="329.87"/>
    <n v="12"/>
    <n v="676"/>
    <n v="30737"/>
    <x v="2"/>
    <n v="65967"/>
    <n v="399.2"/>
    <n v="41252.379999999997"/>
    <s v="Pacific"/>
    <n v="4.9830921052631574"/>
    <n v="63.119166666666665"/>
    <n v="1.1204585798816566"/>
    <n v="2.8793425024964963"/>
    <n v="2.8092835636980245"/>
    <n v="1.0791812460476249"/>
    <n v="2.8299466959416359"/>
    <n v="0.69749891455172375"/>
    <n v="1.8001612564488714"/>
    <n v="4.9395806554860311E-2"/>
    <d v="2007-04-01T00:00:00"/>
  </r>
  <r>
    <n v="193"/>
    <s v="Basic Sun Preparations"/>
    <n v="2007"/>
    <x v="7"/>
    <n v="254"/>
    <n v="971.92"/>
    <n v="1142.01"/>
    <n v="352.73"/>
    <n v="12"/>
    <n v="676"/>
    <n v="30737"/>
    <x v="2"/>
    <n v="65967"/>
    <n v="399.2"/>
    <n v="41252.379999999997"/>
    <s v="Pacific"/>
    <n v="4.4961023622047245"/>
    <n v="95.167500000000004"/>
    <n v="1.6893639053254437"/>
    <n v="3.0576699068220923"/>
    <n v="2.987630519053428"/>
    <n v="1.0791812460476249"/>
    <n v="2.8299466959416359"/>
    <n v="0.65283619020215433"/>
    <n v="1.9784886607744676"/>
    <n v="0.22772321088045641"/>
    <d v="2007-05-01T00:00:00"/>
  </r>
  <r>
    <n v="193"/>
    <s v="Basic Sun Preparations"/>
    <n v="2007"/>
    <x v="4"/>
    <n v="264"/>
    <n v="1086.58"/>
    <n v="1276.7"/>
    <n v="501.97"/>
    <n v="12"/>
    <n v="676"/>
    <n v="30737"/>
    <x v="2"/>
    <n v="65967"/>
    <n v="399.2"/>
    <n v="41252.379999999997"/>
    <s v="Pacific"/>
    <n v="4.8359848484848484"/>
    <n v="106.39166666666667"/>
    <n v="1.8886094674556213"/>
    <n v="3.1060888583824422"/>
    <n v="3.0360617069837543"/>
    <n v="1.0791812460476249"/>
    <n v="2.8299466959416359"/>
    <n v="0.68448493151261125"/>
    <n v="2.0269076123348175"/>
    <n v="0.27614216244080642"/>
    <d v="2007-06-01T00:00:00"/>
  </r>
  <r>
    <n v="193"/>
    <s v="Basic Sun Preparations"/>
    <n v="2007"/>
    <x v="5"/>
    <n v="153"/>
    <n v="629.89"/>
    <n v="740.1"/>
    <n v="251.48"/>
    <n v="12"/>
    <n v="676"/>
    <n v="30737"/>
    <x v="2"/>
    <n v="65967"/>
    <n v="399.2"/>
    <n v="41252.379999999997"/>
    <s v="Pacific"/>
    <n v="4.8372549019607849"/>
    <n v="61.675000000000004"/>
    <n v="1.0948224852071007"/>
    <n v="2.8692904042093983"/>
    <n v="2.799264713637549"/>
    <n v="1.0791812460476249"/>
    <n v="2.8299466959416359"/>
    <n v="0.68459897339179976"/>
    <n v="1.7901091581617736"/>
    <n v="3.9343708267762574E-2"/>
    <d v="2007-07-01T00:00:00"/>
  </r>
  <r>
    <n v="193"/>
    <s v="Basic Sun Preparations"/>
    <n v="2007"/>
    <x v="6"/>
    <n v="218"/>
    <n v="823.14"/>
    <n v="967.29"/>
    <n v="291.55"/>
    <n v="12"/>
    <n v="676"/>
    <n v="30737"/>
    <x v="2"/>
    <n v="65967"/>
    <n v="399.2"/>
    <n v="41252.379999999997"/>
    <s v="Pacific"/>
    <n v="4.4371100917431194"/>
    <n v="80.607500000000002"/>
    <n v="1.4309023668639054"/>
    <n v="2.9855566979901673"/>
    <n v="2.9154737064839882"/>
    <n v="1.0791812460476249"/>
    <n v="2.8299466959416359"/>
    <n v="0.64710020438556237"/>
    <n v="1.9063754519425424"/>
    <n v="0.15561000204853129"/>
    <d v="2007-08-01T00:00:00"/>
  </r>
  <r>
    <n v="193"/>
    <s v="Basic Sun Preparations"/>
    <n v="2007"/>
    <x v="9"/>
    <n v="309"/>
    <n v="1244"/>
    <n v="1461.79"/>
    <n v="490.87"/>
    <n v="12"/>
    <n v="676"/>
    <n v="30737"/>
    <x v="2"/>
    <n v="65967"/>
    <n v="399.2"/>
    <n v="41252.379999999997"/>
    <s v="Pacific"/>
    <n v="4.7307119741100321"/>
    <n v="121.81583333333333"/>
    <n v="2.1624112426035502"/>
    <n v="3.1648849865808768"/>
    <n v="3.0948203803548"/>
    <n v="1.0791812460476249"/>
    <n v="2.8299466959416359"/>
    <n v="0.67492650715604197"/>
    <n v="2.0857037405332517"/>
    <n v="0.33493829063924074"/>
    <d v="2007-09-01T00:00:00"/>
  </r>
  <r>
    <n v="193"/>
    <s v="Basic Sun Preparations"/>
    <n v="2007"/>
    <x v="10"/>
    <n v="738"/>
    <n v="2910.73"/>
    <n v="3420.24"/>
    <n v="931.83"/>
    <n v="12"/>
    <n v="676"/>
    <n v="30737"/>
    <x v="2"/>
    <n v="65967"/>
    <n v="399.2"/>
    <n v="41252.379999999997"/>
    <s v="Pacific"/>
    <n v="4.6344715447154465"/>
    <n v="285.02"/>
    <n v="5.0595266272189345"/>
    <n v="3.5340565817925711"/>
    <n v="3.4640019220487539"/>
    <n v="1.0791812460476249"/>
    <n v="2.8299466959416359"/>
    <n v="0.66600021996952941"/>
    <n v="2.454875335744946"/>
    <n v="0.70410988585093504"/>
    <d v="2007-10-01T00:00:00"/>
  </r>
  <r>
    <n v="193"/>
    <s v="Basic Sun Preparations"/>
    <n v="2007"/>
    <x v="11"/>
    <n v="439"/>
    <n v="1510.98"/>
    <n v="1775.5"/>
    <n v="418.14"/>
    <n v="12"/>
    <n v="676"/>
    <n v="30737"/>
    <x v="2"/>
    <n v="65967"/>
    <n v="399.2"/>
    <n v="41252.379999999997"/>
    <s v="Pacific"/>
    <n v="4.0444191343963549"/>
    <n v="147.95833333333334"/>
    <n v="2.6264792899408285"/>
    <n v="3.2493206766376344"/>
    <n v="3.1792587158631003"/>
    <n v="1.0791812460476249"/>
    <n v="2.8299466959416359"/>
    <n v="0.60685615639551282"/>
    <n v="2.1701394305900097"/>
    <n v="0.41937398069599835"/>
    <d v="2007-11-01T00:00:00"/>
  </r>
  <r>
    <n v="193"/>
    <s v="Basic Sun Preparations"/>
    <n v="2007"/>
    <x v="8"/>
    <n v="260"/>
    <n v="1034.6500000000001"/>
    <n v="1215.69"/>
    <n v="396.98"/>
    <n v="12"/>
    <n v="676"/>
    <n v="30737"/>
    <x v="2"/>
    <n v="65967"/>
    <n v="399.2"/>
    <n v="41252.379999999997"/>
    <s v="Pacific"/>
    <n v="4.6757307692307695"/>
    <n v="101.3075"/>
    <n v="1.7983579881656806"/>
    <n v="3.0848228443007226"/>
    <n v="3.0147934620871748"/>
    <n v="1.0791812460476249"/>
    <n v="2.8299466959416359"/>
    <n v="0.66984949632990487"/>
    <n v="2.005641598253098"/>
    <n v="0.2548761483590869"/>
    <d v="2007-12-01T00:00:00"/>
  </r>
  <r>
    <n v="241"/>
    <s v="Basic Sun Preparations"/>
    <n v="2007"/>
    <x v="3"/>
    <n v="201"/>
    <n v="850.67"/>
    <n v="999.59"/>
    <n v="380.57"/>
    <n v="8"/>
    <n v="530"/>
    <n v="40663"/>
    <x v="2"/>
    <n v="59492"/>
    <n v="284.2"/>
    <n v="75360.22"/>
    <s v="Mid-Atlantic"/>
    <n v="4.9730845771144283"/>
    <n v="124.94875"/>
    <n v="1.8860188679245284"/>
    <n v="2.9998219027499879"/>
    <n v="2.929761117107013"/>
    <n v="0.90308998699194354"/>
    <n v="2.7242758696007892"/>
    <n v="0.69662584532949923"/>
    <n v="2.0967319157580446"/>
    <n v="0.27554603314919907"/>
    <d v="2007-01-01T00:00:00"/>
  </r>
  <r>
    <n v="241"/>
    <s v="Basic Sun Preparations"/>
    <n v="2007"/>
    <x v="0"/>
    <n v="165"/>
    <n v="707.78"/>
    <n v="831.71"/>
    <n v="306.58999999999997"/>
    <n v="8"/>
    <n v="530"/>
    <n v="40663"/>
    <x v="2"/>
    <n v="59492"/>
    <n v="284.2"/>
    <n v="75360.22"/>
    <s v="Mid-Atlantic"/>
    <n v="5.0406666666666666"/>
    <n v="103.96375"/>
    <n v="1.5692641509433962"/>
    <n v="2.9199719232204444"/>
    <n v="2.8498982864558378"/>
    <n v="0.90308998699194354"/>
    <n v="2.7242758696007892"/>
    <n v="0.70248797900653792"/>
    <n v="2.0168819362285006"/>
    <n v="0.1956960536196552"/>
    <d v="2007-02-01T00:00:00"/>
  </r>
  <r>
    <n v="241"/>
    <s v="Basic Sun Preparations"/>
    <n v="2007"/>
    <x v="1"/>
    <n v="173"/>
    <n v="761.69"/>
    <n v="895.05"/>
    <n v="322.73"/>
    <n v="8"/>
    <n v="530"/>
    <n v="40663"/>
    <x v="2"/>
    <n v="59492"/>
    <n v="284.2"/>
    <n v="75360.22"/>
    <s v="Mid-Atlantic"/>
    <n v="5.1736994219653178"/>
    <n v="111.88124999999999"/>
    <n v="1.6887735849056602"/>
    <n v="2.9518472968997793"/>
    <n v="2.8817782539085646"/>
    <n v="0.90308998699194354"/>
    <n v="2.7242758696007892"/>
    <n v="0.71380119377098383"/>
    <n v="2.0487573099078356"/>
    <n v="0.22757142729899016"/>
    <d v="2007-03-01T00:00:00"/>
  </r>
  <r>
    <n v="241"/>
    <s v="Basic Sun Preparations"/>
    <n v="2007"/>
    <x v="2"/>
    <n v="223"/>
    <n v="1010.26"/>
    <n v="1187.1300000000001"/>
    <n v="416.35"/>
    <n v="8"/>
    <n v="530"/>
    <n v="40663"/>
    <x v="2"/>
    <n v="59492"/>
    <n v="284.2"/>
    <n v="75360.22"/>
    <s v="Mid-Atlantic"/>
    <n v="5.3234529147982066"/>
    <n v="148.39125000000001"/>
    <n v="2.2398679245283022"/>
    <n v="3.0744982801940379"/>
    <n v="3.0044331579746952"/>
    <n v="0.90308998699194354"/>
    <n v="2.7242758696007892"/>
    <n v="0.72619341714587726"/>
    <n v="2.1714082932020946"/>
    <n v="0.35022241059324899"/>
    <d v="2007-04-01T00:00:00"/>
  </r>
  <r>
    <n v="241"/>
    <s v="Basic Sun Preparations"/>
    <n v="2007"/>
    <x v="7"/>
    <n v="487"/>
    <n v="2118.62"/>
    <n v="2489.56"/>
    <n v="834.75"/>
    <n v="8"/>
    <n v="530"/>
    <n v="40663"/>
    <x v="2"/>
    <n v="59492"/>
    <n v="284.2"/>
    <n v="75360.22"/>
    <s v="Mid-Atlantic"/>
    <n v="5.1120328542094455"/>
    <n v="311.19499999999999"/>
    <n v="4.6972830188679247"/>
    <n v="3.396122597514434"/>
    <n v="3.3260530677525746"/>
    <n v="0.90308998699194354"/>
    <n v="2.7242758696007892"/>
    <n v="0.70859363629979977"/>
    <n v="2.4930326105224907"/>
    <n v="0.67184672791364508"/>
    <d v="2007-05-01T00:00:00"/>
  </r>
  <r>
    <n v="241"/>
    <s v="Basic Sun Preparations"/>
    <n v="2007"/>
    <x v="4"/>
    <n v="589"/>
    <n v="2533.27"/>
    <n v="2976.7"/>
    <n v="993.53"/>
    <n v="8"/>
    <n v="530"/>
    <n v="40663"/>
    <x v="2"/>
    <n v="59492"/>
    <n v="284.2"/>
    <n v="75360.22"/>
    <s v="Mid-Atlantic"/>
    <n v="5.0538200339558568"/>
    <n v="372.08749999999998"/>
    <n v="5.6164150943396223"/>
    <n v="3.4737350674617202"/>
    <n v="3.4036814800633621"/>
    <n v="0.90308998699194354"/>
    <n v="2.7242758696007892"/>
    <n v="0.70361977267461839"/>
    <n v="2.5706450804697765"/>
    <n v="0.74945919786093096"/>
    <d v="2007-06-01T00:00:00"/>
  </r>
  <r>
    <n v="241"/>
    <s v="Basic Sun Preparations"/>
    <n v="2007"/>
    <x v="5"/>
    <n v="378"/>
    <n v="1636.82"/>
    <n v="1923.41"/>
    <n v="757.3"/>
    <n v="8"/>
    <n v="530"/>
    <n v="40663"/>
    <x v="2"/>
    <n v="59492"/>
    <n v="284.2"/>
    <n v="75360.22"/>
    <s v="Mid-Atlantic"/>
    <n v="5.0883862433862435"/>
    <n v="240.42625000000001"/>
    <n v="3.6290754716981133"/>
    <n v="3.2840718696561835"/>
    <n v="3.2140009229642312"/>
    <n v="0.90308998699194354"/>
    <n v="2.7242758696007892"/>
    <n v="0.70658006981895816"/>
    <n v="2.3809818826642397"/>
    <n v="0.55979600005539443"/>
    <d v="2007-07-01T00:00:00"/>
  </r>
  <r>
    <n v="241"/>
    <s v="Basic Sun Preparations"/>
    <n v="2007"/>
    <x v="6"/>
    <n v="367"/>
    <n v="1488.15"/>
    <n v="1748.54"/>
    <n v="535.36"/>
    <n v="8"/>
    <n v="530"/>
    <n v="40663"/>
    <x v="2"/>
    <n v="59492"/>
    <n v="284.2"/>
    <n v="75360.22"/>
    <s v="Mid-Atlantic"/>
    <n v="4.7644141689373294"/>
    <n v="218.5675"/>
    <n v="3.299132075471698"/>
    <n v="3.2426755717785629"/>
    <n v="3.1726467086890464"/>
    <n v="0.90308998699194354"/>
    <n v="2.7242758696007892"/>
    <n v="0.67800950752647371"/>
    <n v="2.3395855847866196"/>
    <n v="0.51839970217777398"/>
    <d v="2007-08-01T00:00:00"/>
  </r>
  <r>
    <n v="241"/>
    <s v="Basic Sun Preparations"/>
    <n v="2007"/>
    <x v="9"/>
    <n v="683"/>
    <n v="2850.4"/>
    <n v="3349.19"/>
    <n v="1023.23"/>
    <n v="8"/>
    <n v="530"/>
    <n v="40663"/>
    <x v="2"/>
    <n v="59492"/>
    <n v="284.2"/>
    <n v="75360.22"/>
    <s v="Mid-Atlantic"/>
    <n v="4.9036456808199125"/>
    <n v="418.64875000000001"/>
    <n v="6.3192264150943398"/>
    <n v="3.5249397858232192"/>
    <n v="3.454905809342959"/>
    <n v="0.90308998699194354"/>
    <n v="2.7242758696007892"/>
    <n v="0.69051908214168667"/>
    <n v="2.6218497988312754"/>
    <n v="0.80066391622243016"/>
    <d v="2007-09-01T00:00:00"/>
  </r>
  <r>
    <n v="241"/>
    <s v="Basic Sun Preparations"/>
    <n v="2007"/>
    <x v="8"/>
    <n v="542"/>
    <n v="2221.4299999999998"/>
    <n v="2610.38"/>
    <n v="737.21"/>
    <n v="8"/>
    <n v="530"/>
    <n v="40663"/>
    <x v="2"/>
    <n v="59492"/>
    <n v="284.2"/>
    <n v="75360.22"/>
    <s v="Mid-Atlantic"/>
    <n v="4.8161992619926197"/>
    <n v="326.29750000000001"/>
    <n v="4.9252452830188682"/>
    <n v="3.4167037333499564"/>
    <n v="3.3466326326375655"/>
    <n v="0.90308998699194354"/>
    <n v="2.7242758696007892"/>
    <n v="0.68270444681156928"/>
    <n v="2.5136137463580126"/>
    <n v="0.69242786374916721"/>
    <d v="2007-12-01T00:00:00"/>
  </r>
  <r>
    <n v="247"/>
    <s v="Basic Sun Preparations"/>
    <n v="2007"/>
    <x v="3"/>
    <n v="296"/>
    <n v="1227.51"/>
    <n v="1442.5"/>
    <n v="508.6"/>
    <n v="18"/>
    <n v="1050"/>
    <n v="41442"/>
    <x v="2"/>
    <n v="115812"/>
    <n v="543.20000000000005"/>
    <n v="80368.639999999999"/>
    <s v="Pacific"/>
    <n v="4.8733108108108105"/>
    <n v="80.138888888888886"/>
    <n v="1.3738095238095238"/>
    <n v="3.1591158218277688"/>
    <n v="3.0890250388211804"/>
    <n v="1.255272505103306"/>
    <n v="3.0211892990699383"/>
    <n v="0.68782411076883043"/>
    <n v="1.9038433167244631"/>
    <n v="0.13792652275783096"/>
    <d v="2007-01-01T00:00:00"/>
  </r>
  <r>
    <n v="247"/>
    <s v="Basic Sun Preparations"/>
    <n v="2007"/>
    <x v="0"/>
    <n v="222"/>
    <n v="918.36"/>
    <n v="1079.02"/>
    <n v="430.77"/>
    <n v="18"/>
    <n v="1050"/>
    <n v="41442"/>
    <x v="2"/>
    <n v="115812"/>
    <n v="543.20000000000005"/>
    <n v="80368.639999999999"/>
    <s v="Pacific"/>
    <n v="4.8604504504504504"/>
    <n v="59.945555555555558"/>
    <n v="1.0276380952380952"/>
    <n v="3.0330294945523635"/>
    <n v="2.9630129593770773"/>
    <n v="1.255272505103306"/>
    <n v="3.0211892990699383"/>
    <n v="0.68667652010172486"/>
    <n v="1.7777569894490575"/>
    <n v="1.1840195482425445E-2"/>
    <d v="2007-02-01T00:00:00"/>
  </r>
  <r>
    <n v="247"/>
    <s v="Basic Sun Preparations"/>
    <n v="2007"/>
    <x v="1"/>
    <n v="261"/>
    <n v="1031.72"/>
    <n v="1212.4100000000001"/>
    <n v="457.38"/>
    <n v="18"/>
    <n v="1050"/>
    <n v="41442"/>
    <x v="2"/>
    <n v="115812"/>
    <n v="543.20000000000005"/>
    <n v="80368.639999999999"/>
    <s v="Pacific"/>
    <n v="4.6452490421455943"/>
    <n v="67.356111111111119"/>
    <n v="1.1546761904761906"/>
    <n v="3.0836495097864036"/>
    <n v="3.0135618494671865"/>
    <n v="1.255272505103306"/>
    <n v="3.0211892990699383"/>
    <n v="0.66700900244812245"/>
    <n v="1.8283770046830974"/>
    <n v="6.2460210716465361E-2"/>
    <d v="2007-03-01T00:00:00"/>
  </r>
  <r>
    <n v="247"/>
    <s v="Basic Sun Preparations"/>
    <n v="2007"/>
    <x v="2"/>
    <n v="275"/>
    <n v="1237.5899999999999"/>
    <n v="1454.29"/>
    <n v="623.48"/>
    <n v="18"/>
    <n v="1050"/>
    <n v="41442"/>
    <x v="2"/>
    <n v="115812"/>
    <n v="543.20000000000005"/>
    <n v="80368.639999999999"/>
    <s v="Pacific"/>
    <n v="5.2883272727272725"/>
    <n v="80.793888888888887"/>
    <n v="1.3850380952380952"/>
    <n v="3.1626510178308109"/>
    <n v="3.0925767915103437"/>
    <n v="1.255272505103306"/>
    <n v="3.0211892990699383"/>
    <n v="0.72331832400054852"/>
    <n v="1.9073785127275051"/>
    <n v="0.14146171876087307"/>
    <d v="2007-04-01T00:00:00"/>
  </r>
  <r>
    <n v="247"/>
    <s v="Basic Sun Preparations"/>
    <n v="2007"/>
    <x v="7"/>
    <n v="408"/>
    <n v="1931.21"/>
    <n v="2269.25"/>
    <n v="942.35"/>
    <n v="18"/>
    <n v="1050"/>
    <n v="41442"/>
    <x v="2"/>
    <n v="115812"/>
    <n v="543.20000000000005"/>
    <n v="80368.639999999999"/>
    <s v="Pacific"/>
    <n v="5.5618872549019605"/>
    <n v="126.06944444444444"/>
    <n v="2.1611904761904763"/>
    <n v="3.3558823441174424"/>
    <n v="3.2858295015796903"/>
    <n v="1.255272505103306"/>
    <n v="3.0211892990699383"/>
    <n v="0.74522218102756221"/>
    <n v="2.1006098390141359"/>
    <n v="0.33469304504750413"/>
    <d v="2007-05-01T00:00:00"/>
  </r>
  <r>
    <n v="247"/>
    <s v="Basic Sun Preparations"/>
    <n v="2007"/>
    <x v="4"/>
    <n v="487"/>
    <n v="2328.12"/>
    <n v="2735.83"/>
    <n v="1195.49"/>
    <n v="18"/>
    <n v="1050"/>
    <n v="41442"/>
    <x v="2"/>
    <n v="115812"/>
    <n v="543.20000000000005"/>
    <n v="80368.639999999999"/>
    <s v="Pacific"/>
    <n v="5.6177207392197124"/>
    <n v="151.99055555555555"/>
    <n v="2.6055523809523811"/>
    <n v="3.4370891075379486"/>
    <n v="3.367005361714404"/>
    <n v="1.255272505103306"/>
    <n v="3.0211892990699383"/>
    <n v="0.74956014632331425"/>
    <n v="2.1818166024346426"/>
    <n v="0.41589980846801056"/>
    <d v="2007-06-01T00:00:00"/>
  </r>
  <r>
    <n v="247"/>
    <s v="Basic Sun Preparations"/>
    <n v="2007"/>
    <x v="5"/>
    <n v="378"/>
    <n v="1722.15"/>
    <n v="2023.5"/>
    <n v="964.24"/>
    <n v="18"/>
    <n v="1050"/>
    <n v="41442"/>
    <x v="2"/>
    <n v="115812"/>
    <n v="543.20000000000005"/>
    <n v="80368.639999999999"/>
    <s v="Pacific"/>
    <n v="5.3531746031746028"/>
    <n v="112.41666666666667"/>
    <n v="1.927142857142857"/>
    <n v="3.3061032087275857"/>
    <n v="3.2360709759998429"/>
    <n v="1.255272505103306"/>
    <n v="3.0211892990699383"/>
    <n v="0.72861140889036013"/>
    <n v="2.0508307036242792"/>
    <n v="0.2849139096576474"/>
    <d v="2007-07-01T00:00:00"/>
  </r>
  <r>
    <n v="247"/>
    <s v="Basic Sun Preparations"/>
    <n v="2007"/>
    <x v="6"/>
    <n v="469"/>
    <n v="1971.43"/>
    <n v="2316.5700000000002"/>
    <n v="964.95"/>
    <n v="18"/>
    <n v="1050"/>
    <n v="41442"/>
    <x v="2"/>
    <n v="115812"/>
    <n v="543.20000000000005"/>
    <n v="80368.639999999999"/>
    <s v="Pacific"/>
    <n v="4.9393816631130063"/>
    <n v="128.69833333333335"/>
    <n v="2.2062571428571429"/>
    <n v="3.3648454278521114"/>
    <n v="3.2947813610930119"/>
    <n v="1.255272505103306"/>
    <n v="3.0211892990699383"/>
    <n v="0.69367258513702823"/>
    <n v="2.1095729227488054"/>
    <n v="0.34365612878217339"/>
    <d v="2007-08-01T00:00:00"/>
  </r>
  <r>
    <n v="247"/>
    <s v="Basic Sun Preparations"/>
    <n v="2007"/>
    <x v="9"/>
    <n v="664"/>
    <n v="2662.44"/>
    <n v="3128.64"/>
    <n v="1102.74"/>
    <n v="18"/>
    <n v="1050"/>
    <n v="41442"/>
    <x v="2"/>
    <n v="115812"/>
    <n v="543.20000000000005"/>
    <n v="80368.639999999999"/>
    <s v="Pacific"/>
    <n v="4.7118072289156627"/>
    <n v="173.81333333333333"/>
    <n v="2.9796571428571426"/>
    <n v="3.4953555935047125"/>
    <n v="3.4252798294186153"/>
    <n v="1.255272505103306"/>
    <n v="3.0211892990699383"/>
    <n v="0.67318751413669509"/>
    <n v="2.2400830884014065"/>
    <n v="0.47416629443477448"/>
    <d v="2007-09-01T00:00:00"/>
  </r>
  <r>
    <n v="247"/>
    <s v="Basic Sun Preparations"/>
    <n v="2007"/>
    <x v="8"/>
    <n v="562"/>
    <n v="2237.42"/>
    <n v="2629.02"/>
    <n v="1017.89"/>
    <n v="18"/>
    <n v="1050"/>
    <n v="41442"/>
    <x v="2"/>
    <n v="115812"/>
    <n v="543.20000000000005"/>
    <n v="80368.639999999999"/>
    <s v="Pacific"/>
    <n v="4.6779715302491107"/>
    <n v="146.05666666666667"/>
    <n v="2.5038285714285715"/>
    <n v="3.4197938899696565"/>
    <n v="3.3497475158629526"/>
    <n v="1.255272505103306"/>
    <n v="3.0211892990699383"/>
    <n v="0.67005757440059555"/>
    <n v="2.1645213848663505"/>
    <n v="0.3986045908997185"/>
    <d v="2007-12-01T00:00:00"/>
  </r>
  <r>
    <n v="279"/>
    <s v="Basic Sun Preparations"/>
    <n v="2007"/>
    <x v="3"/>
    <n v="116"/>
    <n v="468.1"/>
    <n v="550.01"/>
    <n v="222.8"/>
    <n v="5"/>
    <n v="204"/>
    <n v="28163"/>
    <x v="2"/>
    <n v="69778"/>
    <n v="183.2"/>
    <n v="37727.199999999997"/>
    <s v="South"/>
    <n v="4.7414655172413793"/>
    <n v="110.002"/>
    <n v="2.6961274509803923"/>
    <n v="2.7403705856857679"/>
    <n v="2.6703386411274423"/>
    <n v="0.69897000433601886"/>
    <n v="2.3096301674258988"/>
    <n v="0.67591259645884938"/>
    <n v="2.0414005813497491"/>
    <n v="0.43074041825986908"/>
    <d v="2007-01-01T00:00:00"/>
  </r>
  <r>
    <n v="279"/>
    <s v="Basic Sun Preparations"/>
    <n v="2007"/>
    <x v="0"/>
    <n v="117"/>
    <n v="514.79999999999995"/>
    <n v="604.9"/>
    <n v="207.38"/>
    <n v="5"/>
    <n v="204"/>
    <n v="28163"/>
    <x v="2"/>
    <n v="69778"/>
    <n v="183.2"/>
    <n v="37727.199999999997"/>
    <s v="South"/>
    <n v="5.1700854700854695"/>
    <n v="120.97999999999999"/>
    <n v="2.9651960784313722"/>
    <n v="2.7816835845073506"/>
    <n v="2.7116385382323491"/>
    <n v="0.69897000433601886"/>
    <n v="2.3096301674258988"/>
    <n v="0.71349772276118906"/>
    <n v="2.0827135801713319"/>
    <n v="0.47205341708145193"/>
    <d v="2007-02-01T00:00:00"/>
  </r>
  <r>
    <n v="279"/>
    <s v="Basic Sun Preparations"/>
    <n v="2007"/>
    <x v="1"/>
    <n v="105"/>
    <n v="401.38"/>
    <n v="471.71"/>
    <n v="161.59"/>
    <n v="5"/>
    <n v="204"/>
    <n v="28163"/>
    <x v="2"/>
    <n v="69778"/>
    <n v="183.2"/>
    <n v="37727.199999999997"/>
    <s v="South"/>
    <n v="4.4924761904761903"/>
    <n v="94.341999999999999"/>
    <n v="2.3123039215686272"/>
    <n v="2.6736750831542975"/>
    <n v="2.6035557286247224"/>
    <n v="0.69897000433601886"/>
    <n v="2.3096301674258988"/>
    <n v="0.65248578408435953"/>
    <n v="1.9747050788182789"/>
    <n v="0.36404491572839887"/>
    <d v="2007-03-01T00:00:00"/>
  </r>
  <r>
    <n v="279"/>
    <s v="Basic Sun Preparations"/>
    <n v="2007"/>
    <x v="2"/>
    <n v="218"/>
    <n v="825.12"/>
    <n v="969.59"/>
    <n v="325.11"/>
    <n v="5"/>
    <n v="204"/>
    <n v="28163"/>
    <x v="2"/>
    <n v="69778"/>
    <n v="183.2"/>
    <n v="37727.199999999997"/>
    <s v="South"/>
    <n v="4.4476605504587159"/>
    <n v="193.91800000000001"/>
    <n v="4.7528921568627451"/>
    <n v="2.9865881276893576"/>
    <n v="2.9165171140626396"/>
    <n v="0.69897000433601886"/>
    <n v="2.3096301674258988"/>
    <n v="0.64813163408475272"/>
    <n v="2.2876181233533388"/>
    <n v="0.67695796026345878"/>
    <d v="2007-04-01T00:00:00"/>
  </r>
  <r>
    <n v="279"/>
    <s v="Basic Sun Preparations"/>
    <n v="2007"/>
    <x v="7"/>
    <n v="239"/>
    <n v="982.16"/>
    <n v="1154.0899999999999"/>
    <n v="383.34"/>
    <n v="5"/>
    <n v="204"/>
    <n v="28163"/>
    <x v="2"/>
    <n v="69778"/>
    <n v="183.2"/>
    <n v="37727.199999999997"/>
    <s v="South"/>
    <n v="4.8288284518828446"/>
    <n v="230.81799999999998"/>
    <n v="5.6573039215686274"/>
    <n v="3.0622396779525376"/>
    <n v="2.9921822428346627"/>
    <n v="0.69897000433601886"/>
    <n v="2.3096301674258988"/>
    <n v="0.68384177700439996"/>
    <n v="2.3632696736165189"/>
    <n v="0.75260951052663894"/>
    <d v="2007-05-01T00:00:00"/>
  </r>
  <r>
    <n v="279"/>
    <s v="Basic Sun Preparations"/>
    <n v="2007"/>
    <x v="4"/>
    <n v="308"/>
    <n v="1201.4100000000001"/>
    <n v="1411.83"/>
    <n v="500.37"/>
    <n v="5"/>
    <n v="204"/>
    <n v="28163"/>
    <x v="2"/>
    <n v="69778"/>
    <n v="183.2"/>
    <n v="37727.199999999997"/>
    <s v="South"/>
    <n v="4.5838636363636365"/>
    <n v="282.36599999999999"/>
    <n v="6.9207352941176463"/>
    <n v="3.1497824059886428"/>
    <n v="3.0796912424995875"/>
    <n v="0.69897000433601886"/>
    <n v="2.3096301674258988"/>
    <n v="0.66123168948819866"/>
    <n v="2.450812401652624"/>
    <n v="0.84015223856274412"/>
    <d v="2007-06-01T00:00:00"/>
  </r>
  <r>
    <n v="279"/>
    <s v="Basic Sun Preparations"/>
    <n v="2007"/>
    <x v="5"/>
    <n v="179"/>
    <n v="799"/>
    <n v="938.88"/>
    <n v="347.05"/>
    <n v="5"/>
    <n v="204"/>
    <n v="28163"/>
    <x v="2"/>
    <n v="69778"/>
    <n v="183.2"/>
    <n v="37727.199999999997"/>
    <s v="South"/>
    <n v="5.2451396648044692"/>
    <n v="187.77600000000001"/>
    <n v="4.6023529411764708"/>
    <n v="2.97261008782717"/>
    <n v="2.9025467793139912"/>
    <n v="0.69897000433601886"/>
    <n v="2.3096301674258988"/>
    <n v="0.71975705684727664"/>
    <n v="2.2736400834911512"/>
    <n v="0.66297992040127107"/>
    <d v="2007-07-01T00:00:00"/>
  </r>
  <r>
    <n v="279"/>
    <s v="Basic Sun Preparations"/>
    <n v="2007"/>
    <x v="6"/>
    <n v="147"/>
    <n v="589.87"/>
    <n v="693.15"/>
    <n v="251.93"/>
    <n v="5"/>
    <n v="204"/>
    <n v="28163"/>
    <x v="2"/>
    <n v="69778"/>
    <n v="183.2"/>
    <n v="37727.199999999997"/>
    <s v="South"/>
    <n v="4.7153061224489798"/>
    <n v="138.63"/>
    <n v="3.3977941176470585"/>
    <n v="2.840827227574386"/>
    <n v="2.7707563090937688"/>
    <n v="0.69897000433601886"/>
    <n v="2.3096301674258988"/>
    <n v="0.6735098928262101"/>
    <n v="2.1418572232383672"/>
    <n v="0.53119706014848744"/>
    <d v="2007-08-01T00:00:00"/>
  </r>
  <r>
    <n v="279"/>
    <s v="Basic Sun Preparations"/>
    <n v="2007"/>
    <x v="9"/>
    <n v="398"/>
    <n v="1511.2"/>
    <n v="1775.71"/>
    <n v="737.64"/>
    <n v="5"/>
    <n v="204"/>
    <n v="28163"/>
    <x v="2"/>
    <n v="69778"/>
    <n v="183.2"/>
    <n v="37727.199999999997"/>
    <s v="South"/>
    <n v="4.4615829145728645"/>
    <n v="355.142"/>
    <n v="8.7044607843137261"/>
    <n v="3.2493720404495776"/>
    <n v="3.1793219449137773"/>
    <n v="0.69897000433601886"/>
    <n v="2.3096301674258988"/>
    <n v="0.64948896837588999"/>
    <n v="2.5504020361135589"/>
    <n v="0.93974187302367906"/>
    <d v="2007-09-01T00:00:00"/>
  </r>
  <r>
    <n v="279"/>
    <s v="Basic Sun Preparations"/>
    <n v="2007"/>
    <x v="11"/>
    <n v="465"/>
    <n v="1774.05"/>
    <n v="2084.64"/>
    <n v="627.94000000000005"/>
    <n v="5"/>
    <n v="204"/>
    <n v="28163"/>
    <x v="2"/>
    <n v="69778"/>
    <n v="183.2"/>
    <n v="37727.199999999997"/>
    <s v="South"/>
    <n v="4.4830967741935481"/>
    <n v="416.928"/>
    <n v="10.218823529411765"/>
    <n v="3.3190310667378164"/>
    <n v="3.2489658558666701"/>
    <n v="0.69897000433601886"/>
    <n v="2.3096301674258988"/>
    <n v="0.65157811384786235"/>
    <n v="2.6200610624017977"/>
    <n v="1.0094008993119175"/>
    <d v="2007-11-01T00:00:00"/>
  </r>
  <r>
    <n v="279"/>
    <s v="Basic Sun Preparations"/>
    <n v="2007"/>
    <x v="8"/>
    <n v="217"/>
    <n v="783.54"/>
    <n v="920.68"/>
    <n v="271.73"/>
    <n v="5"/>
    <n v="204"/>
    <n v="28163"/>
    <x v="2"/>
    <n v="69778"/>
    <n v="183.2"/>
    <n v="37727.199999999997"/>
    <s v="South"/>
    <n v="4.2427649769585249"/>
    <n v="184.136"/>
    <n v="4.5131372549019604"/>
    <n v="2.964108709042677"/>
    <n v="2.8940611722607041"/>
    <n v="0.69897000433601886"/>
    <n v="2.3096301674258988"/>
    <n v="0.62764897519414753"/>
    <n v="2.2651387047066582"/>
    <n v="0.65447854161677832"/>
    <d v="2007-12-01T00:00:00"/>
  </r>
  <r>
    <n v="280"/>
    <s v="Basic Sun Preparations"/>
    <n v="2007"/>
    <x v="3"/>
    <n v="392"/>
    <n v="1451.19"/>
    <n v="1705.23"/>
    <n v="776.03"/>
    <n v="18"/>
    <n v="2652"/>
    <n v="83042"/>
    <x v="2"/>
    <n v="274903"/>
    <n v="1089.2"/>
    <n v="147670.45000000001"/>
    <s v="Pacific"/>
    <n v="4.3500765306122453"/>
    <n v="94.734999999999999"/>
    <n v="0.64299773755656109"/>
    <n v="3.2317829645567557"/>
    <n v="3.1617242770480334"/>
    <n v="1.255272505103306"/>
    <n v="3.4235735197327357"/>
    <n v="0.63849689753629857"/>
    <n v="1.9765104594534497"/>
    <n v="-0.19179055517597973"/>
    <d v="2007-01-01T00:00:00"/>
  </r>
  <r>
    <n v="280"/>
    <s v="Basic Sun Preparations"/>
    <n v="2007"/>
    <x v="0"/>
    <n v="507"/>
    <n v="1990.04"/>
    <n v="2338.5700000000002"/>
    <n v="1004.15"/>
    <n v="18"/>
    <n v="2652"/>
    <n v="83042"/>
    <x v="2"/>
    <n v="274903"/>
    <n v="1089.2"/>
    <n v="147670.45000000001"/>
    <s v="Pacific"/>
    <n v="4.6125641025641029"/>
    <n v="129.92055555555555"/>
    <n v="0.8818137254901961"/>
    <n v="3.368950374098592"/>
    <n v="3.2988618058592984"/>
    <n v="1.255272505103306"/>
    <n v="3.4235735197327357"/>
    <n v="0.66394241476525606"/>
    <n v="2.113677868995286"/>
    <n v="-5.4623145634143486E-2"/>
    <d v="2007-02-01T00:00:00"/>
  </r>
  <r>
    <n v="280"/>
    <s v="Basic Sun Preparations"/>
    <n v="2007"/>
    <x v="1"/>
    <n v="436"/>
    <n v="1659.36"/>
    <n v="1949.89"/>
    <n v="821.22"/>
    <n v="18"/>
    <n v="2652"/>
    <n v="83042"/>
    <x v="2"/>
    <n v="274903"/>
    <n v="1089.2"/>
    <n v="147670.45000000001"/>
    <s v="Pacific"/>
    <n v="4.4722247706422023"/>
    <n v="108.32722222222223"/>
    <n v="0.73525263951734543"/>
    <n v="3.2900101120084222"/>
    <n v="3.2199406169179938"/>
    <n v="1.255272505103306"/>
    <n v="3.4235735197327357"/>
    <n v="0.65052362273983644"/>
    <n v="2.0347376069051162"/>
    <n v="-0.13356340772431313"/>
    <d v="2007-03-01T00:00:00"/>
  </r>
  <r>
    <n v="280"/>
    <s v="Basic Sun Preparations"/>
    <n v="2007"/>
    <x v="2"/>
    <n v="478"/>
    <n v="1839.7"/>
    <n v="2161.66"/>
    <n v="903.31"/>
    <n v="18"/>
    <n v="2652"/>
    <n v="83042"/>
    <x v="2"/>
    <n v="274903"/>
    <n v="1089.2"/>
    <n v="147670.45000000001"/>
    <s v="Pacific"/>
    <n v="4.5223012552301256"/>
    <n v="120.09222222222222"/>
    <n v="0.81510558069381589"/>
    <n v="3.3347873863167767"/>
    <n v="3.2647470083535266"/>
    <n v="1.255272505103306"/>
    <n v="3.4235735197327357"/>
    <n v="0.65535948970465807"/>
    <n v="2.0795148812134707"/>
    <n v="-8.8786133415958632E-2"/>
    <d v="2007-04-01T00:00:00"/>
  </r>
  <r>
    <n v="280"/>
    <s v="Basic Sun Preparations"/>
    <n v="2007"/>
    <x v="7"/>
    <n v="704"/>
    <n v="2686.56"/>
    <n v="3156.74"/>
    <n v="1342.51"/>
    <n v="18"/>
    <n v="2652"/>
    <n v="83042"/>
    <x v="2"/>
    <n v="274903"/>
    <n v="1089.2"/>
    <n v="147670.45000000001"/>
    <s v="Pacific"/>
    <n v="4.4840056818181813"/>
    <n v="175.37444444444444"/>
    <n v="1.1903242835595775"/>
    <n v="3.499238813372969"/>
    <n v="3.4291965442823171"/>
    <n v="1.255272505103306"/>
    <n v="3.4235735197327357"/>
    <n v="0.65166615423085705"/>
    <n v="2.243966308269663"/>
    <n v="7.5665293640233708E-2"/>
    <d v="2007-05-01T00:00:00"/>
  </r>
  <r>
    <n v="280"/>
    <s v="Basic Sun Preparations"/>
    <n v="2007"/>
    <x v="4"/>
    <n v="744"/>
    <n v="2731.75"/>
    <n v="3209.92"/>
    <n v="1209.1500000000001"/>
    <n v="18"/>
    <n v="2652"/>
    <n v="83042"/>
    <x v="2"/>
    <n v="274903"/>
    <n v="1089.2"/>
    <n v="147670.45000000001"/>
    <s v="Pacific"/>
    <n v="4.3144086021505377"/>
    <n v="178.32888888888888"/>
    <n v="1.2103770739064856"/>
    <n v="3.5064942087315072"/>
    <n v="3.436440951748712"/>
    <n v="1.255272505103306"/>
    <n v="3.4235735197327357"/>
    <n v="0.63492127318562863"/>
    <n v="2.2512217036282012"/>
    <n v="8.2920688998771738E-2"/>
    <d v="2007-06-01T00:00:00"/>
  </r>
  <r>
    <n v="280"/>
    <s v="Basic Sun Preparations"/>
    <n v="2007"/>
    <x v="5"/>
    <n v="583"/>
    <n v="2095.7199999999998"/>
    <n v="2462.52"/>
    <n v="1168.8599999999999"/>
    <n v="18"/>
    <n v="2652"/>
    <n v="83042"/>
    <x v="2"/>
    <n v="274903"/>
    <n v="1089.2"/>
    <n v="147670.45000000001"/>
    <s v="Pacific"/>
    <n v="4.2238765008576333"/>
    <n v="136.80666666666667"/>
    <n v="0.92855203619909499"/>
    <n v="3.3913797664201533"/>
    <n v="3.3213332579977779"/>
    <n v="1.255272505103306"/>
    <n v="3.4235735197327357"/>
    <n v="0.62571121166113908"/>
    <n v="2.1361072613168473"/>
    <n v="-3.2193753312582403E-2"/>
    <d v="2007-07-01T00:00:00"/>
  </r>
  <r>
    <n v="280"/>
    <s v="Basic Sun Preparations"/>
    <n v="2007"/>
    <x v="6"/>
    <n v="728"/>
    <n v="2634.54"/>
    <n v="3095.78"/>
    <n v="1078.21"/>
    <n v="18"/>
    <n v="2652"/>
    <n v="83042"/>
    <x v="2"/>
    <n v="274903"/>
    <n v="1089.2"/>
    <n v="147670.45000000001"/>
    <s v="Pacific"/>
    <n v="4.2524450549450554"/>
    <n v="171.98777777777778"/>
    <n v="1.1673378582202112"/>
    <n v="3.490770090195332"/>
    <n v="3.4207047968155817"/>
    <n v="1.255272505103306"/>
    <n v="3.4235735197327357"/>
    <n v="0.62863871088229506"/>
    <n v="2.235497585092026"/>
    <n v="6.7196570462596653E-2"/>
    <d v="2007-08-01T00:00:00"/>
  </r>
  <r>
    <n v="280"/>
    <s v="Basic Sun Preparations"/>
    <n v="2007"/>
    <x v="8"/>
    <n v="731"/>
    <n v="2615.02"/>
    <n v="3072.77"/>
    <n v="932.13"/>
    <n v="18"/>
    <n v="2652"/>
    <n v="83042"/>
    <x v="2"/>
    <n v="274903"/>
    <n v="1089.2"/>
    <n v="147670.45000000001"/>
    <s v="Pacific"/>
    <n v="4.2035157318741447"/>
    <n v="170.70944444444444"/>
    <n v="1.1586613876319758"/>
    <n v="3.4875300540835523"/>
    <n v="3.4174750147545061"/>
    <n v="1.255272505103306"/>
    <n v="3.4235735197327357"/>
    <n v="0.62361267712569168"/>
    <n v="2.2322575489802463"/>
    <n v="6.3956534350816663E-2"/>
    <d v="2007-12-01T00:00:00"/>
  </r>
  <r>
    <n v="283"/>
    <s v="Basic Sun Preparations"/>
    <n v="2007"/>
    <x v="3"/>
    <n v="57"/>
    <n v="227.91"/>
    <n v="267.83"/>
    <n v="113.82"/>
    <n v="7"/>
    <n v="505"/>
    <n v="20567"/>
    <x v="2"/>
    <n v="63144"/>
    <n v="276.2"/>
    <n v="29250.959999999999"/>
    <s v="Pacific"/>
    <n v="4.6987719298245612"/>
    <n v="38.261428571428567"/>
    <n v="0.53035643564356427"/>
    <n v="2.4278592213120662"/>
    <n v="2.3577633811239473"/>
    <n v="0.84509804001425681"/>
    <n v="2.7032913781186614"/>
    <n v="0.67198436563957487"/>
    <n v="1.5827611812978093"/>
    <n v="-0.27543215680659516"/>
    <d v="2007-01-01T00:00:00"/>
  </r>
  <r>
    <n v="283"/>
    <s v="Basic Sun Preparations"/>
    <n v="2007"/>
    <x v="0"/>
    <n v="90"/>
    <n v="348.4"/>
    <n v="409.35"/>
    <n v="174.58"/>
    <n v="7"/>
    <n v="505"/>
    <n v="20567"/>
    <x v="2"/>
    <n v="63144"/>
    <n v="276.2"/>
    <n v="29250.959999999999"/>
    <s v="Pacific"/>
    <n v="4.5483333333333338"/>
    <n v="58.478571428571435"/>
    <n v="0.81059405940594065"/>
    <n v="2.6120947947255777"/>
    <n v="2.5420781463356255"/>
    <n v="0.84509804001425681"/>
    <n v="2.7032913781186614"/>
    <n v="0.65785228528625295"/>
    <n v="1.766996754711321"/>
    <n v="-9.1196583393083577E-2"/>
    <d v="2007-02-01T00:00:00"/>
  </r>
  <r>
    <n v="283"/>
    <s v="Basic Sun Preparations"/>
    <n v="2007"/>
    <x v="1"/>
    <n v="69"/>
    <n v="301.32"/>
    <n v="354.04"/>
    <n v="153.88999999999999"/>
    <n v="7"/>
    <n v="505"/>
    <n v="20567"/>
    <x v="2"/>
    <n v="63144"/>
    <n v="276.2"/>
    <n v="29250.959999999999"/>
    <s v="Pacific"/>
    <n v="5.1310144927536232"/>
    <n v="50.57714285714286"/>
    <n v="0.70106930693069314"/>
    <n v="2.5490523320763345"/>
    <n v="2.4790279587605473"/>
    <n v="0.84509804001425681"/>
    <n v="2.7032913781186614"/>
    <n v="0.71020324133907942"/>
    <n v="1.7039542920620778"/>
    <n v="-0.15423904604232663"/>
    <d v="2007-03-01T00:00:00"/>
  </r>
  <r>
    <n v="283"/>
    <s v="Basic Sun Preparations"/>
    <n v="2007"/>
    <x v="2"/>
    <n v="101"/>
    <n v="413.49"/>
    <n v="485.95"/>
    <n v="188.74"/>
    <n v="7"/>
    <n v="505"/>
    <n v="20567"/>
    <x v="2"/>
    <n v="63144"/>
    <n v="276.2"/>
    <n v="29250.959999999999"/>
    <s v="Pacific"/>
    <n v="4.8113861386138614"/>
    <n v="69.421428571428564"/>
    <n v="0.96227722772277224"/>
    <n v="2.6865915864615024"/>
    <n v="2.6164650108720373"/>
    <n v="0.84509804001425681"/>
    <n v="2.7032913781186614"/>
    <n v="0.68227021267886001"/>
    <n v="1.8414935464472457"/>
    <n v="-1.6699791657158829E-2"/>
    <d v="2007-04-01T00:00:00"/>
  </r>
  <r>
    <n v="283"/>
    <s v="Basic Sun Preparations"/>
    <n v="2007"/>
    <x v="7"/>
    <n v="101"/>
    <n v="405.19"/>
    <n v="476.19"/>
    <n v="189.76"/>
    <n v="7"/>
    <n v="505"/>
    <n v="20567"/>
    <x v="2"/>
    <n v="63144"/>
    <n v="276.2"/>
    <n v="29250.959999999999"/>
    <s v="Pacific"/>
    <n v="4.7147524752475247"/>
    <n v="68.027142857142863"/>
    <n v="0.9429504950495049"/>
    <n v="2.6777802709713816"/>
    <n v="2.6076587185282971"/>
    <n v="0.84509804001425681"/>
    <n v="2.7032913781186614"/>
    <n v="0.67345889718873908"/>
    <n v="1.8326822309571249"/>
    <n v="-2.5511107147279721E-2"/>
    <d v="2007-05-01T00:00:00"/>
  </r>
  <r>
    <n v="283"/>
    <s v="Basic Sun Preparations"/>
    <n v="2007"/>
    <x v="4"/>
    <n v="145"/>
    <n v="633.34"/>
    <n v="744.27"/>
    <n v="286.06"/>
    <n v="7"/>
    <n v="505"/>
    <n v="20567"/>
    <x v="2"/>
    <n v="63144"/>
    <n v="276.2"/>
    <n v="29250.959999999999"/>
    <s v="Pacific"/>
    <n v="5.1328965517241381"/>
    <n v="106.32428571428571"/>
    <n v="1.4738019801980198"/>
    <n v="2.8717305138232079"/>
    <n v="2.8016369177299683"/>
    <n v="0.84509804001425681"/>
    <n v="2.7032913781186614"/>
    <n v="0.71036251158823294"/>
    <n v="2.026632473808951"/>
    <n v="0.16843913570454647"/>
    <d v="2007-06-01T00:00:00"/>
  </r>
  <r>
    <n v="283"/>
    <s v="Basic Sun Preparations"/>
    <n v="2007"/>
    <x v="5"/>
    <n v="97"/>
    <n v="459.75"/>
    <n v="540.23"/>
    <n v="271.69"/>
    <n v="7"/>
    <n v="505"/>
    <n v="20567"/>
    <x v="2"/>
    <n v="63144"/>
    <n v="276.2"/>
    <n v="29250.959999999999"/>
    <s v="Pacific"/>
    <n v="5.569381443298969"/>
    <n v="77.175714285714292"/>
    <n v="1.0697623762376238"/>
    <n v="2.7325786977201703"/>
    <n v="2.6625217379101151"/>
    <n v="0.84509804001425681"/>
    <n v="2.7032913781186614"/>
    <n v="0.7458069634539255"/>
    <n v="1.8874806577059136"/>
    <n v="2.9287319601509012E-2"/>
    <d v="2007-07-01T00:00:00"/>
  </r>
  <r>
    <n v="283"/>
    <s v="Basic Sun Preparations"/>
    <n v="2007"/>
    <x v="6"/>
    <n v="116"/>
    <n v="495.11"/>
    <n v="581.74"/>
    <n v="255.43"/>
    <n v="7"/>
    <n v="505"/>
    <n v="20567"/>
    <x v="2"/>
    <n v="63144"/>
    <n v="276.2"/>
    <n v="29250.959999999999"/>
    <s v="Pacific"/>
    <n v="5.0149999999999997"/>
    <n v="83.105714285714285"/>
    <n v="1.1519603960396039"/>
    <n v="2.7647289265833552"/>
    <n v="2.6947016980967038"/>
    <n v="0.84509804001425681"/>
    <n v="2.7032913781186614"/>
    <n v="0.70027093735643686"/>
    <n v="1.9196308865690985"/>
    <n v="6.1437548464693986E-2"/>
    <d v="2007-08-01T00:00:00"/>
  </r>
  <r>
    <n v="283"/>
    <s v="Basic Sun Preparations"/>
    <n v="2007"/>
    <x v="9"/>
    <n v="328"/>
    <n v="1244.8800000000001"/>
    <n v="1462.83"/>
    <n v="468.65"/>
    <n v="7"/>
    <n v="505"/>
    <n v="20567"/>
    <x v="2"/>
    <n v="63144"/>
    <n v="276.2"/>
    <n v="29250.959999999999"/>
    <s v="Pacific"/>
    <n v="4.4598475609756099"/>
    <n v="208.97571428571428"/>
    <n v="2.8966930693069304"/>
    <n v="3.1651938583524006"/>
    <n v="3.0951274897051912"/>
    <n v="0.84509804001425681"/>
    <n v="2.7032913781186614"/>
    <n v="0.64932001464072175"/>
    <n v="2.3200958183381442"/>
    <n v="0.46190248023373942"/>
    <d v="2007-09-01T00:00:00"/>
  </r>
  <r>
    <n v="283"/>
    <s v="Basic Sun Preparations"/>
    <n v="2007"/>
    <x v="10"/>
    <n v="710"/>
    <n v="2732.5"/>
    <n v="3210.76"/>
    <n v="937.75"/>
    <n v="7"/>
    <n v="505"/>
    <n v="20567"/>
    <x v="2"/>
    <n v="63144"/>
    <n v="276.2"/>
    <n v="29250.959999999999"/>
    <s v="Pacific"/>
    <n v="4.5221971830985916"/>
    <n v="458.68"/>
    <n v="6.3579405940594063"/>
    <n v="3.5066078438501802"/>
    <n v="3.4365601706217404"/>
    <n v="0.84509804001425681"/>
    <n v="2.7032913781186614"/>
    <n v="0.65534949513110485"/>
    <n v="2.6615098038359233"/>
    <n v="0.80331646573151871"/>
    <d v="2007-10-01T00:00:00"/>
  </r>
  <r>
    <n v="283"/>
    <s v="Basic Sun Preparations"/>
    <n v="2007"/>
    <x v="11"/>
    <n v="274"/>
    <n v="1027.8800000000001"/>
    <n v="1207.9100000000001"/>
    <n v="268.39999999999998"/>
    <n v="7"/>
    <n v="505"/>
    <n v="20567"/>
    <x v="2"/>
    <n v="63144"/>
    <n v="276.2"/>
    <n v="29250.959999999999"/>
    <s v="Pacific"/>
    <n v="4.408430656934307"/>
    <n v="172.55857142857144"/>
    <n v="2.39190099009901"/>
    <n v="3.0820345767027617"/>
    <n v="3.0119424158462063"/>
    <n v="0.84509804001425681"/>
    <n v="2.7032913781186614"/>
    <n v="0.64428401388237366"/>
    <n v="2.2369365366885048"/>
    <n v="0.37874319858410022"/>
    <d v="2007-11-01T00:00:00"/>
  </r>
  <r>
    <n v="283"/>
    <s v="Basic Sun Preparations"/>
    <n v="2007"/>
    <x v="8"/>
    <n v="145"/>
    <n v="571.91"/>
    <n v="671.98"/>
    <n v="211.69"/>
    <n v="7"/>
    <n v="505"/>
    <n v="20567"/>
    <x v="2"/>
    <n v="63144"/>
    <n v="276.2"/>
    <n v="29250.959999999999"/>
    <s v="Pacific"/>
    <n v="4.6343448275862071"/>
    <n v="95.997142857142862"/>
    <n v="1.3306534653465347"/>
    <n v="2.8273563474304697"/>
    <n v="2.7573276903687565"/>
    <n v="0.84509804001425681"/>
    <n v="2.7032913781186614"/>
    <n v="0.66598834519549477"/>
    <n v="1.9822583074162128"/>
    <n v="0.12406496931180833"/>
    <d v="2007-12-01T00:00:00"/>
  </r>
  <r>
    <n v="310"/>
    <s v="Basic Sun Preparations"/>
    <n v="2007"/>
    <x v="3"/>
    <n v="474"/>
    <n v="2020.07"/>
    <n v="2373.5700000000002"/>
    <n v="1136.1300000000001"/>
    <n v="17"/>
    <n v="1572"/>
    <n v="118702"/>
    <x v="2"/>
    <n v="255675"/>
    <n v="876.2"/>
    <n v="186517.02"/>
    <s v="Mid-Atlantic"/>
    <n v="5.0075316455696202"/>
    <n v="139.62176470588236"/>
    <n v="1.5099045801526718"/>
    <n v="3.3754020442134056"/>
    <n v="3.3053664189946446"/>
    <n v="1.2304489213782739"/>
    <n v="3.1964525417033891"/>
    <n v="0.69962370253932049"/>
    <n v="2.1449531228351315"/>
    <n v="0.17894950251001646"/>
    <d v="2007-01-01T00:00:00"/>
  </r>
  <r>
    <n v="310"/>
    <s v="Basic Sun Preparations"/>
    <n v="2007"/>
    <x v="0"/>
    <n v="413"/>
    <n v="1852.02"/>
    <n v="2176.1999999999998"/>
    <n v="970.55"/>
    <n v="17"/>
    <n v="1572"/>
    <n v="118702"/>
    <x v="2"/>
    <n v="255675"/>
    <n v="876.2"/>
    <n v="186517.02"/>
    <s v="Mid-Atlantic"/>
    <n v="5.2692493946731229"/>
    <n v="128.01176470588234"/>
    <n v="1.3843511450381678"/>
    <n v="3.3376988059640778"/>
    <n v="3.2676456723257958"/>
    <n v="1.2304489213782739"/>
    <n v="3.1964525417033891"/>
    <n v="0.72174875430767693"/>
    <n v="2.1072498845858041"/>
    <n v="0.14124626426068881"/>
    <d v="2007-02-01T00:00:00"/>
  </r>
  <r>
    <n v="310"/>
    <s v="Basic Sun Preparations"/>
    <n v="2007"/>
    <x v="1"/>
    <n v="371"/>
    <n v="1567.5"/>
    <n v="1841.8"/>
    <n v="858.14"/>
    <n v="17"/>
    <n v="1572"/>
    <n v="118702"/>
    <x v="2"/>
    <n v="255675"/>
    <n v="876.2"/>
    <n v="186517.02"/>
    <s v="Mid-Atlantic"/>
    <n v="4.9644204851752018"/>
    <n v="108.34117647058824"/>
    <n v="1.1716284987277354"/>
    <n v="3.2652424686338004"/>
    <n v="3.1952075495027539"/>
    <n v="1.2304489213782739"/>
    <n v="3.1964525417033891"/>
    <n v="0.69586855901875455"/>
    <n v="2.0347935472555263"/>
    <n v="6.878992693041136E-2"/>
    <d v="2007-03-01T00:00:00"/>
  </r>
  <r>
    <n v="331"/>
    <s v="Basic Sun Preparations"/>
    <n v="2007"/>
    <x v="3"/>
    <n v="67"/>
    <n v="298.63"/>
    <n v="350.9"/>
    <n v="180.77"/>
    <n v="4"/>
    <n v="283"/>
    <n v="19455"/>
    <x v="2"/>
    <n v="21185"/>
    <n v="184.2"/>
    <n v="27083.47"/>
    <s v="Mid-Atlantic"/>
    <n v="5.2373134328358208"/>
    <n v="87.724999999999994"/>
    <n v="1.239929328621908"/>
    <n v="2.5451833682154064"/>
    <n v="2.4751334342664508"/>
    <n v="0.6020599913279624"/>
    <n v="2.4517864355242902"/>
    <n v="0.71910856551457969"/>
    <n v="1.9431233768874439"/>
    <n v="9.3396932691115875E-2"/>
    <d v="2007-01-01T00:00:00"/>
  </r>
  <r>
    <n v="331"/>
    <s v="Basic Sun Preparations"/>
    <n v="2007"/>
    <x v="0"/>
    <n v="39"/>
    <n v="154.13"/>
    <n v="181.11"/>
    <n v="104.79"/>
    <n v="4"/>
    <n v="283"/>
    <n v="19455"/>
    <x v="2"/>
    <n v="21185"/>
    <n v="184.2"/>
    <n v="27083.47"/>
    <s v="Mid-Atlantic"/>
    <n v="4.6438461538461544"/>
    <n v="45.277500000000003"/>
    <n v="0.63996466431095411"/>
    <n v="2.2579424305731353"/>
    <n v="2.1878871784095475"/>
    <n v="0.6020599913279624"/>
    <n v="2.4517864355242902"/>
    <n v="0.66687782354663627"/>
    <n v="1.655882439245173"/>
    <n v="-0.19384400495115481"/>
    <d v="2007-02-01T00:00:00"/>
  </r>
  <r>
    <n v="331"/>
    <s v="Basic Sun Preparations"/>
    <n v="2007"/>
    <x v="1"/>
    <n v="37"/>
    <n v="195.3"/>
    <n v="229.47"/>
    <n v="108.7"/>
    <n v="4"/>
    <n v="283"/>
    <n v="19455"/>
    <x v="2"/>
    <n v="21185"/>
    <n v="184.2"/>
    <n v="27083.47"/>
    <s v="Mid-Atlantic"/>
    <n v="6.2018918918918917"/>
    <n v="57.3675"/>
    <n v="0.81084805653710246"/>
    <n v="2.3607259156419551"/>
    <n v="2.2907022432878543"/>
    <n v="0.6020599913279624"/>
    <n v="2.4517864355242902"/>
    <n v="0.7925241915749599"/>
    <n v="1.7586659243139926"/>
    <n v="-9.106051988233535E-2"/>
    <d v="2007-03-01T00:00:00"/>
  </r>
  <r>
    <n v="331"/>
    <s v="Basic Sun Preparations"/>
    <n v="2007"/>
    <x v="2"/>
    <n v="77"/>
    <n v="305.75"/>
    <n v="359.3"/>
    <n v="157.26"/>
    <n v="4"/>
    <n v="283"/>
    <n v="19455"/>
    <x v="2"/>
    <n v="21185"/>
    <n v="184.2"/>
    <n v="27083.47"/>
    <s v="Mid-Atlantic"/>
    <n v="4.6662337662337663"/>
    <n v="89.825000000000003"/>
    <n v="1.2696113074204947"/>
    <n v="2.5554572172046495"/>
    <n v="2.485366465708323"/>
    <n v="0.6020599913279624"/>
    <n v="2.4517864355242902"/>
    <n v="0.66896649203216763"/>
    <n v="1.9533972258766872"/>
    <n v="0.10367078168035924"/>
    <d v="2007-04-01T00:00:00"/>
  </r>
  <r>
    <n v="331"/>
    <s v="Basic Sun Preparations"/>
    <n v="2007"/>
    <x v="7"/>
    <n v="107"/>
    <n v="399.09"/>
    <n v="468.94"/>
    <n v="250.86"/>
    <n v="4"/>
    <n v="283"/>
    <n v="19455"/>
    <x v="2"/>
    <n v="21185"/>
    <n v="184.2"/>
    <n v="27083.47"/>
    <s v="Mid-Atlantic"/>
    <n v="4.3826168224299069"/>
    <n v="117.235"/>
    <n v="1.6570318021201413"/>
    <n v="2.6711172790991808"/>
    <n v="2.6010708458014897"/>
    <n v="0.6020599913279624"/>
    <n v="2.4517864355242902"/>
    <n v="0.64173350141397123"/>
    <n v="2.0690572877712183"/>
    <n v="0.21933084357489066"/>
    <d v="2007-05-01T00:00:00"/>
  </r>
  <r>
    <n v="331"/>
    <s v="Basic Sun Preparations"/>
    <n v="2007"/>
    <x v="4"/>
    <n v="147"/>
    <n v="571.99"/>
    <n v="672.14"/>
    <n v="316.08999999999997"/>
    <n v="4"/>
    <n v="283"/>
    <n v="19455"/>
    <x v="2"/>
    <n v="21185"/>
    <n v="184.2"/>
    <n v="27083.47"/>
    <s v="Mid-Atlantic"/>
    <n v="4.5723809523809527"/>
    <n v="168.035"/>
    <n v="2.3750530035335689"/>
    <n v="2.8274597416474037"/>
    <n v="2.7573884361657823"/>
    <n v="0.6020599913279624"/>
    <n v="2.4517864355242902"/>
    <n v="0.66014240689922765"/>
    <n v="2.2253997503194416"/>
    <n v="0.3756733061231135"/>
    <d v="2007-06-01T00:00:00"/>
  </r>
  <r>
    <n v="331"/>
    <s v="Basic Sun Preparations"/>
    <n v="2007"/>
    <x v="5"/>
    <n v="76"/>
    <n v="308.06"/>
    <n v="361.99"/>
    <n v="189.91"/>
    <n v="4"/>
    <n v="283"/>
    <n v="19455"/>
    <x v="2"/>
    <n v="21185"/>
    <n v="184.2"/>
    <n v="27083.47"/>
    <s v="Mid-Atlantic"/>
    <n v="4.7630263157894737"/>
    <n v="90.497500000000002"/>
    <n v="1.2791166077738516"/>
    <n v="2.5586965732823215"/>
    <n v="2.4886353110821298"/>
    <n v="0.6020599913279624"/>
    <n v="2.4517864355242902"/>
    <n v="0.67788298100153022"/>
    <n v="1.9566365819543592"/>
    <n v="0.10691013775803138"/>
    <d v="2007-07-01T00:00:00"/>
  </r>
  <r>
    <n v="331"/>
    <s v="Basic Sun Preparations"/>
    <n v="2007"/>
    <x v="6"/>
    <n v="68"/>
    <n v="266.83"/>
    <n v="313.52"/>
    <n v="140.27000000000001"/>
    <n v="4"/>
    <n v="283"/>
    <n v="19455"/>
    <x v="2"/>
    <n v="21185"/>
    <n v="184.2"/>
    <n v="27083.47"/>
    <s v="Mid-Atlantic"/>
    <n v="4.6105882352941174"/>
    <n v="78.38"/>
    <n v="1.1078445229681979"/>
    <n v="2.4962652504700462"/>
    <n v="2.4262346562115513"/>
    <n v="0.6020599913279624"/>
    <n v="2.4517864355242902"/>
    <n v="0.66375633776380982"/>
    <n v="1.8942052591420837"/>
    <n v="4.4478814945755951E-2"/>
    <d v="2007-08-01T00:00:00"/>
  </r>
  <r>
    <n v="331"/>
    <s v="Basic Sun Preparations"/>
    <n v="2007"/>
    <x v="9"/>
    <n v="271"/>
    <n v="1096.02"/>
    <n v="1287.78"/>
    <n v="547.32000000000005"/>
    <n v="4"/>
    <n v="283"/>
    <n v="19455"/>
    <x v="2"/>
    <n v="21185"/>
    <n v="184.2"/>
    <n v="27083.47"/>
    <s v="Mid-Atlantic"/>
    <n v="4.7519557195571958"/>
    <n v="321.94499999999999"/>
    <n v="4.5504593639575974"/>
    <n v="3.1098416759532741"/>
    <n v="3.0398184791578284"/>
    <n v="0.6020599913279624"/>
    <n v="2.4517864355242902"/>
    <n v="0.67687238507886838"/>
    <n v="2.5077816846253116"/>
    <n v="0.65805524042898378"/>
    <d v="2007-09-01T00:00:00"/>
  </r>
  <r>
    <n v="331"/>
    <s v="Basic Sun Preparations"/>
    <n v="2007"/>
    <x v="10"/>
    <n v="525"/>
    <n v="2073.15"/>
    <n v="2436.06"/>
    <n v="1035.58"/>
    <n v="4"/>
    <n v="283"/>
    <n v="19455"/>
    <x v="2"/>
    <n v="21185"/>
    <n v="184.2"/>
    <n v="27083.47"/>
    <s v="Mid-Atlantic"/>
    <n v="4.6401142857142856"/>
    <n v="609.01499999999999"/>
    <n v="8.6079858657243822"/>
    <n v="3.3866879807375256"/>
    <n v="3.3166307260280234"/>
    <n v="0.6020599913279624"/>
    <n v="2.4517864355242902"/>
    <n v="0.66652867733156895"/>
    <n v="2.7846279894095636"/>
    <n v="0.93490154521323565"/>
    <d v="2007-10-01T00:00:00"/>
  </r>
  <r>
    <n v="331"/>
    <s v="Basic Sun Preparations"/>
    <n v="2007"/>
    <x v="11"/>
    <n v="246"/>
    <n v="909.78"/>
    <n v="1068.94"/>
    <n v="522.67999999999995"/>
    <n v="4"/>
    <n v="283"/>
    <n v="19455"/>
    <x v="2"/>
    <n v="21185"/>
    <n v="184.2"/>
    <n v="27083.47"/>
    <s v="Mid-Atlantic"/>
    <n v="4.3452845528455288"/>
    <n v="267.23500000000001"/>
    <n v="3.7771731448763255"/>
    <n v="3.028953328782011"/>
    <n v="2.9589363853570823"/>
    <n v="0.6020599913279624"/>
    <n v="2.4517864355242902"/>
    <n v="0.63801822167863198"/>
    <n v="2.4268933374540489"/>
    <n v="0.57716689325772086"/>
    <d v="2007-11-01T00:00:00"/>
  </r>
  <r>
    <n v="331"/>
    <s v="Basic Sun Preparations"/>
    <n v="2007"/>
    <x v="8"/>
    <n v="146"/>
    <n v="546.05999999999995"/>
    <n v="641.64"/>
    <n v="216.91"/>
    <n v="4"/>
    <n v="283"/>
    <n v="19455"/>
    <x v="2"/>
    <n v="21185"/>
    <n v="184.2"/>
    <n v="27083.47"/>
    <s v="Mid-Atlantic"/>
    <n v="4.3947945205479453"/>
    <n v="160.41"/>
    <n v="2.267279151943463"/>
    <n v="2.8072914301479654"/>
    <n v="2.7372403647510359"/>
    <n v="0.6020599913279624"/>
    <n v="2.4517864355242902"/>
    <n v="0.6429385743635283"/>
    <n v="2.2052314388200029"/>
    <n v="0.35550499462367524"/>
    <d v="2007-12-01T00:00:00"/>
  </r>
  <r>
    <n v="335"/>
    <s v="Basic Sun Preparations"/>
    <n v="2007"/>
    <x v="3"/>
    <n v="572"/>
    <n v="2520.12"/>
    <n v="2961.24"/>
    <n v="1031.97"/>
    <n v="17"/>
    <n v="1170"/>
    <n v="68854"/>
    <x v="2"/>
    <n v="250736"/>
    <n v="637.20000000000005"/>
    <n v="138758.35"/>
    <s v="Mid-Atlantic"/>
    <n v="5.1769930069930066"/>
    <n v="174.19058823529411"/>
    <n v="2.5309743589743587"/>
    <n v="3.4714736071365953"/>
    <n v="3.4014212209787766"/>
    <n v="1.2304489213782739"/>
    <n v="3.0681858617461617"/>
    <n v="0.71407757834357122"/>
    <n v="2.2410246857583216"/>
    <n v="0.40328774539043372"/>
    <d v="2007-01-01T00:00:00"/>
  </r>
  <r>
    <n v="335"/>
    <s v="Basic Sun Preparations"/>
    <n v="2007"/>
    <x v="0"/>
    <n v="407"/>
    <n v="1853"/>
    <n v="2177.34"/>
    <n v="742.21"/>
    <n v="17"/>
    <n v="1170"/>
    <n v="68854"/>
    <x v="2"/>
    <n v="250736"/>
    <n v="637.20000000000005"/>
    <n v="138758.35"/>
    <s v="Mid-Atlantic"/>
    <n v="5.3497297297297299"/>
    <n v="128.07882352941178"/>
    <n v="1.860974358974359"/>
    <n v="3.3379262510872127"/>
    <n v="3.2678754193188975"/>
    <n v="1.2304489213782739"/>
    <n v="3.0681858617461617"/>
    <n v="0.72833184186199251"/>
    <n v="2.1074773297089386"/>
    <n v="0.26974038934105093"/>
    <d v="2007-02-01T00:00:00"/>
  </r>
  <r>
    <n v="335"/>
    <s v="Basic Sun Preparations"/>
    <n v="2007"/>
    <x v="1"/>
    <n v="358"/>
    <n v="1548.25"/>
    <n v="1819.28"/>
    <n v="596.64"/>
    <n v="17"/>
    <n v="1170"/>
    <n v="68854"/>
    <x v="2"/>
    <n v="250736"/>
    <n v="637.20000000000005"/>
    <n v="138758.35"/>
    <s v="Mid-Atlantic"/>
    <n v="5.081787709497207"/>
    <n v="107.01647058823529"/>
    <n v="1.5549401709401709"/>
    <n v="3.2598995451859221"/>
    <n v="3.1898410886816091"/>
    <n v="1.2304489213782739"/>
    <n v="3.0681858617461617"/>
    <n v="0.70601651854204783"/>
    <n v="2.0294506238076484"/>
    <n v="0.19171368343976053"/>
    <d v="2007-03-01T00:00:00"/>
  </r>
  <r>
    <n v="335"/>
    <s v="Basic Sun Preparations"/>
    <n v="2007"/>
    <x v="2"/>
    <n v="580"/>
    <n v="2528.15"/>
    <n v="2970.85"/>
    <n v="1111.68"/>
    <n v="17"/>
    <n v="1170"/>
    <n v="68854"/>
    <x v="2"/>
    <n v="250736"/>
    <n v="637.20000000000005"/>
    <n v="138758.35"/>
    <s v="Mid-Atlantic"/>
    <n v="5.1221551724137928"/>
    <n v="174.75588235294117"/>
    <n v="2.539188034188034"/>
    <n v="3.4728807245681064"/>
    <n v="3.4028028379013611"/>
    <n v="1.2304489213782739"/>
    <n v="3.0681858617461617"/>
    <n v="0.70945273100516903"/>
    <n v="2.2424318031898323"/>
    <n v="0.40469486282194467"/>
    <d v="2007-04-01T00:00:00"/>
  </r>
  <r>
    <n v="335"/>
    <s v="Basic Sun Preparations"/>
    <n v="2007"/>
    <x v="5"/>
    <n v="828"/>
    <n v="3379.17"/>
    <n v="3970.77"/>
    <n v="1283.52"/>
    <n v="17"/>
    <n v="1170"/>
    <n v="68854"/>
    <x v="2"/>
    <n v="250736"/>
    <n v="637.20000000000005"/>
    <n v="138758.35"/>
    <s v="Mid-Atlantic"/>
    <n v="4.7956159420289852"/>
    <n v="233.57470588235293"/>
    <n v="3.393820512820513"/>
    <n v="3.5988747320339929"/>
    <n v="3.5288100409032666"/>
    <n v="1.2304489213782739"/>
    <n v="3.0681858617461617"/>
    <n v="0.68084439524911256"/>
    <n v="2.3684258106557188"/>
    <n v="0.53068887028783107"/>
    <d v="2007-07-01T00:00:00"/>
  </r>
  <r>
    <n v="361"/>
    <s v="Basic Sun Preparations"/>
    <n v="2007"/>
    <x v="3"/>
    <n v="19"/>
    <n v="75.459999999999994"/>
    <n v="88.66"/>
    <n v="31.07"/>
    <n v="4"/>
    <n v="289"/>
    <n v="11265"/>
    <x v="2"/>
    <n v="22939"/>
    <n v="164.2"/>
    <n v="15210.53"/>
    <s v="Pacific"/>
    <n v="4.6663157894736838"/>
    <n v="22.164999999999999"/>
    <n v="0.30678200692041524"/>
    <n v="1.9477277269633158"/>
    <n v="1.8777168008649767"/>
    <n v="0.6020599913279624"/>
    <n v="2.4608978427565478"/>
    <n v="0.66897412601048667"/>
    <n v="1.3456677356353532"/>
    <n v="-0.51317011579323213"/>
    <d v="2007-01-01T00:00:00"/>
  </r>
  <r>
    <n v="361"/>
    <s v="Basic Sun Preparations"/>
    <n v="2007"/>
    <x v="0"/>
    <n v="10"/>
    <n v="36.83"/>
    <n v="43.28"/>
    <n v="11.81"/>
    <n v="4"/>
    <n v="289"/>
    <n v="11265"/>
    <x v="2"/>
    <n v="22939"/>
    <n v="164.2"/>
    <n v="15210.53"/>
    <s v="Pacific"/>
    <n v="4.3280000000000003"/>
    <n v="10.82"/>
    <n v="0.14975778546712804"/>
    <n v="1.636287252098513"/>
    <n v="1.5662017188549129"/>
    <n v="0.6020599913279624"/>
    <n v="2.4608978427565478"/>
    <n v="0.636287252098513"/>
    <n v="1.0342272607705507"/>
    <n v="-0.82461059065803477"/>
    <d v="2007-02-01T00:00:00"/>
  </r>
  <r>
    <n v="361"/>
    <s v="Basic Sun Preparations"/>
    <n v="2007"/>
    <x v="1"/>
    <n v="15"/>
    <n v="71.94"/>
    <n v="84.52"/>
    <n v="16.11"/>
    <n v="4"/>
    <n v="289"/>
    <n v="11265"/>
    <x v="2"/>
    <n v="22939"/>
    <n v="164.2"/>
    <n v="15210.53"/>
    <s v="Pacific"/>
    <n v="5.634666666666666"/>
    <n v="21.13"/>
    <n v="0.29245674740484429"/>
    <n v="1.9269594883802756"/>
    <n v="1.8569704334824924"/>
    <n v="0.6020599913279624"/>
    <n v="2.4608978427565478"/>
    <n v="0.75086822932459452"/>
    <n v="1.3248994970523134"/>
    <n v="-0.53393835437627213"/>
    <d v="2007-03-01T00:00:00"/>
  </r>
  <r>
    <n v="361"/>
    <s v="Basic Sun Preparations"/>
    <n v="2007"/>
    <x v="2"/>
    <n v="24"/>
    <n v="84.69"/>
    <n v="99.47"/>
    <n v="56.52"/>
    <n v="4"/>
    <n v="289"/>
    <n v="11265"/>
    <x v="2"/>
    <n v="22939"/>
    <n v="164.2"/>
    <n v="15210.53"/>
    <s v="Pacific"/>
    <n v="4.1445833333333333"/>
    <n v="24.8675"/>
    <n v="0.34418685121107268"/>
    <n v="1.9976921179417266"/>
    <n v="1.9278321328665817"/>
    <n v="0.6020599913279624"/>
    <n v="2.4608978427565478"/>
    <n v="0.6174808762301206"/>
    <n v="1.3956321266137641"/>
    <n v="-0.46320572481482125"/>
    <d v="2007-04-01T00:00:00"/>
  </r>
  <r>
    <n v="361"/>
    <s v="Basic Sun Preparations"/>
    <n v="2007"/>
    <x v="7"/>
    <n v="80"/>
    <n v="344.34"/>
    <n v="404.61"/>
    <n v="157.07"/>
    <n v="4"/>
    <n v="289"/>
    <n v="11265"/>
    <x v="2"/>
    <n v="22939"/>
    <n v="164.2"/>
    <n v="15210.53"/>
    <s v="Pacific"/>
    <n v="5.0576249999999998"/>
    <n v="101.1525"/>
    <n v="1.4000346020761245"/>
    <n v="2.6070366122240847"/>
    <n v="2.5369874751306019"/>
    <n v="0.6020599913279624"/>
    <n v="2.4608978427565478"/>
    <n v="0.70394662523214113"/>
    <n v="2.0049766208961222"/>
    <n v="0.14613876946753684"/>
    <d v="2007-05-01T00:00:00"/>
  </r>
  <r>
    <n v="361"/>
    <s v="Basic Sun Preparations"/>
    <n v="2007"/>
    <x v="4"/>
    <n v="109"/>
    <n v="497.55"/>
    <n v="584.65"/>
    <n v="198.45"/>
    <n v="4"/>
    <n v="289"/>
    <n v="11265"/>
    <x v="2"/>
    <n v="22939"/>
    <n v="164.2"/>
    <n v="15210.53"/>
    <s v="Pacific"/>
    <n v="5.3637614678899084"/>
    <n v="146.16249999999999"/>
    <n v="2.0230103806228374"/>
    <n v="2.7668959540175404"/>
    <n v="2.6968367305751637"/>
    <n v="0.6020599913279624"/>
    <n v="2.4608978427565478"/>
    <n v="0.72946945607691693"/>
    <n v="2.1648359626895783"/>
    <n v="0.30599811126099274"/>
    <d v="2007-06-01T00:00:00"/>
  </r>
  <r>
    <n v="361"/>
    <s v="Basic Sun Preparations"/>
    <n v="2007"/>
    <x v="5"/>
    <n v="37"/>
    <n v="130.96"/>
    <n v="153.88"/>
    <n v="77.28"/>
    <n v="4"/>
    <n v="289"/>
    <n v="11265"/>
    <x v="2"/>
    <n v="22939"/>
    <n v="164.2"/>
    <n v="15210.53"/>
    <s v="Pacific"/>
    <n v="4.1589189189189186"/>
    <n v="38.47"/>
    <n v="0.53245674740484428"/>
    <n v="2.187182177634778"/>
    <n v="2.1171386664038851"/>
    <n v="0.6020599913279624"/>
    <n v="2.4608978427565478"/>
    <n v="0.61898045356778286"/>
    <n v="1.5851221863068155"/>
    <n v="-0.27371566512176998"/>
    <d v="2007-07-01T00:00:00"/>
  </r>
  <r>
    <n v="361"/>
    <s v="Basic Sun Preparations"/>
    <n v="2007"/>
    <x v="6"/>
    <n v="45"/>
    <n v="188.54"/>
    <n v="221.58"/>
    <n v="57.38"/>
    <n v="4"/>
    <n v="289"/>
    <n v="11265"/>
    <x v="2"/>
    <n v="22939"/>
    <n v="164.2"/>
    <n v="15210.53"/>
    <s v="Pacific"/>
    <n v="4.9240000000000004"/>
    <n v="55.395000000000003"/>
    <n v="0.76671280276816611"/>
    <n v="2.3455305580346222"/>
    <n v="2.2754035027454043"/>
    <n v="0.6020599913279624"/>
    <n v="2.4608978427565478"/>
    <n v="0.69231804425927879"/>
    <n v="1.7434705667066601"/>
    <n v="-0.11536728472192546"/>
    <d v="2007-08-01T00:00:00"/>
  </r>
  <r>
    <n v="361"/>
    <s v="Basic Sun Preparations"/>
    <n v="2007"/>
    <x v="9"/>
    <n v="115"/>
    <n v="481.95"/>
    <n v="566.29999999999995"/>
    <n v="206.31"/>
    <n v="4"/>
    <n v="289"/>
    <n v="11265"/>
    <x v="2"/>
    <n v="22939"/>
    <n v="164.2"/>
    <n v="15210.53"/>
    <s v="Pacific"/>
    <n v="4.9243478260869562"/>
    <n v="141.57499999999999"/>
    <n v="1.959515570934256"/>
    <n v="2.7530465616265292"/>
    <n v="2.6830019846071993"/>
    <n v="0.6020599913279624"/>
    <n v="2.4608978427565478"/>
    <n v="0.69234872127291747"/>
    <n v="2.1509865702985667"/>
    <n v="0.29214871886998128"/>
    <d v="2007-09-01T00:00:00"/>
  </r>
  <r>
    <n v="361"/>
    <s v="Basic Sun Preparations"/>
    <n v="2007"/>
    <x v="10"/>
    <n v="419"/>
    <n v="1675"/>
    <n v="1968.18"/>
    <n v="626.35"/>
    <n v="4"/>
    <n v="289"/>
    <n v="11265"/>
    <x v="2"/>
    <n v="22939"/>
    <n v="164.2"/>
    <n v="15210.53"/>
    <s v="Pacific"/>
    <n v="4.6973269689737469"/>
    <n v="492.04500000000002"/>
    <n v="6.8103114186851217"/>
    <n v="3.2940648143351479"/>
    <n v="3.2240148113728639"/>
    <n v="0.6020599913279624"/>
    <n v="2.4608978427565478"/>
    <n v="0.67185079136885228"/>
    <n v="2.6920048230071854"/>
    <n v="0.83316697157859987"/>
    <d v="2007-10-01T00:00:00"/>
  </r>
  <r>
    <n v="361"/>
    <s v="Basic Sun Preparations"/>
    <n v="2007"/>
    <x v="11"/>
    <n v="218"/>
    <n v="836.27"/>
    <n v="982.65"/>
    <n v="331.94"/>
    <n v="4"/>
    <n v="289"/>
    <n v="11265"/>
    <x v="2"/>
    <n v="22939"/>
    <n v="164.2"/>
    <n v="15210.53"/>
    <s v="Pacific"/>
    <n v="4.5075688073394495"/>
    <n v="245.66249999999999"/>
    <n v="3.4001730103806227"/>
    <n v="2.9923988584876211"/>
    <n v="2.9223465173657419"/>
    <n v="0.6020599913279624"/>
    <n v="2.4608978427565478"/>
    <n v="0.65394236488301616"/>
    <n v="2.3903388671596586"/>
    <n v="0.53150101573107311"/>
    <d v="2007-11-01T00:00:00"/>
  </r>
  <r>
    <n v="361"/>
    <s v="Basic Sun Preparations"/>
    <n v="2007"/>
    <x v="8"/>
    <n v="82"/>
    <n v="355.2"/>
    <n v="417.38"/>
    <n v="135.46"/>
    <n v="4"/>
    <n v="289"/>
    <n v="11265"/>
    <x v="2"/>
    <n v="22939"/>
    <n v="164.2"/>
    <n v="15210.53"/>
    <s v="Pacific"/>
    <n v="5.09"/>
    <n v="104.345"/>
    <n v="1.4442214532871973"/>
    <n v="2.6205316347204755"/>
    <n v="2.5504729571065634"/>
    <n v="0.6020599913279624"/>
    <n v="2.4608978427565478"/>
    <n v="0.70671778233675875"/>
    <n v="2.0184716433925129"/>
    <n v="0.1596337919639276"/>
    <d v="2007-12-01T00:00:00"/>
  </r>
  <r>
    <n v="389"/>
    <s v="Basic Sun Preparations"/>
    <n v="2007"/>
    <x v="3"/>
    <n v="159"/>
    <n v="643.86"/>
    <n v="756.59"/>
    <n v="267.02999999999997"/>
    <n v="7"/>
    <n v="567"/>
    <n v="29918"/>
    <x v="2"/>
    <n v="38260"/>
    <n v="323.2"/>
    <n v="43710.46"/>
    <s v="Pacific"/>
    <n v="4.7584276729559747"/>
    <n v="108.08428571428571"/>
    <n v="1.334373897707231"/>
    <n v="2.8788605968384067"/>
    <n v="2.8087914452522758"/>
    <n v="0.84509804001425681"/>
    <n v="2.7535830588929064"/>
    <n v="0.67746347251795536"/>
    <n v="2.0337625568241502"/>
    <n v="0.12527753794550028"/>
    <d v="2007-01-01T00:00:00"/>
  </r>
  <r>
    <n v="389"/>
    <s v="Basic Sun Preparations"/>
    <n v="2007"/>
    <x v="0"/>
    <n v="139"/>
    <n v="599.09"/>
    <n v="703.94"/>
    <n v="317"/>
    <n v="7"/>
    <n v="567"/>
    <n v="29918"/>
    <x v="2"/>
    <n v="38260"/>
    <n v="323.2"/>
    <n v="43710.46"/>
    <s v="Pacific"/>
    <n v="5.0643165467625906"/>
    <n v="100.56285714285715"/>
    <n v="1.2415167548500883"/>
    <n v="2.8475356438304797"/>
    <n v="2.7774920704148265"/>
    <n v="0.84509804001425681"/>
    <n v="2.7535830588929064"/>
    <n v="0.70452084357638467"/>
    <n v="2.0024376038162228"/>
    <n v="9.3952584937573108E-2"/>
    <d v="2007-02-01T00:00:00"/>
  </r>
  <r>
    <n v="389"/>
    <s v="Basic Sun Preparations"/>
    <n v="2007"/>
    <x v="1"/>
    <n v="169"/>
    <n v="675.48"/>
    <n v="793.75"/>
    <n v="315.16000000000003"/>
    <n v="7"/>
    <n v="567"/>
    <n v="29918"/>
    <x v="2"/>
    <n v="38260"/>
    <n v="323.2"/>
    <n v="43710.46"/>
    <s v="Pacific"/>
    <n v="4.6967455621301779"/>
    <n v="113.39285714285714"/>
    <n v="1.3999118165784832"/>
    <n v="2.8996837383000322"/>
    <n v="2.8296124947078272"/>
    <n v="0.84509804001425681"/>
    <n v="2.7535830588929064"/>
    <n v="0.67179703368635857"/>
    <n v="2.0545856982857753"/>
    <n v="0.14610067940712548"/>
    <d v="2007-03-01T00:00:00"/>
  </r>
  <r>
    <n v="389"/>
    <s v="Basic Sun Preparations"/>
    <n v="2007"/>
    <x v="2"/>
    <n v="160"/>
    <n v="701.1"/>
    <n v="823.76"/>
    <n v="358.25"/>
    <n v="7"/>
    <n v="567"/>
    <n v="29918"/>
    <x v="2"/>
    <n v="38260"/>
    <n v="323.2"/>
    <n v="43710.46"/>
    <s v="Pacific"/>
    <n v="5.1485000000000003"/>
    <n v="117.67999999999999"/>
    <n v="1.4528395061728394"/>
    <n v="2.9158006997337305"/>
    <n v="2.8457799671118895"/>
    <n v="0.84509804001425681"/>
    <n v="2.7535830588929064"/>
    <n v="0.71168071707780578"/>
    <n v="2.0707026597194735"/>
    <n v="0.16221764084082391"/>
    <d v="2007-04-01T00:00:00"/>
  </r>
  <r>
    <n v="389"/>
    <s v="Basic Sun Preparations"/>
    <n v="2007"/>
    <x v="7"/>
    <n v="159"/>
    <n v="710.72"/>
    <n v="835.16"/>
    <n v="424.03"/>
    <n v="7"/>
    <n v="567"/>
    <n v="29918"/>
    <x v="2"/>
    <n v="38260"/>
    <n v="323.2"/>
    <n v="43710.46"/>
    <s v="Pacific"/>
    <n v="5.252578616352201"/>
    <n v="119.30857142857143"/>
    <n v="1.4729453262786596"/>
    <n v="2.9217696856159452"/>
    <n v="2.8516985368683798"/>
    <n v="0.84509804001425681"/>
    <n v="2.7535830588929064"/>
    <n v="0.72037256129549365"/>
    <n v="2.0766716456016883"/>
    <n v="0.16818662672303861"/>
    <d v="2007-05-01T00:00:00"/>
  </r>
  <r>
    <n v="389"/>
    <s v="Basic Sun Preparations"/>
    <n v="2007"/>
    <x v="4"/>
    <n v="191"/>
    <n v="827.69"/>
    <n v="972.57"/>
    <n v="472.42"/>
    <n v="7"/>
    <n v="567"/>
    <n v="29918"/>
    <x v="2"/>
    <n v="38260"/>
    <n v="323.2"/>
    <n v="43710.46"/>
    <s v="Pacific"/>
    <n v="5.0919895287958115"/>
    <n v="138.93857142857144"/>
    <n v="1.7152910052910053"/>
    <n v="2.9879208691439421"/>
    <n v="2.9178677081636248"/>
    <n v="0.84509804001425681"/>
    <n v="2.7535830588929064"/>
    <n v="0.70688750189621441"/>
    <n v="2.1428228291296851"/>
    <n v="0.23433781025103542"/>
    <d v="2007-06-01T00:00:00"/>
  </r>
  <r>
    <n v="389"/>
    <s v="Basic Sun Preparations"/>
    <n v="2007"/>
    <x v="5"/>
    <n v="98"/>
    <n v="373.57"/>
    <n v="438.91"/>
    <n v="215.64"/>
    <n v="7"/>
    <n v="567"/>
    <n v="29918"/>
    <x v="2"/>
    <n v="38260"/>
    <n v="323.2"/>
    <n v="43710.46"/>
    <s v="Pacific"/>
    <n v="4.478673469387755"/>
    <n v="62.701428571428572"/>
    <n v="0.77409171075837746"/>
    <n v="2.6423754757990503"/>
    <n v="2.572371992403903"/>
    <n v="0.84509804001425681"/>
    <n v="2.7535830588929064"/>
    <n v="0.65114940010655553"/>
    <n v="1.7972774357847936"/>
    <n v="-0.11120758309385617"/>
    <d v="2007-07-01T00:00:00"/>
  </r>
  <r>
    <n v="389"/>
    <s v="Basic Sun Preparations"/>
    <n v="2007"/>
    <x v="6"/>
    <n v="137"/>
    <n v="523.66999999999996"/>
    <n v="615.38"/>
    <n v="312.13"/>
    <n v="7"/>
    <n v="567"/>
    <n v="29918"/>
    <x v="2"/>
    <n v="38260"/>
    <n v="323.2"/>
    <n v="43710.46"/>
    <s v="Pacific"/>
    <n v="4.491824817518248"/>
    <n v="87.911428571428573"/>
    <n v="1.0853262786596121"/>
    <n v="2.7891433774642778"/>
    <n v="2.7190576947576099"/>
    <n v="0.84509804001425681"/>
    <n v="2.7535830588929064"/>
    <n v="0.65242281030787119"/>
    <n v="1.9440453374500211"/>
    <n v="3.5560318571371395E-2"/>
    <d v="2007-08-01T00:00:00"/>
  </r>
  <r>
    <n v="389"/>
    <s v="Basic Sun Preparations"/>
    <n v="2007"/>
    <x v="11"/>
    <n v="543"/>
    <n v="2190.46"/>
    <n v="2573.84"/>
    <n v="900.24"/>
    <n v="7"/>
    <n v="567"/>
    <n v="29918"/>
    <x v="2"/>
    <n v="38260"/>
    <n v="323.2"/>
    <n v="43710.46"/>
    <s v="Pacific"/>
    <n v="4.7400368324125237"/>
    <n v="367.69142857142862"/>
    <n v="4.5394003527336864"/>
    <n v="3.4105815459573128"/>
    <n v="3.3405353269330993"/>
    <n v="0.84509804001425681"/>
    <n v="2.7535830588929064"/>
    <n v="0.67578171636846596"/>
    <n v="2.5654835059430559"/>
    <n v="0.65699848706440622"/>
    <d v="2007-11-01T00:00:00"/>
  </r>
  <r>
    <n v="389"/>
    <s v="Basic Sun Preparations"/>
    <n v="2007"/>
    <x v="8"/>
    <n v="308"/>
    <n v="1089.96"/>
    <n v="1280.72"/>
    <n v="443.78"/>
    <n v="7"/>
    <n v="567"/>
    <n v="29918"/>
    <x v="2"/>
    <n v="38260"/>
    <n v="323.2"/>
    <n v="43710.46"/>
    <s v="Pacific"/>
    <n v="4.1581818181818182"/>
    <n v="182.96"/>
    <n v="2.2587654320987656"/>
    <n v="3.1074541916129488"/>
    <n v="3.0374105602360069"/>
    <n v="0.84509804001425681"/>
    <n v="2.7535830588929064"/>
    <n v="0.61890347511250465"/>
    <n v="2.2623561515986923"/>
    <n v="0.35387113272004234"/>
    <d v="2007-12-01T00:00:00"/>
  </r>
  <r>
    <n v="421"/>
    <s v="Basic Sun Preparations"/>
    <n v="2007"/>
    <x v="3"/>
    <n v="39"/>
    <n v="141.22999999999999"/>
    <n v="165.95"/>
    <n v="27.6"/>
    <n v="5"/>
    <n v="333"/>
    <n v="20938"/>
    <x v="2"/>
    <n v="53039"/>
    <n v="209.2"/>
    <n v="29582.79"/>
    <s v="Mid-Atlantic"/>
    <n v="4.2551282051282051"/>
    <n v="33.19"/>
    <n v="0.49834834834834829"/>
    <n v="2.2199772567446225"/>
    <n v="2.1499269591135906"/>
    <n v="0.69897000433601886"/>
    <n v="2.5224442335063197"/>
    <n v="0.62891264971812355"/>
    <n v="1.521007252408604"/>
    <n v="-0.30246697676169715"/>
    <d v="2007-01-01T00:00:00"/>
  </r>
  <r>
    <n v="421"/>
    <s v="Basic Sun Preparations"/>
    <n v="2007"/>
    <x v="0"/>
    <n v="52"/>
    <n v="238.69"/>
    <n v="280.48"/>
    <n v="127.18"/>
    <n v="5"/>
    <n v="333"/>
    <n v="20938"/>
    <x v="2"/>
    <n v="53039"/>
    <n v="209.2"/>
    <n v="29582.79"/>
    <s v="Mid-Atlantic"/>
    <n v="5.3938461538461544"/>
    <n v="56.096000000000004"/>
    <n v="0.8422822822822823"/>
    <n v="2.4479018987497199"/>
    <n v="2.3778342244705488"/>
    <n v="0.69897000433601886"/>
    <n v="2.5224442335063197"/>
    <n v="0.73189855511492063"/>
    <n v="1.7489318944137009"/>
    <n v="-7.4542334756600145E-2"/>
    <d v="2007-02-01T00:00:00"/>
  </r>
  <r>
    <n v="421"/>
    <s v="Basic Sun Preparations"/>
    <n v="2007"/>
    <x v="1"/>
    <n v="49"/>
    <n v="178.88"/>
    <n v="210.22"/>
    <n v="74.87"/>
    <n v="5"/>
    <n v="333"/>
    <n v="20938"/>
    <x v="2"/>
    <n v="53039"/>
    <n v="209.2"/>
    <n v="29582.79"/>
    <s v="Mid-Atlantic"/>
    <n v="4.2902040816326528"/>
    <n v="42.043999999999997"/>
    <n v="0.63129129129129125"/>
    <n v="2.3226740317514243"/>
    <n v="2.2525617862063294"/>
    <n v="0.69897000433601886"/>
    <n v="2.5224442335063197"/>
    <n v="0.63247795172291066"/>
    <n v="1.6237040274154055"/>
    <n v="-0.1997702017548956"/>
    <d v="2007-03-01T00:00:00"/>
  </r>
  <r>
    <n v="421"/>
    <s v="Basic Sun Preparations"/>
    <n v="2007"/>
    <x v="2"/>
    <n v="100"/>
    <n v="373.13"/>
    <n v="438.47"/>
    <n v="176.57"/>
    <n v="5"/>
    <n v="333"/>
    <n v="20938"/>
    <x v="2"/>
    <n v="53039"/>
    <n v="209.2"/>
    <n v="29582.79"/>
    <s v="Mid-Atlantic"/>
    <n v="4.3847000000000005"/>
    <n v="87.694000000000003"/>
    <n v="1.3167267267267269"/>
    <n v="2.6419398844063657"/>
    <n v="2.5718601681260016"/>
    <n v="0.69897000433601886"/>
    <n v="2.5224442335063197"/>
    <n v="0.64193988440636585"/>
    <n v="1.942969880070347"/>
    <n v="0.11949565090004596"/>
    <d v="2007-04-01T00:00:00"/>
  </r>
  <r>
    <n v="421"/>
    <s v="Basic Sun Preparations"/>
    <n v="2007"/>
    <x v="7"/>
    <n v="197"/>
    <n v="850.84"/>
    <n v="999.82"/>
    <n v="305.11"/>
    <n v="5"/>
    <n v="333"/>
    <n v="20938"/>
    <x v="2"/>
    <n v="53039"/>
    <n v="209.2"/>
    <n v="29582.79"/>
    <s v="Mid-Atlantic"/>
    <n v="5.0752284263959391"/>
    <n v="199.964"/>
    <n v="3.0024624624624625"/>
    <n v="2.9999218199568425"/>
    <n v="2.9298478989210128"/>
    <n v="0.69897000433601886"/>
    <n v="2.5224442335063197"/>
    <n v="0.70545559379524947"/>
    <n v="2.3009518156208237"/>
    <n v="0.47747758645052257"/>
    <d v="2007-05-01T00:00:00"/>
  </r>
  <r>
    <n v="421"/>
    <s v="Basic Sun Preparations"/>
    <n v="2007"/>
    <x v="4"/>
    <n v="217"/>
    <n v="839.96"/>
    <n v="986.96"/>
    <n v="366.23"/>
    <n v="5"/>
    <n v="333"/>
    <n v="20938"/>
    <x v="2"/>
    <n v="53039"/>
    <n v="209.2"/>
    <n v="29582.79"/>
    <s v="Mid-Atlantic"/>
    <n v="4.548202764976959"/>
    <n v="197.392"/>
    <n v="2.9638438438438439"/>
    <n v="2.9942995517260731"/>
    <n v="2.9242586048798542"/>
    <n v="0.69897000433601886"/>
    <n v="2.5224442335063197"/>
    <n v="0.65783981787754353"/>
    <n v="2.2953295473900543"/>
    <n v="0.47185531821975318"/>
    <d v="2007-06-01T00:00:00"/>
  </r>
  <r>
    <n v="421"/>
    <s v="Basic Sun Preparations"/>
    <n v="2007"/>
    <x v="5"/>
    <n v="139"/>
    <n v="576.52"/>
    <n v="677.49"/>
    <n v="298.06"/>
    <n v="5"/>
    <n v="333"/>
    <n v="20938"/>
    <x v="2"/>
    <n v="53039"/>
    <n v="209.2"/>
    <n v="29582.79"/>
    <s v="Mid-Atlantic"/>
    <n v="4.8740287769784176"/>
    <n v="135.49799999999999"/>
    <n v="2.0345045045045045"/>
    <n v="2.8309028892484793"/>
    <n v="2.7608143779602505"/>
    <n v="0.69897000433601886"/>
    <n v="2.5224442335063197"/>
    <n v="0.68788808899438425"/>
    <n v="2.1319328849124606"/>
    <n v="0.30845865574215947"/>
    <d v="2007-07-01T00:00:00"/>
  </r>
  <r>
    <n v="421"/>
    <s v="Basic Sun Preparations"/>
    <n v="2007"/>
    <x v="6"/>
    <n v="146"/>
    <n v="526.67999999999995"/>
    <n v="618.89"/>
    <n v="239.31"/>
    <n v="5"/>
    <n v="333"/>
    <n v="20938"/>
    <x v="2"/>
    <n v="53039"/>
    <n v="209.2"/>
    <n v="29582.79"/>
    <s v="Mid-Atlantic"/>
    <n v="4.2389726027397261"/>
    <n v="123.77799999999999"/>
    <n v="1.8585285285285285"/>
    <n v="2.7916134654365443"/>
    <n v="2.721546826892598"/>
    <n v="0.69897000433601886"/>
    <n v="2.5224442335063197"/>
    <n v="0.62726060965210706"/>
    <n v="2.0926434611005251"/>
    <n v="0.26916923193022424"/>
    <d v="2007-08-01T00:00:00"/>
  </r>
  <r>
    <n v="421"/>
    <s v="Basic Sun Preparations"/>
    <n v="2007"/>
    <x v="9"/>
    <n v="301"/>
    <n v="1080.76"/>
    <n v="1270"/>
    <n v="385.42"/>
    <n v="5"/>
    <n v="333"/>
    <n v="20938"/>
    <x v="2"/>
    <n v="53039"/>
    <n v="209.2"/>
    <n v="29582.79"/>
    <s v="Mid-Atlantic"/>
    <n v="4.2192691029900331"/>
    <n v="254"/>
    <n v="3.8138138138138138"/>
    <n v="3.1038037209559568"/>
    <n v="3.0337292626417076"/>
    <n v="0.69897000433601886"/>
    <n v="2.5224442335063197"/>
    <n v="0.62523722536211346"/>
    <n v="2.4048337166199381"/>
    <n v="0.58135948744963695"/>
    <d v="2007-09-01T00:00:00"/>
  </r>
  <r>
    <n v="421"/>
    <s v="Basic Sun Preparations"/>
    <n v="2007"/>
    <x v="10"/>
    <n v="658"/>
    <n v="2597.27"/>
    <n v="3052.03"/>
    <n v="1056.26"/>
    <n v="5"/>
    <n v="333"/>
    <n v="20938"/>
    <x v="2"/>
    <n v="53039"/>
    <n v="209.2"/>
    <n v="29582.79"/>
    <s v="Mid-Atlantic"/>
    <n v="4.638343465045593"/>
    <n v="610.40600000000006"/>
    <n v="9.1652552552552553"/>
    <n v="3.4845887982115529"/>
    <n v="3.4145170991922709"/>
    <n v="0.69897000433601886"/>
    <n v="2.5224442335063197"/>
    <n v="0.66636290459759751"/>
    <n v="2.7856187938755341"/>
    <n v="0.96214456470523313"/>
    <d v="2007-10-01T00:00:00"/>
  </r>
  <r>
    <n v="421"/>
    <s v="Basic Sun Preparations"/>
    <n v="2007"/>
    <x v="11"/>
    <n v="298"/>
    <n v="1000.86"/>
    <n v="1176.05"/>
    <n v="400.75"/>
    <n v="5"/>
    <n v="333"/>
    <n v="20938"/>
    <x v="2"/>
    <n v="53039"/>
    <n v="209.2"/>
    <n v="29582.79"/>
    <s v="Mid-Atlantic"/>
    <n v="3.946476510067114"/>
    <n v="235.20999999999998"/>
    <n v="3.5316816816816816"/>
    <n v="3.0704257862490363"/>
    <n v="3.0003733327443567"/>
    <n v="0.69897000433601886"/>
    <n v="2.5224442335063197"/>
    <n v="0.59620952217278089"/>
    <n v="2.3714557819130171"/>
    <n v="0.5479815527427162"/>
    <d v="2007-11-01T00:00:00"/>
  </r>
  <r>
    <n v="421"/>
    <s v="Basic Sun Preparations"/>
    <n v="2007"/>
    <x v="8"/>
    <n v="152"/>
    <n v="583.04999999999995"/>
    <n v="685.12"/>
    <n v="251.85"/>
    <n v="5"/>
    <n v="333"/>
    <n v="20938"/>
    <x v="2"/>
    <n v="53039"/>
    <n v="209.2"/>
    <n v="29582.79"/>
    <s v="Mid-Atlantic"/>
    <n v="4.5073684210526315"/>
    <n v="137.024"/>
    <n v="2.0574174174174176"/>
    <n v="2.8357666456143442"/>
    <n v="2.7657057996869474"/>
    <n v="0.69897000433601886"/>
    <n v="2.5224442335063197"/>
    <n v="0.65392305766957171"/>
    <n v="2.1367966412783255"/>
    <n v="0.31332241210802447"/>
    <d v="2007-12-01T00:00:00"/>
  </r>
  <r>
    <n v="424"/>
    <s v="Basic Sun Preparations"/>
    <n v="2007"/>
    <x v="3"/>
    <n v="103"/>
    <n v="400.8"/>
    <n v="470.98"/>
    <n v="143.25"/>
    <n v="5"/>
    <n v="339"/>
    <n v="21866"/>
    <x v="2"/>
    <n v="17736"/>
    <n v="185.2"/>
    <n v="30592.68"/>
    <s v="Mid-Atlantic"/>
    <n v="4.5726213592233007"/>
    <n v="94.195999999999998"/>
    <n v="1.3893215339233038"/>
    <n v="2.6730024653580742"/>
    <n v="2.6029277128591892"/>
    <n v="0.69897000433601886"/>
    <n v="2.5301996982030821"/>
    <n v="0.66016524065290216"/>
    <n v="1.9740324610220554"/>
    <n v="0.14280276715499218"/>
    <d v="2007-01-01T00:00:00"/>
  </r>
  <r>
    <n v="424"/>
    <s v="Basic Sun Preparations"/>
    <n v="2007"/>
    <x v="0"/>
    <n v="104"/>
    <n v="422.5"/>
    <n v="496.46"/>
    <n v="147.16999999999999"/>
    <n v="5"/>
    <n v="339"/>
    <n v="21866"/>
    <x v="2"/>
    <n v="17736"/>
    <n v="185.2"/>
    <n v="30592.68"/>
    <s v="Mid-Atlantic"/>
    <n v="4.773653846153846"/>
    <n v="99.292000000000002"/>
    <n v="1.4644837758112095"/>
    <n v="2.6958842629440216"/>
    <n v="2.6258267132857109"/>
    <n v="0.69897000433601886"/>
    <n v="2.5301996982030821"/>
    <n v="0.67885092364524147"/>
    <n v="1.9969142586080031"/>
    <n v="0.16568456474093962"/>
    <d v="2007-02-01T00:00:00"/>
  </r>
  <r>
    <n v="424"/>
    <s v="Basic Sun Preparations"/>
    <n v="2007"/>
    <x v="1"/>
    <n v="38"/>
    <n v="200.73"/>
    <n v="235.9"/>
    <n v="86.68"/>
    <n v="5"/>
    <n v="339"/>
    <n v="21866"/>
    <x v="2"/>
    <n v="17736"/>
    <n v="185.2"/>
    <n v="30592.68"/>
    <s v="Mid-Atlantic"/>
    <n v="6.2078947368421051"/>
    <n v="47.18"/>
    <n v="0.69587020648967557"/>
    <n v="2.3727279408855955"/>
    <n v="2.3026122845990935"/>
    <n v="0.69897000433601886"/>
    <n v="2.5301996982030821"/>
    <n v="0.79294434426878524"/>
    <n v="1.6737579365495767"/>
    <n v="-0.15747175731748667"/>
    <d v="2007-03-01T00:00:00"/>
  </r>
  <r>
    <n v="424"/>
    <s v="Basic Sun Preparations"/>
    <n v="2007"/>
    <x v="2"/>
    <n v="136"/>
    <n v="558.79999999999995"/>
    <n v="656.67"/>
    <n v="227.87"/>
    <n v="5"/>
    <n v="339"/>
    <n v="21866"/>
    <x v="2"/>
    <n v="17736"/>
    <n v="185.2"/>
    <n v="30592.68"/>
    <s v="Mid-Atlantic"/>
    <n v="4.8284558823529409"/>
    <n v="131.334"/>
    <n v="1.9370796460176989"/>
    <n v="2.8173471759768525"/>
    <n v="2.7472563974421442"/>
    <n v="0.69897000433601886"/>
    <n v="2.5301996982030821"/>
    <n v="0.68380826760663493"/>
    <n v="2.1183771716408337"/>
    <n v="0.28714747777377031"/>
    <d v="2007-04-01T00:00:00"/>
  </r>
  <r>
    <n v="424"/>
    <s v="Basic Sun Preparations"/>
    <n v="2007"/>
    <x v="7"/>
    <n v="138"/>
    <n v="580.4"/>
    <n v="682.05"/>
    <n v="180.76"/>
    <n v="5"/>
    <n v="339"/>
    <n v="21866"/>
    <x v="2"/>
    <n v="17736"/>
    <n v="185.2"/>
    <n v="30592.68"/>
    <s v="Mid-Atlantic"/>
    <n v="4.9423913043478258"/>
    <n v="136.41"/>
    <n v="2.0119469026548673"/>
    <n v="2.8338162132607896"/>
    <n v="2.763727403765698"/>
    <n v="0.69897000433601886"/>
    <n v="2.5301996982030821"/>
    <n v="0.69393712685955289"/>
    <n v="2.1348462089247708"/>
    <n v="0.30361651505770731"/>
    <d v="2007-05-01T00:00:00"/>
  </r>
  <r>
    <n v="424"/>
    <s v="Basic Sun Preparations"/>
    <n v="2007"/>
    <x v="4"/>
    <n v="152"/>
    <n v="646.74"/>
    <n v="759.99"/>
    <n v="270.38"/>
    <n v="5"/>
    <n v="339"/>
    <n v="21866"/>
    <x v="2"/>
    <n v="17736"/>
    <n v="185.2"/>
    <n v="30592.68"/>
    <s v="Mid-Atlantic"/>
    <n v="4.999934210526316"/>
    <n v="151.99799999999999"/>
    <n v="2.2418584070796461"/>
    <n v="2.8808078778421184"/>
    <n v="2.8107297223079555"/>
    <n v="0.69897000433601886"/>
    <n v="2.5301996982030821"/>
    <n v="0.69896428989734605"/>
    <n v="2.1818378735060997"/>
    <n v="0.35060817963903645"/>
    <d v="2007-06-01T00:00:00"/>
  </r>
  <r>
    <n v="424"/>
    <s v="Basic Sun Preparations"/>
    <n v="2007"/>
    <x v="5"/>
    <n v="135"/>
    <n v="551.29"/>
    <n v="647.76"/>
    <n v="171.38"/>
    <n v="5"/>
    <n v="339"/>
    <n v="21866"/>
    <x v="2"/>
    <n v="17736"/>
    <n v="185.2"/>
    <n v="30592.68"/>
    <s v="Mid-Atlantic"/>
    <n v="4.7982222222222219"/>
    <n v="129.55199999999999"/>
    <n v="1.9107964601769911"/>
    <n v="2.8114141262681227"/>
    <n v="2.7413801147643992"/>
    <n v="0.69897000433601886"/>
    <n v="2.5301996982030821"/>
    <n v="0.68108035777311648"/>
    <n v="2.112444121932104"/>
    <n v="0.28121442806504049"/>
    <d v="2007-07-01T00:00:00"/>
  </r>
  <r>
    <n v="424"/>
    <s v="Basic Sun Preparations"/>
    <n v="2007"/>
    <x v="6"/>
    <n v="117"/>
    <n v="456.61"/>
    <n v="536.59"/>
    <n v="142.41999999999999"/>
    <n v="5"/>
    <n v="339"/>
    <n v="21866"/>
    <x v="2"/>
    <n v="17736"/>
    <n v="185.2"/>
    <n v="30592.68"/>
    <s v="Mid-Atlantic"/>
    <n v="4.5862393162393165"/>
    <n v="107.31800000000001"/>
    <n v="1.5828613569321535"/>
    <n v="2.7296425748113453"/>
    <n v="2.6595454185367444"/>
    <n v="0.69897000433601886"/>
    <n v="2.5301996982030821"/>
    <n v="0.66145671306518383"/>
    <n v="2.0306725704753266"/>
    <n v="0.19944287660826338"/>
    <d v="2007-08-01T00:00:00"/>
  </r>
  <r>
    <n v="424"/>
    <s v="Basic Sun Preparations"/>
    <n v="2007"/>
    <x v="9"/>
    <n v="566"/>
    <n v="2410.41"/>
    <n v="2832.33"/>
    <n v="707.25"/>
    <n v="5"/>
    <n v="339"/>
    <n v="21866"/>
    <x v="2"/>
    <n v="17736"/>
    <n v="185.2"/>
    <n v="30592.68"/>
    <s v="Mid-Atlantic"/>
    <n v="5.0041166077738515"/>
    <n v="566.46600000000001"/>
    <n v="8.3549557522123887"/>
    <n v="3.4521438524180241"/>
    <n v="3.3820909204143095"/>
    <n v="0.69897000433601886"/>
    <n v="2.5301996982030821"/>
    <n v="0.69932742122975278"/>
    <n v="2.7531738480820054"/>
    <n v="0.92194415421494202"/>
    <d v="2007-09-01T00:00:00"/>
  </r>
  <r>
    <n v="424"/>
    <s v="Basic Sun Preparations"/>
    <n v="2007"/>
    <x v="10"/>
    <n v="802"/>
    <n v="3324.37"/>
    <n v="3906.24"/>
    <n v="1193.56"/>
    <n v="5"/>
    <n v="339"/>
    <n v="21866"/>
    <x v="2"/>
    <n v="17736"/>
    <n v="185.2"/>
    <n v="30592.68"/>
    <s v="Mid-Atlantic"/>
    <n v="4.8706234413965088"/>
    <n v="781.24799999999993"/>
    <n v="11.522831858407079"/>
    <n v="3.5917589228928537"/>
    <n v="3.521709354466974"/>
    <n v="0.69897000433601886"/>
    <n v="2.5301996982030821"/>
    <n v="0.68758455460869017"/>
    <n v="2.892788918556835"/>
    <n v="1.0615592246897714"/>
    <d v="2007-10-01T00:00:00"/>
  </r>
  <r>
    <n v="424"/>
    <s v="Basic Sun Preparations"/>
    <n v="2007"/>
    <x v="11"/>
    <n v="392"/>
    <n v="1551.89"/>
    <n v="1823.65"/>
    <n v="465.64"/>
    <n v="5"/>
    <n v="339"/>
    <n v="21866"/>
    <x v="2"/>
    <n v="17736"/>
    <n v="185.2"/>
    <n v="30592.68"/>
    <s v="Mid-Atlantic"/>
    <n v="4.6521683673469392"/>
    <n v="364.73"/>
    <n v="5.3794985250737462"/>
    <n v="3.2609414909802483"/>
    <n v="3.1908609346502272"/>
    <n v="0.69897000433601886"/>
    <n v="2.5301996982030821"/>
    <n v="0.66765542395979116"/>
    <n v="2.5619714866442296"/>
    <n v="0.73074179277716622"/>
    <d v="2007-11-01T00:00:00"/>
  </r>
  <r>
    <n v="424"/>
    <s v="Basic Sun Preparations"/>
    <n v="2007"/>
    <x v="8"/>
    <n v="226"/>
    <n v="924.17"/>
    <n v="1085.95"/>
    <n v="263.41000000000003"/>
    <n v="5"/>
    <n v="339"/>
    <n v="21866"/>
    <x v="2"/>
    <n v="17736"/>
    <n v="185.2"/>
    <n v="30592.68"/>
    <s v="Mid-Atlantic"/>
    <n v="4.8050884955752213"/>
    <n v="217.19"/>
    <n v="3.203392330383481"/>
    <n v="3.0358098296506282"/>
    <n v="2.9657518665350744"/>
    <n v="0.69897000433601886"/>
    <n v="2.5301996982030821"/>
    <n v="0.68170139050322742"/>
    <n v="2.3368398253146094"/>
    <n v="0.50561013144754618"/>
    <d v="2007-12-01T00:00:00"/>
  </r>
  <r>
    <n v="426"/>
    <s v="Basic Sun Preparations"/>
    <n v="2007"/>
    <x v="3"/>
    <n v="83"/>
    <n v="306.48"/>
    <n v="360.15"/>
    <n v="144.36000000000001"/>
    <n v="5"/>
    <n v="267"/>
    <n v="20083"/>
    <x v="2"/>
    <n v="31654"/>
    <n v="168.7"/>
    <n v="27852.63"/>
    <s v="Mid-Atlantic"/>
    <n v="4.339156626506024"/>
    <n v="72.03"/>
    <n v="1.348876404494382"/>
    <n v="2.5564834191127086"/>
    <n v="2.4864021389750213"/>
    <n v="0.69897000433601886"/>
    <n v="2.4265112613645754"/>
    <n v="0.63740532673663464"/>
    <n v="1.8575134147766899"/>
    <n v="0.12997215774813331"/>
    <d v="2007-01-01T00:00:00"/>
  </r>
  <r>
    <n v="426"/>
    <s v="Basic Sun Preparations"/>
    <n v="2007"/>
    <x v="0"/>
    <n v="44"/>
    <n v="182.02"/>
    <n v="213.89"/>
    <n v="57.96"/>
    <n v="5"/>
    <n v="267"/>
    <n v="20083"/>
    <x v="2"/>
    <n v="31654"/>
    <n v="168.7"/>
    <n v="27852.63"/>
    <s v="Mid-Atlantic"/>
    <n v="4.8611363636363629"/>
    <n v="42.777999999999999"/>
    <n v="0.80108614232209729"/>
    <n v="2.3301904804745655"/>
    <n v="2.2601191100313733"/>
    <n v="0.69897000433601886"/>
    <n v="2.4265112613645754"/>
    <n v="0.68673780398837792"/>
    <n v="1.6312204761385465"/>
    <n v="-9.6320780890009908E-2"/>
    <d v="2007-02-01T00:00:00"/>
  </r>
  <r>
    <n v="426"/>
    <s v="Basic Sun Preparations"/>
    <n v="2007"/>
    <x v="1"/>
    <n v="87"/>
    <n v="357.82"/>
    <n v="420.48"/>
    <n v="160.22999999999999"/>
    <n v="5"/>
    <n v="267"/>
    <n v="20083"/>
    <x v="2"/>
    <n v="31654"/>
    <n v="168.7"/>
    <n v="27852.63"/>
    <s v="Mid-Atlantic"/>
    <n v="4.8331034482758621"/>
    <n v="84.096000000000004"/>
    <n v="1.5748314606741574"/>
    <n v="2.6237453435436682"/>
    <n v="2.5536646113763761"/>
    <n v="0.69897000433601886"/>
    <n v="2.4265112613645754"/>
    <n v="0.68422609092504938"/>
    <n v="1.9247753392076492"/>
    <n v="0.19723408217909275"/>
    <d v="2007-03-01T00:00:00"/>
  </r>
  <r>
    <n v="426"/>
    <s v="Basic Sun Preparations"/>
    <n v="2007"/>
    <x v="2"/>
    <n v="120"/>
    <n v="486.39"/>
    <n v="571.51"/>
    <n v="205.96"/>
    <n v="5"/>
    <n v="267"/>
    <n v="20083"/>
    <x v="2"/>
    <n v="31654"/>
    <n v="168.7"/>
    <n v="27852.63"/>
    <s v="Mid-Atlantic"/>
    <n v="4.7625833333333336"/>
    <n v="114.30199999999999"/>
    <n v="2.140486891385768"/>
    <n v="2.7570238338683493"/>
    <n v="2.6869846374212094"/>
    <n v="0.69897000433601886"/>
    <n v="2.4265112613645754"/>
    <n v="0.67784258782072471"/>
    <n v="2.0580538295323305"/>
    <n v="0.3305125725037743"/>
    <d v="2007-04-01T00:00:00"/>
  </r>
  <r>
    <n v="426"/>
    <s v="Basic Sun Preparations"/>
    <n v="2007"/>
    <x v="7"/>
    <n v="218"/>
    <n v="930.11"/>
    <n v="1092.95"/>
    <n v="349.46"/>
    <n v="5"/>
    <n v="267"/>
    <n v="20083"/>
    <x v="2"/>
    <n v="31654"/>
    <n v="168.7"/>
    <n v="27852.63"/>
    <s v="Mid-Atlantic"/>
    <n v="5.0135321100917434"/>
    <n v="218.59"/>
    <n v="4.0934456928838951"/>
    <n v="3.0386002944100987"/>
    <n v="2.9685343136807987"/>
    <n v="0.69897000433601886"/>
    <n v="2.4265112613645754"/>
    <n v="0.70014380080549377"/>
    <n v="2.33963029007408"/>
    <n v="0.61208903304552331"/>
    <d v="2007-05-01T00:00:00"/>
  </r>
  <r>
    <n v="426"/>
    <s v="Basic Sun Preparations"/>
    <n v="2007"/>
    <x v="4"/>
    <n v="226"/>
    <n v="930.87"/>
    <n v="1093.8699999999999"/>
    <n v="408"/>
    <n v="5"/>
    <n v="267"/>
    <n v="20083"/>
    <x v="2"/>
    <n v="31654"/>
    <n v="168.7"/>
    <n v="27852.63"/>
    <s v="Mid-Atlantic"/>
    <n v="4.8401327433628314"/>
    <n v="218.77399999999997"/>
    <n v="4.0968913857677896"/>
    <n v="3.0389657117255822"/>
    <n v="2.9688890341233565"/>
    <n v="0.69897000433601886"/>
    <n v="2.4265112613645754"/>
    <n v="0.68485727257818141"/>
    <n v="2.3399957073895634"/>
    <n v="0.6124544503610071"/>
    <d v="2007-06-01T00:00:00"/>
  </r>
  <r>
    <n v="426"/>
    <s v="Basic Sun Preparations"/>
    <n v="2007"/>
    <x v="5"/>
    <n v="155"/>
    <n v="635.05999999999995"/>
    <n v="746.18"/>
    <n v="308.92"/>
    <n v="5"/>
    <n v="267"/>
    <n v="20083"/>
    <x v="2"/>
    <n v="31654"/>
    <n v="168.7"/>
    <n v="27852.63"/>
    <s v="Mid-Atlantic"/>
    <n v="4.8140645161290321"/>
    <n v="149.23599999999999"/>
    <n v="2.7946816479400747"/>
    <n v="2.872843604385805"/>
    <n v="2.8028147590524806"/>
    <n v="0.69897000433601886"/>
    <n v="2.4265112613645754"/>
    <n v="0.6825119062155135"/>
    <n v="2.1738736000497862"/>
    <n v="0.4463323430212297"/>
    <d v="2007-07-01T00:00:00"/>
  </r>
  <r>
    <n v="426"/>
    <s v="Basic Sun Preparations"/>
    <n v="2007"/>
    <x v="6"/>
    <n v="125"/>
    <n v="521.33000000000004"/>
    <n v="612.6"/>
    <n v="138.15"/>
    <n v="5"/>
    <n v="267"/>
    <n v="20083"/>
    <x v="2"/>
    <n v="31654"/>
    <n v="168.7"/>
    <n v="27852.63"/>
    <s v="Mid-Atlantic"/>
    <n v="4.9008000000000003"/>
    <n v="122.52000000000001"/>
    <n v="2.2943820224719103"/>
    <n v="2.7871769924705538"/>
    <n v="2.7171127171763514"/>
    <n v="0.69897000433601886"/>
    <n v="2.4265112613645754"/>
    <n v="0.69026697946249749"/>
    <n v="2.0882069881345351"/>
    <n v="0.36066573110597866"/>
    <d v="2007-08-01T00:00:00"/>
  </r>
  <r>
    <n v="426"/>
    <s v="Basic Sun Preparations"/>
    <n v="2007"/>
    <x v="9"/>
    <n v="454"/>
    <n v="1770.33"/>
    <n v="2080.1799999999998"/>
    <n v="686.63"/>
    <n v="5"/>
    <n v="267"/>
    <n v="20083"/>
    <x v="2"/>
    <n v="31654"/>
    <n v="168.7"/>
    <n v="27852.63"/>
    <s v="Mid-Atlantic"/>
    <n v="4.5818942731277525"/>
    <n v="416.03599999999994"/>
    <n v="7.7909363295880141"/>
    <n v="3.3181009165129787"/>
    <n v="3.2480542289723222"/>
    <n v="0.69897000433601886"/>
    <n v="2.4265112613645754"/>
    <n v="0.66104506365587479"/>
    <n v="2.6191309121769599"/>
    <n v="0.89158965514840349"/>
    <d v="2007-09-01T00:00:00"/>
  </r>
  <r>
    <n v="426"/>
    <s v="Basic Sun Preparations"/>
    <n v="2007"/>
    <x v="10"/>
    <n v="855"/>
    <n v="3332.98"/>
    <n v="3916.56"/>
    <n v="1044.02"/>
    <n v="5"/>
    <n v="267"/>
    <n v="20083"/>
    <x v="2"/>
    <n v="31654"/>
    <n v="168.7"/>
    <n v="27852.63"/>
    <s v="Mid-Atlantic"/>
    <n v="4.5807719298245617"/>
    <n v="783.31200000000001"/>
    <n v="14.668764044943821"/>
    <n v="3.5929047841326325"/>
    <n v="3.5228327076252168"/>
    <n v="0.69897000433601886"/>
    <n v="2.4265112613645754"/>
    <n v="0.66093866940445978"/>
    <n v="2.8939347797966137"/>
    <n v="1.1663935227680571"/>
    <d v="2007-10-01T00:00:00"/>
  </r>
  <r>
    <n v="426"/>
    <s v="Basic Sun Preparations"/>
    <n v="2007"/>
    <x v="11"/>
    <n v="443"/>
    <n v="1725.2"/>
    <n v="2027.19"/>
    <n v="525.94000000000005"/>
    <n v="5"/>
    <n v="267"/>
    <n v="20083"/>
    <x v="2"/>
    <n v="31654"/>
    <n v="168.7"/>
    <n v="27852.63"/>
    <s v="Mid-Atlantic"/>
    <n v="4.5760496613995487"/>
    <n v="405.43799999999999"/>
    <n v="7.5924719101123594"/>
    <n v="3.3068944551974506"/>
    <n v="3.2368394494739139"/>
    <n v="0.69897000433601886"/>
    <n v="2.4265112613645754"/>
    <n v="0.66049072897438121"/>
    <n v="2.6079244508614319"/>
    <n v="0.88038319383287555"/>
    <d v="2007-11-01T00:00:00"/>
  </r>
  <r>
    <n v="426"/>
    <s v="Basic Sun Preparations"/>
    <n v="2007"/>
    <x v="8"/>
    <n v="250"/>
    <n v="938.59"/>
    <n v="1102.93"/>
    <n v="411.1"/>
    <n v="5"/>
    <n v="267"/>
    <n v="20083"/>
    <x v="2"/>
    <n v="31654"/>
    <n v="168.7"/>
    <n v="27852.63"/>
    <s v="Mid-Atlantic"/>
    <n v="4.4117199999999999"/>
    <n v="220.58600000000001"/>
    <n v="4.1308239700374534"/>
    <n v="3.0425479498124162"/>
    <n v="2.9724759228064199"/>
    <n v="0.69897000433601886"/>
    <n v="2.4265112613645754"/>
    <n v="0.64460794114037834"/>
    <n v="2.3435779454763974"/>
    <n v="0.61603668844784076"/>
    <d v="2007-12-01T00:00:00"/>
  </r>
  <r>
    <n v="446"/>
    <s v="Basic Sun Preparations"/>
    <n v="2007"/>
    <x v="3"/>
    <n v="126"/>
    <n v="524.04999999999995"/>
    <n v="615.79"/>
    <n v="254.12"/>
    <n v="5"/>
    <n v="383"/>
    <n v="25669"/>
    <x v="2"/>
    <n v="84359"/>
    <n v="216.6"/>
    <n v="40398.43"/>
    <s v="Mid-Atlantic"/>
    <n v="4.8872222222222224"/>
    <n v="123.15799999999999"/>
    <n v="1.6078067885117493"/>
    <n v="2.7894326319850391"/>
    <n v="2.7193727253198969"/>
    <n v="0.69897000433601886"/>
    <n v="2.5831987739686229"/>
    <n v="0.68906208686747605"/>
    <n v="2.0904626276490199"/>
    <n v="0.20623385801641617"/>
    <d v="2007-01-01T00:00:00"/>
  </r>
  <r>
    <n v="446"/>
    <s v="Basic Sun Preparations"/>
    <n v="2007"/>
    <x v="0"/>
    <n v="110"/>
    <n v="454.82"/>
    <n v="534.5"/>
    <n v="227.58"/>
    <n v="5"/>
    <n v="383"/>
    <n v="25669"/>
    <x v="2"/>
    <n v="84359"/>
    <n v="216.6"/>
    <n v="40398.43"/>
    <s v="Mid-Atlantic"/>
    <n v="4.8590909090909093"/>
    <n v="106.9"/>
    <n v="1.3955613577023498"/>
    <n v="2.727947709544797"/>
    <n v="2.65783955385796"/>
    <n v="0.69897000433601886"/>
    <n v="2.5831987739686229"/>
    <n v="0.68655502438657179"/>
    <n v="2.0289777052087778"/>
    <n v="0.14474893557617405"/>
    <d v="2007-02-01T00:00:00"/>
  </r>
  <r>
    <n v="446"/>
    <s v="Basic Sun Preparations"/>
    <n v="2007"/>
    <x v="1"/>
    <n v="74"/>
    <n v="276.69"/>
    <n v="325.12"/>
    <n v="106.71"/>
    <n v="5"/>
    <n v="383"/>
    <n v="25669"/>
    <x v="2"/>
    <n v="84359"/>
    <n v="216.6"/>
    <n v="40398.43"/>
    <s v="Mid-Atlantic"/>
    <n v="4.3935135135135139"/>
    <n v="65.024000000000001"/>
    <n v="0.84887728459530032"/>
    <n v="2.5120436862678064"/>
    <n v="2.4419934633574378"/>
    <n v="0.69897000433601886"/>
    <n v="2.5831987739686229"/>
    <n v="0.64281196653683026"/>
    <n v="1.8130736819317876"/>
    <n v="-7.1155087700816286E-2"/>
    <d v="2007-03-01T00:00:00"/>
  </r>
  <r>
    <n v="446"/>
    <s v="Basic Sun Preparations"/>
    <n v="2007"/>
    <x v="2"/>
    <n v="116"/>
    <n v="557.66999999999996"/>
    <n v="655.29"/>
    <n v="253.76"/>
    <n v="5"/>
    <n v="383"/>
    <n v="25669"/>
    <x v="2"/>
    <n v="84359"/>
    <n v="216.6"/>
    <n v="40398.43"/>
    <s v="Mid-Atlantic"/>
    <n v="5.649051724137931"/>
    <n v="131.05799999999999"/>
    <n v="1.7109399477806788"/>
    <n v="2.8164335404909222"/>
    <n v="2.7463772821374359"/>
    <n v="0.69897000433601886"/>
    <n v="2.5831987739686229"/>
    <n v="0.75197555126400362"/>
    <n v="2.117463536154903"/>
    <n v="0.2332347665222993"/>
    <d v="2007-04-01T00:00:00"/>
  </r>
  <r>
    <n v="446"/>
    <s v="Basic Sun Preparations"/>
    <n v="2007"/>
    <x v="7"/>
    <n v="259"/>
    <n v="1153.9000000000001"/>
    <n v="1355.96"/>
    <n v="518.05999999999995"/>
    <n v="5"/>
    <n v="383"/>
    <n v="25669"/>
    <x v="2"/>
    <n v="84359"/>
    <n v="216.6"/>
    <n v="40398.43"/>
    <s v="Mid-Atlantic"/>
    <n v="5.2353667953667955"/>
    <n v="271.19200000000001"/>
    <n v="3.5403655352480419"/>
    <n v="3.1322468782954234"/>
    <n v="3.0621681733517829"/>
    <n v="0.69897000433601886"/>
    <n v="2.5831987739686229"/>
    <n v="0.71894711421417168"/>
    <n v="2.4332768739594046"/>
    <n v="0.54904810432680085"/>
    <d v="2007-05-01T00:00:00"/>
  </r>
  <r>
    <n v="446"/>
    <s v="Basic Sun Preparations"/>
    <n v="2007"/>
    <x v="4"/>
    <n v="275"/>
    <n v="1180.03"/>
    <n v="1386.74"/>
    <n v="455.49"/>
    <n v="5"/>
    <n v="383"/>
    <n v="25669"/>
    <x v="2"/>
    <n v="84359"/>
    <n v="216.6"/>
    <n v="40398.43"/>
    <s v="Mid-Atlantic"/>
    <n v="5.0426909090909096"/>
    <n v="277.34800000000001"/>
    <n v="3.6207310704960838"/>
    <n v="3.1419950427964274"/>
    <n v="3.0718930485509044"/>
    <n v="0.69897000433601886"/>
    <n v="2.5831987739686229"/>
    <n v="0.70266234896616464"/>
    <n v="2.4430250384604086"/>
    <n v="0.55879626882780453"/>
    <d v="2007-06-01T00:00:00"/>
  </r>
  <r>
    <n v="446"/>
    <s v="Basic Sun Preparations"/>
    <n v="2007"/>
    <x v="5"/>
    <n v="178"/>
    <n v="783.5"/>
    <n v="920.67"/>
    <n v="323.5"/>
    <n v="5"/>
    <n v="383"/>
    <n v="25669"/>
    <x v="2"/>
    <n v="84359"/>
    <n v="216.6"/>
    <n v="40398.43"/>
    <s v="Mid-Atlantic"/>
    <n v="5.1723033707865165"/>
    <n v="184.13399999999999"/>
    <n v="2.4038381201044383"/>
    <n v="2.9641039919114212"/>
    <n v="2.8940390008046091"/>
    <n v="0.69897000433601886"/>
    <n v="2.5831987739686229"/>
    <n v="0.7136839896025271"/>
    <n v="2.2651339875754024"/>
    <n v="0.3809052179427983"/>
    <d v="2007-07-01T00:00:00"/>
  </r>
  <r>
    <n v="446"/>
    <s v="Basic Sun Preparations"/>
    <n v="2007"/>
    <x v="6"/>
    <n v="154"/>
    <n v="601.66999999999996"/>
    <n v="706.97"/>
    <n v="224.2"/>
    <n v="5"/>
    <n v="383"/>
    <n v="25669"/>
    <x v="2"/>
    <n v="84359"/>
    <n v="216.6"/>
    <n v="40398.43"/>
    <s v="Mid-Atlantic"/>
    <n v="4.5907142857142862"/>
    <n v="141.39400000000001"/>
    <n v="1.8458746736292428"/>
    <n v="2.849400985068625"/>
    <n v="2.7793583575789609"/>
    <n v="0.69897000433601886"/>
    <n v="2.5831987739686229"/>
    <n v="0.66188026423216206"/>
    <n v="2.1504309807326063"/>
    <n v="0.26620221110000231"/>
    <d v="2007-08-01T00:00:00"/>
  </r>
  <r>
    <n v="446"/>
    <s v="Basic Sun Preparations"/>
    <n v="2007"/>
    <x v="9"/>
    <n v="553"/>
    <n v="2185.83"/>
    <n v="2568.4499999999998"/>
    <n v="781.46"/>
    <n v="5"/>
    <n v="383"/>
    <n v="25669"/>
    <x v="2"/>
    <n v="84359"/>
    <n v="216.6"/>
    <n v="40398.43"/>
    <s v="Mid-Atlantic"/>
    <n v="4.6445750452079562"/>
    <n v="513.68999999999994"/>
    <n v="6.7061357702349866"/>
    <n v="3.4096711157346973"/>
    <n v="3.3396163822555569"/>
    <n v="0.69897000433601886"/>
    <n v="2.5831987739686229"/>
    <n v="0.66694598442999919"/>
    <n v="2.7107011113986785"/>
    <n v="0.82647234176607465"/>
    <d v="2007-09-01T00:00:00"/>
  </r>
  <r>
    <n v="446"/>
    <s v="Basic Sun Preparations"/>
    <n v="2007"/>
    <x v="11"/>
    <n v="607"/>
    <n v="2455.12"/>
    <n v="2884.92"/>
    <n v="940.4"/>
    <n v="5"/>
    <n v="383"/>
    <n v="25669"/>
    <x v="2"/>
    <n v="84359"/>
    <n v="216.6"/>
    <n v="40398.43"/>
    <s v="Mid-Atlantic"/>
    <n v="4.752751235584844"/>
    <n v="576.98400000000004"/>
    <n v="7.5324281984334203"/>
    <n v="3.4601337744968546"/>
    <n v="3.3900727241837023"/>
    <n v="0.69897000433601886"/>
    <n v="2.5831987739686229"/>
    <n v="0.67694508342159698"/>
    <n v="2.7611637701608358"/>
    <n v="0.8769350005282317"/>
    <d v="2007-11-01T00:00:00"/>
  </r>
  <r>
    <n v="446"/>
    <s v="Basic Sun Preparations"/>
    <n v="2007"/>
    <x v="8"/>
    <n v="329"/>
    <n v="1338.7"/>
    <n v="1573.06"/>
    <n v="434.15"/>
    <n v="5"/>
    <n v="383"/>
    <n v="25669"/>
    <x v="2"/>
    <n v="84359"/>
    <n v="216.6"/>
    <n v="40398.43"/>
    <s v="Mid-Atlantic"/>
    <n v="4.7813373860182367"/>
    <n v="314.61199999999997"/>
    <n v="4.1072062663185376"/>
    <n v="3.1967452878947169"/>
    <n v="3.1266832633882902"/>
    <n v="0.69897000433601886"/>
    <n v="2.5831987739686229"/>
    <n v="0.67954938994474245"/>
    <n v="2.4977752835586977"/>
    <n v="0.61354651392609394"/>
    <d v="2007-12-01T00:00:00"/>
  </r>
  <r>
    <n v="453"/>
    <s v="Basic Sun Preparations"/>
    <n v="2007"/>
    <x v="5"/>
    <n v="77"/>
    <n v="328.29"/>
    <n v="385.78"/>
    <n v="137.15"/>
    <n v="6"/>
    <n v="215"/>
    <n v="15100"/>
    <x v="2"/>
    <n v="13880"/>
    <n v="138.19999999999999"/>
    <n v="23729.26"/>
    <s v="Mid-Atlantic"/>
    <n v="5.0101298701298695"/>
    <n v="64.296666666666667"/>
    <n v="1.7943255813953487"/>
    <n v="2.5863397087542483"/>
    <n v="2.5162576539417576"/>
    <n v="0.77815125038364363"/>
    <n v="2.3324384599156054"/>
    <n v="0.6998489835817665"/>
    <n v="1.8081884583706047"/>
    <n v="0.25390124883864307"/>
    <d v="2007-07-01T00:00:00"/>
  </r>
  <r>
    <n v="453"/>
    <s v="Basic Sun Preparations"/>
    <n v="2007"/>
    <x v="6"/>
    <n v="95"/>
    <n v="459.48"/>
    <n v="539.91"/>
    <n v="235"/>
    <n v="6"/>
    <n v="215"/>
    <n v="15100"/>
    <x v="2"/>
    <n v="13880"/>
    <n v="138.19999999999999"/>
    <n v="23729.26"/>
    <s v="Mid-Atlantic"/>
    <n v="5.6832631578947366"/>
    <n v="89.984999999999999"/>
    <n v="2.511209302325581"/>
    <n v="2.7323213713767798"/>
    <n v="2.6622666123953125"/>
    <n v="0.77815125038364363"/>
    <n v="2.3324384599156054"/>
    <n v="0.75459776608793205"/>
    <n v="1.9541701209931361"/>
    <n v="0.3998829114611745"/>
    <d v="2007-08-01T00:00:00"/>
  </r>
  <r>
    <n v="453"/>
    <s v="Basic Sun Preparations"/>
    <n v="2007"/>
    <x v="9"/>
    <n v="215"/>
    <n v="946.59"/>
    <n v="1112.3599999999999"/>
    <n v="488.46"/>
    <n v="6"/>
    <n v="215"/>
    <n v="15100"/>
    <x v="2"/>
    <n v="13880"/>
    <n v="138.19999999999999"/>
    <n v="23729.26"/>
    <s v="Mid-Atlantic"/>
    <n v="5.1737674418604644"/>
    <n v="185.39333333333332"/>
    <n v="5.1737674418604644"/>
    <n v="3.0462453634251196"/>
    <n v="2.9761619121668801"/>
    <n v="0.77815125038364363"/>
    <n v="2.3324384599156054"/>
    <n v="0.71380690350951426"/>
    <n v="2.2680941130414758"/>
    <n v="0.71380690350951426"/>
    <d v="2007-09-01T00:00:00"/>
  </r>
  <r>
    <n v="453"/>
    <s v="Basic Sun Preparations"/>
    <n v="2007"/>
    <x v="11"/>
    <n v="401"/>
    <n v="1677.75"/>
    <n v="1971.53"/>
    <n v="683.12"/>
    <n v="6"/>
    <n v="215"/>
    <n v="15100"/>
    <x v="2"/>
    <n v="13880"/>
    <n v="138.19999999999999"/>
    <n v="23729.26"/>
    <s v="Mid-Atlantic"/>
    <n v="4.9165336658354111"/>
    <n v="328.58833333333331"/>
    <n v="9.1699069767441852"/>
    <n v="3.2948033899485925"/>
    <n v="3.22472724748833"/>
    <n v="0.77815125038364363"/>
    <n v="2.3324384599156054"/>
    <n v="0.69165901732841006"/>
    <n v="2.5166521395649486"/>
    <n v="0.96236493003298695"/>
    <d v="2007-11-01T00:00:00"/>
  </r>
  <r>
    <n v="453"/>
    <s v="Basic Sun Preparations"/>
    <n v="2007"/>
    <x v="8"/>
    <n v="222"/>
    <n v="934.15"/>
    <n v="1097.67"/>
    <n v="339.22"/>
    <n v="6"/>
    <n v="215"/>
    <n v="15100"/>
    <x v="2"/>
    <n v="13880"/>
    <n v="138.19999999999999"/>
    <n v="23729.26"/>
    <s v="Mid-Atlantic"/>
    <n v="4.94445945945946"/>
    <n v="182.94500000000002"/>
    <n v="5.1054418604651168"/>
    <n v="3.04047179483167"/>
    <n v="2.9704166181377833"/>
    <n v="0.77815125038364363"/>
    <n v="2.3324384599156054"/>
    <n v="0.69411882038103123"/>
    <n v="2.2623205444480261"/>
    <n v="0.70803333491606457"/>
    <d v="2007-12-01T00:00:00"/>
  </r>
  <r>
    <n v="459"/>
    <s v="Basic Sun Preparations"/>
    <n v="2007"/>
    <x v="3"/>
    <n v="95"/>
    <n v="437.44"/>
    <n v="513.99"/>
    <n v="244.19"/>
    <n v="17"/>
    <n v="1102"/>
    <n v="37854"/>
    <x v="2"/>
    <n v="80864"/>
    <n v="574.20000000000005"/>
    <n v="63923.89"/>
    <s v="Pacific"/>
    <n v="5.4104210526315795"/>
    <n v="30.234705882352941"/>
    <n v="0.46641560798548093"/>
    <n v="2.7109546696040967"/>
    <n v="2.6409184928877281"/>
    <n v="1.2304489213782739"/>
    <n v="3.0421815945157662"/>
    <n v="0.73323106431524876"/>
    <n v="1.4805057482258226"/>
    <n v="-0.33122692491166977"/>
    <d v="2007-01-01T00:00:00"/>
  </r>
  <r>
    <n v="459"/>
    <s v="Basic Sun Preparations"/>
    <n v="2007"/>
    <x v="0"/>
    <n v="102"/>
    <n v="462.76"/>
    <n v="543.74"/>
    <n v="254.94"/>
    <n v="17"/>
    <n v="1102"/>
    <n v="37854"/>
    <x v="2"/>
    <n v="80864"/>
    <n v="574.20000000000005"/>
    <n v="63923.89"/>
    <s v="Pacific"/>
    <n v="5.3307843137254904"/>
    <n v="31.984705882352941"/>
    <n v="0.49341197822141564"/>
    <n v="2.7353912828642946"/>
    <n v="2.6653558124014824"/>
    <n v="1.2304489213782739"/>
    <n v="3.0421815945157662"/>
    <n v="0.72679111110237682"/>
    <n v="1.5049423614860205"/>
    <n v="-0.3067903116514718"/>
    <d v="2007-02-01T00:00:00"/>
  </r>
  <r>
    <n v="459"/>
    <s v="Basic Sun Preparations"/>
    <n v="2007"/>
    <x v="1"/>
    <n v="120"/>
    <n v="518.34"/>
    <n v="609.05999999999995"/>
    <n v="211.26"/>
    <n v="17"/>
    <n v="1102"/>
    <n v="37854"/>
    <x v="2"/>
    <n v="80864"/>
    <n v="574.20000000000005"/>
    <n v="63923.89"/>
    <s v="Pacific"/>
    <n v="5.0754999999999999"/>
    <n v="35.827058823529406"/>
    <n v="0.55268602540834844"/>
    <n v="2.7846600781589337"/>
    <n v="2.7146147243883907"/>
    <n v="1.2304489213782739"/>
    <n v="3.0421815945157662"/>
    <n v="0.7054788321113088"/>
    <n v="1.5542111567806596"/>
    <n v="-0.25752151635683262"/>
    <d v="2007-03-01T00:00:00"/>
  </r>
  <r>
    <n v="459"/>
    <s v="Basic Sun Preparations"/>
    <n v="2007"/>
    <x v="2"/>
    <n v="143"/>
    <n v="660.63"/>
    <n v="776.29"/>
    <n v="274.54000000000002"/>
    <n v="17"/>
    <n v="1102"/>
    <n v="37854"/>
    <x v="2"/>
    <n v="80864"/>
    <n v="574.20000000000005"/>
    <n v="63923.89"/>
    <s v="Pacific"/>
    <n v="5.4286013986013986"/>
    <n v="45.664117647058823"/>
    <n v="0.70443738656987287"/>
    <n v="2.8900239917117987"/>
    <n v="2.8199582916360875"/>
    <n v="1.2304489213782739"/>
    <n v="3.0421815945157662"/>
    <n v="0.73468795424673672"/>
    <n v="1.6595750703335246"/>
    <n v="-0.15215760280396778"/>
    <d v="2007-04-01T00:00:00"/>
  </r>
  <r>
    <n v="459"/>
    <s v="Basic Sun Preparations"/>
    <n v="2007"/>
    <x v="7"/>
    <n v="333"/>
    <n v="1439.71"/>
    <n v="1691.77"/>
    <n v="562.99"/>
    <n v="17"/>
    <n v="1102"/>
    <n v="37854"/>
    <x v="2"/>
    <n v="80864"/>
    <n v="574.20000000000005"/>
    <n v="63923.89"/>
    <s v="Pacific"/>
    <n v="5.0803903903903906"/>
    <n v="99.515882352941176"/>
    <n v="1.5351814882032668"/>
    <n v="3.2283413193882811"/>
    <n v="3.1582750212039601"/>
    <n v="1.2304489213782739"/>
    <n v="3.0421815945157662"/>
    <n v="0.70589708588196098"/>
    <n v="1.997892398010007"/>
    <n v="0.18615972487251464"/>
    <d v="2007-05-01T00:00:00"/>
  </r>
  <r>
    <n v="459"/>
    <s v="Basic Sun Preparations"/>
    <n v="2007"/>
    <x v="4"/>
    <n v="385"/>
    <n v="1689.02"/>
    <n v="1984.63"/>
    <n v="733.43"/>
    <n v="17"/>
    <n v="1102"/>
    <n v="37854"/>
    <x v="2"/>
    <n v="80864"/>
    <n v="574.20000000000005"/>
    <n v="63923.89"/>
    <s v="Pacific"/>
    <n v="5.1548831168831173"/>
    <n v="116.74294117647059"/>
    <n v="1.800934664246824"/>
    <n v="3.2976795519373132"/>
    <n v="3.2276347921632005"/>
    <n v="1.2304489213782739"/>
    <n v="3.0421815945157662"/>
    <n v="0.71221882242881229"/>
    <n v="2.0672306305590391"/>
    <n v="0.25549795742154674"/>
    <d v="2007-06-01T00:00:00"/>
  </r>
  <r>
    <n v="459"/>
    <s v="Basic Sun Preparations"/>
    <n v="2007"/>
    <x v="5"/>
    <n v="210"/>
    <n v="920.98"/>
    <n v="1082.25"/>
    <n v="421.51"/>
    <n v="17"/>
    <n v="1102"/>
    <n v="37854"/>
    <x v="2"/>
    <n v="80864"/>
    <n v="574.20000000000005"/>
    <n v="63923.89"/>
    <s v="Pacific"/>
    <n v="5.1535714285714285"/>
    <n v="63.661764705882355"/>
    <n v="0.98207803992740472"/>
    <n v="3.0343275944851942"/>
    <n v="2.9642501991610741"/>
    <n v="1.2304489213782739"/>
    <n v="3.0421815945157662"/>
    <n v="0.71210829975127499"/>
    <n v="1.8038786731069203"/>
    <n v="-7.8540000305719927E-3"/>
    <d v="2007-07-01T00:00:00"/>
  </r>
  <r>
    <n v="459"/>
    <s v="Basic Sun Preparations"/>
    <n v="2007"/>
    <x v="6"/>
    <n v="270"/>
    <n v="1102.53"/>
    <n v="1295.5"/>
    <n v="491.39"/>
    <n v="17"/>
    <n v="1102"/>
    <n v="37854"/>
    <x v="2"/>
    <n v="80864"/>
    <n v="574.20000000000005"/>
    <n v="63923.89"/>
    <s v="Pacific"/>
    <n v="4.7981481481481483"/>
    <n v="76.205882352941174"/>
    <n v="1.175589836660617"/>
    <n v="3.1124374173218436"/>
    <n v="3.0423904155160186"/>
    <n v="1.2304489213782739"/>
    <n v="3.0421815945157662"/>
    <n v="0.68107365316285629"/>
    <n v="1.8819884959435698"/>
    <n v="7.0255822806077353E-2"/>
    <d v="2007-08-01T00:00:00"/>
  </r>
  <r>
    <n v="459"/>
    <s v="Basic Sun Preparations"/>
    <n v="2007"/>
    <x v="9"/>
    <n v="431"/>
    <n v="1758.9"/>
    <n v="2066.88"/>
    <n v="870.07"/>
    <n v="17"/>
    <n v="1102"/>
    <n v="37854"/>
    <x v="2"/>
    <n v="80864"/>
    <n v="574.20000000000005"/>
    <n v="63923.89"/>
    <s v="Pacific"/>
    <n v="4.7955452436194896"/>
    <n v="121.58117647058825"/>
    <n v="1.8755716878402904"/>
    <n v="3.3153152628630558"/>
    <n v="3.2452411489044599"/>
    <n v="1.2304489213782739"/>
    <n v="3.0421815945157662"/>
    <n v="0.68083799270232404"/>
    <n v="2.0848663414847817"/>
    <n v="0.27313366834728936"/>
    <d v="2007-09-01T00:00:00"/>
  </r>
  <r>
    <n v="459"/>
    <s v="Basic Sun Preparations"/>
    <n v="2007"/>
    <x v="11"/>
    <n v="757"/>
    <n v="3094.8"/>
    <n v="3636.68"/>
    <n v="1249.21"/>
    <n v="17"/>
    <n v="1102"/>
    <n v="37854"/>
    <x v="2"/>
    <n v="80864"/>
    <n v="574.20000000000005"/>
    <n v="63923.89"/>
    <s v="Pacific"/>
    <n v="4.8040686922060765"/>
    <n v="213.92235294117646"/>
    <n v="3.3000725952813066"/>
    <n v="3.5607050881461708"/>
    <n v="3.4906325881855622"/>
    <n v="1.2304489213782739"/>
    <n v="3.0421815945157662"/>
    <n v="0.68160920864609797"/>
    <n v="2.3302561667678967"/>
    <n v="0.51852349363040451"/>
    <d v="2007-11-01T00:00:00"/>
  </r>
  <r>
    <n v="459"/>
    <s v="Basic Sun Preparations"/>
    <n v="2007"/>
    <x v="8"/>
    <n v="388"/>
    <n v="1537.77"/>
    <n v="1806.96"/>
    <n v="695.79"/>
    <n v="17"/>
    <n v="1102"/>
    <n v="37854"/>
    <x v="2"/>
    <n v="80864"/>
    <n v="574.20000000000005"/>
    <n v="63923.89"/>
    <s v="Pacific"/>
    <n v="4.6571134020618556"/>
    <n v="106.29176470588236"/>
    <n v="1.6397096188747731"/>
    <n v="3.2569485388522703"/>
    <n v="3.1868913840997224"/>
    <n v="1.2304489213782739"/>
    <n v="3.0421815945157662"/>
    <n v="0.66811681325806327"/>
    <n v="2.0264996174739967"/>
    <n v="0.21476694433650426"/>
    <d v="2007-12-01T00:00:00"/>
  </r>
  <r>
    <n v="460"/>
    <s v="Basic Sun Preparations"/>
    <n v="2007"/>
    <x v="3"/>
    <n v="21"/>
    <n v="74.77"/>
    <n v="87.89"/>
    <n v="18.39"/>
    <n v="4"/>
    <n v="249"/>
    <n v="10704"/>
    <x v="1"/>
    <n v="66265"/>
    <n v="162.5"/>
    <n v="12484.05"/>
    <s v="Pacific"/>
    <n v="4.1852380952380956"/>
    <n v="21.9725"/>
    <n v="0.35297188755020081"/>
    <n v="1.9439394644722163"/>
    <n v="1.8737273806466794"/>
    <n v="0.6020599913279624"/>
    <n v="2.3961993470957363"/>
    <n v="0.62172016973829725"/>
    <n v="1.341879473144254"/>
    <n v="-0.4522598826235199"/>
    <d v="2007-01-01T00:00:00"/>
  </r>
  <r>
    <n v="460"/>
    <s v="Basic Sun Preparations"/>
    <n v="2007"/>
    <x v="0"/>
    <n v="42"/>
    <n v="204.33"/>
    <n v="240.1"/>
    <n v="94.05"/>
    <n v="4"/>
    <n v="249"/>
    <n v="10704"/>
    <x v="1"/>
    <n v="66265"/>
    <n v="162.5"/>
    <n v="12484.05"/>
    <s v="Pacific"/>
    <n v="5.7166666666666668"/>
    <n v="60.024999999999999"/>
    <n v="0.96425702811244973"/>
    <n v="2.3803921600570273"/>
    <n v="2.3103321350022714"/>
    <n v="0.6020599913279624"/>
    <n v="2.3961993470957363"/>
    <n v="0.75714286965912692"/>
    <n v="1.778332168729065"/>
    <n v="-1.580718703870905E-2"/>
    <d v="2007-02-01T00:00:00"/>
  </r>
  <r>
    <n v="460"/>
    <s v="Basic Sun Preparations"/>
    <n v="2007"/>
    <x v="1"/>
    <n v="30"/>
    <n v="156.47999999999999"/>
    <n v="183.88"/>
    <n v="64.27"/>
    <n v="4"/>
    <n v="249"/>
    <n v="10704"/>
    <x v="1"/>
    <n v="66265"/>
    <n v="162.5"/>
    <n v="12484.05"/>
    <s v="Pacific"/>
    <n v="6.1293333333333333"/>
    <n v="45.97"/>
    <n v="0.73847389558232934"/>
    <n v="2.264534495078272"/>
    <n v="2.1944588374435261"/>
    <n v="0.6020599913279624"/>
    <n v="2.3961993470957363"/>
    <n v="0.7874132403586096"/>
    <n v="1.6624745037503097"/>
    <n v="-0.13166485201746431"/>
    <d v="2007-03-01T00:00:00"/>
  </r>
  <r>
    <n v="460"/>
    <s v="Basic Sun Preparations"/>
    <n v="2007"/>
    <x v="2"/>
    <n v="34"/>
    <n v="158.72999999999999"/>
    <n v="186.51"/>
    <n v="79.739999999999995"/>
    <n v="4"/>
    <n v="249"/>
    <n v="10704"/>
    <x v="1"/>
    <n v="66265"/>
    <n v="162.5"/>
    <n v="12484.05"/>
    <s v="Pacific"/>
    <n v="5.4855882352941174"/>
    <n v="46.627499999999998"/>
    <n v="0.74903614457831325"/>
    <n v="2.2707021220878181"/>
    <n v="2.200659016251719"/>
    <n v="0.6020599913279624"/>
    <n v="2.3961993470957363"/>
    <n v="0.73922320504556316"/>
    <n v="1.6686421307598558"/>
    <n v="-0.1254972250079181"/>
    <d v="2007-04-01T00:00:00"/>
  </r>
  <r>
    <n v="460"/>
    <s v="Basic Sun Preparations"/>
    <n v="2007"/>
    <x v="7"/>
    <n v="57"/>
    <n v="236.26"/>
    <n v="277.62"/>
    <n v="89.25"/>
    <n v="4"/>
    <n v="249"/>
    <n v="10704"/>
    <x v="1"/>
    <n v="66265"/>
    <n v="162.5"/>
    <n v="12484.05"/>
    <s v="Pacific"/>
    <n v="4.8705263157894736"/>
    <n v="69.405000000000001"/>
    <n v="1.1149397590361445"/>
    <n v="2.4434507498835405"/>
    <n v="2.3733901996274698"/>
    <n v="0.6020599913279624"/>
    <n v="2.3961993470957363"/>
    <n v="0.68757589421104925"/>
    <n v="1.8413907585555782"/>
    <n v="4.7251402787804334E-2"/>
    <d v="2007-05-01T00:00:00"/>
  </r>
  <r>
    <n v="460"/>
    <s v="Basic Sun Preparations"/>
    <n v="2007"/>
    <x v="4"/>
    <n v="67"/>
    <n v="278.39"/>
    <n v="327.12"/>
    <n v="124.21"/>
    <n v="4"/>
    <n v="249"/>
    <n v="10704"/>
    <x v="1"/>
    <n v="66265"/>
    <n v="162.5"/>
    <n v="12484.05"/>
    <s v="Pacific"/>
    <n v="4.8823880597014924"/>
    <n v="81.78"/>
    <n v="1.3137349397590361"/>
    <n v="2.5147070975462795"/>
    <n v="2.4446536310002371"/>
    <n v="0.6020599913279624"/>
    <n v="2.3961993470957363"/>
    <n v="0.68863229484545307"/>
    <n v="1.9126471062183172"/>
    <n v="0.11850775045054322"/>
    <d v="2007-06-01T00:00:00"/>
  </r>
  <r>
    <n v="460"/>
    <s v="Basic Sun Preparations"/>
    <n v="2007"/>
    <x v="5"/>
    <n v="46"/>
    <n v="162.97999999999999"/>
    <n v="191.51"/>
    <n v="57.52"/>
    <n v="4"/>
    <n v="249"/>
    <n v="10704"/>
    <x v="1"/>
    <n v="66265"/>
    <n v="162.5"/>
    <n v="12484.05"/>
    <s v="Pacific"/>
    <n v="4.1632608695652173"/>
    <n v="47.877499999999998"/>
    <n v="0.76911646586345372"/>
    <n v="2.2821914562755561"/>
    <n v="2.2121343134680171"/>
    <n v="0.6020599913279624"/>
    <n v="2.3961993470957363"/>
    <n v="0.61943362459398221"/>
    <n v="1.6801314649475938"/>
    <n v="-0.11400789082018015"/>
    <d v="2007-07-01T00:00:00"/>
  </r>
  <r>
    <n v="460"/>
    <s v="Basic Sun Preparations"/>
    <n v="2007"/>
    <x v="6"/>
    <n v="53"/>
    <n v="221.41"/>
    <n v="260.2"/>
    <n v="80.44"/>
    <n v="4"/>
    <n v="249"/>
    <n v="10704"/>
    <x v="1"/>
    <n v="66265"/>
    <n v="162.5"/>
    <n v="12484.05"/>
    <s v="Pacific"/>
    <n v="4.909433962264151"/>
    <n v="65.05"/>
    <n v="1.0449799196787148"/>
    <n v="2.4153072922255676"/>
    <n v="2.3451972319299799"/>
    <n v="0.6020599913279624"/>
    <n v="2.3961993470957363"/>
    <n v="0.69103142262477846"/>
    <n v="1.8132473008976051"/>
    <n v="1.9107945129831102E-2"/>
    <d v="2007-08-01T00:00:00"/>
  </r>
  <r>
    <n v="460"/>
    <s v="Basic Sun Preparations"/>
    <n v="2007"/>
    <x v="9"/>
    <n v="121"/>
    <n v="447.85"/>
    <n v="526.24"/>
    <n v="248.06"/>
    <n v="4"/>
    <n v="249"/>
    <n v="10704"/>
    <x v="1"/>
    <n v="66265"/>
    <n v="162.5"/>
    <n v="12484.05"/>
    <s v="Pacific"/>
    <n v="4.3490909090909096"/>
    <n v="131.56"/>
    <n v="2.1134136546184741"/>
    <n v="2.7211838561385795"/>
    <n v="2.6511325785504813"/>
    <n v="0.6020599913279624"/>
    <n v="2.3961993470957363"/>
    <n v="0.63839848582212944"/>
    <n v="2.119123864810617"/>
    <n v="0.32498450904284315"/>
    <d v="2007-09-01T00:00:00"/>
  </r>
  <r>
    <n v="460"/>
    <s v="Basic Sun Preparations"/>
    <n v="2007"/>
    <x v="10"/>
    <n v="292"/>
    <n v="1067.0899999999999"/>
    <n v="1253.9100000000001"/>
    <n v="432.27"/>
    <n v="4"/>
    <n v="249"/>
    <n v="10704"/>
    <x v="1"/>
    <n v="66265"/>
    <n v="162.5"/>
    <n v="12484.05"/>
    <s v="Pacific"/>
    <n v="4.2942123287671237"/>
    <n v="313.47750000000002"/>
    <n v="5.0357831325301206"/>
    <n v="3.0982663659156993"/>
    <n v="3.0282010500289847"/>
    <n v="0.6020599913279624"/>
    <n v="2.3961993470957363"/>
    <n v="0.63288351446728086"/>
    <n v="2.4962063745877368"/>
    <n v="0.70206701881996281"/>
    <d v="2007-10-01T00:00:00"/>
  </r>
  <r>
    <n v="460"/>
    <s v="Basic Sun Preparations"/>
    <n v="2007"/>
    <x v="11"/>
    <n v="158"/>
    <n v="632.46"/>
    <n v="743.15"/>
    <n v="197.04"/>
    <n v="4"/>
    <n v="249"/>
    <n v="10704"/>
    <x v="1"/>
    <n v="66265"/>
    <n v="162.5"/>
    <n v="12484.05"/>
    <s v="Pacific"/>
    <n v="4.7034810126582274"/>
    <n v="185.78749999999999"/>
    <n v="2.9845381526104418"/>
    <n v="2.8710764821285149"/>
    <n v="2.8010330637156744"/>
    <n v="0.6020599913279624"/>
    <n v="2.3961993470957363"/>
    <n v="0.67241939517409222"/>
    <n v="2.2690164908005523"/>
    <n v="0.47487713503277851"/>
    <d v="2007-11-01T00:00:00"/>
  </r>
  <r>
    <n v="460"/>
    <s v="Basic Sun Preparations"/>
    <n v="2007"/>
    <x v="8"/>
    <n v="99"/>
    <n v="376.51"/>
    <n v="442.39"/>
    <n v="168.34"/>
    <n v="4"/>
    <n v="249"/>
    <n v="10704"/>
    <x v="1"/>
    <n v="66265"/>
    <n v="162.5"/>
    <n v="12484.05"/>
    <s v="Pacific"/>
    <n v="4.4685858585858584"/>
    <n v="110.5975"/>
    <n v="1.7766666666666666"/>
    <n v="2.6458053014026461"/>
    <n v="2.5757765154295345"/>
    <n v="0.6020599913279624"/>
    <n v="2.3961993470957363"/>
    <n v="0.65017010680509624"/>
    <n v="2.0437453100746836"/>
    <n v="0.24960595430690982"/>
    <d v="2007-12-01T00:00:00"/>
  </r>
  <r>
    <n v="506"/>
    <s v="Basic Sun Preparations"/>
    <n v="2007"/>
    <x v="3"/>
    <n v="60"/>
    <n v="245.5"/>
    <n v="288.48"/>
    <n v="125.34"/>
    <n v="8"/>
    <n v="627"/>
    <n v="23434"/>
    <x v="2"/>
    <n v="97245"/>
    <n v="384.2"/>
    <n v="36746.449999999997"/>
    <s v="Pacific"/>
    <n v="4.8080000000000007"/>
    <n v="36.06"/>
    <n v="0.46009569377990434"/>
    <n v="2.4601157093783268"/>
    <n v="2.3900514964589874"/>
    <n v="0.90308998699194354"/>
    <n v="2.7972675408307164"/>
    <n v="0.68196445899468316"/>
    <n v="1.5570257223863833"/>
    <n v="-0.33715183145238969"/>
    <d v="2007-01-01T00:00:00"/>
  </r>
  <r>
    <n v="506"/>
    <s v="Basic Sun Preparations"/>
    <n v="2007"/>
    <x v="0"/>
    <n v="110"/>
    <n v="413.81"/>
    <n v="486.19"/>
    <n v="214.72"/>
    <n v="8"/>
    <n v="627"/>
    <n v="23434"/>
    <x v="2"/>
    <n v="97245"/>
    <n v="384.2"/>
    <n v="36746.449999999997"/>
    <s v="Pacific"/>
    <n v="4.4199090909090906"/>
    <n v="60.77375"/>
    <n v="0.77542264752791068"/>
    <n v="2.6868060219909005"/>
    <n v="2.6168009814779603"/>
    <n v="0.90308998699194354"/>
    <n v="2.7972675408307164"/>
    <n v="0.64541333683267521"/>
    <n v="1.7837160349989567"/>
    <n v="-0.11046151883981614"/>
    <d v="2007-02-01T00:00:00"/>
  </r>
  <r>
    <n v="506"/>
    <s v="Basic Sun Preparations"/>
    <n v="2007"/>
    <x v="1"/>
    <n v="91"/>
    <n v="333.23"/>
    <n v="391.61"/>
    <n v="153.78"/>
    <n v="8"/>
    <n v="627"/>
    <n v="23434"/>
    <x v="2"/>
    <n v="97245"/>
    <n v="384.2"/>
    <n v="36746.449999999997"/>
    <s v="Pacific"/>
    <n v="4.3034065934065939"/>
    <n v="48.951250000000002"/>
    <n v="0.62457735247208934"/>
    <n v="2.5928537732469548"/>
    <n v="2.5227440931187841"/>
    <n v="0.90308998699194354"/>
    <n v="2.7972675408307164"/>
    <n v="0.63381238092586134"/>
    <n v="1.6897637862550112"/>
    <n v="-0.20441376758376154"/>
    <d v="2007-03-01T00:00:00"/>
  </r>
  <r>
    <n v="506"/>
    <s v="Basic Sun Preparations"/>
    <n v="2007"/>
    <x v="2"/>
    <n v="135"/>
    <n v="557.95000000000005"/>
    <n v="655.62"/>
    <n v="274.39999999999998"/>
    <n v="8"/>
    <n v="627"/>
    <n v="23434"/>
    <x v="2"/>
    <n v="97245"/>
    <n v="384.2"/>
    <n v="36746.449999999997"/>
    <s v="Pacific"/>
    <n v="4.8564444444444446"/>
    <n v="81.952500000000001"/>
    <n v="1.0456459330143542"/>
    <n v="2.8166521934603179"/>
    <n v="2.7465952819178026"/>
    <n v="0.90308998699194354"/>
    <n v="2.7972675408307164"/>
    <n v="0.68631842496531181"/>
    <n v="1.9135622064683744"/>
    <n v="1.9384652629601564E-2"/>
    <d v="2007-04-01T00:00:00"/>
  </r>
  <r>
    <n v="506"/>
    <s v="Basic Sun Preparations"/>
    <n v="2007"/>
    <x v="7"/>
    <n v="243"/>
    <n v="978.75"/>
    <n v="1150.1199999999999"/>
    <n v="440.76"/>
    <n v="8"/>
    <n v="627"/>
    <n v="23434"/>
    <x v="2"/>
    <n v="97245"/>
    <n v="384.2"/>
    <n v="36746.449999999997"/>
    <s v="Pacific"/>
    <n v="4.7330041152263371"/>
    <n v="143.76499999999999"/>
    <n v="1.834322169059011"/>
    <n v="3.0607431556744431"/>
    <n v="2.9906717750659997"/>
    <n v="0.90308998699194354"/>
    <n v="2.7972675408307164"/>
    <n v="0.6751368820761311"/>
    <n v="2.1576531686824998"/>
    <n v="0.26347561484372689"/>
    <d v="2007-05-01T00:00:00"/>
  </r>
  <r>
    <n v="506"/>
    <s v="Basic Sun Preparations"/>
    <n v="2007"/>
    <x v="4"/>
    <n v="276"/>
    <n v="1145.2"/>
    <n v="1345.67"/>
    <n v="571.88"/>
    <n v="8"/>
    <n v="627"/>
    <n v="23434"/>
    <x v="2"/>
    <n v="97245"/>
    <n v="384.2"/>
    <n v="36746.449999999997"/>
    <s v="Pacific"/>
    <n v="4.8756159420289862"/>
    <n v="168.20875000000001"/>
    <n v="2.1462041467304624"/>
    <n v="3.1289385704745114"/>
    <n v="3.0588813393495609"/>
    <n v="0.90308998699194354"/>
    <n v="2.7972675408307164"/>
    <n v="0.68802948840929368"/>
    <n v="2.2258485834825676"/>
    <n v="0.3316710296437948"/>
    <d v="2007-06-01T00:00:00"/>
  </r>
  <r>
    <n v="506"/>
    <s v="Basic Sun Preparations"/>
    <n v="2007"/>
    <x v="5"/>
    <n v="162"/>
    <n v="611.71"/>
    <n v="718.83"/>
    <n v="310.95"/>
    <n v="8"/>
    <n v="627"/>
    <n v="23434"/>
    <x v="2"/>
    <n v="97245"/>
    <n v="384.2"/>
    <n v="36746.449999999997"/>
    <s v="Pacific"/>
    <n v="4.4372222222222222"/>
    <n v="89.853750000000005"/>
    <n v="1.1464593301435408"/>
    <n v="2.8566261938717963"/>
    <n v="2.7865455802351256"/>
    <n v="0.90308998699194354"/>
    <n v="2.7972675408307164"/>
    <n v="0.6471111793291654"/>
    <n v="1.9535362068798527"/>
    <n v="5.935865304107997E-2"/>
    <d v="2007-07-01T00:00:00"/>
  </r>
  <r>
    <n v="506"/>
    <s v="Basic Sun Preparations"/>
    <n v="2007"/>
    <x v="6"/>
    <n v="199"/>
    <n v="771.52"/>
    <n v="906.59"/>
    <n v="339.05"/>
    <n v="8"/>
    <n v="627"/>
    <n v="23434"/>
    <x v="2"/>
    <n v="97245"/>
    <n v="384.2"/>
    <n v="36746.449999999997"/>
    <s v="Pacific"/>
    <n v="4.5557286432160806"/>
    <n v="113.32375"/>
    <n v="1.4459170653907496"/>
    <n v="2.9574109243313487"/>
    <n v="2.8873471886973596"/>
    <n v="0.90308998699194354"/>
    <n v="2.7972675408307164"/>
    <n v="0.65855784792164207"/>
    <n v="2.0543209373394049"/>
    <n v="0.1601433835006322"/>
    <d v="2007-08-01T00:00:00"/>
  </r>
  <r>
    <n v="506"/>
    <s v="Basic Sun Preparations"/>
    <n v="2007"/>
    <x v="9"/>
    <n v="289"/>
    <n v="1032.54"/>
    <n v="1213.31"/>
    <n v="419.99"/>
    <n v="8"/>
    <n v="627"/>
    <n v="23434"/>
    <x v="2"/>
    <n v="97245"/>
    <n v="384.2"/>
    <n v="36746.449999999997"/>
    <s v="Pacific"/>
    <n v="4.1983044982698958"/>
    <n v="151.66374999999999"/>
    <n v="1.935103668261563"/>
    <n v="3.0839717770321271"/>
    <n v="3.0139068849703614"/>
    <n v="0.90308998699194354"/>
    <n v="2.7972675408307164"/>
    <n v="0.623073934275579"/>
    <n v="2.1808817900401833"/>
    <n v="0.28670423620141045"/>
    <d v="2007-09-01T00:00:00"/>
  </r>
  <r>
    <n v="506"/>
    <s v="Basic Sun Preparations"/>
    <n v="2007"/>
    <x v="10"/>
    <n v="544"/>
    <n v="1892.71"/>
    <n v="2224.09"/>
    <n v="783.93"/>
    <n v="8"/>
    <n v="627"/>
    <n v="23434"/>
    <x v="2"/>
    <n v="97245"/>
    <n v="384.2"/>
    <n v="36746.449999999997"/>
    <s v="Pacific"/>
    <n v="4.0884007352941181"/>
    <n v="278.01125000000002"/>
    <n v="3.5471929824561408"/>
    <n v="3.3471523574210469"/>
    <n v="3.2770840766960196"/>
    <n v="0.90308998699194354"/>
    <n v="2.7972675408307164"/>
    <n v="0.61155345772286684"/>
    <n v="2.4440623704291031"/>
    <n v="0.54988481659033028"/>
    <d v="2007-10-01T00:00:00"/>
  </r>
  <r>
    <n v="506"/>
    <s v="Basic Sun Preparations"/>
    <n v="2007"/>
    <x v="11"/>
    <n v="356"/>
    <n v="1230.83"/>
    <n v="1446.31"/>
    <n v="519.19000000000005"/>
    <n v="8"/>
    <n v="627"/>
    <n v="23434"/>
    <x v="2"/>
    <n v="97245"/>
    <n v="384.2"/>
    <n v="36746.449999999997"/>
    <s v="Pacific"/>
    <n v="4.0626685393258422"/>
    <n v="180.78874999999999"/>
    <n v="2.3067145135566189"/>
    <n v="3.160261388988955"/>
    <n v="3.090198073109768"/>
    <n v="0.90308998699194354"/>
    <n v="2.7972675408307164"/>
    <n v="0.60881139101607995"/>
    <n v="2.2571714019970117"/>
    <n v="0.36299384815823876"/>
    <d v="2007-11-01T00:00:00"/>
  </r>
  <r>
    <n v="506"/>
    <s v="Basic Sun Preparations"/>
    <n v="2007"/>
    <x v="8"/>
    <n v="173"/>
    <n v="634.94000000000005"/>
    <n v="746.1"/>
    <n v="186.41"/>
    <n v="8"/>
    <n v="627"/>
    <n v="23434"/>
    <x v="2"/>
    <n v="97245"/>
    <n v="384.2"/>
    <n v="36746.449999999997"/>
    <s v="Pacific"/>
    <n v="4.3127167630057803"/>
    <n v="93.262500000000003"/>
    <n v="1.1899521531100479"/>
    <n v="2.8727970399895986"/>
    <n v="2.8027326876540815"/>
    <n v="0.90308998699194354"/>
    <n v="2.7972675408307164"/>
    <n v="0.63475093686080297"/>
    <n v="1.9697070529976548"/>
    <n v="7.5529499158881991E-2"/>
    <d v="2007-12-01T00:00:00"/>
  </r>
  <r>
    <n v="519"/>
    <s v="Basic Sun Preparations"/>
    <n v="2007"/>
    <x v="3"/>
    <n v="456"/>
    <n v="1693.15"/>
    <n v="1989.41"/>
    <n v="812.1"/>
    <n v="18"/>
    <n v="2019"/>
    <n v="78799"/>
    <x v="2"/>
    <n v="274493"/>
    <n v="890.2"/>
    <n v="124946.25"/>
    <s v="Pacific"/>
    <n v="4.3627412280701758"/>
    <n v="110.52277777777778"/>
    <n v="0.98534422981674097"/>
    <n v="3.2987242966427561"/>
    <n v="3.2286954349468355"/>
    <n v="1.255272505103306"/>
    <n v="3.3051363189436391"/>
    <n v="0.63975945397832112"/>
    <n v="2.0434517915394501"/>
    <n v="-6.4120223008832218E-3"/>
    <d v="2007-01-01T00:00:00"/>
  </r>
  <r>
    <n v="519"/>
    <s v="Basic Sun Preparations"/>
    <n v="2007"/>
    <x v="0"/>
    <n v="404"/>
    <n v="1515.23"/>
    <n v="1780.49"/>
    <n v="732.67"/>
    <n v="18"/>
    <n v="2019"/>
    <n v="78799"/>
    <x v="2"/>
    <n v="274493"/>
    <n v="890.2"/>
    <n v="124946.25"/>
    <s v="Pacific"/>
    <n v="4.4071534653465347"/>
    <n v="98.916111111111107"/>
    <n v="0.8818672610203071"/>
    <n v="3.2505395388319434"/>
    <n v="3.1804785603296559"/>
    <n v="1.255272505103306"/>
    <n v="3.3051363189436391"/>
    <n v="0.64415817372133843"/>
    <n v="1.9952670337286373"/>
    <n v="-5.4596780111695893E-2"/>
    <d v="2007-02-01T00:00:00"/>
  </r>
  <r>
    <n v="519"/>
    <s v="Basic Sun Preparations"/>
    <n v="2007"/>
    <x v="1"/>
    <n v="336"/>
    <n v="1152.28"/>
    <n v="1354"/>
    <n v="568.39"/>
    <n v="18"/>
    <n v="2019"/>
    <n v="78799"/>
    <x v="2"/>
    <n v="274493"/>
    <n v="890.2"/>
    <n v="124946.25"/>
    <s v="Pacific"/>
    <n v="4.0297619047619051"/>
    <n v="75.222222222222229"/>
    <n v="0.67062902426944027"/>
    <n v="3.1316186643491255"/>
    <n v="3.0615580239476543"/>
    <n v="1.255272505103306"/>
    <n v="3.3051363189436391"/>
    <n v="0.60527938695928152"/>
    <n v="1.8763461592458195"/>
    <n v="-0.17351765459451379"/>
    <d v="2007-03-01T00:00:00"/>
  </r>
  <r>
    <n v="519"/>
    <s v="Basic Sun Preparations"/>
    <n v="2007"/>
    <x v="2"/>
    <n v="655"/>
    <n v="2266.4899999999998"/>
    <n v="2663.13"/>
    <n v="1025.32"/>
    <n v="18"/>
    <n v="2019"/>
    <n v="78799"/>
    <x v="2"/>
    <n v="274493"/>
    <n v="890.2"/>
    <n v="124946.25"/>
    <s v="Pacific"/>
    <n v="4.0658473282442751"/>
    <n v="147.95166666666668"/>
    <n v="1.319034175334324"/>
    <n v="3.42539236692885"/>
    <n v="3.3553538072445193"/>
    <n v="1.255272505103306"/>
    <n v="3.3051363189436391"/>
    <n v="0.60915106693706689"/>
    <n v="2.1701198618255439"/>
    <n v="0.12025604798521064"/>
    <d v="2007-04-01T00:00:00"/>
  </r>
  <r>
    <n v="519"/>
    <s v="Basic Sun Preparations"/>
    <n v="2007"/>
    <x v="6"/>
    <n v="963"/>
    <n v="3467.45"/>
    <n v="4074.5"/>
    <n v="1238.25"/>
    <n v="18"/>
    <n v="2019"/>
    <n v="78799"/>
    <x v="2"/>
    <n v="274493"/>
    <n v="890.2"/>
    <n v="124946.25"/>
    <s v="Pacific"/>
    <n v="4.2310488058151607"/>
    <n v="226.36111111111111"/>
    <n v="2.0180782565626547"/>
    <n v="3.6100743221400546"/>
    <n v="3.5400102073428261"/>
    <n v="1.255272505103306"/>
    <n v="3.3051363189436391"/>
    <n v="0.62644803501552027"/>
    <n v="2.3548018170367486"/>
    <n v="0.30493800319641551"/>
    <d v="2007-08-01T00:00:00"/>
  </r>
  <r>
    <n v="519"/>
    <s v="Basic Sun Preparations"/>
    <n v="2007"/>
    <x v="8"/>
    <n v="918"/>
    <n v="3110.17"/>
    <n v="3654.68"/>
    <n v="1273.93"/>
    <n v="18"/>
    <n v="2019"/>
    <n v="78799"/>
    <x v="2"/>
    <n v="274493"/>
    <n v="890.2"/>
    <n v="124946.25"/>
    <s v="Pacific"/>
    <n v="3.9811328976034859"/>
    <n v="203.03777777777776"/>
    <n v="1.8101436354631004"/>
    <n v="3.5628493565830035"/>
    <n v="3.4927841279477807"/>
    <n v="1.255272505103306"/>
    <n v="3.3051363189436391"/>
    <n v="0.60000667538176089"/>
    <n v="2.307576851479697"/>
    <n v="0.25771303763936398"/>
    <d v="2007-12-01T00:00:00"/>
  </r>
  <r>
    <n v="538"/>
    <s v="Basic Sun Preparations"/>
    <n v="2007"/>
    <x v="3"/>
    <n v="259"/>
    <n v="969.67"/>
    <n v="1139.4000000000001"/>
    <n v="388.61"/>
    <n v="16"/>
    <n v="1140"/>
    <n v="47018"/>
    <x v="2"/>
    <n v="262555"/>
    <n v="576.20000000000005"/>
    <n v="83879.55"/>
    <s v="Pacific"/>
    <n v="4.3992277992277993"/>
    <n v="71.212500000000006"/>
    <n v="0.9994736842105264"/>
    <n v="3.0566762151206612"/>
    <n v="2.9866239594587665"/>
    <n v="1.2041199826559248"/>
    <n v="3.0569048513364727"/>
    <n v="0.64337645103940933"/>
    <n v="1.8525562324647364"/>
    <n v="-2.2863621581138398E-4"/>
    <d v="2007-01-01T00:00:00"/>
  </r>
  <r>
    <n v="538"/>
    <s v="Basic Sun Preparations"/>
    <n v="2007"/>
    <x v="0"/>
    <n v="183"/>
    <n v="764.7"/>
    <n v="898.62"/>
    <n v="346.04"/>
    <n v="16"/>
    <n v="1140"/>
    <n v="47018"/>
    <x v="2"/>
    <n v="262555"/>
    <n v="576.20000000000005"/>
    <n v="83879.55"/>
    <s v="Pacific"/>
    <n v="4.9104918032786884"/>
    <n v="56.16375"/>
    <n v="0.78826315789473689"/>
    <n v="2.9535760801739657"/>
    <n v="2.8834910901889299"/>
    <n v="1.2041199826559248"/>
    <n v="3.0569048513364727"/>
    <n v="0.69112499044353604"/>
    <n v="1.7494560975180407"/>
    <n v="-0.10332877116250709"/>
    <d v="2007-02-01T00:00:00"/>
  </r>
  <r>
    <n v="538"/>
    <s v="Basic Sun Preparations"/>
    <n v="2007"/>
    <x v="1"/>
    <n v="205"/>
    <n v="783.25"/>
    <n v="920.32"/>
    <n v="320.39999999999998"/>
    <n v="16"/>
    <n v="1140"/>
    <n v="47018"/>
    <x v="2"/>
    <n v="262555"/>
    <n v="576.20000000000005"/>
    <n v="83879.55"/>
    <s v="Pacific"/>
    <n v="4.489365853658537"/>
    <n v="57.52"/>
    <n v="0.80729824561403518"/>
    <n v="2.9639388600307508"/>
    <n v="2.8939004035537428"/>
    <n v="1.2041199826559248"/>
    <n v="3.0569048513364727"/>
    <n v="0.65218499897499671"/>
    <n v="1.7598188773748262"/>
    <n v="-9.2965991305721571E-2"/>
    <d v="2007-03-01T00:00:00"/>
  </r>
  <r>
    <n v="538"/>
    <s v="Basic Sun Preparations"/>
    <n v="2007"/>
    <x v="2"/>
    <n v="302"/>
    <n v="1305.7"/>
    <n v="1534.28"/>
    <n v="595.72"/>
    <n v="16"/>
    <n v="1140"/>
    <n v="47018"/>
    <x v="2"/>
    <n v="262555"/>
    <n v="576.20000000000005"/>
    <n v="83879.55"/>
    <s v="Pacific"/>
    <n v="5.0803973509933771"/>
    <n v="95.892499999999998"/>
    <n v="1.345859649122807"/>
    <n v="3.185904623862164"/>
    <n v="3.1158434041128165"/>
    <n v="1.2041199826559248"/>
    <n v="3.0569048513364727"/>
    <n v="0.70589768090501326"/>
    <n v="1.9817846412062392"/>
    <n v="0.12899977252569136"/>
    <d v="2007-04-01T00:00:00"/>
  </r>
  <r>
    <n v="538"/>
    <s v="Basic Sun Preparations"/>
    <n v="2007"/>
    <x v="7"/>
    <n v="453"/>
    <n v="1840.91"/>
    <n v="2163.14"/>
    <n v="803.99"/>
    <n v="16"/>
    <n v="1140"/>
    <n v="47018"/>
    <x v="2"/>
    <n v="262555"/>
    <n v="576.20000000000005"/>
    <n v="83879.55"/>
    <s v="Pacific"/>
    <n v="4.7751434878587196"/>
    <n v="135.19624999999999"/>
    <n v="1.8974912280701752"/>
    <n v="3.3350846282046365"/>
    <n v="3.2650325568588201"/>
    <n v="1.2041199826559248"/>
    <n v="3.0569048513364727"/>
    <n v="0.67898642619180472"/>
    <n v="2.1309646455487119"/>
    <n v="0.27817977686816397"/>
    <d v="2007-05-01T00:00:00"/>
  </r>
  <r>
    <n v="538"/>
    <s v="Basic Sun Preparations"/>
    <n v="2007"/>
    <x v="4"/>
    <n v="531"/>
    <n v="2105.0300000000002"/>
    <n v="2473.4899999999998"/>
    <n v="810.49"/>
    <n v="16"/>
    <n v="1140"/>
    <n v="47018"/>
    <x v="2"/>
    <n v="262555"/>
    <n v="576.20000000000005"/>
    <n v="83879.55"/>
    <s v="Pacific"/>
    <n v="4.6581732580037665"/>
    <n v="154.59312499999999"/>
    <n v="2.1697280701754385"/>
    <n v="3.3933101589073567"/>
    <n v="3.323258289597633"/>
    <n v="1.2041199826559248"/>
    <n v="3.0569048513364727"/>
    <n v="0.66821563782588767"/>
    <n v="2.1891901762514316"/>
    <n v="0.33640530757088405"/>
    <d v="2007-06-01T00:00:00"/>
  </r>
  <r>
    <n v="538"/>
    <s v="Basic Sun Preparations"/>
    <n v="2007"/>
    <x v="5"/>
    <n v="406"/>
    <n v="1587.27"/>
    <n v="1865.21"/>
    <n v="600.98"/>
    <n v="16"/>
    <n v="1140"/>
    <n v="47018"/>
    <x v="2"/>
    <n v="262555"/>
    <n v="576.20000000000005"/>
    <n v="83879.55"/>
    <s v="Pacific"/>
    <n v="4.5941133004926114"/>
    <n v="116.575625"/>
    <n v="1.6361491228070175"/>
    <n v="3.2707277351832569"/>
    <n v="3.2006508080002347"/>
    <n v="1.2041199826559248"/>
    <n v="3.0569048513364727"/>
    <n v="0.66220170160606295"/>
    <n v="2.0666077525273323"/>
    <n v="0.21382288384678447"/>
    <d v="2007-07-01T00:00:00"/>
  </r>
  <r>
    <n v="538"/>
    <s v="Basic Sun Preparations"/>
    <n v="2007"/>
    <x v="6"/>
    <n v="548"/>
    <n v="2111.69"/>
    <n v="2481.34"/>
    <n v="861.03"/>
    <n v="16"/>
    <n v="1140"/>
    <n v="47018"/>
    <x v="2"/>
    <n v="262555"/>
    <n v="576.20000000000005"/>
    <n v="83879.55"/>
    <s v="Pacific"/>
    <n v="4.5279927007299277"/>
    <n v="155.08375000000001"/>
    <n v="2.1766140350877192"/>
    <n v="3.3946862765684558"/>
    <n v="3.3246301633073392"/>
    <n v="1.2041199826559248"/>
    <n v="3.0569048513364727"/>
    <n v="0.6559057180840866"/>
    <n v="2.1905662939125308"/>
    <n v="0.33778142523198307"/>
    <d v="2007-08-01T00:00:00"/>
  </r>
  <r>
    <n v="538"/>
    <s v="Basic Sun Preparations"/>
    <n v="2007"/>
    <x v="9"/>
    <n v="618"/>
    <n v="2463.35"/>
    <n v="2894.42"/>
    <n v="754.22"/>
    <n v="16"/>
    <n v="1140"/>
    <n v="47018"/>
    <x v="2"/>
    <n v="262555"/>
    <n v="576.20000000000005"/>
    <n v="83879.55"/>
    <s v="Pacific"/>
    <n v="4.6835275080906147"/>
    <n v="180.90125"/>
    <n v="2.5389649122807016"/>
    <n v="3.4615615504346264"/>
    <n v="3.3915261220581994"/>
    <n v="1.2041199826559248"/>
    <n v="3.0569048513364727"/>
    <n v="0.67057307534581045"/>
    <n v="2.2574415677787014"/>
    <n v="0.40465669909815372"/>
    <d v="2007-09-01T00:00:00"/>
  </r>
  <r>
    <n v="538"/>
    <s v="Basic Sun Preparations"/>
    <n v="2007"/>
    <x v="8"/>
    <n v="530"/>
    <n v="2026.08"/>
    <n v="2380.8000000000002"/>
    <n v="606.78"/>
    <n v="16"/>
    <n v="1140"/>
    <n v="47018"/>
    <x v="2"/>
    <n v="262555"/>
    <n v="576.20000000000005"/>
    <n v="83879.55"/>
    <s v="Pacific"/>
    <n v="4.4920754716981133"/>
    <n v="148.80000000000001"/>
    <n v="2.088421052631579"/>
    <n v="3.3767229138657848"/>
    <n v="3.3066565895299953"/>
    <n v="1.2041199826559248"/>
    <n v="3.0569048513364727"/>
    <n v="0.65244704426499567"/>
    <n v="2.1726029312098598"/>
    <n v="0.31981806252931211"/>
    <d v="2007-12-01T00:00:00"/>
  </r>
  <r>
    <n v="541"/>
    <s v="Basic Sun Preparations"/>
    <n v="2007"/>
    <x v="4"/>
    <n v="167"/>
    <n v="681.1"/>
    <n v="800.35"/>
    <n v="309.39999999999998"/>
    <n v="5"/>
    <n v="259"/>
    <n v="9850"/>
    <x v="1"/>
    <n v="45382"/>
    <n v="158"/>
    <n v="13460.34"/>
    <s v="Pacific"/>
    <n v="4.7925149700598801"/>
    <n v="160.07"/>
    <n v="3.0901544401544401"/>
    <n v="2.903279949276556"/>
    <n v="2.8332108802826088"/>
    <n v="0.69897000433601886"/>
    <n v="2.4132997640812519"/>
    <n v="0.68056347812897255"/>
    <n v="2.2043099449405372"/>
    <n v="0.48998018519530401"/>
    <d v="2007-06-01T00:00:00"/>
  </r>
  <r>
    <n v="541"/>
    <s v="Basic Sun Preparations"/>
    <n v="2007"/>
    <x v="5"/>
    <n v="87"/>
    <n v="313.18"/>
    <n v="368.02"/>
    <n v="134.04"/>
    <n v="5"/>
    <n v="259"/>
    <n v="9850"/>
    <x v="1"/>
    <n v="45382"/>
    <n v="158"/>
    <n v="13460.34"/>
    <s v="Pacific"/>
    <n v="4.2301149425287354"/>
    <n v="73.603999999999999"/>
    <n v="1.4209266409266408"/>
    <n v="2.5658714209931293"/>
    <n v="2.4957940197748676"/>
    <n v="0.69897000433601886"/>
    <n v="2.4132997640812519"/>
    <n v="0.62635216837451058"/>
    <n v="1.8669014166571103"/>
    <n v="0.15257165691187721"/>
    <d v="2007-07-01T00:00:00"/>
  </r>
  <r>
    <n v="541"/>
    <s v="Basic Sun Preparations"/>
    <n v="2007"/>
    <x v="6"/>
    <n v="111"/>
    <n v="419.15"/>
    <n v="492.5"/>
    <n v="158.16999999999999"/>
    <n v="5"/>
    <n v="259"/>
    <n v="9850"/>
    <x v="1"/>
    <n v="45382"/>
    <n v="158"/>
    <n v="13460.34"/>
    <s v="Pacific"/>
    <n v="4.4369369369369371"/>
    <n v="98.5"/>
    <n v="1.9015444015444016"/>
    <n v="2.6924062348336304"/>
    <n v="2.6223694704947351"/>
    <n v="0.69897000433601886"/>
    <n v="2.4132997640812519"/>
    <n v="0.64708325604697314"/>
    <n v="1.9934362304976116"/>
    <n v="0.27910647075237871"/>
    <d v="2007-08-01T00:00:00"/>
  </r>
  <r>
    <n v="541"/>
    <s v="Basic Sun Preparations"/>
    <n v="2007"/>
    <x v="9"/>
    <n v="144"/>
    <n v="543.45000000000005"/>
    <n v="638.58000000000004"/>
    <n v="226.82"/>
    <n v="5"/>
    <n v="259"/>
    <n v="9850"/>
    <x v="1"/>
    <n v="45382"/>
    <n v="158"/>
    <n v="13460.34"/>
    <s v="Pacific"/>
    <n v="4.4345833333333333"/>
    <n v="127.71600000000001"/>
    <n v="2.4655598455598455"/>
    <n v="2.8052153125346893"/>
    <n v="2.7351595930902182"/>
    <n v="0.69897000433601886"/>
    <n v="2.4132997640812519"/>
    <n v="0.64685282043943937"/>
    <n v="2.1062453081986701"/>
    <n v="0.39191554845343723"/>
    <d v="2007-09-01T00:00:00"/>
  </r>
  <r>
    <n v="541"/>
    <s v="Basic Sun Preparations"/>
    <n v="2007"/>
    <x v="10"/>
    <n v="426"/>
    <n v="1643.73"/>
    <n v="1931.47"/>
    <n v="663.14"/>
    <n v="5"/>
    <n v="259"/>
    <n v="9850"/>
    <x v="1"/>
    <n v="45382"/>
    <n v="158"/>
    <n v="13460.34"/>
    <s v="Pacific"/>
    <n v="4.5339671361502347"/>
    <n v="386.29399999999998"/>
    <n v="7.4574131274131279"/>
    <n v="3.2858879669796019"/>
    <n v="3.2158304816102707"/>
    <n v="0.69897000433601886"/>
    <n v="2.4132997640812519"/>
    <n v="0.65647836787688285"/>
    <n v="2.5869179626435832"/>
    <n v="0.87258820289835004"/>
    <d v="2007-10-01T00:00:00"/>
  </r>
  <r>
    <n v="541"/>
    <s v="Basic Sun Preparations"/>
    <n v="2007"/>
    <x v="11"/>
    <n v="259"/>
    <n v="961.73"/>
    <n v="1130.03"/>
    <n v="316.63"/>
    <n v="5"/>
    <n v="259"/>
    <n v="9850"/>
    <x v="1"/>
    <n v="45382"/>
    <n v="158"/>
    <n v="13460.34"/>
    <s v="Pacific"/>
    <n v="4.363050193050193"/>
    <n v="226.006"/>
    <n v="4.363050193050193"/>
    <n v="3.0530899732723675"/>
    <n v="2.9830531635466175"/>
    <n v="0.69897000433601886"/>
    <n v="2.4132997640812519"/>
    <n v="0.63979020919111573"/>
    <n v="2.3541199689363488"/>
    <n v="0.63979020919111573"/>
    <d v="2007-11-01T00:00:00"/>
  </r>
  <r>
    <n v="541"/>
    <s v="Basic Sun Preparations"/>
    <n v="2007"/>
    <x v="8"/>
    <n v="108"/>
    <n v="410.86"/>
    <n v="482.76"/>
    <n v="153.43"/>
    <n v="5"/>
    <n v="259"/>
    <n v="9850"/>
    <x v="1"/>
    <n v="45382"/>
    <n v="158"/>
    <n v="13460.34"/>
    <s v="Pacific"/>
    <n v="4.47"/>
    <n v="96.551999999999992"/>
    <n v="1.8639382239382238"/>
    <n v="2.6837312786188861"/>
    <n v="2.6136938618146122"/>
    <n v="0.69897000433601886"/>
    <n v="2.4132997640812519"/>
    <n v="0.6503075231319364"/>
    <n v="1.9847612742828673"/>
    <n v="0.27043151453763431"/>
    <d v="2007-12-01T00:00:00"/>
  </r>
  <r>
    <n v="541"/>
    <s v="Basic Sun Preparations"/>
    <n v="2007"/>
    <x v="3"/>
    <n v="57"/>
    <n v="246.72"/>
    <n v="289.89999999999998"/>
    <n v="127.86"/>
    <n v="5"/>
    <n v="259"/>
    <n v="9850"/>
    <x v="1"/>
    <n v="45382"/>
    <n v="158"/>
    <n v="13460.34"/>
    <s v="Pacific"/>
    <n v="5.0859649122807014"/>
    <n v="57.98"/>
    <n v="1.1193050193050191"/>
    <n v="2.4622482153549976"/>
    <n v="2.392204356370863"/>
    <n v="0.69897000433601886"/>
    <n v="2.4132997640812519"/>
    <n v="0.70637335968250603"/>
    <n v="1.7632782110189786"/>
    <n v="4.8948451273745551E-2"/>
    <d v="2007-01-01T00:00:00"/>
  </r>
  <r>
    <n v="541"/>
    <s v="Basic Sun Preparations"/>
    <n v="2007"/>
    <x v="0"/>
    <n v="55"/>
    <n v="190.43"/>
    <n v="223.78"/>
    <n v="75.31"/>
    <n v="5"/>
    <n v="259"/>
    <n v="9850"/>
    <x v="1"/>
    <n v="45382"/>
    <n v="158"/>
    <n v="13460.34"/>
    <s v="Pacific"/>
    <n v="4.0687272727272727"/>
    <n v="44.756"/>
    <n v="0.86401544401544406"/>
    <n v="2.349821269512391"/>
    <n v="2.2797353674105016"/>
    <n v="0.69897000433601886"/>
    <n v="2.4132997640812519"/>
    <n v="0.60945858001814701"/>
    <n v="1.650851265176372"/>
    <n v="-6.3478494568860899E-2"/>
    <d v="2007-02-01T00:00:00"/>
  </r>
  <r>
    <n v="541"/>
    <s v="Basic Sun Preparations"/>
    <n v="2007"/>
    <x v="1"/>
    <n v="63"/>
    <n v="252.75"/>
    <n v="297"/>
    <n v="114.95"/>
    <n v="5"/>
    <n v="259"/>
    <n v="9850"/>
    <x v="1"/>
    <n v="45382"/>
    <n v="158"/>
    <n v="13460.34"/>
    <s v="Pacific"/>
    <n v="4.7142857142857144"/>
    <n v="59.4"/>
    <n v="1.1467181467181466"/>
    <n v="2.4727564493172123"/>
    <n v="2.4026911642630386"/>
    <n v="0.69897000433601886"/>
    <n v="2.4132997640812519"/>
    <n v="0.67341589986363071"/>
    <n v="1.7737864449811935"/>
    <n v="5.9456685235960496E-2"/>
    <d v="2007-03-01T00:00:00"/>
  </r>
  <r>
    <n v="541"/>
    <s v="Basic Sun Preparations"/>
    <n v="2007"/>
    <x v="2"/>
    <n v="107"/>
    <n v="511.93"/>
    <n v="601.52"/>
    <n v="259.08999999999997"/>
    <n v="5"/>
    <n v="259"/>
    <n v="9850"/>
    <x v="1"/>
    <n v="45382"/>
    <n v="158"/>
    <n v="13460.34"/>
    <s v="Pacific"/>
    <n v="5.6216822429906541"/>
    <n v="120.304"/>
    <n v="2.3224710424710424"/>
    <n v="2.7792500718175717"/>
    <n v="2.7092105807178433"/>
    <n v="0.69897000433601886"/>
    <n v="2.4132997640812519"/>
    <n v="0.74986629413236205"/>
    <n v="2.0802800674815529"/>
    <n v="0.36595030773631987"/>
    <d v="2007-04-01T00:00:00"/>
  </r>
  <r>
    <n v="541"/>
    <s v="Basic Sun Preparations"/>
    <n v="2007"/>
    <x v="7"/>
    <n v="127"/>
    <n v="486.83"/>
    <n v="572.07000000000005"/>
    <n v="252.58"/>
    <n v="5"/>
    <n v="259"/>
    <n v="9850"/>
    <x v="1"/>
    <n v="45382"/>
    <n v="158"/>
    <n v="13460.34"/>
    <s v="Pacific"/>
    <n v="4.5044881889763779"/>
    <n v="114.41400000000002"/>
    <n v="2.2087644787644791"/>
    <n v="2.7574491734673381"/>
    <n v="2.6873773329783437"/>
    <n v="0.69897000433601886"/>
    <n v="2.4132997640812519"/>
    <n v="0.65364545251138129"/>
    <n v="2.0584791691313193"/>
    <n v="0.34414940938608635"/>
    <d v="2007-05-01T00:00:00"/>
  </r>
  <r>
    <n v="560"/>
    <s v="Basic Sun Preparations"/>
    <n v="2007"/>
    <x v="3"/>
    <n v="436"/>
    <n v="1876.58"/>
    <n v="2205"/>
    <n v="919.36"/>
    <n v="16"/>
    <n v="764"/>
    <n v="55660"/>
    <x v="2"/>
    <n v="98871"/>
    <n v="445.2"/>
    <n v="104546.52"/>
    <s v="Mid-Atlantic"/>
    <n v="5.057339449541284"/>
    <n v="137.8125"/>
    <n v="2.8861256544502618"/>
    <n v="3.3434085938038574"/>
    <n v="3.2733670834402657"/>
    <n v="1.2041199826559248"/>
    <n v="2.8830933585756897"/>
    <n v="0.70392210453527126"/>
    <n v="2.1392886111479323"/>
    <n v="0.46031523522816742"/>
    <d v="2007-01-01T00:00:00"/>
  </r>
  <r>
    <n v="560"/>
    <s v="Basic Sun Preparations"/>
    <n v="2007"/>
    <x v="0"/>
    <n v="384"/>
    <n v="1671.64"/>
    <n v="1964.18"/>
    <n v="868.44"/>
    <n v="16"/>
    <n v="764"/>
    <n v="55660"/>
    <x v="2"/>
    <n v="98871"/>
    <n v="445.2"/>
    <n v="104546.52"/>
    <s v="Mid-Atlantic"/>
    <n v="5.1150520833333335"/>
    <n v="122.76125"/>
    <n v="2.5709162303664921"/>
    <n v="3.2931812845836679"/>
    <n v="3.2231427546535896"/>
    <n v="1.2041199826559248"/>
    <n v="2.8830933585756897"/>
    <n v="0.70885006021613706"/>
    <n v="2.0890613019277429"/>
    <n v="0.41008792600797789"/>
    <d v="2007-02-01T00:00:00"/>
  </r>
  <r>
    <n v="560"/>
    <s v="Basic Sun Preparations"/>
    <n v="2007"/>
    <x v="1"/>
    <n v="305"/>
    <n v="1214.53"/>
    <n v="1427.16"/>
    <n v="614.04999999999995"/>
    <n v="16"/>
    <n v="764"/>
    <n v="55660"/>
    <x v="2"/>
    <n v="98871"/>
    <n v="445.2"/>
    <n v="104546.52"/>
    <s v="Mid-Atlantic"/>
    <n v="4.6792131147540985"/>
    <n v="89.197500000000005"/>
    <n v="1.8680104712041885"/>
    <n v="3.1544726649309274"/>
    <n v="3.0844082467439025"/>
    <n v="1.2041199826559248"/>
    <n v="2.8830933585756897"/>
    <n v="0.67017282558414148"/>
    <n v="1.9503526822750026"/>
    <n v="0.27137930635523733"/>
    <d v="2007-03-01T00:00:00"/>
  </r>
  <r>
    <n v="560"/>
    <s v="Basic Sun Preparations"/>
    <n v="2007"/>
    <x v="2"/>
    <n v="565"/>
    <n v="2292.39"/>
    <n v="2693.62"/>
    <n v="1220.8"/>
    <n v="16"/>
    <n v="764"/>
    <n v="55660"/>
    <x v="2"/>
    <n v="98871"/>
    <n v="445.2"/>
    <n v="104546.52"/>
    <s v="Mid-Atlantic"/>
    <n v="4.7674690265486728"/>
    <n v="168.35124999999999"/>
    <n v="3.525680628272251"/>
    <n v="3.4303363280078134"/>
    <n v="3.360288505284625"/>
    <n v="1.2041199826559248"/>
    <n v="2.8830933585756897"/>
    <n v="0.67828788018837505"/>
    <n v="2.2262163453518888"/>
    <n v="0.54724296943212358"/>
    <d v="2007-04-01T00:00:00"/>
  </r>
  <r>
    <n v="560"/>
    <s v="Basic Sun Preparations"/>
    <n v="2007"/>
    <x v="6"/>
    <n v="783"/>
    <n v="3068"/>
    <n v="3604.87"/>
    <n v="1367.6"/>
    <n v="16"/>
    <n v="764"/>
    <n v="55660"/>
    <x v="2"/>
    <n v="98871"/>
    <n v="445.2"/>
    <n v="104546.52"/>
    <s v="Mid-Atlantic"/>
    <n v="4.6039208173690929"/>
    <n v="225.30437499999999"/>
    <n v="4.7184162303664916"/>
    <n v="3.5568896076683068"/>
    <n v="3.4868553552769432"/>
    <n v="1.2041199826559248"/>
    <n v="2.8830933585756897"/>
    <n v="0.66312784561036331"/>
    <n v="2.3527696250123817"/>
    <n v="0.67379624909261671"/>
    <d v="2007-08-01T00:00:00"/>
  </r>
  <r>
    <n v="560"/>
    <s v="Basic Sun Preparations"/>
    <n v="2007"/>
    <x v="8"/>
    <n v="670"/>
    <n v="2717.19"/>
    <n v="3192.74"/>
    <n v="1132.8"/>
    <n v="16"/>
    <n v="764"/>
    <n v="55660"/>
    <x v="2"/>
    <n v="98871"/>
    <n v="445.2"/>
    <n v="104546.52"/>
    <s v="Mid-Atlantic"/>
    <n v="4.7652835820895518"/>
    <n v="199.54624999999999"/>
    <n v="4.178979057591623"/>
    <n v="3.5041635533146294"/>
    <n v="3.4341200075995335"/>
    <n v="1.2041199826559248"/>
    <n v="2.8830933585756897"/>
    <n v="0.67808875061380269"/>
    <n v="2.3000435706587044"/>
    <n v="0.62107019473893932"/>
    <d v="2007-12-01T00:00:00"/>
  </r>
  <r>
    <n v="561"/>
    <s v="Basic Sun Preparations"/>
    <n v="2007"/>
    <x v="3"/>
    <n v="211"/>
    <n v="773.69"/>
    <n v="909.06"/>
    <n v="432.54"/>
    <n v="12"/>
    <n v="1046"/>
    <n v="49195"/>
    <x v="2"/>
    <n v="116386"/>
    <n v="529.20000000000005"/>
    <n v="75300.899999999994"/>
    <s v="Pacific"/>
    <n v="4.3083412322274883"/>
    <n v="75.754999999999995"/>
    <n v="0.86908221797323126"/>
    <n v="2.9585925485783622"/>
    <n v="2.8885669836058416"/>
    <n v="1.0791812460476249"/>
    <n v="3.0195316845312554"/>
    <n v="0.63431009328066967"/>
    <n v="1.8794113025307375"/>
    <n v="-6.0939135952893131E-2"/>
    <d v="2007-01-01T00:00:00"/>
  </r>
  <r>
    <n v="561"/>
    <s v="Basic Sun Preparations"/>
    <n v="2007"/>
    <x v="0"/>
    <n v="167"/>
    <n v="681.38"/>
    <n v="800.68"/>
    <n v="323.56"/>
    <n v="12"/>
    <n v="1046"/>
    <n v="49195"/>
    <x v="2"/>
    <n v="116386"/>
    <n v="529.20000000000005"/>
    <n v="75300.899999999994"/>
    <s v="Pacific"/>
    <n v="4.7944910179640718"/>
    <n v="66.723333333333329"/>
    <n v="0.76546845124282981"/>
    <n v="2.9034589805015267"/>
    <n v="2.8333893819217444"/>
    <n v="1.0791812460476249"/>
    <n v="3.0195316845312554"/>
    <n v="0.68074250935394354"/>
    <n v="1.8242777344539021"/>
    <n v="-0.11607270402972862"/>
    <d v="2007-02-01T00:00:00"/>
  </r>
  <r>
    <n v="561"/>
    <s v="Basic Sun Preparations"/>
    <n v="2007"/>
    <x v="1"/>
    <n v="199"/>
    <n v="747.42"/>
    <n v="878.28"/>
    <n v="385.9"/>
    <n v="12"/>
    <n v="1046"/>
    <n v="49195"/>
    <x v="2"/>
    <n v="116386"/>
    <n v="529.20000000000005"/>
    <n v="75300.899999999994"/>
    <s v="Pacific"/>
    <n v="4.413467336683417"/>
    <n v="73.19"/>
    <n v="0.83965583173996172"/>
    <n v="2.9436329932058078"/>
    <n v="2.87356471483209"/>
    <n v="1.0791812460476249"/>
    <n v="3.0195316845312554"/>
    <n v="0.64477991679610114"/>
    <n v="1.864451747158183"/>
    <n v="-7.5898691325447631E-2"/>
    <d v="2007-03-01T00:00:00"/>
  </r>
  <r>
    <n v="561"/>
    <s v="Basic Sun Preparations"/>
    <n v="2007"/>
    <x v="2"/>
    <n v="327"/>
    <n v="1268.02"/>
    <n v="1489.95"/>
    <n v="604.53"/>
    <n v="12"/>
    <n v="1046"/>
    <n v="49195"/>
    <x v="2"/>
    <n v="116386"/>
    <n v="529.20000000000005"/>
    <n v="75300.899999999994"/>
    <s v="Pacific"/>
    <n v="4.5564220183486244"/>
    <n v="124.16250000000001"/>
    <n v="1.4244263862332696"/>
    <n v="3.173171694527412"/>
    <n v="3.1031261035623845"/>
    <n v="1.0791812460476249"/>
    <n v="3.0195316845312554"/>
    <n v="0.65862394186712603"/>
    <n v="2.0939904484797873"/>
    <n v="0.15364000999615662"/>
    <d v="2007-04-01T00:00:00"/>
  </r>
  <r>
    <n v="561"/>
    <s v="Basic Sun Preparations"/>
    <n v="2007"/>
    <x v="7"/>
    <n v="471"/>
    <n v="1846.41"/>
    <n v="2169.62"/>
    <n v="910.44"/>
    <n v="12"/>
    <n v="1046"/>
    <n v="49195"/>
    <x v="2"/>
    <n v="116386"/>
    <n v="529.20000000000005"/>
    <n v="75300.899999999994"/>
    <s v="Pacific"/>
    <n v="4.6064118895966031"/>
    <n v="180.80166666666665"/>
    <n v="2.0742065009560227"/>
    <n v="3.3363836756205996"/>
    <n v="3.2663281435840963"/>
    <n v="1.0791812460476249"/>
    <n v="3.0195316845312554"/>
    <n v="0.66336276849170328"/>
    <n v="2.2572024295729745"/>
    <n v="0.31685199108934392"/>
    <d v="2007-05-01T00:00:00"/>
  </r>
  <r>
    <n v="561"/>
    <s v="Basic Sun Preparations"/>
    <n v="2007"/>
    <x v="4"/>
    <n v="517"/>
    <n v="2110.98"/>
    <n v="2480.62"/>
    <n v="1058.07"/>
    <n v="12"/>
    <n v="1046"/>
    <n v="49195"/>
    <x v="2"/>
    <n v="116386"/>
    <n v="529.20000000000005"/>
    <n v="75300.899999999994"/>
    <s v="Pacific"/>
    <n v="4.7981044487427464"/>
    <n v="206.71833333333333"/>
    <n v="2.3715296367112808"/>
    <n v="3.3945602408772508"/>
    <n v="3.324484118702832"/>
    <n v="1.0791812460476249"/>
    <n v="3.0195316845312554"/>
    <n v="0.6810696977833085"/>
    <n v="2.3153789948296262"/>
    <n v="0.37502855634599558"/>
    <d v="2007-06-01T00:00:00"/>
  </r>
  <r>
    <n v="561"/>
    <s v="Basic Sun Preparations"/>
    <n v="2007"/>
    <x v="5"/>
    <n v="277"/>
    <n v="1052.69"/>
    <n v="1236.95"/>
    <n v="505.88"/>
    <n v="12"/>
    <n v="1046"/>
    <n v="49195"/>
    <x v="2"/>
    <n v="116386"/>
    <n v="529.20000000000005"/>
    <n v="75300.899999999994"/>
    <s v="Pacific"/>
    <n v="4.4655234657039715"/>
    <n v="103.07916666666667"/>
    <n v="1.1825525812619504"/>
    <n v="3.0923521449298761"/>
    <n v="3.022300497386055"/>
    <n v="1.0791812460476249"/>
    <n v="3.0195316845312554"/>
    <n v="0.64987237586542757"/>
    <n v="2.013170898882251"/>
    <n v="7.282046039862064E-2"/>
    <d v="2007-07-01T00:00:00"/>
  </r>
  <r>
    <n v="561"/>
    <s v="Basic Sun Preparations"/>
    <n v="2007"/>
    <x v="6"/>
    <n v="376"/>
    <n v="1414.02"/>
    <n v="1661.64"/>
    <n v="610.08000000000004"/>
    <n v="12"/>
    <n v="1046"/>
    <n v="49195"/>
    <x v="2"/>
    <n v="116386"/>
    <n v="529.20000000000005"/>
    <n v="75300.899999999994"/>
    <s v="Pacific"/>
    <n v="4.4192553191489363"/>
    <n v="138.47"/>
    <n v="1.5885659655831741"/>
    <n v="3.2205369382515148"/>
    <n v="3.1504555521965316"/>
    <n v="1.0791812460476249"/>
    <n v="3.0195316845312554"/>
    <n v="0.6453490933238536"/>
    <n v="2.1413556922038897"/>
    <n v="0.20100525372025918"/>
    <d v="2007-08-01T00:00:00"/>
  </r>
  <r>
    <n v="561"/>
    <s v="Basic Sun Preparations"/>
    <n v="2007"/>
    <x v="9"/>
    <n v="791"/>
    <n v="3031.27"/>
    <n v="3561.83"/>
    <n v="1201.3399999999999"/>
    <n v="12"/>
    <n v="1046"/>
    <n v="49195"/>
    <x v="2"/>
    <n v="116386"/>
    <n v="529.20000000000005"/>
    <n v="75300.899999999994"/>
    <s v="Pacific"/>
    <n v="4.5029456384323643"/>
    <n v="296.81916666666666"/>
    <n v="3.4051912045889101"/>
    <n v="3.5516731874956173"/>
    <n v="3.4816246213850137"/>
    <n v="1.0791812460476249"/>
    <n v="3.0195316845312554"/>
    <n v="0.65349670399794058"/>
    <n v="2.4724919414479922"/>
    <n v="0.53214150296436169"/>
    <d v="2007-09-01T00:00:00"/>
  </r>
  <r>
    <n v="561"/>
    <s v="Basic Sun Preparations"/>
    <n v="2007"/>
    <x v="11"/>
    <n v="784"/>
    <n v="2820.41"/>
    <n v="3314.16"/>
    <n v="1109.22"/>
    <n v="12"/>
    <n v="1046"/>
    <n v="49195"/>
    <x v="2"/>
    <n v="116386"/>
    <n v="529.20000000000005"/>
    <n v="75300.899999999994"/>
    <s v="Pacific"/>
    <n v="4.2272448979591832"/>
    <n v="276.18"/>
    <n v="3.1684130019120458"/>
    <n v="3.5203734713252426"/>
    <n v="3.4503122458352133"/>
    <n v="1.0791812460476249"/>
    <n v="3.0195316845312554"/>
    <n v="0.62605740864080417"/>
    <n v="2.4411922252776179"/>
    <n v="0.50084178679398728"/>
    <d v="2007-11-01T00:00:00"/>
  </r>
  <r>
    <n v="561"/>
    <s v="Basic Sun Preparations"/>
    <n v="2007"/>
    <x v="8"/>
    <n v="320"/>
    <n v="1228.73"/>
    <n v="1443.98"/>
    <n v="468.29"/>
    <n v="12"/>
    <n v="1046"/>
    <n v="49195"/>
    <x v="2"/>
    <n v="116386"/>
    <n v="529.20000000000005"/>
    <n v="75300.899999999994"/>
    <s v="Pacific"/>
    <n v="4.5124374999999999"/>
    <n v="120.33166666666666"/>
    <n v="1.3804780114722754"/>
    <n v="3.1595611780329347"/>
    <n v="3.0894564618999456"/>
    <n v="1.0791812460476249"/>
    <n v="3.0195316845312554"/>
    <n v="0.65441119971302864"/>
    <n v="2.0803799319853096"/>
    <n v="0.14002949350167918"/>
    <d v="2007-12-01T00:00:00"/>
  </r>
  <r>
    <n v="574"/>
    <s v="Basic Sun Preparations"/>
    <n v="2007"/>
    <x v="3"/>
    <n v="74"/>
    <n v="343.73"/>
    <n v="403.83"/>
    <n v="163.87"/>
    <n v="4"/>
    <n v="244"/>
    <n v="36414"/>
    <x v="1"/>
    <n v="494051"/>
    <n v="168.5"/>
    <n v="44725.18"/>
    <s v="South"/>
    <n v="5.4571621621621622"/>
    <n v="100.9575"/>
    <n v="1.6550409836065574"/>
    <n v="2.6061985789723989"/>
    <n v="2.5362174380606368"/>
    <n v="0.6020599913279624"/>
    <n v="2.3873898263387292"/>
    <n v="0.73696685924142291"/>
    <n v="2.0041385876444369"/>
    <n v="0.2188087526336697"/>
    <d v="2007-01-01T00:00:00"/>
  </r>
  <r>
    <n v="574"/>
    <s v="Basic Sun Preparations"/>
    <n v="2007"/>
    <x v="0"/>
    <n v="76"/>
    <n v="378.83"/>
    <n v="445.2"/>
    <n v="144.56"/>
    <n v="4"/>
    <n v="244"/>
    <n v="36414"/>
    <x v="1"/>
    <n v="494051"/>
    <n v="168.5"/>
    <n v="44725.18"/>
    <s v="South"/>
    <n v="5.8578947368421055"/>
    <n v="111.3"/>
    <n v="1.8245901639344262"/>
    <n v="2.6485551556626707"/>
    <n v="2.5784443639916343"/>
    <n v="0.6020599913279624"/>
    <n v="2.3873898263387292"/>
    <n v="0.76774156338187938"/>
    <n v="2.0464951643347082"/>
    <n v="0.26116532932394126"/>
    <d v="2007-02-01T00:00:00"/>
  </r>
  <r>
    <n v="574"/>
    <s v="Basic Sun Preparations"/>
    <n v="2007"/>
    <x v="1"/>
    <n v="124"/>
    <n v="550.94000000000005"/>
    <n v="647.41"/>
    <n v="165.03"/>
    <n v="4"/>
    <n v="244"/>
    <n v="36414"/>
    <x v="1"/>
    <n v="494051"/>
    <n v="168.5"/>
    <n v="44725.18"/>
    <s v="South"/>
    <n v="5.2210483870967739"/>
    <n v="161.85249999999999"/>
    <n v="2.6533196721311474"/>
    <n v="2.8111794033014599"/>
    <n v="2.7411043046816124"/>
    <n v="0.6020599913279624"/>
    <n v="2.3873898263387292"/>
    <n v="0.71775771813922495"/>
    <n v="2.2091194119734974"/>
    <n v="0.42378957696273056"/>
    <d v="2007-03-01T00:00:00"/>
  </r>
  <r>
    <n v="574"/>
    <s v="Basic Sun Preparations"/>
    <n v="2007"/>
    <x v="2"/>
    <n v="169"/>
    <n v="681.95"/>
    <n v="801.28"/>
    <n v="249.32"/>
    <n v="4"/>
    <n v="244"/>
    <n v="36414"/>
    <x v="1"/>
    <n v="494051"/>
    <n v="168.5"/>
    <n v="44725.18"/>
    <s v="South"/>
    <n v="4.7413017751479289"/>
    <n v="200.32"/>
    <n v="3.283934426229508"/>
    <n v="2.9037843028582979"/>
    <n v="2.8337525337178744"/>
    <n v="0.6020599913279624"/>
    <n v="2.3873898263387292"/>
    <n v="0.67589759824462448"/>
    <n v="2.3017243115303359"/>
    <n v="0.5163944765195686"/>
    <d v="2007-04-01T00:00:00"/>
  </r>
  <r>
    <n v="574"/>
    <s v="Basic Sun Preparations"/>
    <n v="2007"/>
    <x v="7"/>
    <n v="149"/>
    <n v="537.59"/>
    <n v="631.70000000000005"/>
    <n v="242.79"/>
    <n v="4"/>
    <n v="244"/>
    <n v="36414"/>
    <x v="1"/>
    <n v="494051"/>
    <n v="168.5"/>
    <n v="44725.18"/>
    <s v="South"/>
    <n v="4.2395973154362423"/>
    <n v="157.92500000000001"/>
    <n v="2.5889344262295082"/>
    <n v="2.8005108768943678"/>
    <n v="2.7304511815762535"/>
    <n v="0.6020599913279624"/>
    <n v="2.3873898263387292"/>
    <n v="0.62732460848209404"/>
    <n v="2.1984508855664058"/>
    <n v="0.41312105055563852"/>
    <d v="2007-05-01T00:00:00"/>
  </r>
  <r>
    <n v="574"/>
    <s v="Basic Sun Preparations"/>
    <n v="2007"/>
    <x v="4"/>
    <n v="284"/>
    <n v="1118.5999999999999"/>
    <n v="1314.37"/>
    <n v="410.98"/>
    <n v="4"/>
    <n v="244"/>
    <n v="36414"/>
    <x v="1"/>
    <n v="494051"/>
    <n v="168.5"/>
    <n v="44725.18"/>
    <s v="South"/>
    <n v="4.6280633802816897"/>
    <n v="328.59249999999997"/>
    <n v="5.3867622950819669"/>
    <n v="3.1187176379322206"/>
    <n v="3.0486748149922294"/>
    <n v="0.6020599913279624"/>
    <n v="2.3873898263387292"/>
    <n v="0.66539929788518282"/>
    <n v="2.5166576466042581"/>
    <n v="0.73132781159349114"/>
    <d v="2007-06-01T00:00:00"/>
  </r>
  <r>
    <n v="574"/>
    <s v="Basic Sun Preparations"/>
    <n v="2007"/>
    <x v="5"/>
    <n v="187"/>
    <n v="761.43"/>
    <n v="894.66"/>
    <n v="357.24"/>
    <n v="4"/>
    <n v="244"/>
    <n v="36414"/>
    <x v="1"/>
    <n v="494051"/>
    <n v="168.5"/>
    <n v="44725.18"/>
    <s v="South"/>
    <n v="4.7842780748663101"/>
    <n v="223.66499999999999"/>
    <n v="3.6666393442622951"/>
    <n v="2.951658020591748"/>
    <n v="2.8816299838229615"/>
    <n v="0.6020599913279624"/>
    <n v="2.3873898263387292"/>
    <n v="0.67981641405524906"/>
    <n v="2.3495980292637855"/>
    <n v="0.56426819425301866"/>
    <d v="2007-07-01T00:00:00"/>
  </r>
  <r>
    <n v="574"/>
    <s v="Basic Sun Preparations"/>
    <n v="2007"/>
    <x v="6"/>
    <n v="290"/>
    <n v="1165.95"/>
    <n v="1370.01"/>
    <n v="563.67999999999995"/>
    <n v="4"/>
    <n v="244"/>
    <n v="36414"/>
    <x v="1"/>
    <n v="494051"/>
    <n v="168.5"/>
    <n v="44725.18"/>
    <s v="South"/>
    <n v="4.7241724137931032"/>
    <n v="342.5025"/>
    <n v="5.6147950819672134"/>
    <n v="3.1367237371775518"/>
    <n v="3.0666799267611684"/>
    <n v="0.6020599913279624"/>
    <n v="2.3873898263387292"/>
    <n v="0.67432573927859585"/>
    <n v="2.5346637458495898"/>
    <n v="0.74933391083882261"/>
    <d v="2007-08-01T00:00:00"/>
  </r>
  <r>
    <n v="574"/>
    <s v="Basic Sun Preparations"/>
    <n v="2007"/>
    <x v="9"/>
    <n v="402"/>
    <n v="1663.11"/>
    <n v="1954.14"/>
    <n v="857.02"/>
    <n v="4"/>
    <n v="244"/>
    <n v="36414"/>
    <x v="1"/>
    <n v="494051"/>
    <n v="168.5"/>
    <n v="44725.18"/>
    <s v="South"/>
    <n v="4.8610447761194031"/>
    <n v="488.53500000000003"/>
    <n v="8.0087704918032792"/>
    <n v="3.2909556745564648"/>
    <n v="3.2209209749038932"/>
    <n v="0.6020599913279624"/>
    <n v="2.3873898263387292"/>
    <n v="0.68672962147199468"/>
    <n v="2.6888956832285023"/>
    <n v="0.90356584821773533"/>
    <d v="2007-09-01T00:00:00"/>
  </r>
  <r>
    <n v="574"/>
    <s v="Basic Sun Preparations"/>
    <n v="2007"/>
    <x v="10"/>
    <n v="683"/>
    <n v="2524.33"/>
    <n v="2966.12"/>
    <n v="1101.81"/>
    <n v="4"/>
    <n v="244"/>
    <n v="36414"/>
    <x v="1"/>
    <n v="494051"/>
    <n v="168.5"/>
    <n v="44725.18"/>
    <s v="South"/>
    <n v="4.3427818448023423"/>
    <n v="741.53"/>
    <n v="12.15622950819672"/>
    <n v="3.4721887172532537"/>
    <n v="3.40214612862711"/>
    <n v="0.6020599913279624"/>
    <n v="2.3873898263387292"/>
    <n v="0.6377680135717213"/>
    <n v="2.8701287259252917"/>
    <n v="1.0847988909145245"/>
    <d v="2007-10-01T00:00:00"/>
  </r>
  <r>
    <n v="574"/>
    <s v="Basic Sun Preparations"/>
    <n v="2007"/>
    <x v="11"/>
    <n v="409"/>
    <n v="1716.62"/>
    <n v="2017.06"/>
    <n v="735.9"/>
    <n v="4"/>
    <n v="244"/>
    <n v="36414"/>
    <x v="1"/>
    <n v="494051"/>
    <n v="168.5"/>
    <n v="44725.18"/>
    <s v="South"/>
    <n v="4.9316870415647918"/>
    <n v="504.26499999999999"/>
    <n v="8.2666393442622947"/>
    <n v="3.3047188170433808"/>
    <n v="3.2346741680974693"/>
    <n v="0.6020599913279624"/>
    <n v="2.3873898263387292"/>
    <n v="0.69299550903603901"/>
    <n v="2.7026588257154183"/>
    <n v="0.91732899070465135"/>
    <d v="2007-11-01T00:00:00"/>
  </r>
  <r>
    <n v="574"/>
    <s v="Basic Sun Preparations"/>
    <n v="2007"/>
    <x v="8"/>
    <n v="358"/>
    <n v="1530.79"/>
    <n v="1798.69"/>
    <n v="593.99"/>
    <n v="4"/>
    <n v="244"/>
    <n v="36414"/>
    <x v="1"/>
    <n v="494051"/>
    <n v="168.5"/>
    <n v="44725.18"/>
    <s v="South"/>
    <n v="5.0242737430167601"/>
    <n v="449.67250000000001"/>
    <n v="7.3716803278688525"/>
    <n v="3.254956320160217"/>
    <n v="3.1849156165005907"/>
    <n v="0.6020599913279624"/>
    <n v="2.3873898263387292"/>
    <n v="0.7010732935163424"/>
    <n v="2.6528963288322545"/>
    <n v="0.86756649382148732"/>
    <d v="2007-12-01T00:00:00"/>
  </r>
  <r>
    <n v="581"/>
    <s v="Basic Sun Preparations"/>
    <n v="2007"/>
    <x v="3"/>
    <n v="77"/>
    <n v="375.47"/>
    <n v="441.26"/>
    <n v="153.16999999999999"/>
    <n v="9"/>
    <n v="403"/>
    <n v="19249"/>
    <x v="2"/>
    <n v="22321"/>
    <n v="268"/>
    <n v="29164.58"/>
    <s v="Pacific"/>
    <n v="5.7306493506493501"/>
    <n v="49.028888888888886"/>
    <n v="1.094937965260546"/>
    <n v="2.6446945606522143"/>
    <n v="2.574575242658578"/>
    <n v="0.95424250943932487"/>
    <n v="2.6053050461411096"/>
    <n v="0.75820383547973236"/>
    <n v="1.6904520512128893"/>
    <n v="3.9389514511104833E-2"/>
    <d v="2007-01-01T00:00:00"/>
  </r>
  <r>
    <n v="581"/>
    <s v="Basic Sun Preparations"/>
    <n v="2007"/>
    <x v="0"/>
    <n v="85"/>
    <n v="334.76"/>
    <n v="393.37"/>
    <n v="163.27000000000001"/>
    <n v="9"/>
    <n v="403"/>
    <n v="19249"/>
    <x v="2"/>
    <n v="22321"/>
    <n v="268"/>
    <n v="29164.58"/>
    <s v="Pacific"/>
    <n v="4.6278823529411763"/>
    <n v="43.707777777777778"/>
    <n v="0.97610421836228289"/>
    <n v="2.5948012357783852"/>
    <n v="2.5247335591865165"/>
    <n v="0.95424250943932487"/>
    <n v="2.6053050461411096"/>
    <n v="0.66538231006409254"/>
    <n v="1.6405587263390604"/>
    <n v="-1.0503810362724126E-2"/>
    <d v="2007-02-01T00:00:00"/>
  </r>
  <r>
    <n v="581"/>
    <s v="Basic Sun Preparations"/>
    <n v="2007"/>
    <x v="1"/>
    <n v="76"/>
    <n v="296.14"/>
    <n v="347.96"/>
    <n v="143.87"/>
    <n v="9"/>
    <n v="403"/>
    <n v="19249"/>
    <x v="2"/>
    <n v="22321"/>
    <n v="268"/>
    <n v="29164.58"/>
    <s v="Pacific"/>
    <n v="4.5784210526315787"/>
    <n v="38.662222222222219"/>
    <n v="0.86342431761786598"/>
    <n v="2.5415293221714923"/>
    <n v="2.4714970720499183"/>
    <n v="0.95424250943932487"/>
    <n v="2.6053050461411096"/>
    <n v="0.66071572989070115"/>
    <n v="1.5872868127321675"/>
    <n v="-6.3775723969616935E-2"/>
    <d v="2007-03-01T00:00:00"/>
  </r>
  <r>
    <n v="581"/>
    <s v="Basic Sun Preparations"/>
    <n v="2007"/>
    <x v="2"/>
    <n v="104"/>
    <n v="434.72"/>
    <n v="510.85"/>
    <n v="172.59"/>
    <n v="9"/>
    <n v="403"/>
    <n v="19249"/>
    <x v="2"/>
    <n v="22321"/>
    <n v="268"/>
    <n v="29164.58"/>
    <s v="Pacific"/>
    <n v="4.9120192307692312"/>
    <n v="56.761111111111113"/>
    <n v="1.2676178660049628"/>
    <n v="2.7082933977170325"/>
    <n v="2.6382096210738157"/>
    <n v="0.95424250943932487"/>
    <n v="2.6053050461411096"/>
    <n v="0.69126005841825189"/>
    <n v="1.7540508882777075"/>
    <n v="0.10298835157592283"/>
    <d v="2007-04-01T00:00:00"/>
  </r>
  <r>
    <n v="581"/>
    <s v="Basic Sun Preparations"/>
    <n v="2007"/>
    <x v="7"/>
    <n v="167"/>
    <n v="772.52"/>
    <n v="907.77"/>
    <n v="357"/>
    <n v="9"/>
    <n v="403"/>
    <n v="19249"/>
    <x v="2"/>
    <n v="22321"/>
    <n v="268"/>
    <n v="29164.58"/>
    <s v="Pacific"/>
    <n v="5.435748502994012"/>
    <n v="100.86333333333333"/>
    <n v="2.2525310173697268"/>
    <n v="2.957975826071797"/>
    <n v="2.8879097318214049"/>
    <n v="0.95424250943932487"/>
    <n v="2.6053050461411096"/>
    <n v="0.73525935492421368"/>
    <n v="2.0037333166324722"/>
    <n v="0.35267077993068746"/>
    <d v="2007-05-01T00:00:00"/>
  </r>
  <r>
    <n v="581"/>
    <s v="Basic Sun Preparations"/>
    <n v="2007"/>
    <x v="4"/>
    <n v="240"/>
    <n v="1028.29"/>
    <n v="1208.29"/>
    <n v="434.31"/>
    <n v="9"/>
    <n v="403"/>
    <n v="19249"/>
    <x v="2"/>
    <n v="22321"/>
    <n v="268"/>
    <n v="29164.58"/>
    <s v="Pacific"/>
    <n v="5.0345416666666667"/>
    <n v="134.25444444444443"/>
    <n v="2.9982382133995036"/>
    <n v="3.0821711812094117"/>
    <n v="3.0121156123620003"/>
    <n v="0.95424250943932487"/>
    <n v="2.6053050461411096"/>
    <n v="0.70195993949780555"/>
    <n v="2.1279286717700865"/>
    <n v="0.47686613506830211"/>
    <d v="2007-06-01T00:00:00"/>
  </r>
  <r>
    <n v="581"/>
    <s v="Basic Sun Preparations"/>
    <n v="2007"/>
    <x v="5"/>
    <n v="152"/>
    <n v="626.85"/>
    <n v="736.5"/>
    <n v="292.57"/>
    <n v="9"/>
    <n v="403"/>
    <n v="19249"/>
    <x v="2"/>
    <n v="22321"/>
    <n v="268"/>
    <n v="29164.58"/>
    <s v="Pacific"/>
    <n v="4.8453947368421053"/>
    <n v="81.833333333333329"/>
    <n v="1.8275434243176178"/>
    <n v="2.8671727511786496"/>
    <n v="2.7971636301993072"/>
    <n v="0.95424250943932487"/>
    <n v="2.6053050461411096"/>
    <n v="0.68532916323387716"/>
    <n v="1.9129302417393248"/>
    <n v="0.26186770503754025"/>
    <d v="2007-07-01T00:00:00"/>
  </r>
  <r>
    <n v="581"/>
    <s v="Basic Sun Preparations"/>
    <n v="2007"/>
    <x v="6"/>
    <n v="140"/>
    <n v="590.38"/>
    <n v="693.79"/>
    <n v="234.99"/>
    <n v="9"/>
    <n v="403"/>
    <n v="19249"/>
    <x v="2"/>
    <n v="22321"/>
    <n v="268"/>
    <n v="29164.58"/>
    <s v="Pacific"/>
    <n v="4.9556428571428572"/>
    <n v="77.087777777777774"/>
    <n v="1.7215632754342431"/>
    <n v="2.8412280358114352"/>
    <n v="2.7711316366931014"/>
    <n v="0.95424250943932487"/>
    <n v="2.6053050461411096"/>
    <n v="0.69510000013319706"/>
    <n v="1.8869855263721103"/>
    <n v="0.23592298967032566"/>
    <d v="2007-08-01T00:00:00"/>
  </r>
  <r>
    <n v="581"/>
    <s v="Basic Sun Preparations"/>
    <n v="2007"/>
    <x v="9"/>
    <n v="268"/>
    <n v="1173.52"/>
    <n v="1379.04"/>
    <n v="508.43"/>
    <n v="9"/>
    <n v="403"/>
    <n v="19249"/>
    <x v="2"/>
    <n v="22321"/>
    <n v="268"/>
    <n v="29164.58"/>
    <s v="Pacific"/>
    <n v="5.1456716417910444"/>
    <n v="153.22666666666666"/>
    <n v="3.4219354838709677"/>
    <n v="3.1395768633675347"/>
    <n v="3.0694904955670119"/>
    <n v="0.95424250943932487"/>
    <n v="2.6053050461411096"/>
    <n v="0.71144206933874587"/>
    <n v="2.18533435392821"/>
    <n v="0.53427181722642525"/>
    <d v="2007-09-01T00:00:00"/>
  </r>
  <r>
    <n v="581"/>
    <s v="Basic Sun Preparations"/>
    <n v="2007"/>
    <x v="10"/>
    <n v="600"/>
    <n v="2376.5700000000002"/>
    <n v="2792.65"/>
    <n v="798.87"/>
    <n v="9"/>
    <n v="403"/>
    <n v="19249"/>
    <x v="2"/>
    <n v="22321"/>
    <n v="268"/>
    <n v="29164.58"/>
    <s v="Pacific"/>
    <n v="4.6544166666666671"/>
    <n v="310.29444444444448"/>
    <n v="6.929652605459057"/>
    <n v="3.4460165094233597"/>
    <n v="3.3759506106215267"/>
    <n v="0.95424250943932487"/>
    <n v="2.6053050461411096"/>
    <n v="0.66786525903971605"/>
    <n v="2.4917739999840349"/>
    <n v="0.84071146328225022"/>
    <d v="2007-10-01T00:00:00"/>
  </r>
  <r>
    <n v="581"/>
    <s v="Basic Sun Preparations"/>
    <n v="2007"/>
    <x v="11"/>
    <n v="317"/>
    <n v="1165.83"/>
    <n v="1369.94"/>
    <n v="444.91"/>
    <n v="9"/>
    <n v="403"/>
    <n v="19249"/>
    <x v="2"/>
    <n v="22321"/>
    <n v="268"/>
    <n v="29164.58"/>
    <s v="Pacific"/>
    <n v="4.3215772870662459"/>
    <n v="152.21555555555557"/>
    <n v="3.3993548387096775"/>
    <n v="3.1367015465436063"/>
    <n v="3.0666352267141019"/>
    <n v="0.95424250943932487"/>
    <n v="2.6053050461411096"/>
    <n v="0.63564228432585468"/>
    <n v="2.1824590371042816"/>
    <n v="0.53139650040249675"/>
    <d v="2007-11-01T00:00:00"/>
  </r>
  <r>
    <n v="581"/>
    <s v="Basic Sun Preparations"/>
    <n v="2007"/>
    <x v="8"/>
    <n v="160"/>
    <n v="630.13"/>
    <n v="740.44"/>
    <n v="226.84"/>
    <n v="9"/>
    <n v="403"/>
    <n v="19249"/>
    <x v="2"/>
    <n v="22321"/>
    <n v="268"/>
    <n v="29164.58"/>
    <s v="Pacific"/>
    <n v="4.6277500000000007"/>
    <n v="82.271111111111111"/>
    <n v="1.8373200992555834"/>
    <n v="2.8694898721419673"/>
    <n v="2.7994301565303874"/>
    <n v="0.95424250943932487"/>
    <n v="2.6053050461411096"/>
    <n v="0.6653698894860427"/>
    <n v="1.9152473627026425"/>
    <n v="0.26418482600085808"/>
    <d v="2007-12-01T00:00:00"/>
  </r>
  <r>
    <n v="617"/>
    <s v="Basic Sun Preparations"/>
    <n v="2007"/>
    <x v="3"/>
    <n v="42"/>
    <n v="178.19"/>
    <n v="209.38"/>
    <n v="87.24"/>
    <n v="4"/>
    <n v="461"/>
    <n v="15269"/>
    <x v="2"/>
    <n v="44170"/>
    <n v="252"/>
    <n v="21944.959999999999"/>
    <s v="Pacific"/>
    <n v="4.9852380952380955"/>
    <n v="52.344999999999999"/>
    <n v="0.4541865509761388"/>
    <n v="2.3209351954685951"/>
    <n v="2.2508833278339675"/>
    <n v="0.6020599913279624"/>
    <n v="2.663700925389648"/>
    <n v="0.69768590507069472"/>
    <n v="1.7188752041406328"/>
    <n v="-0.34276572992105298"/>
    <d v="2007-01-01T00:00:00"/>
  </r>
  <r>
    <n v="617"/>
    <s v="Basic Sun Preparations"/>
    <n v="2007"/>
    <x v="0"/>
    <n v="47"/>
    <n v="206.34"/>
    <n v="242.48"/>
    <n v="69.83"/>
    <n v="4"/>
    <n v="461"/>
    <n v="15269"/>
    <x v="2"/>
    <n v="44170"/>
    <n v="252"/>
    <n v="21944.959999999999"/>
    <s v="Pacific"/>
    <n v="5.1591489361702125"/>
    <n v="60.62"/>
    <n v="0.52598698481561823"/>
    <n v="2.3846759233595658"/>
    <n v="2.3145834262056573"/>
    <n v="0.6020599913279624"/>
    <n v="2.663700925389648"/>
    <n v="0.71257806542384838"/>
    <n v="1.7826159320316035"/>
    <n v="-0.27902500203008229"/>
    <d v="2007-02-01T00:00:00"/>
  </r>
  <r>
    <n v="617"/>
    <s v="Basic Sun Preparations"/>
    <n v="2007"/>
    <x v="1"/>
    <n v="50"/>
    <n v="177.22"/>
    <n v="208.23"/>
    <n v="77.69"/>
    <n v="4"/>
    <n v="461"/>
    <n v="15269"/>
    <x v="2"/>
    <n v="44170"/>
    <n v="252"/>
    <n v="21944.959999999999"/>
    <s v="Pacific"/>
    <n v="4.1646000000000001"/>
    <n v="52.057499999999997"/>
    <n v="0.45169197396963123"/>
    <n v="2.3185432991220218"/>
    <n v="2.2485127322208998"/>
    <n v="0.6020599913279624"/>
    <n v="2.663700925389648"/>
    <n v="0.61957329478600298"/>
    <n v="1.7164833077940593"/>
    <n v="-0.34515762626762636"/>
    <d v="2007-03-01T00:00:00"/>
  </r>
  <r>
    <n v="617"/>
    <s v="Basic Sun Preparations"/>
    <n v="2007"/>
    <x v="2"/>
    <n v="109"/>
    <n v="489.83"/>
    <n v="575.51"/>
    <n v="240.38"/>
    <n v="4"/>
    <n v="461"/>
    <n v="15269"/>
    <x v="2"/>
    <n v="44170"/>
    <n v="252"/>
    <n v="21944.959999999999"/>
    <s v="Pacific"/>
    <n v="5.2799082568807343"/>
    <n v="143.8775"/>
    <n v="1.2483947939262472"/>
    <n v="2.7600528742856847"/>
    <n v="2.690045380289448"/>
    <n v="0.6020599913279624"/>
    <n v="2.663700925389648"/>
    <n v="0.72262637634506111"/>
    <n v="2.1579928829577222"/>
    <n v="9.6351948896036529E-2"/>
    <d v="2007-04-01T00:00:00"/>
  </r>
  <r>
    <n v="617"/>
    <s v="Basic Sun Preparations"/>
    <n v="2007"/>
    <x v="7"/>
    <n v="104"/>
    <n v="387.38"/>
    <n v="455.17"/>
    <n v="143.87"/>
    <n v="4"/>
    <n v="461"/>
    <n v="15269"/>
    <x v="2"/>
    <n v="44170"/>
    <n v="252"/>
    <n v="21944.959999999999"/>
    <s v="Pacific"/>
    <n v="4.3766346153846154"/>
    <n v="113.7925"/>
    <n v="0.98735357917570499"/>
    <n v="2.6581736302239891"/>
    <n v="2.5881371948191898"/>
    <n v="0.6020599913279624"/>
    <n v="2.663700925389648"/>
    <n v="0.64114029092520874"/>
    <n v="2.0561136388960266"/>
    <n v="-5.5272951656590011E-3"/>
    <d v="2007-05-01T00:00:00"/>
  </r>
  <r>
    <n v="617"/>
    <s v="Basic Sun Preparations"/>
    <n v="2007"/>
    <x v="4"/>
    <n v="203"/>
    <n v="767.07"/>
    <n v="901.36"/>
    <n v="292.7"/>
    <n v="4"/>
    <n v="461"/>
    <n v="15269"/>
    <x v="2"/>
    <n v="44170"/>
    <n v="252"/>
    <n v="21944.959999999999"/>
    <s v="Pacific"/>
    <n v="4.4401970443349752"/>
    <n v="225.34"/>
    <n v="1.9552277657266812"/>
    <n v="2.9548982813090352"/>
    <n v="2.884834997881923"/>
    <n v="0.6020599913279624"/>
    <n v="2.663700925389648"/>
    <n v="0.6474022433958222"/>
    <n v="2.3528382899810727"/>
    <n v="0.291197355919387"/>
    <d v="2007-06-01T00:00:00"/>
  </r>
  <r>
    <n v="617"/>
    <s v="Basic Sun Preparations"/>
    <n v="2007"/>
    <x v="5"/>
    <n v="111"/>
    <n v="456.76"/>
    <n v="536.69000000000005"/>
    <n v="265.89999999999998"/>
    <n v="4"/>
    <n v="461"/>
    <n v="15269"/>
    <x v="2"/>
    <n v="44170"/>
    <n v="252"/>
    <n v="21944.959999999999"/>
    <s v="Pacific"/>
    <n v="4.835045045045046"/>
    <n v="134.17250000000001"/>
    <n v="1.1641865509761389"/>
    <n v="2.7297235032704914"/>
    <n v="2.659688064283531"/>
    <n v="0.6020599913279624"/>
    <n v="2.663700925389648"/>
    <n v="0.68440052448383393"/>
    <n v="2.1276635119425289"/>
    <n v="6.6022577880843161E-2"/>
    <d v="2007-07-01T00:00:00"/>
  </r>
  <r>
    <n v="617"/>
    <s v="Basic Sun Preparations"/>
    <n v="2007"/>
    <x v="6"/>
    <n v="74"/>
    <n v="250.54"/>
    <n v="294.43"/>
    <n v="134.53"/>
    <n v="4"/>
    <n v="461"/>
    <n v="15269"/>
    <x v="2"/>
    <n v="44170"/>
    <n v="252"/>
    <n v="21944.959999999999"/>
    <s v="Pacific"/>
    <n v="3.9787837837837841"/>
    <n v="73.607500000000002"/>
    <n v="0.63867678958785246"/>
    <n v="2.4689820589625704"/>
    <n v="2.3988770730873177"/>
    <n v="0.6020599913279624"/>
    <n v="2.663700925389648"/>
    <n v="0.59975033923159415"/>
    <n v="1.8669220676346079"/>
    <n v="-0.19471886642707784"/>
    <d v="2007-08-01T00:00:00"/>
  </r>
  <r>
    <n v="617"/>
    <s v="Basic Sun Preparations"/>
    <n v="2007"/>
    <x v="9"/>
    <n v="182"/>
    <n v="687.68"/>
    <n v="808.05"/>
    <n v="235.43"/>
    <n v="4"/>
    <n v="461"/>
    <n v="15269"/>
    <x v="2"/>
    <n v="44170"/>
    <n v="252"/>
    <n v="21944.959999999999"/>
    <s v="Pacific"/>
    <n v="4.4398351648351646"/>
    <n v="202.01249999999999"/>
    <n v="1.7528199566160521"/>
    <n v="2.9074382346016363"/>
    <n v="2.8373863938113493"/>
    <n v="0.6020599913279624"/>
    <n v="2.663700925389648"/>
    <n v="0.64736684661656141"/>
    <n v="2.3053782432736738"/>
    <n v="0.24373730921198802"/>
    <d v="2007-09-01T00:00:00"/>
  </r>
  <r>
    <n v="617"/>
    <s v="Basic Sun Preparations"/>
    <n v="2007"/>
    <x v="10"/>
    <n v="481"/>
    <n v="1738.13"/>
    <n v="2042.38"/>
    <n v="782.8"/>
    <n v="4"/>
    <n v="461"/>
    <n v="15269"/>
    <x v="2"/>
    <n v="44170"/>
    <n v="252"/>
    <n v="21944.959999999999"/>
    <s v="Pacific"/>
    <n v="4.2461122661122666"/>
    <n v="510.59500000000003"/>
    <n v="4.4303253796095445"/>
    <n v="3.3101365489896102"/>
    <n v="3.2400822555253357"/>
    <n v="0.6020599913279624"/>
    <n v="2.663700925389648"/>
    <n v="0.6279914726157787"/>
    <n v="2.7080765576616481"/>
    <n v="0.64643562359996221"/>
    <d v="2007-10-01T00:00:00"/>
  </r>
  <r>
    <n v="617"/>
    <s v="Basic Sun Preparations"/>
    <n v="2007"/>
    <x v="11"/>
    <n v="264"/>
    <n v="963.43"/>
    <n v="1132.08"/>
    <n v="340.12"/>
    <n v="4"/>
    <n v="461"/>
    <n v="15269"/>
    <x v="2"/>
    <n v="44170"/>
    <n v="252"/>
    <n v="21944.959999999999"/>
    <s v="Pacific"/>
    <n v="4.2881818181818181"/>
    <n v="283.02"/>
    <n v="2.4557049891540128"/>
    <n v="3.0538771179573079"/>
    <n v="2.9838201655736034"/>
    <n v="0.6020599913279624"/>
    <n v="2.663700925389648"/>
    <n v="0.63227319108747682"/>
    <n v="2.4518171266293454"/>
    <n v="0.39017619256765967"/>
    <d v="2007-11-01T00:00:00"/>
  </r>
  <r>
    <n v="617"/>
    <s v="Basic Sun Preparations"/>
    <n v="2007"/>
    <x v="8"/>
    <n v="195"/>
    <n v="660.75"/>
    <n v="776.32"/>
    <n v="296.27999999999997"/>
    <n v="4"/>
    <n v="461"/>
    <n v="15269"/>
    <x v="2"/>
    <n v="44170"/>
    <n v="252"/>
    <n v="21944.959999999999"/>
    <s v="Pacific"/>
    <n v="3.9811282051282055"/>
    <n v="194.08"/>
    <n v="1.6839913232104122"/>
    <n v="2.8900407748504602"/>
    <n v="2.8200371718037478"/>
    <n v="0.6020599913279624"/>
    <n v="2.663700925389648"/>
    <n v="0.60000616348794222"/>
    <n v="2.2879807835224977"/>
    <n v="0.22633984946081201"/>
    <d v="2007-12-01T00:00:00"/>
  </r>
  <r>
    <n v="630"/>
    <s v="Basic Sun Preparations"/>
    <n v="2007"/>
    <x v="3"/>
    <n v="140"/>
    <n v="558.15"/>
    <n v="655.88"/>
    <n v="327.63"/>
    <n v="9"/>
    <n v="726"/>
    <n v="28038"/>
    <x v="2"/>
    <n v="66453"/>
    <n v="384.2"/>
    <n v="48243.11"/>
    <s v="Pacific"/>
    <n v="4.6848571428571431"/>
    <n v="72.87555555555555"/>
    <n v="0.90341597796143247"/>
    <n v="2.8168243879960011"/>
    <n v="2.7467509290772152"/>
    <n v="0.95424250943932487"/>
    <n v="2.8609366207000937"/>
    <n v="0.67069635231776292"/>
    <n v="1.8625818785566761"/>
    <n v="-4.4112232704092785E-2"/>
    <d v="2007-01-01T00:00:00"/>
  </r>
  <r>
    <n v="630"/>
    <s v="Basic Sun Preparations"/>
    <n v="2007"/>
    <x v="0"/>
    <n v="79"/>
    <n v="315.39999999999998"/>
    <n v="370.6"/>
    <n v="142.85"/>
    <n v="9"/>
    <n v="726"/>
    <n v="28038"/>
    <x v="2"/>
    <n v="66453"/>
    <n v="384.2"/>
    <n v="48243.11"/>
    <s v="Pacific"/>
    <n v="4.6911392405063292"/>
    <n v="41.177777777777777"/>
    <n v="0.51046831955922867"/>
    <n v="2.5689054149828787"/>
    <n v="2.4988616889928839"/>
    <n v="0.95424250943932487"/>
    <n v="2.8609366207000937"/>
    <n v="0.67127832369243734"/>
    <n v="1.614662905543554"/>
    <n v="-0.29203120571721491"/>
    <d v="2007-02-01T00:00:00"/>
  </r>
  <r>
    <n v="630"/>
    <s v="Basic Sun Preparations"/>
    <n v="2007"/>
    <x v="1"/>
    <n v="121"/>
    <n v="515.54999999999995"/>
    <n v="605.76"/>
    <n v="243.47"/>
    <n v="9"/>
    <n v="726"/>
    <n v="28038"/>
    <x v="2"/>
    <n v="66453"/>
    <n v="384.2"/>
    <n v="48243.11"/>
    <s v="Pacific"/>
    <n v="5.0062809917355375"/>
    <n v="67.306666666666672"/>
    <n v="0.83438016528925618"/>
    <n v="2.7823005922837027"/>
    <n v="2.7122707911929065"/>
    <n v="0.95424250943932487"/>
    <n v="2.8609366207000937"/>
    <n v="0.69951522196725269"/>
    <n v="1.828058082844378"/>
    <n v="-7.8636028416391002E-2"/>
    <d v="2007-03-01T00:00:00"/>
  </r>
  <r>
    <n v="630"/>
    <s v="Basic Sun Preparations"/>
    <n v="2007"/>
    <x v="2"/>
    <n v="180"/>
    <n v="751.16"/>
    <n v="882.7"/>
    <n v="438.2"/>
    <n v="9"/>
    <n v="726"/>
    <n v="28038"/>
    <x v="2"/>
    <n v="66453"/>
    <n v="384.2"/>
    <n v="48243.11"/>
    <s v="Pacific"/>
    <n v="4.903888888888889"/>
    <n v="98.077777777777783"/>
    <n v="1.2158402203856751"/>
    <n v="2.9458131265873386"/>
    <n v="2.8757324532705679"/>
    <n v="0.95424250943932487"/>
    <n v="2.8609366207000937"/>
    <n v="0.69054062148403239"/>
    <n v="1.9915706171480136"/>
    <n v="8.4876505887244783E-2"/>
    <d v="2007-04-01T00:00:00"/>
  </r>
  <r>
    <n v="630"/>
    <s v="Basic Sun Preparations"/>
    <n v="2007"/>
    <x v="7"/>
    <n v="160"/>
    <n v="639.77"/>
    <n v="751.82"/>
    <n v="345.38"/>
    <n v="9"/>
    <n v="726"/>
    <n v="28038"/>
    <x v="2"/>
    <n v="66453"/>
    <n v="384.2"/>
    <n v="48243.11"/>
    <s v="Pacific"/>
    <n v="4.6988750000000001"/>
    <n v="83.535555555555561"/>
    <n v="1.035564738292011"/>
    <n v="2.8761138746820043"/>
    <n v="2.8060238713530814"/>
    <n v="0.95424250943932487"/>
    <n v="2.8609366207000937"/>
    <n v="0.67199389202607951"/>
    <n v="1.9218713652426793"/>
    <n v="1.5177253981910523E-2"/>
    <d v="2007-05-01T00:00:00"/>
  </r>
  <r>
    <n v="630"/>
    <s v="Basic Sun Preparations"/>
    <n v="2007"/>
    <x v="4"/>
    <n v="335"/>
    <n v="1278.32"/>
    <n v="1502.09"/>
    <n v="556.62"/>
    <n v="9"/>
    <n v="726"/>
    <n v="28038"/>
    <x v="2"/>
    <n v="66453"/>
    <n v="384.2"/>
    <n v="48243.11"/>
    <s v="Pacific"/>
    <n v="4.4838507462686561"/>
    <n v="166.89888888888888"/>
    <n v="2.0689944903581265"/>
    <n v="3.1766959548601497"/>
    <n v="3.1066395837426848"/>
    <n v="0.95424250943932487"/>
    <n v="2.8609366207000937"/>
    <n v="0.65165114782330447"/>
    <n v="2.2224534454208249"/>
    <n v="0.31575933416005608"/>
    <d v="2007-06-01T00:00:00"/>
  </r>
  <r>
    <n v="630"/>
    <s v="Basic Sun Preparations"/>
    <n v="2007"/>
    <x v="5"/>
    <n v="245"/>
    <n v="1112.8599999999999"/>
    <n v="1307.58"/>
    <n v="538.75"/>
    <n v="9"/>
    <n v="726"/>
    <n v="28038"/>
    <x v="2"/>
    <n v="66453"/>
    <n v="384.2"/>
    <n v="48243.11"/>
    <s v="Pacific"/>
    <n v="5.3370612244897959"/>
    <n v="145.28666666666666"/>
    <n v="1.8010743801652891"/>
    <n v="3.1164682692377403"/>
    <n v="3.0464405326619648"/>
    <n v="0.95424250943932487"/>
    <n v="2.8609366207000937"/>
    <n v="0.72730218487320786"/>
    <n v="2.1622257597984156"/>
    <n v="0.25553164853764654"/>
    <d v="2007-07-01T00:00:00"/>
  </r>
  <r>
    <n v="630"/>
    <s v="Basic Sun Preparations"/>
    <n v="2007"/>
    <x v="6"/>
    <n v="230"/>
    <n v="934.4"/>
    <n v="1098.02"/>
    <n v="370.92"/>
    <n v="9"/>
    <n v="726"/>
    <n v="28038"/>
    <x v="2"/>
    <n v="66453"/>
    <n v="384.2"/>
    <n v="48243.11"/>
    <s v="Pacific"/>
    <n v="4.774"/>
    <n v="122.00222222222222"/>
    <n v="1.5124242424242424"/>
    <n v="3.0406102506883288"/>
    <n v="2.9705328297683242"/>
    <n v="0.95424250943932487"/>
    <n v="2.8609366207000937"/>
    <n v="0.67888241467073573"/>
    <n v="2.0863677412490036"/>
    <n v="0.17967362998823491"/>
    <d v="2007-08-01T00:00:00"/>
  </r>
  <r>
    <n v="630"/>
    <s v="Basic Sun Preparations"/>
    <n v="2007"/>
    <x v="9"/>
    <n v="344"/>
    <n v="1340.33"/>
    <n v="1575.04"/>
    <n v="486.53"/>
    <n v="9"/>
    <n v="726"/>
    <n v="28038"/>
    <x v="2"/>
    <n v="66453"/>
    <n v="384.2"/>
    <n v="48243.11"/>
    <s v="Pacific"/>
    <n v="4.5786046511627907"/>
    <n v="175.00444444444443"/>
    <n v="2.1694765840220387"/>
    <n v="3.1972915876866899"/>
    <n v="3.1272117383160465"/>
    <n v="0.95424250943932487"/>
    <n v="2.8609366207000937"/>
    <n v="0.66073314511515957"/>
    <n v="2.2430490782473647"/>
    <n v="0.336354966986596"/>
    <d v="2007-09-01T00:00:00"/>
  </r>
  <r>
    <n v="630"/>
    <s v="Basic Sun Preparations"/>
    <n v="2007"/>
    <x v="10"/>
    <n v="698"/>
    <n v="2712.09"/>
    <n v="3186.83"/>
    <n v="1119.21"/>
    <n v="9"/>
    <n v="726"/>
    <n v="28038"/>
    <x v="2"/>
    <n v="66453"/>
    <n v="384.2"/>
    <n v="48243.11"/>
    <s v="Pacific"/>
    <n v="4.5656590257879657"/>
    <n v="354.09222222222223"/>
    <n v="4.3895730027548208"/>
    <n v="3.5033588968496021"/>
    <n v="3.4333040973833837"/>
    <n v="0.95424250943932487"/>
    <n v="2.8609366207000937"/>
    <n v="0.65950347422644107"/>
    <n v="2.5491163874102774"/>
    <n v="0.64242227614950842"/>
    <d v="2007-10-01T00:00:00"/>
  </r>
  <r>
    <n v="630"/>
    <s v="Basic Sun Preparations"/>
    <n v="2007"/>
    <x v="11"/>
    <n v="463"/>
    <n v="1758.57"/>
    <n v="2066.5"/>
    <n v="729.29"/>
    <n v="9"/>
    <n v="726"/>
    <n v="28038"/>
    <x v="2"/>
    <n v="66453"/>
    <n v="384.2"/>
    <n v="48243.11"/>
    <s v="Pacific"/>
    <n v="4.4632829373650109"/>
    <n v="229.61111111111111"/>
    <n v="2.8464187327823693"/>
    <n v="3.3152354096177268"/>
    <n v="3.2451596601187993"/>
    <n v="0.95424250943932487"/>
    <n v="2.8609366207000937"/>
    <n v="0.64965441859977391"/>
    <n v="2.360992900178402"/>
    <n v="0.45429878891763331"/>
    <d v="2007-11-01T00:00:00"/>
  </r>
  <r>
    <n v="630"/>
    <s v="Basic Sun Preparations"/>
    <n v="2007"/>
    <x v="8"/>
    <n v="374"/>
    <n v="1543.63"/>
    <n v="1813.86"/>
    <n v="521.41999999999996"/>
    <n v="9"/>
    <n v="726"/>
    <n v="28038"/>
    <x v="2"/>
    <n v="66453"/>
    <n v="384.2"/>
    <n v="48243.11"/>
    <s v="Pacific"/>
    <n v="4.849893048128342"/>
    <n v="201.54"/>
    <n v="2.4984297520661154"/>
    <n v="3.2586037636646328"/>
    <n v="3.1885432103682958"/>
    <n v="0.95424250943932487"/>
    <n v="2.8609366207000937"/>
    <n v="0.68573216146415261"/>
    <n v="2.304361254225308"/>
    <n v="0.39766714296453903"/>
    <d v="2007-12-01T00:00:00"/>
  </r>
  <r>
    <n v="645"/>
    <s v="Basic Sun Preparations"/>
    <n v="2007"/>
    <x v="3"/>
    <n v="42"/>
    <n v="178.28"/>
    <n v="209.5"/>
    <n v="45.27"/>
    <n v="5"/>
    <n v="284"/>
    <n v="15249"/>
    <x v="2"/>
    <n v="19225"/>
    <n v="176.5"/>
    <n v="22757.23"/>
    <s v="Pacific"/>
    <n v="4.9880952380952381"/>
    <n v="41.9"/>
    <n v="0.73767605633802813"/>
    <n v="2.3211840273023143"/>
    <n v="2.2511026254141386"/>
    <n v="0.69897000433601886"/>
    <n v="2.4533183400470375"/>
    <n v="0.69793473690441366"/>
    <n v="1.6222140229662954"/>
    <n v="-0.13213431274472359"/>
    <d v="2007-01-01T00:00:00"/>
  </r>
  <r>
    <n v="645"/>
    <s v="Basic Sun Preparations"/>
    <n v="2007"/>
    <x v="0"/>
    <n v="37"/>
    <n v="162.31"/>
    <n v="190.73"/>
    <n v="62.83"/>
    <n v="5"/>
    <n v="284"/>
    <n v="15249"/>
    <x v="2"/>
    <n v="19225"/>
    <n v="176.5"/>
    <n v="22757.23"/>
    <s v="Pacific"/>
    <n v="5.1548648648648649"/>
    <n v="38.146000000000001"/>
    <n v="0.67158450704225348"/>
    <n v="2.2804190087761995"/>
    <n v="2.2103452777500197"/>
    <n v="0.69897000433601886"/>
    <n v="2.4533183400470375"/>
    <n v="0.71221728470920476"/>
    <n v="1.581449004440181"/>
    <n v="-0.17289933127083801"/>
    <d v="2007-02-01T00:00:00"/>
  </r>
  <r>
    <n v="645"/>
    <s v="Basic Sun Preparations"/>
    <n v="2007"/>
    <x v="1"/>
    <n v="59"/>
    <n v="247.77"/>
    <n v="291.14"/>
    <n v="134.16999999999999"/>
    <n v="5"/>
    <n v="284"/>
    <n v="15249"/>
    <x v="2"/>
    <n v="19225"/>
    <n v="176.5"/>
    <n v="22757.23"/>
    <s v="Pacific"/>
    <n v="4.9345762711864403"/>
    <n v="58.227999999999994"/>
    <n v="1.0251408450704225"/>
    <n v="2.4641018776678005"/>
    <n v="2.3940487208326551"/>
    <n v="0.69897000433601886"/>
    <n v="2.4533183400470375"/>
    <n v="0.69324986602565619"/>
    <n v="1.7651318733317816"/>
    <n v="1.0783537620762703E-2"/>
    <d v="2007-03-01T00:00:00"/>
  </r>
  <r>
    <n v="645"/>
    <s v="Basic Sun Preparations"/>
    <n v="2007"/>
    <x v="2"/>
    <n v="98"/>
    <n v="365.32"/>
    <n v="429.29"/>
    <n v="189.41"/>
    <n v="5"/>
    <n v="284"/>
    <n v="15249"/>
    <x v="2"/>
    <n v="19225"/>
    <n v="176.5"/>
    <n v="22757.23"/>
    <s v="Pacific"/>
    <n v="4.3805102040816326"/>
    <n v="85.858000000000004"/>
    <n v="1.5115845070422536"/>
    <n v="2.6327507720214807"/>
    <n v="2.5626734489758713"/>
    <n v="0.69897000433601886"/>
    <n v="2.4533183400470375"/>
    <n v="0.64152469632898557"/>
    <n v="1.9337807676854617"/>
    <n v="0.17943243197444278"/>
    <d v="2007-04-01T00:00:00"/>
  </r>
  <r>
    <n v="645"/>
    <s v="Basic Sun Preparations"/>
    <n v="2007"/>
    <x v="7"/>
    <n v="130"/>
    <n v="497.12"/>
    <n v="584.14"/>
    <n v="207.01"/>
    <n v="5"/>
    <n v="284"/>
    <n v="15249"/>
    <x v="2"/>
    <n v="19225"/>
    <n v="176.5"/>
    <n v="22757.23"/>
    <s v="Pacific"/>
    <n v="4.4933846153846151"/>
    <n v="116.828"/>
    <n v="2.056830985915493"/>
    <n v="2.7665169463261199"/>
    <n v="2.696461235910899"/>
    <n v="0.69897000433601886"/>
    <n v="2.4533183400470375"/>
    <n v="0.65257359401928294"/>
    <n v="2.0675469419901007"/>
    <n v="0.31319860627908203"/>
    <d v="2007-05-01T00:00:00"/>
  </r>
  <r>
    <n v="645"/>
    <s v="Basic Sun Preparations"/>
    <n v="2007"/>
    <x v="4"/>
    <n v="389"/>
    <n v="1553.54"/>
    <n v="1825.62"/>
    <n v="649.05999999999995"/>
    <n v="5"/>
    <n v="284"/>
    <n v="15249"/>
    <x v="2"/>
    <n v="19225"/>
    <n v="176.5"/>
    <n v="22757.23"/>
    <s v="Pacific"/>
    <n v="4.6931105398457582"/>
    <n v="365.12399999999997"/>
    <n v="6.4282394366197178"/>
    <n v="3.2614103848754432"/>
    <n v="3.1913224397961"/>
    <n v="0.69897000433601886"/>
    <n v="2.4533183400470375"/>
    <n v="0.67146078354973537"/>
    <n v="2.5624403805394245"/>
    <n v="0.80809204482840546"/>
    <d v="2007-06-01T00:00:00"/>
  </r>
  <r>
    <n v="645"/>
    <s v="Basic Sun Preparations"/>
    <n v="2007"/>
    <x v="5"/>
    <n v="102"/>
    <n v="462.12"/>
    <n v="543.03"/>
    <n v="190.01"/>
    <n v="5"/>
    <n v="284"/>
    <n v="15249"/>
    <x v="2"/>
    <n v="19225"/>
    <n v="176.5"/>
    <n v="22757.23"/>
    <s v="Pacific"/>
    <n v="5.3238235294117642"/>
    <n v="108.60599999999999"/>
    <n v="1.9120774647887322"/>
    <n v="2.73482382309632"/>
    <n v="2.6647547646703558"/>
    <n v="0.69897000433601886"/>
    <n v="2.4533183400470375"/>
    <n v="0.72622365133440225"/>
    <n v="2.0358538187603012"/>
    <n v="0.28150548304928213"/>
    <d v="2007-07-01T00:00:00"/>
  </r>
  <r>
    <n v="645"/>
    <s v="Basic Sun Preparations"/>
    <n v="2007"/>
    <x v="6"/>
    <n v="68"/>
    <n v="262.37"/>
    <n v="308.33999999999997"/>
    <n v="79.98"/>
    <n v="5"/>
    <n v="284"/>
    <n v="15249"/>
    <x v="2"/>
    <n v="19225"/>
    <n v="176.5"/>
    <n v="22757.23"/>
    <s v="Pacific"/>
    <n v="4.5344117647058821"/>
    <n v="61.667999999999992"/>
    <n v="1.0857042253521125"/>
    <n v="2.4890298680688163"/>
    <n v="2.4189141752946957"/>
    <n v="0.69897000433601886"/>
    <n v="2.4533183400470375"/>
    <n v="0.65652095536258026"/>
    <n v="1.7900598637327978"/>
    <n v="3.5711528021778821E-2"/>
    <d v="2007-08-01T00:00:00"/>
  </r>
  <r>
    <n v="645"/>
    <s v="Basic Sun Preparations"/>
    <n v="2007"/>
    <x v="9"/>
    <n v="115"/>
    <n v="454.71"/>
    <n v="534.34"/>
    <n v="177.58"/>
    <n v="5"/>
    <n v="284"/>
    <n v="15249"/>
    <x v="2"/>
    <n v="19225"/>
    <n v="176.5"/>
    <n v="22757.23"/>
    <s v="Pacific"/>
    <n v="4.6464347826086962"/>
    <n v="106.86800000000001"/>
    <n v="1.8814788732394367"/>
    <n v="2.7278176861219765"/>
    <n v="2.6577345053312653"/>
    <n v="0.69897000433601886"/>
    <n v="2.4533183400470375"/>
    <n v="0.66711984576836503"/>
    <n v="2.0288476817859578"/>
    <n v="0.27449934607493898"/>
    <d v="2007-09-01T00:00:00"/>
  </r>
  <r>
    <n v="645"/>
    <s v="Basic Sun Preparations"/>
    <n v="2007"/>
    <x v="10"/>
    <n v="506"/>
    <n v="1872.86"/>
    <n v="2200.62"/>
    <n v="749.25"/>
    <n v="5"/>
    <n v="284"/>
    <n v="15249"/>
    <x v="2"/>
    <n v="19225"/>
    <n v="176.5"/>
    <n v="22757.23"/>
    <s v="Pacific"/>
    <n v="4.3490513833992095"/>
    <n v="440.12399999999997"/>
    <n v="7.7486619718309857"/>
    <n v="3.3425450556605525"/>
    <n v="3.2725053142145772"/>
    <n v="0.69897000433601886"/>
    <n v="2.4533183400470375"/>
    <n v="0.63839453882075337"/>
    <n v="2.6435750513245337"/>
    <n v="0.88922671561351474"/>
    <d v="2007-10-01T00:00:00"/>
  </r>
  <r>
    <n v="645"/>
    <s v="Basic Sun Preparations"/>
    <n v="2007"/>
    <x v="11"/>
    <n v="193"/>
    <n v="815.18"/>
    <n v="957.87"/>
    <n v="365.38"/>
    <n v="5"/>
    <n v="284"/>
    <n v="15249"/>
    <x v="2"/>
    <n v="19225"/>
    <n v="176.5"/>
    <n v="22757.23"/>
    <s v="Pacific"/>
    <n v="4.9630569948186531"/>
    <n v="191.57400000000001"/>
    <n v="3.3727816901408452"/>
    <n v="2.9813065715903702"/>
    <n v="2.9112535159490704"/>
    <n v="0.69897000433601886"/>
    <n v="2.4533183400470375"/>
    <n v="0.69574926258259662"/>
    <n v="2.2823365672543514"/>
    <n v="0.52798823154333263"/>
    <d v="2007-11-01T00:00:00"/>
  </r>
  <r>
    <n v="645"/>
    <s v="Basic Sun Preparations"/>
    <n v="2007"/>
    <x v="8"/>
    <n v="78"/>
    <n v="322.02999999999997"/>
    <n v="378.35"/>
    <n v="189.8"/>
    <n v="5"/>
    <n v="284"/>
    <n v="15249"/>
    <x v="2"/>
    <n v="19225"/>
    <n v="176.5"/>
    <n v="22757.23"/>
    <s v="Pacific"/>
    <n v="4.8506410256410257"/>
    <n v="75.67"/>
    <n v="1.3322183098591549"/>
    <n v="2.5778937383035858"/>
    <n v="2.5078963320298726"/>
    <n v="0.69897000433601886"/>
    <n v="2.4533183400470375"/>
    <n v="0.68579913561310557"/>
    <n v="1.8789237339675673"/>
    <n v="0.1245753982565483"/>
    <d v="2007-12-01T00:00:00"/>
  </r>
  <r>
    <n v="658"/>
    <s v="Basic Sun Preparations"/>
    <n v="2007"/>
    <x v="3"/>
    <n v="175"/>
    <n v="750.4"/>
    <n v="881.66"/>
    <n v="324.87"/>
    <n v="16"/>
    <n v="581"/>
    <n v="27824"/>
    <x v="2"/>
    <n v="97214"/>
    <n v="351.2"/>
    <n v="49452.02"/>
    <s v="Pacific"/>
    <n v="5.0380571428571423"/>
    <n v="55.103749999999998"/>
    <n v="1.5174870912220308"/>
    <n v="2.9453011377489045"/>
    <n v="2.8752928253710079"/>
    <n v="1.2041199826559248"/>
    <n v="2.7641761323903307"/>
    <n v="0.70226308906260981"/>
    <n v="1.7411811550929794"/>
    <n v="0.18112500535857348"/>
    <d v="2007-01-01T00:00:00"/>
  </r>
  <r>
    <n v="658"/>
    <s v="Basic Sun Preparations"/>
    <n v="2007"/>
    <x v="0"/>
    <n v="177"/>
    <n v="758.59"/>
    <n v="891.38"/>
    <n v="330.28"/>
    <n v="16"/>
    <n v="581"/>
    <n v="27824"/>
    <x v="2"/>
    <n v="97214"/>
    <n v="351.2"/>
    <n v="49452.02"/>
    <s v="Pacific"/>
    <n v="5.0360451977401128"/>
    <n v="55.71125"/>
    <n v="1.5342168674698795"/>
    <n v="2.9500628855420796"/>
    <n v="2.8800071133820051"/>
    <n v="1.2041199826559248"/>
    <n v="2.7641761323903307"/>
    <n v="0.70208961918027313"/>
    <n v="1.7459429028861551"/>
    <n v="0.18588675315174907"/>
    <d v="2007-02-01T00:00:00"/>
  </r>
  <r>
    <n v="658"/>
    <s v="Basic Sun Preparations"/>
    <n v="2007"/>
    <x v="1"/>
    <n v="203"/>
    <n v="823.43"/>
    <n v="967.52"/>
    <n v="337.45"/>
    <n v="16"/>
    <n v="581"/>
    <n v="27824"/>
    <x v="2"/>
    <n v="97214"/>
    <n v="351.2"/>
    <n v="49452.02"/>
    <s v="Pacific"/>
    <n v="4.7661083743842365"/>
    <n v="60.47"/>
    <n v="1.6652667814113598"/>
    <n v="2.9856599512618667"/>
    <n v="2.9156266855872803"/>
    <n v="1.2041199826559248"/>
    <n v="2.7641761323903307"/>
    <n v="0.67816391334865356"/>
    <n v="1.7815399686059417"/>
    <n v="0.22148381887153576"/>
    <d v="2007-03-01T00:00:00"/>
  </r>
  <r>
    <n v="658"/>
    <s v="Basic Sun Preparations"/>
    <n v="2007"/>
    <x v="2"/>
    <n v="306"/>
    <n v="1214.33"/>
    <n v="1426.9"/>
    <n v="498.38"/>
    <n v="16"/>
    <n v="581"/>
    <n v="27824"/>
    <x v="2"/>
    <n v="97214"/>
    <n v="351.2"/>
    <n v="49452.02"/>
    <s v="Pacific"/>
    <n v="4.6630718954248369"/>
    <n v="89.181250000000006"/>
    <n v="2.4559380378657489"/>
    <n v="3.1543935379569974"/>
    <n v="3.084336724386437"/>
    <n v="1.2041199826559248"/>
    <n v="2.7641761323903307"/>
    <n v="0.66867211147541739"/>
    <n v="1.9502735553010726"/>
    <n v="0.39021740556666668"/>
    <d v="2007-04-01T00:00:00"/>
  </r>
  <r>
    <n v="658"/>
    <s v="Basic Sun Preparations"/>
    <n v="2007"/>
    <x v="7"/>
    <n v="345"/>
    <n v="1405.3"/>
    <n v="1651.31"/>
    <n v="623.71"/>
    <n v="16"/>
    <n v="581"/>
    <n v="27824"/>
    <x v="2"/>
    <n v="97214"/>
    <n v="351.2"/>
    <n v="49452.02"/>
    <s v="Pacific"/>
    <n v="4.7864057971014491"/>
    <n v="103.206875"/>
    <n v="2.8421858864027536"/>
    <n v="3.2178286109075245"/>
    <n v="3.1477690462601471"/>
    <n v="1.2041199826559248"/>
    <n v="2.7641761323903307"/>
    <n v="0.68000951583425029"/>
    <n v="2.0137086282515995"/>
    <n v="0.45365247851719365"/>
    <d v="2007-05-01T00:00:00"/>
  </r>
  <r>
    <n v="658"/>
    <s v="Basic Sun Preparations"/>
    <n v="2007"/>
    <x v="4"/>
    <n v="511"/>
    <n v="2163.87"/>
    <n v="2542.63"/>
    <n v="883.91"/>
    <n v="16"/>
    <n v="581"/>
    <n v="27824"/>
    <x v="2"/>
    <n v="97214"/>
    <n v="351.2"/>
    <n v="49452.02"/>
    <s v="Pacific"/>
    <n v="4.9757925636007831"/>
    <n v="158.91437500000001"/>
    <n v="4.3762994836488813"/>
    <n v="3.4052831668413184"/>
    <n v="3.3352311658714306"/>
    <n v="1.2041199826559248"/>
    <n v="2.7641761323903307"/>
    <n v="0.69686226670660589"/>
    <n v="2.2011631841853938"/>
    <n v="0.64110703445098782"/>
    <d v="2007-06-01T00:00:00"/>
  </r>
  <r>
    <n v="658"/>
    <s v="Basic Sun Preparations"/>
    <n v="2007"/>
    <x v="5"/>
    <n v="376"/>
    <n v="1478.04"/>
    <n v="1736.68"/>
    <n v="693.84"/>
    <n v="16"/>
    <n v="581"/>
    <n v="27824"/>
    <x v="2"/>
    <n v="97214"/>
    <n v="351.2"/>
    <n v="49452.02"/>
    <s v="Pacific"/>
    <n v="4.6188297872340431"/>
    <n v="108.5425"/>
    <n v="2.9891222030981068"/>
    <n v="3.2397198028817029"/>
    <n v="3.169686187471668"/>
    <n v="1.2041199826559248"/>
    <n v="2.7641761323903307"/>
    <n v="0.66453195795404174"/>
    <n v="2.0355998202257779"/>
    <n v="0.47554367049137203"/>
    <d v="2007-07-01T00:00:00"/>
  </r>
  <r>
    <n v="658"/>
    <s v="Basic Sun Preparations"/>
    <n v="2007"/>
    <x v="6"/>
    <n v="450"/>
    <n v="1818.12"/>
    <n v="2136.4499999999998"/>
    <n v="559.6"/>
    <n v="16"/>
    <n v="581"/>
    <n v="27824"/>
    <x v="2"/>
    <n v="97214"/>
    <n v="351.2"/>
    <n v="49452.02"/>
    <s v="Pacific"/>
    <n v="4.7476666666666665"/>
    <n v="133.52812499999999"/>
    <n v="3.677194492254733"/>
    <n v="3.3296927333440922"/>
    <n v="3.2596225442423434"/>
    <n v="1.2041199826559248"/>
    <n v="2.7641761323903307"/>
    <n v="0.6764802195687486"/>
    <n v="2.1255727506881676"/>
    <n v="0.56551660095376155"/>
    <d v="2007-08-01T00:00:00"/>
  </r>
  <r>
    <n v="658"/>
    <s v="Basic Sun Preparations"/>
    <n v="2007"/>
    <x v="9"/>
    <n v="781"/>
    <n v="3013.67"/>
    <n v="3541.09"/>
    <n v="942.92"/>
    <n v="16"/>
    <n v="581"/>
    <n v="27824"/>
    <x v="2"/>
    <n v="97214"/>
    <n v="351.2"/>
    <n v="49452.02"/>
    <s v="Pacific"/>
    <n v="4.5340460947503205"/>
    <n v="221.31812500000001"/>
    <n v="6.0948192771084342"/>
    <n v="3.5491369648848146"/>
    <n v="3.4790956948845748"/>
    <n v="1.2041199826559248"/>
    <n v="2.7641761323903307"/>
    <n v="0.6564859310075144"/>
    <n v="2.34501698222889"/>
    <n v="0.78496083249448401"/>
    <d v="2007-09-01T00:00:00"/>
  </r>
  <r>
    <n v="658"/>
    <s v="Basic Sun Preparations"/>
    <n v="2007"/>
    <x v="11"/>
    <n v="860"/>
    <n v="3316.33"/>
    <n v="3896.68"/>
    <n v="1252.8900000000001"/>
    <n v="16"/>
    <n v="581"/>
    <n v="27824"/>
    <x v="2"/>
    <n v="97214"/>
    <n v="351.2"/>
    <n v="49452.02"/>
    <s v="Pacific"/>
    <n v="4.5310232558139534"/>
    <n v="243.54249999999999"/>
    <n v="6.7068502581755594"/>
    <n v="3.5906947424772122"/>
    <n v="3.5206577396249843"/>
    <n v="1.2041199826559248"/>
    <n v="2.7641761323903307"/>
    <n v="0.65619629123364465"/>
    <n v="2.3865747598212876"/>
    <n v="0.82651861008688166"/>
    <d v="2007-11-01T00:00:00"/>
  </r>
  <r>
    <n v="658"/>
    <s v="Basic Sun Preparations"/>
    <n v="2007"/>
    <x v="8"/>
    <n v="636"/>
    <n v="2635.81"/>
    <n v="3097"/>
    <n v="1154.8699999999999"/>
    <n v="16"/>
    <n v="581"/>
    <n v="27824"/>
    <x v="2"/>
    <n v="97214"/>
    <n v="351.2"/>
    <n v="49452.02"/>
    <s v="Pacific"/>
    <n v="4.8694968553459121"/>
    <n v="193.5625"/>
    <n v="5.330464716006885"/>
    <n v="3.490941205356787"/>
    <n v="3.4209141013219972"/>
    <n v="1.2041199826559248"/>
    <n v="2.7641761323903307"/>
    <n v="0.68748408970837294"/>
    <n v="2.286821222700862"/>
    <n v="0.72676507296645609"/>
    <d v="2007-12-01T00:00:00"/>
  </r>
  <r>
    <n v="663"/>
    <s v="Basic Sun Preparations"/>
    <n v="2007"/>
    <x v="3"/>
    <n v="37"/>
    <n v="152.09"/>
    <n v="178.71"/>
    <n v="71.25"/>
    <n v="6"/>
    <n v="258"/>
    <n v="10020"/>
    <x v="2"/>
    <n v="36219"/>
    <n v="158"/>
    <n v="13039.29"/>
    <s v="Pacific"/>
    <n v="4.83"/>
    <n v="29.785"/>
    <n v="0.69267441860465118"/>
    <n v="2.2521488548185071"/>
    <n v="2.182100659893949"/>
    <n v="0.77815125038364363"/>
    <n v="2.4116197059632301"/>
    <n v="0.68394713075151214"/>
    <n v="1.4739976044348635"/>
    <n v="-0.15947085114472301"/>
    <d v="2007-01-01T00:00:00"/>
  </r>
  <r>
    <n v="663"/>
    <s v="Basic Sun Preparations"/>
    <n v="2007"/>
    <x v="0"/>
    <n v="25"/>
    <n v="74.05"/>
    <n v="87.03"/>
    <n v="37.630000000000003"/>
    <n v="6"/>
    <n v="258"/>
    <n v="10020"/>
    <x v="2"/>
    <n v="36219"/>
    <n v="158"/>
    <n v="13039.29"/>
    <s v="Pacific"/>
    <n v="3.4811999999999999"/>
    <n v="14.505000000000001"/>
    <n v="0.33732558139534885"/>
    <n v="1.9396689835223266"/>
    <n v="1.8695250628572273"/>
    <n v="0.77815125038364363"/>
    <n v="2.4116197059632301"/>
    <n v="0.54172897485028892"/>
    <n v="1.161517733138683"/>
    <n v="-0.47195072244090358"/>
    <d v="2007-02-01T00:00:00"/>
  </r>
  <r>
    <n v="663"/>
    <s v="Basic Sun Preparations"/>
    <n v="2007"/>
    <x v="1"/>
    <n v="14"/>
    <n v="97.07"/>
    <n v="114.07"/>
    <n v="42.06"/>
    <n v="6"/>
    <n v="258"/>
    <n v="10020"/>
    <x v="2"/>
    <n v="36219"/>
    <n v="158"/>
    <n v="13039.29"/>
    <s v="Pacific"/>
    <n v="8.1478571428571431"/>
    <n v="19.011666666666667"/>
    <n v="0.44213178294573641"/>
    <n v="2.0571714415472662"/>
    <n v="1.987085029624122"/>
    <n v="0.77815125038364363"/>
    <n v="2.4116197059632301"/>
    <n v="0.91104340586902799"/>
    <n v="1.2790201911636223"/>
    <n v="-0.35444826441596416"/>
    <d v="2007-03-01T00:00:00"/>
  </r>
  <r>
    <n v="663"/>
    <s v="Basic Sun Preparations"/>
    <n v="2007"/>
    <x v="2"/>
    <n v="71"/>
    <n v="317.88"/>
    <n v="373.55"/>
    <n v="168.17"/>
    <n v="6"/>
    <n v="258"/>
    <n v="10020"/>
    <x v="2"/>
    <n v="36219"/>
    <n v="158"/>
    <n v="13039.29"/>
    <s v="Pacific"/>
    <n v="5.2612676056338028"/>
    <n v="62.258333333333333"/>
    <n v="1.4478682170542636"/>
    <n v="2.5723487407451597"/>
    <n v="2.5022632043448558"/>
    <n v="0.77815125038364363"/>
    <n v="2.4116197059632301"/>
    <n v="0.7210903920260846"/>
    <n v="1.7941974903615163"/>
    <n v="0.16072903478192971"/>
    <d v="2007-04-01T00:00:00"/>
  </r>
  <r>
    <n v="663"/>
    <s v="Basic Sun Preparations"/>
    <n v="2007"/>
    <x v="7"/>
    <n v="64"/>
    <n v="238.61"/>
    <n v="280.39999999999998"/>
    <n v="106.69"/>
    <n v="6"/>
    <n v="258"/>
    <n v="10020"/>
    <x v="2"/>
    <n v="36219"/>
    <n v="158"/>
    <n v="13039.29"/>
    <s v="Pacific"/>
    <n v="4.3812499999999996"/>
    <n v="46.733333333333327"/>
    <n v="1.0868217054263565"/>
    <n v="2.4477780092946211"/>
    <n v="2.3776886407333704"/>
    <n v="0.77815125038364363"/>
    <n v="2.4116197059632301"/>
    <n v="0.64159803531073389"/>
    <n v="1.6696267589109774"/>
    <n v="3.6158303331390841E-2"/>
    <d v="2007-05-01T00:00:00"/>
  </r>
  <r>
    <n v="663"/>
    <s v="Basic Sun Preparations"/>
    <n v="2007"/>
    <x v="4"/>
    <n v="105"/>
    <n v="436.9"/>
    <n v="513.4"/>
    <n v="198.26"/>
    <n v="6"/>
    <n v="258"/>
    <n v="10020"/>
    <x v="2"/>
    <n v="36219"/>
    <n v="158"/>
    <n v="13039.29"/>
    <s v="Pacific"/>
    <n v="4.8895238095238094"/>
    <n v="85.566666666666663"/>
    <n v="1.989922480620155"/>
    <n v="2.7104558643354246"/>
    <n v="2.6403820447095683"/>
    <n v="0.77815125038364363"/>
    <n v="2.4116197059632301"/>
    <n v="0.68926656526548646"/>
    <n v="1.932304613951781"/>
    <n v="0.2988361583721944"/>
    <d v="2007-06-01T00:00:00"/>
  </r>
  <r>
    <n v="663"/>
    <s v="Basic Sun Preparations"/>
    <n v="2007"/>
    <x v="5"/>
    <n v="52"/>
    <n v="207.5"/>
    <n v="243.83"/>
    <n v="97.92"/>
    <n v="6"/>
    <n v="258"/>
    <n v="10020"/>
    <x v="2"/>
    <n v="36219"/>
    <n v="158"/>
    <n v="13039.29"/>
    <s v="Pacific"/>
    <n v="4.6890384615384617"/>
    <n v="40.638333333333335"/>
    <n v="0.94507751937984497"/>
    <n v="2.3870871386610051"/>
    <n v="2.3170181010481117"/>
    <n v="0.77815125038364363"/>
    <n v="2.4116197059632301"/>
    <n v="0.67108379502620574"/>
    <n v="1.6089358882773612"/>
    <n v="-2.4532567302225299E-2"/>
    <d v="2007-07-01T00:00:00"/>
  </r>
  <r>
    <n v="663"/>
    <s v="Basic Sun Preparations"/>
    <n v="2007"/>
    <x v="6"/>
    <n v="96"/>
    <n v="370.93"/>
    <n v="435.9"/>
    <n v="116.74"/>
    <n v="6"/>
    <n v="258"/>
    <n v="10020"/>
    <x v="2"/>
    <n v="36219"/>
    <n v="158"/>
    <n v="13039.29"/>
    <s v="Pacific"/>
    <n v="4.5406249999999995"/>
    <n v="72.649999999999991"/>
    <n v="1.6895348837209301"/>
    <n v="2.639386869017684"/>
    <n v="2.5692919595285866"/>
    <n v="0.77815125038364363"/>
    <n v="2.4116197059632301"/>
    <n v="0.65711563597811551"/>
    <n v="1.8612356186340402"/>
    <n v="0.22776716305445377"/>
    <d v="2007-08-01T00:00:00"/>
  </r>
  <r>
    <n v="663"/>
    <s v="Basic Sun Preparations"/>
    <n v="2007"/>
    <x v="9"/>
    <n v="113"/>
    <n v="464.55"/>
    <n v="545.85"/>
    <n v="159.72999999999999"/>
    <n v="6"/>
    <n v="258"/>
    <n v="10020"/>
    <x v="2"/>
    <n v="36219"/>
    <n v="158"/>
    <n v="13039.29"/>
    <s v="Pacific"/>
    <n v="4.830530973451328"/>
    <n v="90.975000000000009"/>
    <n v="2.1156976744186049"/>
    <n v="2.7370733146419166"/>
    <n v="2.6670324644124679"/>
    <n v="0.77815125038364363"/>
    <n v="2.4116197059632301"/>
    <n v="0.683994871158497"/>
    <n v="1.958922064258273"/>
    <n v="0.32545360867868656"/>
    <d v="2007-09-01T00:00:00"/>
  </r>
  <r>
    <n v="663"/>
    <s v="Basic Sun Preparations"/>
    <n v="2007"/>
    <x v="10"/>
    <n v="261"/>
    <n v="960.3"/>
    <n v="1128.5"/>
    <n v="309.33999999999997"/>
    <n v="6"/>
    <n v="258"/>
    <n v="10020"/>
    <x v="2"/>
    <n v="36219"/>
    <n v="158"/>
    <n v="13039.29"/>
    <s v="Pacific"/>
    <n v="4.3237547892720309"/>
    <n v="188.08333333333334"/>
    <n v="4.3740310077519382"/>
    <n v="3.0525015634137809"/>
    <n v="2.9824069288637949"/>
    <n v="0.77815125038364363"/>
    <n v="2.4116197059632301"/>
    <n v="0.63586105607549992"/>
    <n v="2.274350313030137"/>
    <n v="0.64088185745055071"/>
    <d v="2007-10-01T00:00:00"/>
  </r>
  <r>
    <n v="663"/>
    <s v="Basic Sun Preparations"/>
    <n v="2007"/>
    <x v="11"/>
    <n v="166"/>
    <n v="558.4"/>
    <n v="656.16"/>
    <n v="251.62"/>
    <n v="6"/>
    <n v="258"/>
    <n v="10020"/>
    <x v="2"/>
    <n v="36219"/>
    <n v="158"/>
    <n v="13039.29"/>
    <s v="Pacific"/>
    <n v="3.9527710843373494"/>
    <n v="109.36"/>
    <n v="2.5432558139534884"/>
    <n v="2.8170097519434094"/>
    <n v="2.7469454096151047"/>
    <n v="0.77815125038364363"/>
    <n v="2.4116197059632301"/>
    <n v="0.59690166390335442"/>
    <n v="2.038858501559766"/>
    <n v="0.40539004598017936"/>
    <d v="2007-11-01T00:00:00"/>
  </r>
  <r>
    <n v="663"/>
    <s v="Basic Sun Preparations"/>
    <n v="2007"/>
    <x v="8"/>
    <n v="125"/>
    <n v="462.42"/>
    <n v="543.34"/>
    <n v="137.76"/>
    <n v="6"/>
    <n v="258"/>
    <n v="10020"/>
    <x v="2"/>
    <n v="36219"/>
    <n v="158"/>
    <n v="13039.29"/>
    <s v="Pacific"/>
    <n v="4.3467200000000004"/>
    <n v="90.556666666666672"/>
    <n v="2.1059689922480622"/>
    <n v="2.7350716784182532"/>
    <n v="2.6650366093696523"/>
    <n v="0.77815125038364363"/>
    <n v="2.4116197059632301"/>
    <n v="0.63816166541019659"/>
    <n v="1.9569204280346093"/>
    <n v="0.32345197245502283"/>
    <d v="2007-12-01T00:00:00"/>
  </r>
  <r>
    <n v="672"/>
    <s v="Basic Sun Preparations"/>
    <n v="2007"/>
    <x v="3"/>
    <n v="128"/>
    <n v="486.44"/>
    <n v="571.62"/>
    <n v="225.86"/>
    <n v="18"/>
    <n v="1220"/>
    <n v="47540"/>
    <x v="2"/>
    <n v="135103"/>
    <n v="602"/>
    <n v="89894.83"/>
    <s v="Pacific"/>
    <n v="4.46578125"/>
    <n v="31.756666666666668"/>
    <n v="0.46854098360655738"/>
    <n v="2.7571074156012352"/>
    <n v="2.6870292798029496"/>
    <n v="1.255272505103306"/>
    <n v="3.0863598306747484"/>
    <n v="0.64989744595336674"/>
    <n v="1.5018349104979292"/>
    <n v="-0.32925241507351305"/>
    <d v="2007-01-01T00:00:00"/>
  </r>
  <r>
    <n v="672"/>
    <s v="Basic Sun Preparations"/>
    <n v="2007"/>
    <x v="0"/>
    <n v="135"/>
    <n v="531.62"/>
    <n v="624.75"/>
    <n v="263.76"/>
    <n v="18"/>
    <n v="1220"/>
    <n v="47540"/>
    <x v="2"/>
    <n v="135103"/>
    <n v="602"/>
    <n v="89894.83"/>
    <s v="Pacific"/>
    <n v="4.6277777777777782"/>
    <n v="34.708333333333336"/>
    <n v="0.51209016393442619"/>
    <n v="2.7957062647984876"/>
    <n v="2.7256013111086377"/>
    <n v="1.255272505103306"/>
    <n v="3.0863598306747484"/>
    <n v="0.66537249630348161"/>
    <n v="1.5404337596951816"/>
    <n v="-0.29065356587626062"/>
    <d v="2007-02-01T00:00:00"/>
  </r>
  <r>
    <n v="672"/>
    <s v="Basic Sun Preparations"/>
    <n v="2007"/>
    <x v="1"/>
    <n v="142"/>
    <n v="532.19000000000005"/>
    <n v="625.30999999999995"/>
    <n v="299.45999999999998"/>
    <n v="18"/>
    <n v="1220"/>
    <n v="47540"/>
    <x v="2"/>
    <n v="135103"/>
    <n v="602"/>
    <n v="89894.83"/>
    <s v="Pacific"/>
    <n v="4.4035915492957747"/>
    <n v="34.739444444444445"/>
    <n v="0.51254918032786878"/>
    <n v="2.7960953740030616"/>
    <n v="2.7260667097763971"/>
    <n v="1.255272505103306"/>
    <n v="3.0863598306747484"/>
    <n v="0.64380702962000536"/>
    <n v="1.5408228688997558"/>
    <n v="-0.29026445667168649"/>
    <d v="2007-03-01T00:00:00"/>
  </r>
  <r>
    <n v="672"/>
    <s v="Basic Sun Preparations"/>
    <n v="2007"/>
    <x v="2"/>
    <n v="191"/>
    <n v="735.35"/>
    <n v="864.01"/>
    <n v="348.27"/>
    <n v="18"/>
    <n v="1220"/>
    <n v="47540"/>
    <x v="2"/>
    <n v="135103"/>
    <n v="602"/>
    <n v="89894.83"/>
    <s v="Pacific"/>
    <n v="4.5236125654450259"/>
    <n v="48.000555555555557"/>
    <n v="0.70820491803278685"/>
    <n v="2.9365187690063079"/>
    <n v="2.8664940967562282"/>
    <n v="1.255272505103306"/>
    <n v="3.0863598306747484"/>
    <n v="0.65548540175858061"/>
    <n v="1.6812462639030021"/>
    <n v="-0.14984106166844011"/>
    <d v="2007-04-01T00:00:00"/>
  </r>
  <r>
    <n v="672"/>
    <s v="Basic Sun Preparations"/>
    <n v="2007"/>
    <x v="7"/>
    <n v="401"/>
    <n v="1424.85"/>
    <n v="1674.34"/>
    <n v="534.20000000000005"/>
    <n v="18"/>
    <n v="1220"/>
    <n v="47540"/>
    <x v="2"/>
    <n v="135103"/>
    <n v="602"/>
    <n v="89894.83"/>
    <s v="Pacific"/>
    <n v="4.1754114713216959"/>
    <n v="93.018888888888881"/>
    <n v="1.3724098360655737"/>
    <n v="3.2238436526599439"/>
    <n v="3.1537691467296751"/>
    <n v="1.255272505103306"/>
    <n v="3.0863598306747484"/>
    <n v="0.62069928003976149"/>
    <n v="1.9685711475566376"/>
    <n v="0.13748382198519551"/>
    <d v="2007-05-01T00:00:00"/>
  </r>
  <r>
    <n v="672"/>
    <s v="Basic Sun Preparations"/>
    <n v="2007"/>
    <x v="4"/>
    <n v="419"/>
    <n v="1744.58"/>
    <n v="2049.92"/>
    <n v="796.03"/>
    <n v="18"/>
    <n v="1220"/>
    <n v="47540"/>
    <x v="2"/>
    <n v="135103"/>
    <n v="602"/>
    <n v="89894.83"/>
    <s v="Pacific"/>
    <n v="4.8924105011933179"/>
    <n v="113.88444444444445"/>
    <n v="1.6802622950819672"/>
    <n v="3.3117369126477088"/>
    <n v="3.2416908893828311"/>
    <n v="1.255272505103306"/>
    <n v="3.0863598306747484"/>
    <n v="0.68952288968141362"/>
    <n v="2.0564644075444027"/>
    <n v="0.22537708197296072"/>
    <d v="2007-06-01T00:00:00"/>
  </r>
  <r>
    <n v="672"/>
    <s v="Basic Sun Preparations"/>
    <n v="2007"/>
    <x v="5"/>
    <n v="241"/>
    <n v="951.51"/>
    <n v="1118.1099999999999"/>
    <n v="467.38"/>
    <n v="18"/>
    <n v="1220"/>
    <n v="47540"/>
    <x v="2"/>
    <n v="135103"/>
    <n v="602"/>
    <n v="89894.83"/>
    <s v="Pacific"/>
    <n v="4.6394605809128624"/>
    <n v="62.117222222222217"/>
    <n v="0.91648360655737693"/>
    <n v="3.0484845316747347"/>
    <n v="2.978413356913105"/>
    <n v="1.255272505103306"/>
    <n v="3.0863598306747484"/>
    <n v="0.66646748909986619"/>
    <n v="1.7932120265714284"/>
    <n v="-3.7875299000013692E-2"/>
    <d v="2007-07-01T00:00:00"/>
  </r>
  <r>
    <n v="672"/>
    <s v="Basic Sun Preparations"/>
    <n v="2007"/>
    <x v="6"/>
    <n v="306"/>
    <n v="1245.94"/>
    <n v="1464.04"/>
    <n v="553.89"/>
    <n v="18"/>
    <n v="1220"/>
    <n v="47540"/>
    <x v="2"/>
    <n v="135103"/>
    <n v="602"/>
    <n v="89894.83"/>
    <s v="Pacific"/>
    <n v="4.7844444444444445"/>
    <n v="81.335555555555558"/>
    <n v="1.2000327868852458"/>
    <n v="3.1655529425297235"/>
    <n v="3.0954971287626964"/>
    <n v="1.255272505103306"/>
    <n v="3.0863598306747484"/>
    <n v="0.67983151604814351"/>
    <n v="1.9102804374264175"/>
    <n v="7.9193111854975254E-2"/>
    <d v="2007-08-01T00:00:00"/>
  </r>
  <r>
    <n v="672"/>
    <s v="Basic Sun Preparations"/>
    <n v="2007"/>
    <x v="9"/>
    <n v="365"/>
    <n v="1387.95"/>
    <n v="1631"/>
    <n v="486.12"/>
    <n v="18"/>
    <n v="1220"/>
    <n v="47540"/>
    <x v="2"/>
    <n v="135103"/>
    <n v="602"/>
    <n v="89894.83"/>
    <s v="Pacific"/>
    <n v="4.4684931506849317"/>
    <n v="90.611111111111114"/>
    <n v="1.3368852459016394"/>
    <n v="3.2124539610402758"/>
    <n v="3.1423738212231447"/>
    <n v="1.255272505103306"/>
    <n v="3.0863598306747484"/>
    <n v="0.65016109658380117"/>
    <n v="1.9571814559369698"/>
    <n v="0.12609413036552758"/>
    <d v="2007-09-01T00:00:00"/>
  </r>
  <r>
    <n v="672"/>
    <s v="Basic Sun Preparations"/>
    <n v="2007"/>
    <x v="10"/>
    <n v="775"/>
    <n v="2841.57"/>
    <n v="3339.01"/>
    <n v="1101.79"/>
    <n v="18"/>
    <n v="1220"/>
    <n v="47540"/>
    <x v="2"/>
    <n v="135103"/>
    <n v="602"/>
    <n v="89894.83"/>
    <s v="Pacific"/>
    <n v="4.3084000000000007"/>
    <n v="185.50055555555556"/>
    <n v="2.736893442622951"/>
    <n v="3.5236177197247258"/>
    <n v="3.4535583590396555"/>
    <n v="1.255272505103306"/>
    <n v="3.0863598306747484"/>
    <n v="0.63431601721841568"/>
    <n v="2.2683452146214198"/>
    <n v="0.43725788904997764"/>
    <d v="2007-10-01T00:00:00"/>
  </r>
  <r>
    <n v="672"/>
    <s v="Basic Sun Preparations"/>
    <n v="2007"/>
    <x v="11"/>
    <n v="640"/>
    <n v="2439.42"/>
    <n v="2866.58"/>
    <n v="990.57"/>
    <n v="18"/>
    <n v="1220"/>
    <n v="47540"/>
    <x v="2"/>
    <n v="135103"/>
    <n v="602"/>
    <n v="89894.83"/>
    <s v="Pacific"/>
    <n v="4.4790312500000002"/>
    <n v="159.25444444444443"/>
    <n v="2.3496557377049179"/>
    <n v="3.4573640664922531"/>
    <n v="3.387286580132955"/>
    <n v="1.255272505103306"/>
    <n v="3.0863598306747484"/>
    <n v="0.65118409250836606"/>
    <n v="2.2020915613889471"/>
    <n v="0.37100423581750497"/>
    <d v="2007-11-01T00:00:00"/>
  </r>
  <r>
    <n v="672"/>
    <s v="Basic Sun Preparations"/>
    <n v="2007"/>
    <x v="8"/>
    <n v="379"/>
    <n v="1418.09"/>
    <n v="1666.36"/>
    <n v="570.29999999999995"/>
    <n v="18"/>
    <n v="1220"/>
    <n v="47540"/>
    <x v="2"/>
    <n v="135103"/>
    <n v="602"/>
    <n v="89894.83"/>
    <s v="Pacific"/>
    <n v="4.3967282321899734"/>
    <n v="92.575555555555553"/>
    <n v="1.3658688524590163"/>
    <n v="3.2217688320790474"/>
    <n v="3.1517037945022097"/>
    <n v="1.255272505103306"/>
    <n v="3.0863598306747484"/>
    <n v="0.64312962211097491"/>
    <n v="1.9664963269757412"/>
    <n v="0.13540900140429901"/>
    <d v="2007-12-01T00:00:00"/>
  </r>
  <r>
    <n v="696"/>
    <s v="Basic Sun Preparations"/>
    <n v="2007"/>
    <x v="3"/>
    <n v="66"/>
    <n v="309.20999999999998"/>
    <n v="363.36"/>
    <n v="161.43"/>
    <n v="6"/>
    <n v="277"/>
    <n v="15108"/>
    <x v="2"/>
    <n v="22431"/>
    <n v="163.19999999999999"/>
    <n v="23419.78"/>
    <s v="Pacific"/>
    <n v="5.5054545454545458"/>
    <n v="60.56"/>
    <n v="1.3117689530685921"/>
    <n v="2.5603371168756599"/>
    <n v="2.4902535307656657"/>
    <n v="0.77815125038364363"/>
    <n v="2.4424797690644486"/>
    <n v="0.74079318133379135"/>
    <n v="1.7821858664920163"/>
    <n v="0.11785734781121143"/>
    <d v="2007-01-01T00:00:00"/>
  </r>
  <r>
    <n v="696"/>
    <s v="Basic Sun Preparations"/>
    <n v="2007"/>
    <x v="0"/>
    <n v="95"/>
    <n v="417.28"/>
    <n v="490.32"/>
    <n v="219.45"/>
    <n v="6"/>
    <n v="277"/>
    <n v="15108"/>
    <x v="2"/>
    <n v="22431"/>
    <n v="163.19999999999999"/>
    <n v="23419.78"/>
    <s v="Pacific"/>
    <n v="5.1612631578947363"/>
    <n v="81.72"/>
    <n v="1.7701083032490974"/>
    <n v="2.6904796083440536"/>
    <n v="2.6204275697158073"/>
    <n v="0.77815125038364363"/>
    <n v="2.4424797690644486"/>
    <n v="0.71275600305520581"/>
    <n v="1.91232835796041"/>
    <n v="0.24799983927960503"/>
    <d v="2007-02-01T00:00:00"/>
  </r>
  <r>
    <n v="696"/>
    <s v="Basic Sun Preparations"/>
    <n v="2007"/>
    <x v="1"/>
    <n v="108"/>
    <n v="444.19"/>
    <n v="521.99"/>
    <n v="117.19"/>
    <n v="6"/>
    <n v="277"/>
    <n v="15108"/>
    <x v="2"/>
    <n v="22431"/>
    <n v="163.19999999999999"/>
    <n v="23419.78"/>
    <s v="Pacific"/>
    <n v="4.8332407407407407"/>
    <n v="86.998333333333335"/>
    <n v="1.8844404332129965"/>
    <n v="2.7176621831049084"/>
    <n v="2.6475687770992069"/>
    <n v="0.77815125038364363"/>
    <n v="2.4424797690644486"/>
    <n v="0.68423842761795872"/>
    <n v="1.9395109327212647"/>
    <n v="0.2751824140404599"/>
    <d v="2007-03-01T00:00:00"/>
  </r>
  <r>
    <n v="696"/>
    <s v="Basic Sun Preparations"/>
    <n v="2007"/>
    <x v="2"/>
    <n v="149"/>
    <n v="676.84"/>
    <n v="795.35"/>
    <n v="370.91"/>
    <n v="6"/>
    <n v="277"/>
    <n v="15108"/>
    <x v="2"/>
    <n v="22431"/>
    <n v="163.19999999999999"/>
    <n v="23419.78"/>
    <s v="Pacific"/>
    <n v="5.3379194630872489"/>
    <n v="132.55833333333334"/>
    <n v="2.8712996389891696"/>
    <n v="2.9005582854095375"/>
    <n v="2.8304860167950716"/>
    <n v="0.77815125038364363"/>
    <n v="2.4424797690644486"/>
    <n v="0.7273720169972635"/>
    <n v="2.1224070350258937"/>
    <n v="0.45807851634508889"/>
    <d v="2007-04-01T00:00:00"/>
  </r>
  <r>
    <n v="696"/>
    <s v="Basic Sun Preparations"/>
    <n v="2007"/>
    <x v="7"/>
    <n v="241"/>
    <n v="981.99"/>
    <n v="1153.96"/>
    <n v="408.25"/>
    <n v="6"/>
    <n v="277"/>
    <n v="15108"/>
    <x v="2"/>
    <n v="22431"/>
    <n v="163.19999999999999"/>
    <n v="23419.78"/>
    <s v="Pacific"/>
    <n v="4.7882157676348553"/>
    <n v="192.32666666666668"/>
    <n v="4.1659205776173289"/>
    <n v="3.062190755023912"/>
    <n v="2.9921070652136992"/>
    <n v="0.77815125038364363"/>
    <n v="2.4424797690644486"/>
    <n v="0.68017371244904379"/>
    <n v="2.2840395046402686"/>
    <n v="0.61971098595946361"/>
    <d v="2007-05-01T00:00:00"/>
  </r>
  <r>
    <n v="696"/>
    <s v="Basic Sun Preparations"/>
    <n v="2007"/>
    <x v="4"/>
    <n v="337"/>
    <n v="1325.02"/>
    <n v="1557.01"/>
    <n v="618.47"/>
    <n v="6"/>
    <n v="277"/>
    <n v="15108"/>
    <x v="2"/>
    <n v="22431"/>
    <n v="163.19999999999999"/>
    <n v="23419.78"/>
    <s v="Pacific"/>
    <n v="4.6202077151335308"/>
    <n v="259.50166666666667"/>
    <n v="5.620974729241877"/>
    <n v="3.1922914018621937"/>
    <n v="3.1222224336117588"/>
    <n v="0.77815125038364363"/>
    <n v="2.4424797690644486"/>
    <n v="0.66466150099085519"/>
    <n v="2.4141401514785503"/>
    <n v="0.74981163279774532"/>
    <d v="2007-06-01T00:00:00"/>
  </r>
  <r>
    <n v="696"/>
    <s v="Basic Sun Preparations"/>
    <n v="2007"/>
    <x v="5"/>
    <n v="162"/>
    <n v="543.96"/>
    <n v="639.20000000000005"/>
    <n v="282.95999999999998"/>
    <n v="6"/>
    <n v="277"/>
    <n v="15108"/>
    <x v="2"/>
    <n v="22431"/>
    <n v="163.19999999999999"/>
    <n v="23419.78"/>
    <s v="Pacific"/>
    <n v="3.9456790123456793"/>
    <n v="106.53333333333335"/>
    <n v="2.3075812274368235"/>
    <n v="2.8056367663059349"/>
    <n v="2.7355669651063126"/>
    <n v="0.77815125038364363"/>
    <n v="2.4424797690644486"/>
    <n v="0.59612175176330406"/>
    <n v="2.0274855159222915"/>
    <n v="0.36315699724148648"/>
    <d v="2007-07-01T00:00:00"/>
  </r>
  <r>
    <n v="696"/>
    <s v="Basic Sun Preparations"/>
    <n v="2007"/>
    <x v="6"/>
    <n v="174"/>
    <n v="637.64"/>
    <n v="749.32"/>
    <n v="283.31"/>
    <n v="6"/>
    <n v="277"/>
    <n v="15108"/>
    <x v="2"/>
    <n v="22431"/>
    <n v="163.19999999999999"/>
    <n v="23419.78"/>
    <s v="Pacific"/>
    <n v="4.3064367816091957"/>
    <n v="124.88666666666667"/>
    <n v="2.7051263537906141"/>
    <n v="2.8746673244487884"/>
    <n v="2.8045755531094918"/>
    <n v="0.77815125038364363"/>
    <n v="2.4424797690644486"/>
    <n v="0.63411807616618876"/>
    <n v="2.096516074065145"/>
    <n v="0.43218755538433995"/>
    <d v="2007-08-01T00:00:00"/>
  </r>
  <r>
    <n v="696"/>
    <s v="Basic Sun Preparations"/>
    <n v="2007"/>
    <x v="9"/>
    <n v="451"/>
    <n v="1636.47"/>
    <n v="1922.89"/>
    <n v="697.21"/>
    <n v="6"/>
    <n v="277"/>
    <n v="15108"/>
    <x v="2"/>
    <n v="22431"/>
    <n v="163.19999999999999"/>
    <n v="23419.78"/>
    <s v="Pacific"/>
    <n v="4.2636141906873615"/>
    <n v="320.48166666666668"/>
    <n v="6.9418411552346573"/>
    <n v="3.2839544408898544"/>
    <n v="3.2139080481689972"/>
    <n v="0.77815125038364363"/>
    <n v="2.4424797690644486"/>
    <n v="0.62977789901189396"/>
    <n v="2.505803190506211"/>
    <n v="0.84147467182540592"/>
    <d v="2007-09-01T00:00:00"/>
  </r>
  <r>
    <n v="696"/>
    <s v="Basic Sun Preparations"/>
    <n v="2007"/>
    <x v="10"/>
    <n v="516"/>
    <n v="1944.43"/>
    <n v="2284.85"/>
    <n v="855.37"/>
    <n v="6"/>
    <n v="277"/>
    <n v="15108"/>
    <x v="2"/>
    <n v="22431"/>
    <n v="163.19999999999999"/>
    <n v="23419.78"/>
    <s v="Pacific"/>
    <n v="4.4280038759689919"/>
    <n v="380.80833333333334"/>
    <n v="8.2485559566787003"/>
    <n v="3.3588576939854793"/>
    <n v="3.2887923130474066"/>
    <n v="0.77815125038364363"/>
    <n v="2.4424797690644486"/>
    <n v="0.64620799235826798"/>
    <n v="2.5807064436018359"/>
    <n v="0.91637792492103076"/>
    <d v="2007-10-01T00:00:00"/>
  </r>
  <r>
    <n v="696"/>
    <s v="Basic Sun Preparations"/>
    <n v="2007"/>
    <x v="11"/>
    <n v="411"/>
    <n v="1512.53"/>
    <n v="1777.31"/>
    <n v="561.14"/>
    <n v="6"/>
    <n v="277"/>
    <n v="15108"/>
    <x v="2"/>
    <n v="22431"/>
    <n v="163.19999999999999"/>
    <n v="23419.78"/>
    <s v="Pacific"/>
    <n v="4.324355231143552"/>
    <n v="296.21833333333331"/>
    <n v="6.416281588447653"/>
    <n v="3.2497631844442729"/>
    <n v="3.1797039973445047"/>
    <n v="0.77815125038364363"/>
    <n v="2.4424797690644486"/>
    <n v="0.63592136256820375"/>
    <n v="2.4716119340606295"/>
    <n v="0.8072834153798244"/>
    <d v="2007-11-01T00:00:00"/>
  </r>
  <r>
    <n v="696"/>
    <s v="Basic Sun Preparations"/>
    <n v="2007"/>
    <x v="8"/>
    <n v="188"/>
    <n v="657.28"/>
    <n v="772.34"/>
    <n v="300.42"/>
    <n v="6"/>
    <n v="277"/>
    <n v="15108"/>
    <x v="2"/>
    <n v="22431"/>
    <n v="163.19999999999999"/>
    <n v="23419.78"/>
    <s v="Pacific"/>
    <n v="4.108191489361702"/>
    <n v="128.72333333333333"/>
    <n v="2.7882310469314082"/>
    <n v="2.8878085278196228"/>
    <n v="2.8177504175811654"/>
    <n v="0.77815125038364363"/>
    <n v="2.4424797690644486"/>
    <n v="0.61365067855594302"/>
    <n v="2.1096572774359794"/>
    <n v="0.44532875875517436"/>
    <d v="2007-12-01T00:00:00"/>
  </r>
  <r>
    <n v="706"/>
    <s v="Basic Sun Preparations"/>
    <n v="2007"/>
    <x v="3"/>
    <n v="165"/>
    <n v="794.38"/>
    <n v="933.44"/>
    <n v="342.82"/>
    <n v="4"/>
    <n v="215"/>
    <n v="44772"/>
    <x v="0"/>
    <n v="1191469"/>
    <n v="125"/>
    <n v="57067.45"/>
    <s v="South"/>
    <n v="5.6572121212121216"/>
    <n v="233.36"/>
    <n v="4.3415813953488378"/>
    <n v="2.9700864074416389"/>
    <n v="2.9000283014503423"/>
    <n v="0.6020599913279624"/>
    <n v="2.3324384599156054"/>
    <n v="0.75260246322773239"/>
    <n v="2.3680264161136764"/>
    <n v="0.63764794752603338"/>
    <d v="2007-01-01T00:00:00"/>
  </r>
  <r>
    <n v="706"/>
    <s v="Basic Sun Preparations"/>
    <n v="2007"/>
    <x v="0"/>
    <n v="162"/>
    <n v="908.9"/>
    <n v="1067.99"/>
    <n v="450.17"/>
    <n v="4"/>
    <n v="215"/>
    <n v="44772"/>
    <x v="0"/>
    <n v="1191469"/>
    <n v="125"/>
    <n v="57067.45"/>
    <s v="South"/>
    <n v="6.5925308641975313"/>
    <n v="266.9975"/>
    <n v="4.9673953488372096"/>
    <n v="3.0285671862457666"/>
    <n v="2.9585161034230412"/>
    <n v="0.6020599913279624"/>
    <n v="2.3324384599156054"/>
    <n v="0.81905217170313582"/>
    <n v="2.4265071949178045"/>
    <n v="0.69612872633016143"/>
    <d v="2007-02-01T00:00:00"/>
  </r>
  <r>
    <n v="706"/>
    <s v="Basic Sun Preparations"/>
    <n v="2007"/>
    <x v="1"/>
    <n v="159"/>
    <n v="754.28"/>
    <n v="886.35"/>
    <n v="311.83999999999997"/>
    <n v="4"/>
    <n v="215"/>
    <n v="44772"/>
    <x v="0"/>
    <n v="1191469"/>
    <n v="125"/>
    <n v="57067.45"/>
    <s v="South"/>
    <n v="5.5745283018867928"/>
    <n v="221.58750000000001"/>
    <n v="4.1225581395348838"/>
    <n v="2.9476052490353477"/>
    <n v="2.8775325923973814"/>
    <n v="0.6020599913279624"/>
    <n v="2.3324384599156054"/>
    <n v="0.74620812471489628"/>
    <n v="2.3455452577073852"/>
    <n v="0.61516678911974243"/>
    <d v="2007-03-01T00:00:00"/>
  </r>
  <r>
    <n v="706"/>
    <s v="Basic Sun Preparations"/>
    <n v="2007"/>
    <x v="2"/>
    <n v="167"/>
    <n v="769.45"/>
    <n v="904.19"/>
    <n v="286.70999999999998"/>
    <n v="4"/>
    <n v="215"/>
    <n v="44772"/>
    <x v="0"/>
    <n v="1191469"/>
    <n v="125"/>
    <n v="57067.45"/>
    <s v="South"/>
    <n v="5.4143113772455091"/>
    <n v="226.04750000000001"/>
    <n v="4.2055348837209303"/>
    <n v="2.9562596995918446"/>
    <n v="2.8861804039860717"/>
    <n v="0.6020599913279624"/>
    <n v="2.3324384599156054"/>
    <n v="0.73354322844426156"/>
    <n v="2.3541997082638826"/>
    <n v="0.62382123967623948"/>
    <d v="2007-04-01T00:00:00"/>
  </r>
  <r>
    <n v="706"/>
    <s v="Basic Sun Preparations"/>
    <n v="2007"/>
    <x v="7"/>
    <n v="311"/>
    <n v="1409.73"/>
    <n v="1656.52"/>
    <n v="554.17999999999995"/>
    <n v="4"/>
    <n v="215"/>
    <n v="44772"/>
    <x v="0"/>
    <n v="1191469"/>
    <n v="125"/>
    <n v="57067.45"/>
    <s v="South"/>
    <n v="5.3264308681672023"/>
    <n v="414.13"/>
    <n v="7.7047441860465113"/>
    <n v="3.219196683705575"/>
    <n v="3.1491359419188396"/>
    <n v="0.6020599913279624"/>
    <n v="2.3324384599156054"/>
    <n v="0.7264362946787376"/>
    <n v="2.6171366923776129"/>
    <n v="0.88675822378996971"/>
    <d v="2007-05-01T00:00:00"/>
  </r>
  <r>
    <n v="706"/>
    <s v="Basic Sun Preparations"/>
    <n v="2007"/>
    <x v="4"/>
    <n v="346"/>
    <n v="1429.26"/>
    <n v="1679.47"/>
    <n v="523.74"/>
    <n v="4"/>
    <n v="215"/>
    <n v="44772"/>
    <x v="0"/>
    <n v="1191469"/>
    <n v="125"/>
    <n v="57067.45"/>
    <s v="South"/>
    <n v="4.8539595375722548"/>
    <n v="419.86750000000001"/>
    <n v="7.8114883720930237"/>
    <n v="3.2251722505409925"/>
    <n v="3.15511123949371"/>
    <n v="0.6020599913279624"/>
    <n v="2.3324384599156054"/>
    <n v="0.68609615174821581"/>
    <n v="2.62311225921303"/>
    <n v="0.89273379062538716"/>
    <d v="2007-06-01T00:00:00"/>
  </r>
  <r>
    <n v="706"/>
    <s v="Basic Sun Preparations"/>
    <n v="2007"/>
    <x v="5"/>
    <n v="210"/>
    <n v="964.25"/>
    <n v="1133.0899999999999"/>
    <n v="379.89"/>
    <n v="4"/>
    <n v="215"/>
    <n v="44772"/>
    <x v="0"/>
    <n v="1191469"/>
    <n v="125"/>
    <n v="57067.45"/>
    <s v="South"/>
    <n v="5.3956666666666662"/>
    <n v="283.27249999999998"/>
    <n v="5.2701860465116273"/>
    <n v="3.0542644067310345"/>
    <n v="2.9841896475380794"/>
    <n v="0.6020599913279624"/>
    <n v="2.3324384599156054"/>
    <n v="0.73204511199711497"/>
    <n v="2.452204415403072"/>
    <n v="0.72182594681542889"/>
    <d v="2007-07-01T00:00:00"/>
  </r>
  <r>
    <n v="706"/>
    <s v="Basic Sun Preparations"/>
    <n v="2007"/>
    <x v="6"/>
    <n v="219"/>
    <n v="932.04"/>
    <n v="1095.24"/>
    <n v="402.8"/>
    <n v="4"/>
    <n v="215"/>
    <n v="44772"/>
    <x v="0"/>
    <n v="1191469"/>
    <n v="125"/>
    <n v="57067.45"/>
    <s v="South"/>
    <n v="5.0010958904109586"/>
    <n v="273.81"/>
    <n v="5.0941395348837206"/>
    <n v="3.0395092965777679"/>
    <n v="2.9694345512021592"/>
    <n v="0.6020599913279624"/>
    <n v="2.3324384599156054"/>
    <n v="0.69906518173764964"/>
    <n v="2.4374493052498054"/>
    <n v="0.70707083666216264"/>
    <d v="2007-08-01T00:00:00"/>
  </r>
  <r>
    <n v="706"/>
    <s v="Basic Sun Preparations"/>
    <n v="2007"/>
    <x v="9"/>
    <n v="524"/>
    <n v="2138.56"/>
    <n v="2512.9299999999998"/>
    <n v="732.09"/>
    <n v="4"/>
    <n v="215"/>
    <n v="44772"/>
    <x v="0"/>
    <n v="1191469"/>
    <n v="125"/>
    <n v="57067.45"/>
    <s v="South"/>
    <n v="4.7956679389312971"/>
    <n v="628.23249999999996"/>
    <n v="11.688046511627906"/>
    <n v="3.4001803910847572"/>
    <n v="3.3301214394435994"/>
    <n v="0.6020599913279624"/>
    <n v="2.3324384599156054"/>
    <n v="0.68084910410103072"/>
    <n v="2.7981203997567952"/>
    <n v="1.0677419311691521"/>
    <d v="2007-09-01T00:00:00"/>
  </r>
  <r>
    <n v="706"/>
    <s v="Basic Sun Preparations"/>
    <n v="2007"/>
    <x v="8"/>
    <n v="544"/>
    <n v="2201.9299999999998"/>
    <n v="2587.36"/>
    <n v="637.27"/>
    <n v="4"/>
    <n v="215"/>
    <n v="44772"/>
    <x v="0"/>
    <n v="1191469"/>
    <n v="125"/>
    <n v="57067.45"/>
    <s v="South"/>
    <n v="4.7561764705882359"/>
    <n v="646.84"/>
    <n v="12.034232558139536"/>
    <n v="3.4128568597703306"/>
    <n v="3.3428035085063277"/>
    <n v="0.6020599913279624"/>
    <n v="2.3324384599156054"/>
    <n v="0.67725796007215089"/>
    <n v="2.8107968684423685"/>
    <n v="1.0804183998547254"/>
    <d v="2007-12-01T00:00:00"/>
  </r>
  <r>
    <n v="730"/>
    <s v="Basic Sun Preparations"/>
    <n v="2007"/>
    <x v="3"/>
    <n v="125"/>
    <n v="627.19000000000005"/>
    <n v="737"/>
    <n v="254.37"/>
    <n v="4"/>
    <n v="243"/>
    <n v="35080"/>
    <x v="0"/>
    <n v="85592"/>
    <n v="147"/>
    <n v="51593.48"/>
    <s v="South"/>
    <n v="5.8959999999999999"/>
    <n v="184.25"/>
    <n v="3.0329218106995883"/>
    <n v="2.8674674878590514"/>
    <n v="2.7973991252831407"/>
    <n v="0.6020599913279624"/>
    <n v="2.3856062735983121"/>
    <n v="0.77055747485099502"/>
    <n v="2.2654074965310893"/>
    <n v="0.48186121426073925"/>
    <d v="2007-01-01T00:00:00"/>
  </r>
  <r>
    <n v="730"/>
    <s v="Basic Sun Preparations"/>
    <n v="2007"/>
    <x v="0"/>
    <n v="129"/>
    <n v="637.66999999999996"/>
    <n v="749.31"/>
    <n v="289.04000000000002"/>
    <n v="4"/>
    <n v="243"/>
    <n v="35080"/>
    <x v="0"/>
    <n v="85592"/>
    <n v="147"/>
    <n v="51593.48"/>
    <s v="South"/>
    <n v="5.8086046511627902"/>
    <n v="187.32749999999999"/>
    <n v="3.0835802469135802"/>
    <n v="2.87466152856212"/>
    <n v="2.8045959855289966"/>
    <n v="0.6020599913279624"/>
    <n v="2.3856062735983121"/>
    <n v="0.76407181826287085"/>
    <n v="2.2726015372341575"/>
    <n v="0.48905525496380764"/>
    <d v="2007-02-01T00:00:00"/>
  </r>
  <r>
    <n v="730"/>
    <s v="Basic Sun Preparations"/>
    <n v="2007"/>
    <x v="1"/>
    <n v="87"/>
    <n v="380.21"/>
    <n v="446.74"/>
    <n v="153.38"/>
    <n v="4"/>
    <n v="243"/>
    <n v="35080"/>
    <x v="0"/>
    <n v="85592"/>
    <n v="147"/>
    <n v="51593.48"/>
    <s v="South"/>
    <n v="5.1349425287356327"/>
    <n v="111.685"/>
    <n v="1.8384362139917696"/>
    <n v="2.6500548398717485"/>
    <n v="2.5800235351693668"/>
    <n v="0.6020599913279624"/>
    <n v="2.3856062735983121"/>
    <n v="0.71053558725312993"/>
    <n v="2.047994848543786"/>
    <n v="0.26444856627343627"/>
    <d v="2007-03-01T00:00:00"/>
  </r>
  <r>
    <n v="730"/>
    <s v="Basic Sun Preparations"/>
    <n v="2007"/>
    <x v="2"/>
    <n v="74"/>
    <n v="375.54"/>
    <n v="441.32"/>
    <n v="122.14"/>
    <n v="4"/>
    <n v="243"/>
    <n v="35080"/>
    <x v="0"/>
    <n v="85592"/>
    <n v="147"/>
    <n v="51593.48"/>
    <s v="South"/>
    <n v="5.9637837837837839"/>
    <n v="110.33"/>
    <n v="1.8161316872427984"/>
    <n v="2.6447536095066058"/>
    <n v="2.5746562019369397"/>
    <n v="0.6020599913279624"/>
    <n v="2.3856062735983121"/>
    <n v="0.77552188977562941"/>
    <n v="2.0426936181786433"/>
    <n v="0.25914733590829336"/>
    <d v="2007-04-01T00:00:00"/>
  </r>
  <r>
    <n v="730"/>
    <s v="Basic Sun Preparations"/>
    <n v="2007"/>
    <x v="7"/>
    <n v="183"/>
    <n v="940.64"/>
    <n v="1105.3399999999999"/>
    <n v="389.2"/>
    <n v="4"/>
    <n v="243"/>
    <n v="35080"/>
    <x v="0"/>
    <n v="85592"/>
    <n v="147"/>
    <n v="51593.48"/>
    <s v="South"/>
    <n v="6.0401092896174857"/>
    <n v="276.33499999999998"/>
    <n v="4.5487242798353904"/>
    <n v="3.0434958865383819"/>
    <n v="2.9734234428450064"/>
    <n v="0.6020599913279624"/>
    <n v="2.3856062735983121"/>
    <n v="0.78104479680795225"/>
    <n v="2.4414358952104194"/>
    <n v="0.65788961294006953"/>
    <d v="2007-05-01T00:00:00"/>
  </r>
  <r>
    <n v="730"/>
    <s v="Basic Sun Preparations"/>
    <n v="2007"/>
    <x v="4"/>
    <n v="185"/>
    <n v="864.05"/>
    <n v="1015.41"/>
    <n v="300.74"/>
    <n v="4"/>
    <n v="243"/>
    <n v="35080"/>
    <x v="0"/>
    <n v="85592"/>
    <n v="147"/>
    <n v="51593.48"/>
    <s v="South"/>
    <n v="5.4887027027027022"/>
    <n v="253.85249999999999"/>
    <n v="4.1786419753086417"/>
    <n v="3.0066414361253457"/>
    <n v="2.9365388745342171"/>
    <n v="0.6020599913279624"/>
    <n v="2.3856062735983121"/>
    <n v="0.73946970772233211"/>
    <n v="2.4045814447973837"/>
    <n v="0.62103516252703372"/>
    <d v="2007-06-01T00:00:00"/>
  </r>
  <r>
    <n v="730"/>
    <s v="Basic Sun Preparations"/>
    <n v="2007"/>
    <x v="5"/>
    <n v="95"/>
    <n v="441.68"/>
    <n v="518.98"/>
    <n v="172.85"/>
    <n v="4"/>
    <n v="243"/>
    <n v="35080"/>
    <x v="0"/>
    <n v="85592"/>
    <n v="147"/>
    <n v="51593.48"/>
    <s v="South"/>
    <n v="5.4629473684210526"/>
    <n v="129.745"/>
    <n v="2.1357201646090536"/>
    <n v="2.7151506217078016"/>
    <n v="2.6451077341320817"/>
    <n v="0.6020599913279624"/>
    <n v="2.3856062735983121"/>
    <n v="0.73742701641895392"/>
    <n v="2.1130906303798391"/>
    <n v="0.32954434810948952"/>
    <d v="2007-07-01T00:00:00"/>
  </r>
  <r>
    <n v="730"/>
    <s v="Basic Sun Preparations"/>
    <n v="2007"/>
    <x v="6"/>
    <n v="175"/>
    <n v="820.73"/>
    <n v="964.41"/>
    <n v="274.73"/>
    <n v="4"/>
    <n v="243"/>
    <n v="35080"/>
    <x v="0"/>
    <n v="85592"/>
    <n v="147"/>
    <n v="51593.48"/>
    <s v="South"/>
    <n v="5.5109142857142857"/>
    <n v="241.10249999999999"/>
    <n v="3.9687654320987651"/>
    <n v="2.984261704942976"/>
    <n v="2.9142003084035482"/>
    <n v="0.6020599913279624"/>
    <n v="2.3856062735983121"/>
    <n v="0.74122365625668163"/>
    <n v="2.3822017136150135"/>
    <n v="0.59865543134466381"/>
    <d v="2007-08-01T00:00:00"/>
  </r>
  <r>
    <n v="730"/>
    <s v="Basic Sun Preparations"/>
    <n v="2007"/>
    <x v="9"/>
    <n v="250"/>
    <n v="1053.04"/>
    <n v="1237.4100000000001"/>
    <n v="352.6"/>
    <n v="4"/>
    <n v="243"/>
    <n v="35080"/>
    <x v="0"/>
    <n v="85592"/>
    <n v="147"/>
    <n v="51593.48"/>
    <s v="South"/>
    <n v="4.9496400000000005"/>
    <n v="309.35250000000002"/>
    <n v="5.0922222222222224"/>
    <n v="3.0925136214037741"/>
    <n v="3.0224448682883698"/>
    <n v="0.6020599913279624"/>
    <n v="2.3856062735983121"/>
    <n v="0.69457361273173635"/>
    <n v="2.4904536300758116"/>
    <n v="0.70690734780546172"/>
    <d v="2007-09-01T00:00:00"/>
  </r>
  <r>
    <n v="730"/>
    <s v="Basic Sun Preparations"/>
    <n v="2007"/>
    <x v="10"/>
    <n v="808"/>
    <n v="3612.07"/>
    <n v="4244.46"/>
    <n v="1202.3499999999999"/>
    <n v="4"/>
    <n v="243"/>
    <n v="35080"/>
    <x v="0"/>
    <n v="85592"/>
    <n v="147"/>
    <n v="51593.48"/>
    <s v="South"/>
    <n v="5.2530445544554452"/>
    <n v="1061.115"/>
    <n v="17.466913580246914"/>
    <n v="3.6278224451246364"/>
    <n v="3.5577561581196404"/>
    <n v="0.6020599913279624"/>
    <n v="2.3856062735983121"/>
    <n v="0.7204110843500503"/>
    <n v="3.0257624537966743"/>
    <n v="1.2422161715263242"/>
    <d v="2007-10-01T00:00:00"/>
  </r>
  <r>
    <n v="730"/>
    <s v="Basic Sun Preparations"/>
    <n v="2007"/>
    <x v="11"/>
    <n v="718"/>
    <n v="3054.16"/>
    <n v="3588.86"/>
    <n v="823.42"/>
    <n v="4"/>
    <n v="243"/>
    <n v="35080"/>
    <x v="0"/>
    <n v="85592"/>
    <n v="147"/>
    <n v="51593.48"/>
    <s v="South"/>
    <n v="4.99841225626741"/>
    <n v="897.21500000000003"/>
    <n v="14.768971193415638"/>
    <n v="3.5549565170088133"/>
    <n v="3.4848917849459893"/>
    <n v="0.6020599913279624"/>
    <n v="2.3856062735983121"/>
    <n v="0.69883207276651305"/>
    <n v="2.9528965256808508"/>
    <n v="1.1693502434105012"/>
    <d v="2007-11-01T00:00:00"/>
  </r>
  <r>
    <n v="730"/>
    <s v="Basic Sun Preparations"/>
    <n v="2007"/>
    <x v="8"/>
    <n v="350"/>
    <n v="1539.47"/>
    <n v="1808.96"/>
    <n v="466.66"/>
    <n v="4"/>
    <n v="243"/>
    <n v="35080"/>
    <x v="0"/>
    <n v="85592"/>
    <n v="147"/>
    <n v="51593.48"/>
    <s v="South"/>
    <n v="5.1684571428571431"/>
    <n v="452.24"/>
    <n v="7.4442798353909465"/>
    <n v="3.2574289637800247"/>
    <n v="3.1873712301269048"/>
    <n v="0.6020599913279624"/>
    <n v="2.3856062735983121"/>
    <n v="0.71336091942974911"/>
    <n v="2.6553689724520622"/>
    <n v="0.87182269018171243"/>
    <d v="2007-12-01T00:00:00"/>
  </r>
  <r>
    <n v="748"/>
    <s v="Basic Sun Preparations"/>
    <n v="2007"/>
    <x v="3"/>
    <n v="64"/>
    <n v="269.64999999999998"/>
    <n v="316.83"/>
    <n v="121.22"/>
    <n v="6"/>
    <n v="412"/>
    <n v="17403"/>
    <x v="2"/>
    <n v="42215"/>
    <n v="225.2"/>
    <n v="25693.15"/>
    <s v="Pacific"/>
    <n v="4.9504687499999998"/>
    <n v="52.805"/>
    <n v="0.76900485436893196"/>
    <n v="2.5008262973416997"/>
    <n v="2.4308004246241812"/>
    <n v="0.77815125038364363"/>
    <n v="2.6148972160331345"/>
    <n v="0.69464632335781262"/>
    <n v="1.7226750469580561"/>
    <n v="-0.11407091869143485"/>
    <d v="2007-01-01T00:00:00"/>
  </r>
  <r>
    <n v="748"/>
    <s v="Basic Sun Preparations"/>
    <n v="2007"/>
    <x v="0"/>
    <n v="41"/>
    <n v="200.45"/>
    <n v="235.51"/>
    <n v="121.2"/>
    <n v="6"/>
    <n v="412"/>
    <n v="17403"/>
    <x v="2"/>
    <n v="42215"/>
    <n v="225.2"/>
    <n v="25693.15"/>
    <s v="Pacific"/>
    <n v="5.7441463414634146"/>
    <n v="39.251666666666665"/>
    <n v="0.57162621359223298"/>
    <n v="2.3720093524526633"/>
    <n v="2.3020060605865402"/>
    <n v="0.77815125038364363"/>
    <n v="2.6148972160331345"/>
    <n v="0.75922549573292786"/>
    <n v="1.5938581020690197"/>
    <n v="-0.24288786358047124"/>
    <d v="2007-02-01T00:00:00"/>
  </r>
  <r>
    <n v="748"/>
    <s v="Basic Sun Preparations"/>
    <n v="2007"/>
    <x v="1"/>
    <n v="68"/>
    <n v="303.27"/>
    <n v="356.38"/>
    <n v="152.82"/>
    <n v="6"/>
    <n v="412"/>
    <n v="17403"/>
    <x v="2"/>
    <n v="42215"/>
    <n v="225.2"/>
    <n v="25693.15"/>
    <s v="Pacific"/>
    <n v="5.2408823529411768"/>
    <n v="59.396666666666668"/>
    <n v="0.86499999999999999"/>
    <n v="2.5519133234979487"/>
    <n v="2.4818294512639989"/>
    <n v="0.77815125038364363"/>
    <n v="2.6148972160331345"/>
    <n v="0.71940441079171247"/>
    <n v="1.7737620731143051"/>
    <n v="-6.2983892535185784E-2"/>
    <d v="2007-03-01T00:00:00"/>
  </r>
  <r>
    <n v="748"/>
    <s v="Basic Sun Preparations"/>
    <n v="2007"/>
    <x v="2"/>
    <n v="91"/>
    <n v="429.5"/>
    <n v="504.72"/>
    <n v="226.97"/>
    <n v="6"/>
    <n v="412"/>
    <n v="17403"/>
    <x v="2"/>
    <n v="42215"/>
    <n v="225.2"/>
    <n v="25693.15"/>
    <s v="Pacific"/>
    <n v="5.5463736263736267"/>
    <n v="84.12"/>
    <n v="1.2250485436893204"/>
    <n v="2.7030505143979271"/>
    <n v="2.6329631681672612"/>
    <n v="0.77815125038364363"/>
    <n v="2.6148972160331345"/>
    <n v="0.74400912207683356"/>
    <n v="1.9248992640142835"/>
    <n v="8.8153298364792521E-2"/>
    <d v="2007-04-01T00:00:00"/>
  </r>
  <r>
    <n v="748"/>
    <s v="Basic Sun Preparations"/>
    <n v="2007"/>
    <x v="7"/>
    <n v="185"/>
    <n v="743.53"/>
    <n v="873.67"/>
    <n v="252.95"/>
    <n v="6"/>
    <n v="412"/>
    <n v="17403"/>
    <x v="2"/>
    <n v="42215"/>
    <n v="225.2"/>
    <n v="25693.15"/>
    <s v="Pacific"/>
    <n v="4.7225405405405407"/>
    <n v="145.61166666666665"/>
    <n v="2.1205582524271844"/>
    <n v="2.9413474232038683"/>
    <n v="2.8712984961553629"/>
    <n v="0.77815125038364363"/>
    <n v="2.6148972160331345"/>
    <n v="0.67417569480085449"/>
    <n v="2.1631961728202245"/>
    <n v="0.32645020717073364"/>
    <d v="2007-05-01T00:00:00"/>
  </r>
  <r>
    <n v="748"/>
    <s v="Basic Sun Preparations"/>
    <n v="2007"/>
    <x v="4"/>
    <n v="201"/>
    <n v="955.76"/>
    <n v="1123.1300000000001"/>
    <n v="362.44"/>
    <n v="6"/>
    <n v="412"/>
    <n v="17403"/>
    <x v="2"/>
    <n v="42215"/>
    <n v="225.2"/>
    <n v="25693.15"/>
    <s v="Pacific"/>
    <n v="5.5877114427860706"/>
    <n v="187.18833333333336"/>
    <n v="2.7260436893203885"/>
    <n v="3.0504300278688095"/>
    <n v="2.9803488506848916"/>
    <n v="0.77815125038364363"/>
    <n v="2.6148972160331345"/>
    <n v="0.74723397044832074"/>
    <n v="2.272278777485166"/>
    <n v="0.43553281183567494"/>
    <d v="2007-06-01T00:00:00"/>
  </r>
  <r>
    <n v="748"/>
    <s v="Basic Sun Preparations"/>
    <n v="2007"/>
    <x v="5"/>
    <n v="146"/>
    <n v="552.51"/>
    <n v="649.24"/>
    <n v="256.95999999999998"/>
    <n v="6"/>
    <n v="412"/>
    <n v="17403"/>
    <x v="2"/>
    <n v="42215"/>
    <n v="225.2"/>
    <n v="25693.15"/>
    <s v="Pacific"/>
    <n v="4.4468493150684933"/>
    <n v="108.20666666666666"/>
    <n v="1.5758252427184467"/>
    <n v="2.8124052690779822"/>
    <n v="2.7423401428196224"/>
    <n v="0.77815125038364363"/>
    <n v="2.6148972160331345"/>
    <n v="0.64805241329354513"/>
    <n v="2.0342540186943388"/>
    <n v="0.19750805304484767"/>
    <d v="2007-07-01T00:00:00"/>
  </r>
  <r>
    <n v="748"/>
    <s v="Basic Sun Preparations"/>
    <n v="2007"/>
    <x v="6"/>
    <n v="138"/>
    <n v="546.13"/>
    <n v="641.82000000000005"/>
    <n v="272.13"/>
    <n v="6"/>
    <n v="412"/>
    <n v="17403"/>
    <x v="2"/>
    <n v="42215"/>
    <n v="225.2"/>
    <n v="25693.15"/>
    <s v="Pacific"/>
    <n v="4.6508695652173913"/>
    <n v="106.97000000000001"/>
    <n v="1.5578155339805826"/>
    <n v="2.807413246187819"/>
    <n v="2.7372960338448289"/>
    <n v="0.77815125038364363"/>
    <n v="2.6148972160331345"/>
    <n v="0.66753415978658226"/>
    <n v="2.0292619958041751"/>
    <n v="0.19251603015468424"/>
    <d v="2007-08-01T00:00:00"/>
  </r>
  <r>
    <n v="748"/>
    <s v="Basic Sun Preparations"/>
    <n v="2007"/>
    <x v="9"/>
    <n v="211"/>
    <n v="810.66"/>
    <n v="952.63"/>
    <n v="317.89999999999998"/>
    <n v="6"/>
    <n v="412"/>
    <n v="17403"/>
    <x v="2"/>
    <n v="42215"/>
    <n v="225.2"/>
    <n v="25693.15"/>
    <s v="Pacific"/>
    <n v="4.5148341232227489"/>
    <n v="158.77166666666668"/>
    <n v="2.3122087378640779"/>
    <n v="2.9789242540906509"/>
    <n v="2.908838744365676"/>
    <n v="0.77815125038364363"/>
    <n v="2.6148972160331345"/>
    <n v="0.65464179879295825"/>
    <n v="2.2007730037070075"/>
    <n v="0.36402703805751635"/>
    <d v="2007-09-01T00:00:00"/>
  </r>
  <r>
    <n v="748"/>
    <s v="Basic Sun Preparations"/>
    <n v="2007"/>
    <x v="10"/>
    <n v="606"/>
    <n v="2425.77"/>
    <n v="2850.29"/>
    <n v="1109.19"/>
    <n v="6"/>
    <n v="412"/>
    <n v="17403"/>
    <x v="2"/>
    <n v="42215"/>
    <n v="225.2"/>
    <n v="25693.15"/>
    <s v="Pacific"/>
    <n v="4.7034488448844884"/>
    <n v="475.04833333333335"/>
    <n v="6.9181796116504852"/>
    <n v="3.4548890491286639"/>
    <n v="3.3848496207407237"/>
    <n v="0.77815125038364363"/>
    <n v="2.6148972160331345"/>
    <n v="0.67241642496237775"/>
    <n v="2.6767377987450205"/>
    <n v="0.83999183309552938"/>
    <d v="2007-10-01T00:00:00"/>
  </r>
  <r>
    <n v="748"/>
    <s v="Basic Sun Preparations"/>
    <n v="2007"/>
    <x v="11"/>
    <n v="339"/>
    <n v="1403.39"/>
    <n v="1649.06"/>
    <n v="711.73"/>
    <n v="6"/>
    <n v="412"/>
    <n v="17403"/>
    <x v="2"/>
    <n v="42215"/>
    <n v="225.2"/>
    <n v="25693.15"/>
    <s v="Pacific"/>
    <n v="4.8644837758112089"/>
    <n v="274.84333333333331"/>
    <n v="4.0025728155339806"/>
    <n v="3.2172364574606878"/>
    <n v="3.1471783775937574"/>
    <n v="0.77815125038364363"/>
    <n v="2.6148972160331345"/>
    <n v="0.68703675925760554"/>
    <n v="2.4390852070770439"/>
    <n v="0.60233924142755313"/>
    <d v="2007-11-01T00:00:00"/>
  </r>
  <r>
    <n v="748"/>
    <s v="Basic Sun Preparations"/>
    <n v="2007"/>
    <x v="8"/>
    <n v="194"/>
    <n v="745.3"/>
    <n v="875.71"/>
    <n v="272.54000000000002"/>
    <n v="6"/>
    <n v="412"/>
    <n v="17403"/>
    <x v="2"/>
    <n v="42215"/>
    <n v="225.2"/>
    <n v="25693.15"/>
    <s v="Pacific"/>
    <n v="4.513969072164949"/>
    <n v="145.95166666666668"/>
    <n v="2.125509708737864"/>
    <n v="2.9423603090773494"/>
    <n v="2.8723311212302507"/>
    <n v="0.77815125038364363"/>
    <n v="2.6148972160331345"/>
    <n v="0.65455857914712334"/>
    <n v="2.1642090586937059"/>
    <n v="0.32746309304421473"/>
    <d v="2007-12-01T00:00:00"/>
  </r>
  <r>
    <n v="756"/>
    <s v="Basic Sun Preparations"/>
    <n v="2007"/>
    <x v="3"/>
    <n v="119"/>
    <n v="516.13"/>
    <n v="606.54"/>
    <n v="239.03"/>
    <n v="5"/>
    <n v="490"/>
    <n v="35915"/>
    <x v="2"/>
    <n v="57808"/>
    <n v="301.2"/>
    <n v="57518.04"/>
    <s v="Mid-Atlantic"/>
    <n v="5.0969747899159659"/>
    <n v="121.30799999999999"/>
    <n v="1.2378367346938774"/>
    <n v="2.7828594469279797"/>
    <n v="2.7127591031230422"/>
    <n v="0.69897000433601886"/>
    <n v="2.6901960800285138"/>
    <n v="0.70731248553544912"/>
    <n v="2.083889442591961"/>
    <n v="9.2663366899466235E-2"/>
    <d v="2007-01-01T00:00:00"/>
  </r>
  <r>
    <n v="756"/>
    <s v="Basic Sun Preparations"/>
    <n v="2007"/>
    <x v="0"/>
    <n v="102"/>
    <n v="447.78"/>
    <n v="526.24"/>
    <n v="250.6"/>
    <n v="5"/>
    <n v="490"/>
    <n v="35915"/>
    <x v="2"/>
    <n v="57808"/>
    <n v="301.2"/>
    <n v="57518.04"/>
    <s v="Mid-Atlantic"/>
    <n v="5.1592156862745098"/>
    <n v="105.248"/>
    <n v="1.0739591836734694"/>
    <n v="2.7211838561385795"/>
    <n v="2.6510646920040388"/>
    <n v="0.69897000433601886"/>
    <n v="2.6901960800285138"/>
    <n v="0.71258368437666186"/>
    <n v="2.0222138518025607"/>
    <n v="3.0987776110065826E-2"/>
    <d v="2007-02-01T00:00:00"/>
  </r>
  <r>
    <n v="756"/>
    <s v="Basic Sun Preparations"/>
    <n v="2007"/>
    <x v="1"/>
    <n v="149"/>
    <n v="628.27"/>
    <n v="738.31"/>
    <n v="235.79"/>
    <n v="5"/>
    <n v="490"/>
    <n v="35915"/>
    <x v="2"/>
    <n v="57808"/>
    <n v="301.2"/>
    <n v="57518.04"/>
    <s v="Mid-Atlantic"/>
    <n v="4.9551006711409391"/>
    <n v="147.66199999999998"/>
    <n v="1.5067551020408163"/>
    <n v="2.8682387507405029"/>
    <n v="2.7981463225752155"/>
    <n v="0.69897000433601886"/>
    <n v="2.6901960800285138"/>
    <n v="0.69505248232822892"/>
    <n v="2.1692687464044842"/>
    <n v="0.17804267071198937"/>
    <d v="2007-03-01T00:00:00"/>
  </r>
  <r>
    <n v="756"/>
    <s v="Basic Sun Preparations"/>
    <n v="2007"/>
    <x v="2"/>
    <n v="192"/>
    <n v="778.83"/>
    <n v="915.27"/>
    <n v="294.5"/>
    <n v="5"/>
    <n v="490"/>
    <n v="35915"/>
    <x v="2"/>
    <n v="57808"/>
    <n v="301.2"/>
    <n v="57518.04"/>
    <s v="Mid-Atlantic"/>
    <n v="4.7670312499999996"/>
    <n v="183.054"/>
    <n v="1.8678979591836735"/>
    <n v="2.9615492276324953"/>
    <n v="2.8914426718972019"/>
    <n v="0.69897000433601886"/>
    <n v="2.6901960800285138"/>
    <n v="0.67824799892894572"/>
    <n v="2.2625792232964765"/>
    <n v="0.27135314760398166"/>
    <d v="2007-04-01T00:00:00"/>
  </r>
  <r>
    <n v="756"/>
    <s v="Basic Sun Preparations"/>
    <n v="2007"/>
    <x v="7"/>
    <n v="369"/>
    <n v="1586.45"/>
    <n v="1864.18"/>
    <n v="604.54999999999995"/>
    <n v="5"/>
    <n v="490"/>
    <n v="35915"/>
    <x v="2"/>
    <n v="57808"/>
    <n v="301.2"/>
    <n v="57518.04"/>
    <s v="Mid-Atlantic"/>
    <n v="5.0519783197831982"/>
    <n v="372.83600000000001"/>
    <n v="3.8044489795918368"/>
    <n v="3.2704878443015128"/>
    <n v="3.2004263890325344"/>
    <n v="0.69897000433601886"/>
    <n v="2.6901960800285138"/>
    <n v="0.70346147814245252"/>
    <n v="2.5715178399654941"/>
    <n v="0.58029176427299922"/>
    <d v="2007-05-01T00:00:00"/>
  </r>
  <r>
    <n v="756"/>
    <s v="Basic Sun Preparations"/>
    <n v="2007"/>
    <x v="4"/>
    <n v="401"/>
    <n v="1720.03"/>
    <n v="2021.13"/>
    <n v="573.85"/>
    <n v="5"/>
    <n v="490"/>
    <n v="35915"/>
    <x v="2"/>
    <n v="57808"/>
    <n v="301.2"/>
    <n v="57518.04"/>
    <s v="Mid-Atlantic"/>
    <n v="5.0402244389027437"/>
    <n v="404.226"/>
    <n v="4.1247551020408162"/>
    <n v="3.3055942484321261"/>
    <n v="3.2355360217452436"/>
    <n v="0.69897000433601886"/>
    <n v="2.6901960800285138"/>
    <n v="0.70244987581194374"/>
    <n v="2.6066242440961074"/>
    <n v="0.61539816840361228"/>
    <d v="2007-06-01T00:00:00"/>
  </r>
  <r>
    <n v="756"/>
    <s v="Basic Sun Preparations"/>
    <n v="2007"/>
    <x v="5"/>
    <n v="236"/>
    <n v="979.83"/>
    <n v="1151.4000000000001"/>
    <n v="502.86"/>
    <n v="5"/>
    <n v="490"/>
    <n v="35915"/>
    <x v="2"/>
    <n v="57808"/>
    <n v="301.2"/>
    <n v="57518.04"/>
    <s v="Mid-Atlantic"/>
    <n v="4.8788135593220341"/>
    <n v="230.28000000000003"/>
    <n v="2.3497959183673469"/>
    <n v="3.0612262251191154"/>
    <n v="2.9911507323595439"/>
    <n v="0.69897000433601886"/>
    <n v="2.6901960800285138"/>
    <n v="0.68831422214900861"/>
    <n v="2.3622562207830966"/>
    <n v="0.3710301450906015"/>
    <d v="2007-07-01T00:00:00"/>
  </r>
  <r>
    <n v="756"/>
    <s v="Basic Sun Preparations"/>
    <n v="2007"/>
    <x v="6"/>
    <n v="292"/>
    <n v="1232.01"/>
    <n v="1447.65"/>
    <n v="560.02"/>
    <n v="5"/>
    <n v="490"/>
    <n v="35915"/>
    <x v="2"/>
    <n v="57808"/>
    <n v="301.2"/>
    <n v="57518.04"/>
    <s v="Mid-Atlantic"/>
    <n v="4.9577054794520548"/>
    <n v="289.53000000000003"/>
    <n v="2.954387755102041"/>
    <n v="3.1606635746773137"/>
    <n v="3.0906142329316482"/>
    <n v="0.69897000433601886"/>
    <n v="2.6901960800285138"/>
    <n v="0.69528072322889523"/>
    <n v="2.4616935703412945"/>
    <n v="0.47046749464879983"/>
    <d v="2007-08-01T00:00:00"/>
  </r>
  <r>
    <n v="756"/>
    <s v="Basic Sun Preparations"/>
    <n v="2007"/>
    <x v="9"/>
    <n v="461"/>
    <n v="1913.32"/>
    <n v="2248.3200000000002"/>
    <n v="691.12"/>
    <n v="5"/>
    <n v="490"/>
    <n v="35915"/>
    <x v="2"/>
    <n v="57808"/>
    <n v="301.2"/>
    <n v="57518.04"/>
    <s v="Mid-Atlantic"/>
    <n v="4.8770498915401301"/>
    <n v="449.66400000000004"/>
    <n v="4.5884081632653064"/>
    <n v="3.3518581237759126"/>
    <n v="3.2817876112253832"/>
    <n v="0.69897000433601886"/>
    <n v="2.6901960800285138"/>
    <n v="0.68815719838626455"/>
    <n v="2.6528881194398939"/>
    <n v="0.66166204374739912"/>
    <d v="2007-09-01T00:00:00"/>
  </r>
  <r>
    <n v="756"/>
    <s v="Basic Sun Preparations"/>
    <n v="2007"/>
    <x v="11"/>
    <n v="667"/>
    <n v="2622.89"/>
    <n v="3082.06"/>
    <n v="947.52"/>
    <n v="5"/>
    <n v="490"/>
    <n v="35915"/>
    <x v="2"/>
    <n v="57808"/>
    <n v="301.2"/>
    <n v="57518.04"/>
    <s v="Mid-Atlantic"/>
    <n v="4.6207796101949024"/>
    <n v="616.41200000000003"/>
    <n v="6.2899183673469388"/>
    <n v="3.4888410890920936"/>
    <n v="3.4187800773251054"/>
    <n v="0.69897000433601886"/>
    <n v="2.6901960800285138"/>
    <n v="0.66471525517554453"/>
    <n v="2.7898710847560748"/>
    <n v="0.79864500906357982"/>
    <d v="2007-11-01T00:00:00"/>
  </r>
  <r>
    <n v="756"/>
    <s v="Basic Sun Preparations"/>
    <n v="2007"/>
    <x v="8"/>
    <n v="358"/>
    <n v="1438.76"/>
    <n v="1690.63"/>
    <n v="582.42999999999995"/>
    <n v="5"/>
    <n v="490"/>
    <n v="35915"/>
    <x v="2"/>
    <n v="57808"/>
    <n v="301.2"/>
    <n v="57518.04"/>
    <s v="Mid-Atlantic"/>
    <n v="4.722430167597766"/>
    <n v="338.12600000000003"/>
    <n v="3.4502653061224491"/>
    <n v="3.2280485712046736"/>
    <n v="3.1579883551815331"/>
    <n v="0.69897000433601886"/>
    <n v="2.6901960800285138"/>
    <n v="0.67416554456079936"/>
    <n v="2.5290785668686548"/>
    <n v="0.53785249117615996"/>
    <d v="2007-12-01T00:00:00"/>
  </r>
  <r>
    <n v="785"/>
    <s v="Basic Sun Preparations"/>
    <n v="2007"/>
    <x v="3"/>
    <n v="212"/>
    <n v="1004.64"/>
    <n v="1180.51"/>
    <n v="503"/>
    <n v="12"/>
    <n v="1067"/>
    <n v="67543"/>
    <x v="2"/>
    <n v="281859"/>
    <n v="658.7"/>
    <n v="136552.41"/>
    <s v="Mid-Atlantic"/>
    <n v="5.5684433962264155"/>
    <n v="98.375833333333333"/>
    <n v="1.1063823805060919"/>
    <n v="3.0720696703020178"/>
    <n v="3.0020104657142737"/>
    <n v="1.0791812460476249"/>
    <n v="3.0281644194244697"/>
    <n v="0.74573380937326639"/>
    <n v="1.9928884242543929"/>
    <n v="4.3905250877547972E-2"/>
    <d v="2007-01-01T00:00:00"/>
  </r>
  <r>
    <n v="785"/>
    <s v="Basic Sun Preparations"/>
    <n v="2007"/>
    <x v="0"/>
    <n v="200"/>
    <n v="931.75"/>
    <n v="1094.8"/>
    <n v="462.57"/>
    <n v="12"/>
    <n v="1067"/>
    <n v="67543"/>
    <x v="2"/>
    <n v="281859"/>
    <n v="658.7"/>
    <n v="136552.41"/>
    <s v="Mid-Atlantic"/>
    <n v="5.4740000000000002"/>
    <n v="91.233333333333334"/>
    <n v="1.0260543580131209"/>
    <n v="3.0393347887380862"/>
    <n v="2.9692994014258773"/>
    <n v="1.0791812460476249"/>
    <n v="3.0281644194244697"/>
    <n v="0.7383047930741049"/>
    <n v="1.9601535426904613"/>
    <n v="1.1170369313616157E-2"/>
    <d v="2007-02-01T00:00:00"/>
  </r>
  <r>
    <n v="785"/>
    <s v="Basic Sun Preparations"/>
    <n v="2007"/>
    <x v="1"/>
    <n v="150"/>
    <n v="680.22"/>
    <n v="799.3"/>
    <n v="332.14"/>
    <n v="12"/>
    <n v="1067"/>
    <n v="67543"/>
    <x v="2"/>
    <n v="281859"/>
    <n v="658.7"/>
    <n v="136552.41"/>
    <s v="Mid-Atlantic"/>
    <n v="5.328666666666666"/>
    <n v="66.608333333333334"/>
    <n v="0.74910965323336454"/>
    <n v="2.902709812969877"/>
    <n v="2.8326493970203206"/>
    <n v="1.0791812460476249"/>
    <n v="3.0281644194244697"/>
    <n v="0.72661855391419583"/>
    <n v="1.8235285669222523"/>
    <n v="-0.12545460645459283"/>
    <d v="2007-03-01T00:00:00"/>
  </r>
  <r>
    <n v="785"/>
    <s v="Basic Sun Preparations"/>
    <n v="2007"/>
    <x v="2"/>
    <n v="139"/>
    <n v="571.35"/>
    <n v="671.43"/>
    <n v="318.26"/>
    <n v="12"/>
    <n v="1067"/>
    <n v="67543"/>
    <x v="2"/>
    <n v="281859"/>
    <n v="658.7"/>
    <n v="136552.41"/>
    <s v="Mid-Atlantic"/>
    <n v="4.8304316546762589"/>
    <n v="55.952499999999993"/>
    <n v="0.62926897844423613"/>
    <n v="2.8270007419512901"/>
    <n v="2.7569022317166274"/>
    <n v="1.0791812460476249"/>
    <n v="3.0281644194244697"/>
    <n v="0.68398594169719507"/>
    <n v="1.7478194959036653"/>
    <n v="-0.20116367747317973"/>
    <d v="2007-04-01T00:00:00"/>
  </r>
  <r>
    <n v="785"/>
    <s v="Basic Sun Preparations"/>
    <n v="2007"/>
    <x v="7"/>
    <n v="377"/>
    <n v="1831.5"/>
    <n v="2152.13"/>
    <n v="825.61"/>
    <n v="12"/>
    <n v="1067"/>
    <n v="67543"/>
    <x v="2"/>
    <n v="281859"/>
    <n v="658.7"/>
    <n v="136552.41"/>
    <s v="Mid-Atlantic"/>
    <n v="5.7085676392572946"/>
    <n v="179.34416666666667"/>
    <n v="2.0169915651358949"/>
    <n v="3.3328685014634147"/>
    <n v="3.2628069230005639"/>
    <n v="1.0791812460476249"/>
    <n v="3.0281644194244697"/>
    <n v="0.75652715125762193"/>
    <n v="2.2536872554157901"/>
    <n v="0.30470408203894489"/>
    <d v="2007-05-01T00:00:00"/>
  </r>
  <r>
    <n v="785"/>
    <s v="Basic Sun Preparations"/>
    <n v="2007"/>
    <x v="4"/>
    <n v="425"/>
    <n v="1961.39"/>
    <n v="2304.69"/>
    <n v="812.81"/>
    <n v="12"/>
    <n v="1067"/>
    <n v="67543"/>
    <x v="2"/>
    <n v="281859"/>
    <n v="658.7"/>
    <n v="136552.41"/>
    <s v="Mid-Atlantic"/>
    <n v="5.4228000000000005"/>
    <n v="192.0575"/>
    <n v="2.1599718837863167"/>
    <n v="3.3626125174291381"/>
    <n v="3.2925639567517715"/>
    <n v="1.0791812460476249"/>
    <n v="3.0281644194244697"/>
    <n v="0.73422358737882665"/>
    <n v="2.2834312713815135"/>
    <n v="0.33444809800466824"/>
    <d v="2007-06-01T00:00:00"/>
  </r>
  <r>
    <n v="785"/>
    <s v="Basic Sun Preparations"/>
    <n v="2007"/>
    <x v="5"/>
    <n v="312"/>
    <n v="1360.85"/>
    <n v="1599.11"/>
    <n v="638.27"/>
    <n v="12"/>
    <n v="1067"/>
    <n v="67543"/>
    <x v="2"/>
    <n v="281859"/>
    <n v="658.7"/>
    <n v="136552.41"/>
    <s v="Mid-Atlantic"/>
    <n v="5.1253525641025641"/>
    <n v="133.25916666666666"/>
    <n v="1.4986972820993438"/>
    <n v="3.20387833913703"/>
    <n v="3.1338102576335922"/>
    <n v="1.0791812460476249"/>
    <n v="3.0281644194244697"/>
    <n v="0.70972374511858727"/>
    <n v="2.1246970930894054"/>
    <n v="0.17571391971256009"/>
    <d v="2007-07-01T00:00:00"/>
  </r>
  <r>
    <n v="785"/>
    <s v="Basic Sun Preparations"/>
    <n v="2007"/>
    <x v="6"/>
    <n v="354"/>
    <n v="1469.83"/>
    <n v="1727.26"/>
    <n v="627.46"/>
    <n v="12"/>
    <n v="1067"/>
    <n v="67543"/>
    <x v="2"/>
    <n v="281859"/>
    <n v="658.7"/>
    <n v="136552.41"/>
    <s v="Mid-Atlantic"/>
    <n v="4.8792655367231639"/>
    <n v="143.93833333333333"/>
    <n v="1.618800374882849"/>
    <n v="3.2373577157182107"/>
    <n v="3.1672671073118916"/>
    <n v="1.0791812460476249"/>
    <n v="3.0281644194244697"/>
    <n v="0.68835445369242287"/>
    <n v="2.1581764696705856"/>
    <n v="0.20919329629374073"/>
    <d v="2007-08-01T00:00:00"/>
  </r>
  <r>
    <n v="785"/>
    <s v="Basic Sun Preparations"/>
    <n v="2007"/>
    <x v="9"/>
    <n v="449"/>
    <n v="1818.2"/>
    <n v="2136.4899999999998"/>
    <n v="809.16"/>
    <n v="12"/>
    <n v="1067"/>
    <n v="67543"/>
    <x v="2"/>
    <n v="281859"/>
    <n v="658.7"/>
    <n v="136552.41"/>
    <s v="Mid-Atlantic"/>
    <n v="4.7583296213808461"/>
    <n v="178.04083333333332"/>
    <n v="2.0023336457357073"/>
    <n v="3.3297008644104196"/>
    <n v="3.2596416534288606"/>
    <n v="1.0791812460476249"/>
    <n v="3.0281644194244697"/>
    <n v="0.67745452340709655"/>
    <n v="2.2505196183627949"/>
    <n v="0.30153644498594978"/>
    <d v="2007-09-01T00:00:00"/>
  </r>
  <r>
    <n v="785"/>
    <s v="Basic Sun Preparations"/>
    <n v="2007"/>
    <x v="8"/>
    <n v="690"/>
    <n v="2773.54"/>
    <n v="3259.03"/>
    <n v="962.9"/>
    <n v="12"/>
    <n v="1067"/>
    <n v="67543"/>
    <x v="2"/>
    <n v="281859"/>
    <n v="658.7"/>
    <n v="136552.41"/>
    <s v="Mid-Atlantic"/>
    <n v="4.723231884057971"/>
    <n v="271.58583333333337"/>
    <n v="3.0543861293345831"/>
    <n v="3.5130883582480501"/>
    <n v="3.4430344336559964"/>
    <n v="1.0791812460476249"/>
    <n v="3.0281644194244697"/>
    <n v="0.67423926751079477"/>
    <n v="2.4339071122004254"/>
    <n v="0.48492393882358026"/>
    <d v="2007-12-01T00:00:00"/>
  </r>
  <r>
    <n v="795"/>
    <s v="Basic Sun Preparations"/>
    <n v="2007"/>
    <x v="3"/>
    <n v="328"/>
    <n v="1431.82"/>
    <n v="1682.58"/>
    <n v="856.57"/>
    <n v="13"/>
    <n v="1115"/>
    <n v="57569"/>
    <x v="2"/>
    <n v="101248"/>
    <n v="685.7"/>
    <n v="121474.7"/>
    <s v="Mid-Atlantic"/>
    <n v="5.1298170731707318"/>
    <n v="129.42923076923077"/>
    <n v="1.5090403587443946"/>
    <n v="3.2259757223656016"/>
    <n v="3.1558884244521006"/>
    <n v="1.1139433523068367"/>
    <n v="3.0472748673841794"/>
    <n v="0.71010187865392227"/>
    <n v="2.1120323700587647"/>
    <n v="0.17870085498142191"/>
    <d v="2007-01-01T00:00:00"/>
  </r>
  <r>
    <n v="795"/>
    <s v="Basic Sun Preparations"/>
    <n v="2007"/>
    <x v="0"/>
    <n v="204"/>
    <n v="905.55"/>
    <n v="1064.2"/>
    <n v="505"/>
    <n v="13"/>
    <n v="1115"/>
    <n v="57569"/>
    <x v="2"/>
    <n v="101248"/>
    <n v="685.7"/>
    <n v="121474.7"/>
    <s v="Mid-Atlantic"/>
    <n v="5.2166666666666668"/>
    <n v="81.861538461538458"/>
    <n v="0.95443946188340811"/>
    <n v="3.0270232545887037"/>
    <n v="2.956912434909154"/>
    <n v="1.1139433523068367"/>
    <n v="3.0472748673841794"/>
    <n v="0.71739308716280481"/>
    <n v="1.9130799022818668"/>
    <n v="-2.0251612795475851E-2"/>
    <d v="2007-02-01T00:00:00"/>
  </r>
  <r>
    <n v="795"/>
    <s v="Basic Sun Preparations"/>
    <n v="2007"/>
    <x v="1"/>
    <n v="224"/>
    <n v="955.16"/>
    <n v="1122.5"/>
    <n v="500.62"/>
    <n v="13"/>
    <n v="1115"/>
    <n v="57569"/>
    <x v="2"/>
    <n v="101248"/>
    <n v="685.7"/>
    <n v="121474.7"/>
    <s v="Mid-Atlantic"/>
    <n v="5.0111607142857144"/>
    <n v="86.34615384615384"/>
    <n v="1.006726457399103"/>
    <n v="3.0501863496753607"/>
    <n v="2.9800761268684002"/>
    <n v="1.1139433523068367"/>
    <n v="3.0472748673841794"/>
    <n v="0.69993833134119798"/>
    <n v="1.936242997368524"/>
    <n v="2.9114822911812666E-3"/>
    <d v="2007-03-01T00:00:00"/>
  </r>
  <r>
    <n v="795"/>
    <s v="Basic Sun Preparations"/>
    <n v="2007"/>
    <x v="2"/>
    <n v="297"/>
    <n v="1340.87"/>
    <n v="1575.82"/>
    <n v="722.28"/>
    <n v="13"/>
    <n v="1115"/>
    <n v="57569"/>
    <x v="2"/>
    <n v="101248"/>
    <n v="685.7"/>
    <n v="121474.7"/>
    <s v="Mid-Atlantic"/>
    <n v="5.3057912457912453"/>
    <n v="121.21692307692307"/>
    <n v="1.4132914798206277"/>
    <n v="3.1975066081590713"/>
    <n v="3.12738667418312"/>
    <n v="1.1139433523068367"/>
    <n v="3.0472748673841794"/>
    <n v="0.724750158841859"/>
    <n v="2.0835632558522343"/>
    <n v="0.15023174077489188"/>
    <d v="2007-04-01T00:00:00"/>
  </r>
  <r>
    <n v="795"/>
    <s v="Basic Sun Preparations"/>
    <n v="2007"/>
    <x v="5"/>
    <n v="499"/>
    <n v="2263.4699999999998"/>
    <n v="2659.74"/>
    <n v="1188.8699999999999"/>
    <n v="13"/>
    <n v="1115"/>
    <n v="57569"/>
    <x v="2"/>
    <n v="101248"/>
    <n v="685.7"/>
    <n v="121474.7"/>
    <s v="Mid-Atlantic"/>
    <n v="5.330140280561122"/>
    <n v="204.5953846153846"/>
    <n v="2.3854170403587442"/>
    <n v="3.4248391847197386"/>
    <n v="3.3547747427363741"/>
    <n v="1.1139433523068367"/>
    <n v="3.0472748673841794"/>
    <n v="0.72673863909634873"/>
    <n v="2.3108958324129021"/>
    <n v="0.37756431733555917"/>
    <d v="2007-07-01T00:00:00"/>
  </r>
  <r>
    <n v="795"/>
    <s v="Basic Sun Preparations"/>
    <n v="2007"/>
    <x v="6"/>
    <n v="540"/>
    <n v="2474.64"/>
    <n v="2907.95"/>
    <n v="1139.71"/>
    <n v="13"/>
    <n v="1115"/>
    <n v="57569"/>
    <x v="2"/>
    <n v="101248"/>
    <n v="685.7"/>
    <n v="121474.7"/>
    <s v="Mid-Atlantic"/>
    <n v="5.3850925925925921"/>
    <n v="223.68846153846152"/>
    <n v="2.6080269058295964"/>
    <n v="3.4635869348861825"/>
    <n v="3.3935120285684937"/>
    <n v="1.1139433523068367"/>
    <n v="3.0472748673841794"/>
    <n v="0.73119317506321391"/>
    <n v="2.3496435825793456"/>
    <n v="0.41631206750200295"/>
    <d v="2007-08-01T00:00:00"/>
  </r>
  <r>
    <n v="795"/>
    <s v="Basic Sun Preparations"/>
    <n v="2007"/>
    <x v="8"/>
    <n v="601"/>
    <n v="2558.83"/>
    <n v="3006.98"/>
    <n v="1010.64"/>
    <n v="13"/>
    <n v="1115"/>
    <n v="57569"/>
    <x v="2"/>
    <n v="101248"/>
    <n v="685.7"/>
    <n v="121474.7"/>
    <s v="Mid-Atlantic"/>
    <n v="5.0032945091514147"/>
    <n v="231.30615384615385"/>
    <n v="2.6968430493273541"/>
    <n v="3.4781305395343307"/>
    <n v="3.4080414337909062"/>
    <n v="1.1139433523068367"/>
    <n v="3.0472748673841794"/>
    <n v="0.6992560675315912"/>
    <n v="2.3641871872274938"/>
    <n v="0.43085567215015119"/>
    <d v="2007-12-01T00:00:00"/>
  </r>
  <r>
    <n v="796"/>
    <s v="Basic Sun Preparations"/>
    <n v="2007"/>
    <x v="3"/>
    <n v="43"/>
    <n v="190.44"/>
    <n v="223.77"/>
    <n v="123.64"/>
    <n v="4"/>
    <n v="309"/>
    <n v="20142"/>
    <x v="2"/>
    <n v="52086"/>
    <n v="195.2"/>
    <n v="33273.300000000003"/>
    <s v="Mid-Atlantic"/>
    <n v="5.2039534883720933"/>
    <n v="55.942500000000003"/>
    <n v="0.72417475728155345"/>
    <n v="2.3498018618715921"/>
    <n v="2.2797581728024729"/>
    <n v="0.6020599913279624"/>
    <n v="2.4899584794248346"/>
    <n v="0.71633340629200559"/>
    <n v="1.7477418705436296"/>
    <n v="-0.14015661755324252"/>
    <d v="2007-01-01T00:00:00"/>
  </r>
  <r>
    <n v="796"/>
    <s v="Basic Sun Preparations"/>
    <n v="2007"/>
    <x v="0"/>
    <n v="34"/>
    <n v="172.01"/>
    <n v="202.13"/>
    <n v="96.9"/>
    <n v="4"/>
    <n v="309"/>
    <n v="20142"/>
    <x v="2"/>
    <n v="52086"/>
    <n v="195.2"/>
    <n v="33273.300000000003"/>
    <s v="Mid-Atlantic"/>
    <n v="5.9450000000000003"/>
    <n v="50.532499999999999"/>
    <n v="0.65414239482200642"/>
    <n v="2.3056307759969656"/>
    <n v="2.2355536958527553"/>
    <n v="0.6020599913279624"/>
    <n v="2.4899584794248346"/>
    <n v="0.77415185895471039"/>
    <n v="1.7035707846690031"/>
    <n v="-0.18432770342786917"/>
    <d v="2007-02-01T00:00:00"/>
  </r>
  <r>
    <n v="796"/>
    <s v="Basic Sun Preparations"/>
    <n v="2007"/>
    <x v="1"/>
    <n v="52"/>
    <n v="197.1"/>
    <n v="231.57"/>
    <n v="121.79"/>
    <n v="4"/>
    <n v="309"/>
    <n v="20142"/>
    <x v="2"/>
    <n v="52086"/>
    <n v="195.2"/>
    <n v="33273.300000000003"/>
    <s v="Mid-Atlantic"/>
    <n v="4.453269230769231"/>
    <n v="57.892499999999998"/>
    <n v="0.74941747572815531"/>
    <n v="2.3646822956496716"/>
    <n v="2.2946866242794433"/>
    <n v="0.6020599913279624"/>
    <n v="2.4899584794248346"/>
    <n v="0.64867895201487236"/>
    <n v="1.7626223043217091"/>
    <n v="-0.1252761837751632"/>
    <d v="2007-03-01T00:00:00"/>
  </r>
  <r>
    <n v="796"/>
    <s v="Basic Sun Preparations"/>
    <n v="2007"/>
    <x v="2"/>
    <n v="45"/>
    <n v="161.1"/>
    <n v="189.28"/>
    <n v="84.5"/>
    <n v="4"/>
    <n v="309"/>
    <n v="20142"/>
    <x v="2"/>
    <n v="52086"/>
    <n v="195.2"/>
    <n v="33273.300000000003"/>
    <s v="Mid-Atlantic"/>
    <n v="4.2062222222222223"/>
    <n v="47.32"/>
    <n v="0.61255663430420715"/>
    <n v="2.2771047272838549"/>
    <n v="2.2070955404192181"/>
    <n v="0.6020599913279624"/>
    <n v="2.4899584794248346"/>
    <n v="0.62389221350851143"/>
    <n v="1.6750447359558929"/>
    <n v="-0.21285375214097949"/>
    <d v="2007-04-01T00:00:00"/>
  </r>
  <r>
    <n v="796"/>
    <s v="Basic Sun Preparations"/>
    <n v="2007"/>
    <x v="7"/>
    <n v="126"/>
    <n v="550.80999999999995"/>
    <n v="647.24"/>
    <n v="341.96"/>
    <n v="4"/>
    <n v="309"/>
    <n v="20142"/>
    <x v="2"/>
    <n v="52086"/>
    <n v="195.2"/>
    <n v="33273.300000000003"/>
    <s v="Mid-Atlantic"/>
    <n v="5.1368253968253965"/>
    <n v="161.81"/>
    <n v="2.0946278317152105"/>
    <n v="2.8110653492137176"/>
    <n v="2.7410018163078265"/>
    <n v="0.6020599913279624"/>
    <n v="2.4899584794248346"/>
    <n v="0.7106948040961546"/>
    <n v="2.2090053578857551"/>
    <n v="0.32110686978888292"/>
    <d v="2007-05-01T00:00:00"/>
  </r>
  <r>
    <n v="796"/>
    <s v="Basic Sun Preparations"/>
    <n v="2007"/>
    <x v="4"/>
    <n v="184"/>
    <n v="726.44"/>
    <n v="853.59"/>
    <n v="383.7"/>
    <n v="4"/>
    <n v="309"/>
    <n v="20142"/>
    <x v="2"/>
    <n v="52086"/>
    <n v="195.2"/>
    <n v="33273.300000000003"/>
    <s v="Mid-Atlantic"/>
    <n v="4.6390760869565222"/>
    <n v="213.39750000000001"/>
    <n v="2.7624271844660195"/>
    <n v="2.9312493185880886"/>
    <n v="2.8611997497489812"/>
    <n v="0.6020599913279624"/>
    <n v="2.4899584794248346"/>
    <n v="0.66643149557855208"/>
    <n v="2.3291893272601261"/>
    <n v="0.44129083916325385"/>
    <d v="2007-06-01T00:00:00"/>
  </r>
  <r>
    <n v="796"/>
    <s v="Basic Sun Preparations"/>
    <n v="2007"/>
    <x v="5"/>
    <n v="111"/>
    <n v="491.72"/>
    <n v="577.76"/>
    <n v="248.8"/>
    <n v="4"/>
    <n v="309"/>
    <n v="20142"/>
    <x v="2"/>
    <n v="52086"/>
    <n v="195.2"/>
    <n v="33273.300000000003"/>
    <s v="Mid-Atlantic"/>
    <n v="5.2050450450450452"/>
    <n v="144.44"/>
    <n v="1.8697734627831715"/>
    <n v="2.7617474710827512"/>
    <n v="2.6917178729494919"/>
    <n v="0.6020599913279624"/>
    <n v="2.4899584794248346"/>
    <n v="0.71642449229609395"/>
    <n v="2.1596874797547891"/>
    <n v="0.27178899165791676"/>
    <d v="2007-07-01T00:00:00"/>
  </r>
  <r>
    <n v="796"/>
    <s v="Basic Sun Preparations"/>
    <n v="2007"/>
    <x v="6"/>
    <n v="106"/>
    <n v="411.57"/>
    <n v="483.63"/>
    <n v="221.73"/>
    <n v="4"/>
    <n v="309"/>
    <n v="20142"/>
    <x v="2"/>
    <n v="52086"/>
    <n v="195.2"/>
    <n v="33273.300000000003"/>
    <s v="Mid-Atlantic"/>
    <n v="4.5625471698113209"/>
    <n v="120.9075"/>
    <n v="1.5651456310679612"/>
    <n v="2.6845132326981505"/>
    <n v="2.6144437108200069"/>
    <n v="0.6020599913279624"/>
    <n v="2.4899584794248346"/>
    <n v="0.65920736743338015"/>
    <n v="2.0824532413701879"/>
    <n v="0.19455475327331576"/>
    <d v="2007-08-01T00:00:00"/>
  </r>
  <r>
    <n v="796"/>
    <s v="Basic Sun Preparations"/>
    <n v="2007"/>
    <x v="9"/>
    <n v="156"/>
    <n v="638.95000000000005"/>
    <n v="750.84"/>
    <n v="223"/>
    <n v="4"/>
    <n v="309"/>
    <n v="20142"/>
    <x v="2"/>
    <n v="52086"/>
    <n v="195.2"/>
    <n v="33273.300000000003"/>
    <s v="Mid-Atlantic"/>
    <n v="4.813076923076923"/>
    <n v="187.71"/>
    <n v="2.4299029126213592"/>
    <n v="2.8755474010251461"/>
    <n v="2.8054668744749911"/>
    <n v="0.6020599913279624"/>
    <n v="2.4899584794248346"/>
    <n v="0.68242280267068456"/>
    <n v="2.2734874096971835"/>
    <n v="0.38558892160031144"/>
    <d v="2007-09-01T00:00:00"/>
  </r>
  <r>
    <n v="796"/>
    <s v="Basic Sun Preparations"/>
    <n v="2007"/>
    <x v="10"/>
    <n v="521"/>
    <n v="2258.69"/>
    <n v="2654.04"/>
    <n v="837.5"/>
    <n v="4"/>
    <n v="309"/>
    <n v="20142"/>
    <x v="2"/>
    <n v="52086"/>
    <n v="195.2"/>
    <n v="33273.300000000003"/>
    <s v="Mid-Atlantic"/>
    <n v="5.0941266794625717"/>
    <n v="663.51"/>
    <n v="8.5891262135922322"/>
    <n v="3.4239074639874851"/>
    <n v="3.3538566290930567"/>
    <n v="0.6020599913279624"/>
    <n v="2.4899584794248346"/>
    <n v="0.70706974068796047"/>
    <n v="2.8218474726595226"/>
    <n v="0.9339489845626503"/>
    <d v="2007-10-01T00:00:00"/>
  </r>
  <r>
    <n v="796"/>
    <s v="Basic Sun Preparations"/>
    <n v="2007"/>
    <x v="11"/>
    <n v="350"/>
    <n v="1488.73"/>
    <n v="1749.34"/>
    <n v="478.84"/>
    <n v="4"/>
    <n v="309"/>
    <n v="20142"/>
    <x v="2"/>
    <n v="52086"/>
    <n v="195.2"/>
    <n v="33273.300000000003"/>
    <s v="Mid-Atlantic"/>
    <n v="4.9981142857142853"/>
    <n v="437.33499999999998"/>
    <n v="5.6612944983818769"/>
    <n v="3.2428742267304655"/>
    <n v="3.1728159401009215"/>
    <n v="0.6020599913279624"/>
    <n v="2.4899584794248346"/>
    <n v="0.69880618238018999"/>
    <n v="2.640814235402503"/>
    <n v="0.75291574730563104"/>
    <d v="2007-11-01T00:00:00"/>
  </r>
  <r>
    <n v="796"/>
    <s v="Basic Sun Preparations"/>
    <n v="2007"/>
    <x v="8"/>
    <n v="196"/>
    <n v="784.67"/>
    <n v="922.05"/>
    <n v="298.68"/>
    <n v="4"/>
    <n v="309"/>
    <n v="20142"/>
    <x v="2"/>
    <n v="52086"/>
    <n v="195.2"/>
    <n v="33273.300000000003"/>
    <s v="Mid-Atlantic"/>
    <n v="4.7043367346938769"/>
    <n v="230.51249999999999"/>
    <n v="2.9839805825242718"/>
    <n v="2.9647544721765389"/>
    <n v="2.8946870487051681"/>
    <n v="0.6020599913279624"/>
    <n v="2.4899584794248346"/>
    <n v="0.67249840082006263"/>
    <n v="2.3626944808485764"/>
    <n v="0.47479599275170403"/>
    <d v="2007-12-01T00:00:00"/>
  </r>
  <r>
    <n v="814"/>
    <s v="Basic Sun Preparations"/>
    <n v="2007"/>
    <x v="3"/>
    <n v="81"/>
    <n v="387.62"/>
    <n v="455.48"/>
    <n v="193.04"/>
    <n v="7"/>
    <n v="448"/>
    <n v="24774"/>
    <x v="2"/>
    <n v="98877"/>
    <n v="262.7"/>
    <n v="40919.17"/>
    <s v="Mid-Atlantic"/>
    <n v="5.6232098765432097"/>
    <n v="65.068571428571431"/>
    <n v="1.0166964285714286"/>
    <n v="2.6584693119778802"/>
    <n v="2.5884061772165801"/>
    <n v="0.84509804001425681"/>
    <n v="2.651278013998144"/>
    <n v="0.74998429309923054"/>
    <n v="1.8133712719636235"/>
    <n v="7.1912979797363564E-3"/>
    <d v="2007-01-01T00:00:00"/>
  </r>
  <r>
    <n v="814"/>
    <s v="Basic Sun Preparations"/>
    <n v="2007"/>
    <x v="0"/>
    <n v="82"/>
    <n v="350.82"/>
    <n v="412.24"/>
    <n v="196.58"/>
    <n v="7"/>
    <n v="448"/>
    <n v="24774"/>
    <x v="2"/>
    <n v="98877"/>
    <n v="262.7"/>
    <n v="40919.17"/>
    <s v="Mid-Atlantic"/>
    <n v="5.0273170731707317"/>
    <n v="58.89142857142857"/>
    <n v="0.9201785714285714"/>
    <n v="2.6151501294530184"/>
    <n v="2.5450843442209274"/>
    <n v="0.84509804001425681"/>
    <n v="2.651278013998144"/>
    <n v="0.70133627706930168"/>
    <n v="1.7700520894387615"/>
    <n v="-3.612788454512568E-2"/>
    <d v="2007-02-01T00:00:00"/>
  </r>
  <r>
    <n v="814"/>
    <s v="Basic Sun Preparations"/>
    <n v="2007"/>
    <x v="1"/>
    <n v="107"/>
    <n v="476.21"/>
    <n v="559.61"/>
    <n v="236.53"/>
    <n v="7"/>
    <n v="448"/>
    <n v="24774"/>
    <x v="2"/>
    <n v="98877"/>
    <n v="262.7"/>
    <n v="40919.17"/>
    <s v="Mid-Atlantic"/>
    <n v="5.23"/>
    <n v="79.944285714285712"/>
    <n v="1.2491294642857143"/>
    <n v="2.7478854665524839"/>
    <n v="2.6777985109748244"/>
    <n v="0.84509804001425681"/>
    <n v="2.651278013998144"/>
    <n v="0.71850168886727428"/>
    <n v="1.902787426538227"/>
    <n v="9.6607452554339862E-2"/>
    <d v="2007-03-01T00:00:00"/>
  </r>
  <r>
    <n v="814"/>
    <s v="Basic Sun Preparations"/>
    <n v="2007"/>
    <x v="2"/>
    <n v="136"/>
    <n v="605.39"/>
    <n v="711.39"/>
    <n v="265.45"/>
    <n v="7"/>
    <n v="448"/>
    <n v="24774"/>
    <x v="2"/>
    <n v="98877"/>
    <n v="262.7"/>
    <n v="40919.17"/>
    <s v="Mid-Atlantic"/>
    <n v="5.2308088235294115"/>
    <n v="101.62714285714286"/>
    <n v="1.5879241071428571"/>
    <n v="2.8521077560207719"/>
    <n v="2.7820352428830453"/>
    <n v="0.84509804001425681"/>
    <n v="2.651278013998144"/>
    <n v="0.71856884765055429"/>
    <n v="2.007009716006515"/>
    <n v="0.20082974202262785"/>
    <d v="2007-04-01T00:00:00"/>
  </r>
  <r>
    <n v="814"/>
    <s v="Basic Sun Preparations"/>
    <n v="2007"/>
    <x v="7"/>
    <n v="176"/>
    <n v="889.59"/>
    <n v="1045.3800000000001"/>
    <n v="412.38"/>
    <n v="7"/>
    <n v="448"/>
    <n v="24774"/>
    <x v="2"/>
    <n v="98877"/>
    <n v="262.7"/>
    <n v="40919.17"/>
    <s v="Mid-Atlantic"/>
    <n v="5.9396590909090916"/>
    <n v="149.34"/>
    <n v="2.3334375000000001"/>
    <n v="3.0192741870064936"/>
    <n v="2.9491898923031479"/>
    <n v="0.84509804001425681"/>
    <n v="2.651278013998144"/>
    <n v="0.77376151919234393"/>
    <n v="2.1741761469922367"/>
    <n v="0.36799617300834969"/>
    <d v="2007-05-01T00:00:00"/>
  </r>
  <r>
    <n v="814"/>
    <s v="Basic Sun Preparations"/>
    <n v="2007"/>
    <x v="4"/>
    <n v="258"/>
    <n v="1244.52"/>
    <n v="1462.36"/>
    <n v="553.38"/>
    <n v="7"/>
    <n v="448"/>
    <n v="24774"/>
    <x v="2"/>
    <n v="98877"/>
    <n v="262.7"/>
    <n v="40919.17"/>
    <s v="Mid-Atlantic"/>
    <n v="5.6680620155038755"/>
    <n v="208.90857142857141"/>
    <n v="3.2641964285714282"/>
    <n v="3.1650542992753827"/>
    <n v="3.0950018803096939"/>
    <n v="0.84509804001425681"/>
    <n v="2.651278013998144"/>
    <n v="0.75343459331215268"/>
    <n v="2.3199562592611258"/>
    <n v="0.51377628527723884"/>
    <d v="2007-06-01T00:00:00"/>
  </r>
  <r>
    <n v="814"/>
    <s v="Basic Sun Preparations"/>
    <n v="2007"/>
    <x v="5"/>
    <n v="195"/>
    <n v="882.27"/>
    <n v="1036.6600000000001"/>
    <n v="453.34"/>
    <n v="7"/>
    <n v="448"/>
    <n v="24774"/>
    <x v="2"/>
    <n v="98877"/>
    <n v="262.7"/>
    <n v="40919.17"/>
    <s v="Mid-Atlantic"/>
    <n v="5.3162051282051284"/>
    <n v="148.09428571428572"/>
    <n v="2.3139732142857143"/>
    <n v="3.0156363414076357"/>
    <n v="2.9456015120772752"/>
    <n v="0.84509804001425681"/>
    <n v="2.651278013998144"/>
    <n v="0.72560173004511785"/>
    <n v="2.1705383013933788"/>
    <n v="0.36435832740949181"/>
    <d v="2007-07-01T00:00:00"/>
  </r>
  <r>
    <n v="814"/>
    <s v="Basic Sun Preparations"/>
    <n v="2007"/>
    <x v="6"/>
    <n v="208"/>
    <n v="837.56"/>
    <n v="984.22"/>
    <n v="400.97"/>
    <n v="7"/>
    <n v="448"/>
    <n v="24774"/>
    <x v="2"/>
    <n v="98877"/>
    <n v="262.7"/>
    <n v="40919.17"/>
    <s v="Mid-Atlantic"/>
    <n v="4.7318269230769232"/>
    <n v="140.60285714285715"/>
    <n v="2.1969196428571429"/>
    <n v="2.9930921859382429"/>
    <n v="2.9230159282289421"/>
    <n v="0.84509804001425681"/>
    <n v="2.651278013998144"/>
    <n v="0.67502885097548126"/>
    <n v="2.147994145923986"/>
    <n v="0.34181417194009883"/>
    <d v="2007-08-01T00:00:00"/>
  </r>
  <r>
    <n v="814"/>
    <s v="Basic Sun Preparations"/>
    <n v="2007"/>
    <x v="9"/>
    <n v="326"/>
    <n v="1353.63"/>
    <n v="1590.63"/>
    <n v="630.46"/>
    <n v="7"/>
    <n v="448"/>
    <n v="24774"/>
    <x v="2"/>
    <n v="98877"/>
    <n v="262.7"/>
    <n v="40919.17"/>
    <s v="Mid-Atlantic"/>
    <n v="4.8792331288343558"/>
    <n v="227.23285714285717"/>
    <n v="3.5505133928571433"/>
    <n v="3.201569169184002"/>
    <n v="3.1314999709092506"/>
    <n v="0.84509804001425681"/>
    <n v="2.651278013998144"/>
    <n v="0.68835156911606288"/>
    <n v="2.3564711291697451"/>
    <n v="0.55029115518585792"/>
    <d v="2007-09-01T00:00:00"/>
  </r>
  <r>
    <n v="814"/>
    <s v="Basic Sun Preparations"/>
    <n v="2007"/>
    <x v="10"/>
    <n v="749"/>
    <n v="2923.93"/>
    <n v="3435.73"/>
    <n v="1329.62"/>
    <n v="7"/>
    <n v="448"/>
    <n v="24774"/>
    <x v="2"/>
    <n v="98877"/>
    <n v="262.7"/>
    <n v="40919.17"/>
    <s v="Mid-Atlantic"/>
    <n v="4.5870894526034709"/>
    <n v="490.81857142857143"/>
    <n v="7.6690401785714286"/>
    <n v="3.536019027069139"/>
    <n v="3.4659669712346495"/>
    <n v="0.84509804001425681"/>
    <n v="2.651278013998144"/>
    <n v="0.66153720936967231"/>
    <n v="2.690920987054882"/>
    <n v="0.88474101307099484"/>
    <d v="2007-10-01T00:00:00"/>
  </r>
  <r>
    <n v="814"/>
    <s v="Basic Sun Preparations"/>
    <n v="2007"/>
    <x v="11"/>
    <n v="485"/>
    <n v="1969.63"/>
    <n v="2314.5"/>
    <n v="962.13"/>
    <n v="7"/>
    <n v="448"/>
    <n v="24774"/>
    <x v="2"/>
    <n v="98877"/>
    <n v="262.7"/>
    <n v="40919.17"/>
    <s v="Mid-Atlantic"/>
    <n v="4.7721649484536082"/>
    <n v="330.64285714285717"/>
    <n v="5.1662946428571432"/>
    <n v="3.3644571851188294"/>
    <n v="3.2943846505015557"/>
    <n v="0.84509804001425681"/>
    <n v="2.651278013998144"/>
    <n v="0.6787154465165659"/>
    <n v="2.5193591451045729"/>
    <n v="0.71317917112068552"/>
    <d v="2007-11-01T00:00:00"/>
  </r>
  <r>
    <n v="814"/>
    <s v="Basic Sun Preparations"/>
    <n v="2007"/>
    <x v="8"/>
    <n v="299"/>
    <n v="1201.02"/>
    <n v="1411.2"/>
    <n v="549.34"/>
    <n v="7"/>
    <n v="448"/>
    <n v="24774"/>
    <x v="2"/>
    <n v="98877"/>
    <n v="262.7"/>
    <n v="40919.17"/>
    <s v="Mid-Atlantic"/>
    <n v="4.7197324414715718"/>
    <n v="201.6"/>
    <n v="3.15"/>
    <n v="3.1495885677877444"/>
    <n v="3.0795502395572081"/>
    <n v="0.84509804001425681"/>
    <n v="2.651278013998144"/>
    <n v="0.67391737946331487"/>
    <n v="2.3044905277734875"/>
    <n v="0.49831055378960049"/>
    <d v="2007-12-01T00:00:00"/>
  </r>
  <r>
    <n v="850"/>
    <s v="Basic Sun Preparations"/>
    <n v="2007"/>
    <x v="3"/>
    <n v="299"/>
    <n v="1402.31"/>
    <n v="1647.85"/>
    <n v="668.02"/>
    <n v="12"/>
    <n v="658"/>
    <n v="40572"/>
    <x v="2"/>
    <n v="133236"/>
    <n v="378.2"/>
    <n v="72853.679999999993"/>
    <s v="Mid-Atlantic"/>
    <n v="5.5112040133779265"/>
    <n v="137.32083333333333"/>
    <n v="2.5043313069908812"/>
    <n v="3.2169176763312683"/>
    <n v="3.1468440310395129"/>
    <n v="1.0791812460476249"/>
    <n v="2.8182258936139557"/>
    <n v="0.74124648800683868"/>
    <n v="2.1377364302836432"/>
    <n v="0.39869178271731276"/>
    <d v="2007-01-01T00:00:00"/>
  </r>
  <r>
    <n v="850"/>
    <s v="Basic Sun Preparations"/>
    <n v="2007"/>
    <x v="0"/>
    <n v="145"/>
    <n v="615.97"/>
    <n v="723.83"/>
    <n v="334.18"/>
    <n v="12"/>
    <n v="658"/>
    <n v="40572"/>
    <x v="2"/>
    <n v="133236"/>
    <n v="378.2"/>
    <n v="72853.679999999993"/>
    <s v="Mid-Atlantic"/>
    <n v="4.991931034482759"/>
    <n v="60.319166666666668"/>
    <n v="1.1000455927051673"/>
    <n v="2.8596365789993921"/>
    <n v="2.7895595609440877"/>
    <n v="1.0791812460476249"/>
    <n v="2.8182258936139557"/>
    <n v="0.698268576764417"/>
    <n v="1.7804553329517669"/>
    <n v="4.1410685385436422E-2"/>
    <d v="2007-02-01T00:00:00"/>
  </r>
  <r>
    <n v="850"/>
    <s v="Basic Sun Preparations"/>
    <n v="2007"/>
    <x v="1"/>
    <n v="203"/>
    <n v="987.28"/>
    <n v="1160.0999999999999"/>
    <n v="514.38"/>
    <n v="12"/>
    <n v="658"/>
    <n v="40572"/>
    <x v="2"/>
    <n v="133236"/>
    <n v="378.2"/>
    <n v="72853.679999999993"/>
    <s v="Mid-Atlantic"/>
    <n v="5.7147783251231523"/>
    <n v="96.674999999999997"/>
    <n v="1.7630699088145896"/>
    <n v="3.0644954267927278"/>
    <n v="2.9944403393055223"/>
    <n v="1.0791812460476249"/>
    <n v="2.8182258936139557"/>
    <n v="0.7569993888795149"/>
    <n v="1.9853141807451031"/>
    <n v="0.2462695331787724"/>
    <d v="2007-03-01T00:00:00"/>
  </r>
  <r>
    <n v="850"/>
    <s v="Basic Sun Preparations"/>
    <n v="2007"/>
    <x v="2"/>
    <n v="179"/>
    <n v="945.54"/>
    <n v="1111.02"/>
    <n v="433.18"/>
    <n v="12"/>
    <n v="658"/>
    <n v="40572"/>
    <x v="2"/>
    <n v="133236"/>
    <n v="378.2"/>
    <n v="72853.679999999993"/>
    <s v="Mid-Atlantic"/>
    <n v="6.2068156424581007"/>
    <n v="92.584999999999994"/>
    <n v="1.6884802431610941"/>
    <n v="3.0457218769529812"/>
    <n v="2.9756799059064147"/>
    <n v="1.0791812460476249"/>
    <n v="2.8182258936139557"/>
    <n v="0.79286884597308804"/>
    <n v="1.9665406309053564"/>
    <n v="0.22749598333902568"/>
    <d v="2007-04-01T00:00:00"/>
  </r>
  <r>
    <n v="850"/>
    <s v="Basic Sun Preparations"/>
    <n v="2007"/>
    <x v="7"/>
    <n v="398"/>
    <n v="1951.06"/>
    <n v="2292.56"/>
    <n v="913.09"/>
    <n v="12"/>
    <n v="658"/>
    <n v="40572"/>
    <x v="2"/>
    <n v="133236"/>
    <n v="378.2"/>
    <n v="72853.679999999993"/>
    <s v="Mid-Atlantic"/>
    <n v="5.7602010050251256"/>
    <n v="191.04666666666665"/>
    <n v="3.4841337386018236"/>
    <n v="3.3603207106792126"/>
    <n v="3.2902706252470248"/>
    <n v="1.0791812460476249"/>
    <n v="2.8182258936139557"/>
    <n v="0.76043763860552482"/>
    <n v="2.2811394646315879"/>
    <n v="0.5420948170652572"/>
    <d v="2007-05-01T00:00:00"/>
  </r>
  <r>
    <n v="850"/>
    <s v="Basic Sun Preparations"/>
    <n v="2007"/>
    <x v="4"/>
    <n v="407"/>
    <n v="1946.88"/>
    <n v="2287.63"/>
    <n v="820.23"/>
    <n v="12"/>
    <n v="658"/>
    <n v="40572"/>
    <x v="2"/>
    <n v="133236"/>
    <n v="378.2"/>
    <n v="72853.679999999993"/>
    <s v="Mid-Atlantic"/>
    <n v="5.620712530712531"/>
    <n v="190.63583333333335"/>
    <n v="3.4766413373860185"/>
    <n v="3.359385783253646"/>
    <n v="3.289339183700867"/>
    <n v="1.0791812460476249"/>
    <n v="2.8182258936139557"/>
    <n v="0.74979137402842611"/>
    <n v="2.2802045372060213"/>
    <n v="0.54115988963969075"/>
    <d v="2007-06-01T00:00:00"/>
  </r>
  <r>
    <n v="850"/>
    <s v="Basic Sun Preparations"/>
    <n v="2007"/>
    <x v="5"/>
    <n v="281"/>
    <n v="1367.13"/>
    <n v="1606.53"/>
    <n v="664.98"/>
    <n v="12"/>
    <n v="658"/>
    <n v="40572"/>
    <x v="2"/>
    <n v="133236"/>
    <n v="378.2"/>
    <n v="72853.679999999993"/>
    <s v="Mid-Atlantic"/>
    <n v="5.717188612099644"/>
    <n v="133.8775"/>
    <n v="2.4415349544072948"/>
    <n v="3.205888839886172"/>
    <n v="3.1358098134692569"/>
    <n v="1.0791812460476249"/>
    <n v="2.8182258936139557"/>
    <n v="0.75718251998109221"/>
    <n v="2.1267075938385473"/>
    <n v="0.38766294627221659"/>
    <d v="2007-07-01T00:00:00"/>
  </r>
  <r>
    <n v="850"/>
    <s v="Basic Sun Preparations"/>
    <n v="2007"/>
    <x v="6"/>
    <n v="343"/>
    <n v="1512.54"/>
    <n v="1777.47"/>
    <n v="573.47"/>
    <n v="12"/>
    <n v="658"/>
    <n v="40572"/>
    <x v="2"/>
    <n v="133236"/>
    <n v="378.2"/>
    <n v="72853.679999999993"/>
    <s v="Mid-Atlantic"/>
    <n v="5.1821282798833819"/>
    <n v="148.1225"/>
    <n v="2.7013221884498479"/>
    <n v="3.2498022794752743"/>
    <n v="3.1797068686465368"/>
    <n v="1.0791812460476249"/>
    <n v="2.8182258936139557"/>
    <n v="0.7145081594325039"/>
    <n v="2.1706210334276497"/>
    <n v="0.43157638586131886"/>
    <d v="2007-08-01T00:00:00"/>
  </r>
  <r>
    <n v="850"/>
    <s v="Basic Sun Preparations"/>
    <n v="2007"/>
    <x v="9"/>
    <n v="582"/>
    <n v="2537.6"/>
    <n v="2981.78"/>
    <n v="819.47"/>
    <n v="12"/>
    <n v="658"/>
    <n v="40572"/>
    <x v="2"/>
    <n v="133236"/>
    <n v="378.2"/>
    <n v="72853.679999999993"/>
    <s v="Mid-Atlantic"/>
    <n v="5.123333333333334"/>
    <n v="248.48166666666668"/>
    <n v="4.5315805471124619"/>
    <n v="3.4744755974299713"/>
    <n v="3.4044231656375099"/>
    <n v="1.0791812460476249"/>
    <n v="2.8182258936139557"/>
    <n v="0.70955261278008275"/>
    <n v="2.3952943513823466"/>
    <n v="0.65624970381601566"/>
    <d v="2007-09-01T00:00:00"/>
  </r>
  <r>
    <n v="850"/>
    <s v="Basic Sun Preparations"/>
    <n v="2007"/>
    <x v="8"/>
    <n v="544"/>
    <n v="2360.27"/>
    <n v="2773.5"/>
    <n v="800.34"/>
    <n v="12"/>
    <n v="658"/>
    <n v="40572"/>
    <x v="2"/>
    <n v="133236"/>
    <n v="378.2"/>
    <n v="72853.679999999993"/>
    <s v="Mid-Atlantic"/>
    <n v="5.0983455882352944"/>
    <n v="231.125"/>
    <n v="4.2150455927051675"/>
    <n v="3.4430281702148542"/>
    <n v="3.3729616863612013"/>
    <n v="1.0791812460476249"/>
    <n v="2.8182258936139557"/>
    <n v="0.70742927051667437"/>
    <n v="2.3638469241672295"/>
    <n v="0.62480227660089882"/>
    <d v="2007-12-01T00:00:00"/>
  </r>
  <r>
    <n v="866"/>
    <s v="Basic Sun Preparations"/>
    <n v="2007"/>
    <x v="3"/>
    <n v="536"/>
    <n v="2281.92"/>
    <n v="2681.34"/>
    <n v="1129.42"/>
    <n v="18"/>
    <n v="2147"/>
    <n v="94903"/>
    <x v="2"/>
    <n v="356149"/>
    <n v="887.2"/>
    <n v="198522.47"/>
    <s v="Mid-Atlantic"/>
    <n v="5.0025000000000004"/>
    <n v="148.96333333333334"/>
    <n v="1.2488775034932464"/>
    <n v="3.428351887001019"/>
    <n v="3.3583004147677489"/>
    <n v="1.255272505103306"/>
    <n v="3.3318320444362488"/>
    <n v="0.69918709730824902"/>
    <n v="2.173079381897713"/>
    <n v="9.6519842564770364E-2"/>
    <d v="2007-01-01T00:00:00"/>
  </r>
  <r>
    <n v="866"/>
    <s v="Basic Sun Preparations"/>
    <n v="2007"/>
    <x v="0"/>
    <n v="488"/>
    <n v="2115.12"/>
    <n v="2485.5700000000002"/>
    <n v="1112.18"/>
    <n v="18"/>
    <n v="2147"/>
    <n v="94903"/>
    <x v="2"/>
    <n v="356149"/>
    <n v="887.2"/>
    <n v="198522.47"/>
    <s v="Mid-Atlantic"/>
    <n v="5.0933811475409838"/>
    <n v="138.08722222222224"/>
    <n v="1.1576944573823942"/>
    <n v="3.3954259984891597"/>
    <n v="3.3253350118337255"/>
    <n v="1.255272505103306"/>
    <n v="3.3318320444362488"/>
    <n v="0.70700617648644926"/>
    <n v="2.1401534933858537"/>
    <n v="6.3593954052911281E-2"/>
    <d v="2007-02-01T00:00:00"/>
  </r>
  <r>
    <n v="866"/>
    <s v="Basic Sun Preparations"/>
    <n v="2007"/>
    <x v="1"/>
    <n v="512"/>
    <n v="2151"/>
    <n v="2527.6999999999998"/>
    <n v="977.19"/>
    <n v="18"/>
    <n v="2147"/>
    <n v="94903"/>
    <x v="2"/>
    <n v="356149"/>
    <n v="887.2"/>
    <n v="198522.47"/>
    <s v="Mid-Atlantic"/>
    <n v="4.9369140624999996"/>
    <n v="140.42777777777778"/>
    <n v="1.1773171867722403"/>
    <n v="3.4027255284410836"/>
    <n v="3.3326404103874627"/>
    <n v="1.255272505103306"/>
    <n v="3.3318320444362488"/>
    <n v="0.69345556746525261"/>
    <n v="2.1474530233377775"/>
    <n v="7.089348400483475E-2"/>
    <d v="2007-03-01T00:00:00"/>
  </r>
  <r>
    <n v="866"/>
    <s v="Basic Sun Preparations"/>
    <n v="2007"/>
    <x v="2"/>
    <n v="549"/>
    <n v="2202.19"/>
    <n v="2587.63"/>
    <n v="1066.96"/>
    <n v="18"/>
    <n v="2147"/>
    <n v="94903"/>
    <x v="2"/>
    <n v="356149"/>
    <n v="887.2"/>
    <n v="198522.47"/>
    <s v="Mid-Atlantic"/>
    <n v="4.7133515482695811"/>
    <n v="143.75722222222223"/>
    <n v="1.2052305542617607"/>
    <n v="3.4129021775430104"/>
    <n v="3.342854786203314"/>
    <n v="1.255272505103306"/>
    <n v="3.3318320444362488"/>
    <n v="0.67332983309291872"/>
    <n v="2.1576296724397044"/>
    <n v="8.1070133106761949E-2"/>
    <d v="2007-04-01T00:00:00"/>
  </r>
  <r>
    <n v="926"/>
    <s v="Basic Sun Preparations"/>
    <n v="2007"/>
    <x v="3"/>
    <n v="348"/>
    <n v="1423.76"/>
    <n v="1672.96"/>
    <n v="660.84"/>
    <n v="18"/>
    <n v="1161"/>
    <n v="65854"/>
    <x v="2"/>
    <n v="309259"/>
    <n v="633.20000000000005"/>
    <n v="123224.53"/>
    <s v="Mid-Atlantic"/>
    <n v="4.8073563218390802"/>
    <n v="92.942222222222227"/>
    <n v="1.4409646856158485"/>
    <n v="3.2234855572284125"/>
    <n v="3.1534367874327702"/>
    <n v="1.255272505103306"/>
    <n v="3.064832219738574"/>
    <n v="0.68190631328183171"/>
    <n v="1.9682130521251067"/>
    <n v="0.15865333748983884"/>
    <d v="2007-01-01T00:00:00"/>
  </r>
  <r>
    <n v="926"/>
    <s v="Basic Sun Preparations"/>
    <n v="2007"/>
    <x v="0"/>
    <n v="218"/>
    <n v="899.81"/>
    <n v="1057.3"/>
    <n v="406.43"/>
    <n v="18"/>
    <n v="1161"/>
    <n v="65854"/>
    <x v="2"/>
    <n v="309259"/>
    <n v="633.20000000000005"/>
    <n v="123224.53"/>
    <s v="Mid-Atlantic"/>
    <n v="4.8499999999999996"/>
    <n v="58.738888888888887"/>
    <n v="0.91068044788975022"/>
    <n v="3.0241982322068686"/>
    <n v="2.9541508153695419"/>
    <n v="1.255272505103306"/>
    <n v="3.064832219738574"/>
    <n v="0.68574173860226362"/>
    <n v="1.7689257271035623"/>
    <n v="-4.063398753170535E-2"/>
    <d v="2007-02-01T00:00:00"/>
  </r>
  <r>
    <n v="926"/>
    <s v="Basic Sun Preparations"/>
    <n v="2007"/>
    <x v="1"/>
    <n v="366"/>
    <n v="1573.41"/>
    <n v="1848.83"/>
    <n v="765.42"/>
    <n v="18"/>
    <n v="1161"/>
    <n v="65854"/>
    <x v="2"/>
    <n v="309259"/>
    <n v="633.20000000000005"/>
    <n v="123224.53"/>
    <s v="Mid-Atlantic"/>
    <n v="5.0514480874316936"/>
    <n v="102.71277777777777"/>
    <n v="1.5924461670973298"/>
    <n v="3.2668969795982439"/>
    <n v="3.196841906053665"/>
    <n v="1.255272505103306"/>
    <n v="3.064832219738574"/>
    <n v="0.7034158942038331"/>
    <n v="2.0116244744949379"/>
    <n v="0.2020647598596699"/>
    <d v="2007-03-01T00:00:00"/>
  </r>
  <r>
    <n v="926"/>
    <s v="Basic Sun Preparations"/>
    <n v="2007"/>
    <x v="2"/>
    <n v="403"/>
    <n v="1675.44"/>
    <n v="1968.76"/>
    <n v="770.22"/>
    <n v="18"/>
    <n v="1161"/>
    <n v="65854"/>
    <x v="2"/>
    <n v="309259"/>
    <n v="633.20000000000005"/>
    <n v="123224.53"/>
    <s v="Mid-Atlantic"/>
    <n v="4.885260545905707"/>
    <n v="109.37555555555555"/>
    <n v="1.6957450473729543"/>
    <n v="3.2941927770682988"/>
    <n v="3.2241288797179983"/>
    <n v="1.255272505103306"/>
    <n v="3.064832219738574"/>
    <n v="0.68888773092718947"/>
    <n v="2.0389202719649928"/>
    <n v="0.22936055732972505"/>
    <d v="2007-04-01T00:00:00"/>
  </r>
  <r>
    <n v="926"/>
    <s v="Basic Sun Preparations"/>
    <n v="2007"/>
    <x v="7"/>
    <n v="668"/>
    <n v="2697.38"/>
    <n v="3169.55"/>
    <n v="1232.96"/>
    <n v="18"/>
    <n v="1161"/>
    <n v="65854"/>
    <x v="2"/>
    <n v="309259"/>
    <n v="633.20000000000005"/>
    <n v="123224.53"/>
    <s v="Mid-Atlantic"/>
    <n v="4.7448353293413179"/>
    <n v="176.08611111111111"/>
    <n v="2.7300172265288545"/>
    <n v="3.5009976072052713"/>
    <n v="3.4309421330594692"/>
    <n v="1.255272505103306"/>
    <n v="3.064832219738574"/>
    <n v="0.67622114472972561"/>
    <n v="2.2457251021019653"/>
    <n v="0.43616538746669736"/>
    <d v="2007-05-01T00:00:00"/>
  </r>
  <r>
    <n v="926"/>
    <s v="Basic Sun Preparations"/>
    <n v="2007"/>
    <x v="4"/>
    <n v="706"/>
    <n v="2935.28"/>
    <n v="3448.99"/>
    <n v="1329.32"/>
    <n v="18"/>
    <n v="1161"/>
    <n v="65854"/>
    <x v="2"/>
    <n v="309259"/>
    <n v="633.20000000000005"/>
    <n v="123224.53"/>
    <s v="Mid-Atlantic"/>
    <n v="4.8852549575070823"/>
    <n v="191.61055555555555"/>
    <n v="2.9707062876830315"/>
    <n v="3.5376919351759977"/>
    <n v="3.4676495354489973"/>
    <n v="1.255272505103306"/>
    <n v="3.064832219738574"/>
    <n v="0.68888723412419384"/>
    <n v="2.2824194300726917"/>
    <n v="0.47285971543742367"/>
    <d v="2007-06-01T00:00:00"/>
  </r>
  <r>
    <n v="926"/>
    <s v="Basic Sun Preparations"/>
    <n v="2007"/>
    <x v="5"/>
    <n v="615"/>
    <n v="2509.42"/>
    <n v="2948.72"/>
    <n v="1271.99"/>
    <n v="18"/>
    <n v="1161"/>
    <n v="65854"/>
    <x v="2"/>
    <n v="309259"/>
    <n v="633.20000000000005"/>
    <n v="123224.53"/>
    <s v="Mid-Atlantic"/>
    <n v="4.7946666666666662"/>
    <n v="163.81777777777776"/>
    <n v="2.539810508182601"/>
    <n v="3.4696335354449079"/>
    <n v="3.3995733549842617"/>
    <n v="1.255272505103306"/>
    <n v="3.064832219738574"/>
    <n v="0.68075841966949102"/>
    <n v="2.2143610303416019"/>
    <n v="0.40480131570633399"/>
    <d v="2007-07-01T00:00:00"/>
  </r>
  <r>
    <n v="926"/>
    <s v="Basic Sun Preparations"/>
    <n v="2007"/>
    <x v="6"/>
    <n v="773"/>
    <n v="3100.87"/>
    <n v="3643.68"/>
    <n v="1329.75"/>
    <n v="18"/>
    <n v="1161"/>
    <n v="65854"/>
    <x v="2"/>
    <n v="309259"/>
    <n v="633.20000000000005"/>
    <n v="123224.53"/>
    <s v="Mid-Atlantic"/>
    <n v="4.7136869340232854"/>
    <n v="202.42666666666665"/>
    <n v="3.1383979328165372"/>
    <n v="3.5615402288013396"/>
    <n v="3.4914835593795059"/>
    <n v="1.255272505103306"/>
    <n v="3.064832219738574"/>
    <n v="0.67336073488301484"/>
    <n v="2.3062677236980336"/>
    <n v="0.49670800906276596"/>
    <d v="2007-08-01T00:00:00"/>
  </r>
  <r>
    <n v="948"/>
    <s v="Basic Sun Preparations"/>
    <n v="2007"/>
    <x v="3"/>
    <n v="44"/>
    <n v="162.66999999999999"/>
    <n v="191.16"/>
    <n v="83.02"/>
    <n v="4"/>
    <n v="351"/>
    <n v="17817"/>
    <x v="2"/>
    <n v="68577"/>
    <n v="212.6"/>
    <n v="22318.15"/>
    <s v="Pacific"/>
    <n v="4.3445454545454547"/>
    <n v="47.79"/>
    <n v="0.54461538461538461"/>
    <n v="2.2813970218487563"/>
    <n v="2.2113074666689543"/>
    <n v="0.6020599913279624"/>
    <n v="2.5453071164658239"/>
    <n v="0.63794434536256894"/>
    <n v="1.679337030520794"/>
    <n v="-0.26391009461706777"/>
    <d v="2007-01-01T00:00:00"/>
  </r>
  <r>
    <n v="948"/>
    <s v="Basic Sun Preparations"/>
    <n v="2007"/>
    <x v="0"/>
    <n v="17"/>
    <n v="73.86"/>
    <n v="86.79"/>
    <n v="48.75"/>
    <n v="4"/>
    <n v="351"/>
    <n v="17817"/>
    <x v="2"/>
    <n v="68577"/>
    <n v="212.6"/>
    <n v="22318.15"/>
    <s v="Pacific"/>
    <n v="5.105294117647059"/>
    <n v="21.697500000000002"/>
    <n v="0.24726495726495729"/>
    <n v="1.9384696883676453"/>
    <n v="1.86840930331496"/>
    <n v="0.6020599913279624"/>
    <n v="2.5453071164658239"/>
    <n v="0.70802076698937144"/>
    <n v="1.336409697039683"/>
    <n v="-0.60683742809817864"/>
    <d v="2007-02-01T00:00:00"/>
  </r>
  <r>
    <n v="948"/>
    <s v="Basic Sun Preparations"/>
    <n v="2007"/>
    <x v="1"/>
    <n v="44"/>
    <n v="196.06"/>
    <n v="230.35"/>
    <n v="124.71"/>
    <n v="4"/>
    <n v="351"/>
    <n v="17817"/>
    <x v="2"/>
    <n v="68577"/>
    <n v="212.6"/>
    <n v="22318.15"/>
    <s v="Pacific"/>
    <n v="5.2352272727272728"/>
    <n v="57.587499999999999"/>
    <n v="0.65626780626780623"/>
    <n v="2.3623882165886982"/>
    <n v="2.2923889983019317"/>
    <n v="0.6020599913279624"/>
    <n v="2.5453071164658239"/>
    <n v="0.71893554010251104"/>
    <n v="1.760328225260736"/>
    <n v="-0.18291889987712565"/>
    <d v="2007-03-01T00:00:00"/>
  </r>
  <r>
    <n v="948"/>
    <s v="Basic Sun Preparations"/>
    <n v="2007"/>
    <x v="2"/>
    <n v="73"/>
    <n v="302.19"/>
    <n v="355.1"/>
    <n v="139.68"/>
    <n v="4"/>
    <n v="351"/>
    <n v="17817"/>
    <x v="2"/>
    <n v="68577"/>
    <n v="212.6"/>
    <n v="22318.15"/>
    <s v="Pacific"/>
    <n v="4.8643835616438356"/>
    <n v="88.775000000000006"/>
    <n v="1.0116809116809118"/>
    <n v="2.5503506723016156"/>
    <n v="2.4802800886705243"/>
    <n v="0.6020599913279624"/>
    <n v="2.5453071164658239"/>
    <n v="0.6870278121811596"/>
    <n v="1.9482906809736531"/>
    <n v="5.0435558357914446E-3"/>
    <d v="2007-04-01T00:00:00"/>
  </r>
  <r>
    <n v="948"/>
    <s v="Basic Sun Preparations"/>
    <n v="2007"/>
    <x v="7"/>
    <n v="94"/>
    <n v="367.21"/>
    <n v="431.49"/>
    <n v="141"/>
    <n v="4"/>
    <n v="351"/>
    <n v="17817"/>
    <x v="2"/>
    <n v="68577"/>
    <n v="212.6"/>
    <n v="22318.15"/>
    <s v="Pacific"/>
    <n v="4.5903191489361701"/>
    <n v="107.8725"/>
    <n v="1.2293162393162393"/>
    <n v="2.6349707351725642"/>
    <n v="2.5649144995599351"/>
    <n v="0.6020599913279624"/>
    <n v="2.5453071164658239"/>
    <n v="0.66184288157286553"/>
    <n v="2.0329107438446017"/>
    <n v="8.9663618706740084E-2"/>
    <d v="2007-05-01T00:00:00"/>
  </r>
  <r>
    <n v="948"/>
    <s v="Basic Sun Preparations"/>
    <n v="2007"/>
    <x v="4"/>
    <n v="126"/>
    <n v="552.59"/>
    <n v="649.34"/>
    <n v="216.64"/>
    <n v="4"/>
    <n v="351"/>
    <n v="17817"/>
    <x v="2"/>
    <n v="68577"/>
    <n v="212.6"/>
    <n v="22318.15"/>
    <s v="Pacific"/>
    <n v="5.153492063492064"/>
    <n v="162.33500000000001"/>
    <n v="1.8499715099715102"/>
    <n v="2.812472156675629"/>
    <n v="2.742403021398236"/>
    <n v="0.6020599913279624"/>
    <n v="2.5453071164658239"/>
    <n v="0.71210161155806628"/>
    <n v="2.2104121653476669"/>
    <n v="0.26716504020980514"/>
    <d v="2007-06-01T00:00:00"/>
  </r>
  <r>
    <n v="948"/>
    <s v="Basic Sun Preparations"/>
    <n v="2007"/>
    <x v="5"/>
    <n v="81"/>
    <n v="402.29"/>
    <n v="472.68"/>
    <n v="201.37"/>
    <n v="4"/>
    <n v="351"/>
    <n v="17817"/>
    <x v="2"/>
    <n v="68577"/>
    <n v="212.6"/>
    <n v="22318.15"/>
    <s v="Pacific"/>
    <n v="5.8355555555555556"/>
    <n v="118.17"/>
    <n v="1.3466666666666667"/>
    <n v="2.6745672268567664"/>
    <n v="2.6045392371479545"/>
    <n v="0.6020599913279624"/>
    <n v="2.5453071164658239"/>
    <n v="0.76608220797811688"/>
    <n v="2.0725072355288043"/>
    <n v="0.12926011039094254"/>
    <d v="2007-07-01T00:00:00"/>
  </r>
  <r>
    <n v="948"/>
    <s v="Basic Sun Preparations"/>
    <n v="2007"/>
    <x v="6"/>
    <n v="111"/>
    <n v="448.76"/>
    <n v="527.36"/>
    <n v="180.94"/>
    <n v="4"/>
    <n v="351"/>
    <n v="17817"/>
    <x v="2"/>
    <n v="68577"/>
    <n v="212.6"/>
    <n v="22318.15"/>
    <s v="Pacific"/>
    <n v="4.7509909909909913"/>
    <n v="131.84"/>
    <n v="1.5024501424501424"/>
    <n v="2.7221071856810028"/>
    <n v="2.6520141393500087"/>
    <n v="0.6020599913279624"/>
    <n v="2.5453071164658239"/>
    <n v="0.6767842068943456"/>
    <n v="2.1200471943530408"/>
    <n v="0.17680006921517888"/>
    <d v="2007-08-01T00:00:00"/>
  </r>
  <r>
    <n v="948"/>
    <s v="Basic Sun Preparations"/>
    <n v="2007"/>
    <x v="9"/>
    <n v="161"/>
    <n v="675.56"/>
    <n v="793.84"/>
    <n v="322.45999999999998"/>
    <n v="4"/>
    <n v="351"/>
    <n v="17817"/>
    <x v="2"/>
    <n v="68577"/>
    <n v="212.6"/>
    <n v="22318.15"/>
    <s v="Pacific"/>
    <n v="4.9306832298136651"/>
    <n v="198.46"/>
    <n v="2.2616524216524216"/>
    <n v="2.8997329783474162"/>
    <n v="2.8296639270245501"/>
    <n v="0.6020599913279624"/>
    <n v="2.5453071164658239"/>
    <n v="0.6929071023155664"/>
    <n v="2.2976729870194537"/>
    <n v="0.35442586188159197"/>
    <d v="2007-09-01T00:00:00"/>
  </r>
  <r>
    <n v="948"/>
    <s v="Basic Sun Preparations"/>
    <n v="2007"/>
    <x v="10"/>
    <n v="406"/>
    <n v="1664.9"/>
    <n v="1956.45"/>
    <n v="645.66"/>
    <n v="4"/>
    <n v="351"/>
    <n v="17817"/>
    <x v="2"/>
    <n v="68577"/>
    <n v="212.6"/>
    <n v="22318.15"/>
    <s v="Pacific"/>
    <n v="4.8188423645320198"/>
    <n v="489.11250000000001"/>
    <n v="5.5739316239316237"/>
    <n v="3.2914687533347982"/>
    <n v="3.2213881533063446"/>
    <n v="0.6020599913279624"/>
    <n v="2.5453071164658239"/>
    <n v="0.68294271975760401"/>
    <n v="2.6894087620068357"/>
    <n v="0.74616163686897408"/>
    <d v="2007-10-01T00:00:00"/>
  </r>
  <r>
    <n v="948"/>
    <s v="Basic Sun Preparations"/>
    <n v="2007"/>
    <x v="11"/>
    <n v="243"/>
    <n v="1000.18"/>
    <n v="1175.3599999999999"/>
    <n v="378.68"/>
    <n v="4"/>
    <n v="351"/>
    <n v="17817"/>
    <x v="2"/>
    <n v="68577"/>
    <n v="212.6"/>
    <n v="22318.15"/>
    <s v="Pacific"/>
    <n v="4.8368724279835389"/>
    <n v="293.83999999999997"/>
    <n v="3.3486039886039882"/>
    <n v="3.0701709066651999"/>
    <n v="3.0000781659720159"/>
    <n v="0.6020599913279624"/>
    <n v="2.5453071164658239"/>
    <n v="0.68456463306688753"/>
    <n v="2.4681109153372374"/>
    <n v="0.52486379019937557"/>
    <d v="2007-11-01T00:00:00"/>
  </r>
  <r>
    <n v="948"/>
    <s v="Basic Sun Preparations"/>
    <n v="2007"/>
    <x v="8"/>
    <n v="137"/>
    <n v="529.03"/>
    <n v="621.63"/>
    <n v="186.08"/>
    <n v="4"/>
    <n v="351"/>
    <n v="17817"/>
    <x v="2"/>
    <n v="68577"/>
    <n v="212.6"/>
    <n v="22318.15"/>
    <s v="Pacific"/>
    <n v="4.5374452554744522"/>
    <n v="155.4075"/>
    <n v="1.7710256410256411"/>
    <n v="2.7935319654454718"/>
    <n v="2.72348030051351"/>
    <n v="0.6020599913279624"/>
    <n v="2.5453071164658239"/>
    <n v="0.65681139828906498"/>
    <n v="2.1914719741175093"/>
    <n v="0.24822484897964775"/>
    <d v="2007-12-01T00:00:00"/>
  </r>
  <r>
    <n v="949"/>
    <s v="Basic Sun Preparations"/>
    <n v="2007"/>
    <x v="3"/>
    <n v="255"/>
    <n v="1141.2"/>
    <n v="1340.92"/>
    <n v="528.02"/>
    <n v="12"/>
    <n v="680"/>
    <n v="40199"/>
    <x v="2"/>
    <n v="48944"/>
    <n v="397.2"/>
    <n v="75838.240000000005"/>
    <s v="Mid-Atlantic"/>
    <n v="5.2585098039215685"/>
    <n v="111.74333333333334"/>
    <n v="1.9719411764705883"/>
    <n v="3.1274028683848267"/>
    <n v="3.0573617629850389"/>
    <n v="1.0791812460476249"/>
    <n v="2.8325089127062362"/>
    <n v="0.72086268795087172"/>
    <n v="2.0482216223372021"/>
    <n v="0.29489395567859061"/>
    <d v="2007-01-01T00:00:00"/>
  </r>
  <r>
    <n v="949"/>
    <s v="Basic Sun Preparations"/>
    <n v="2007"/>
    <x v="0"/>
    <n v="187"/>
    <n v="806.99"/>
    <n v="948.23"/>
    <n v="372.1"/>
    <n v="12"/>
    <n v="680"/>
    <n v="40199"/>
    <x v="2"/>
    <n v="48944"/>
    <n v="397.2"/>
    <n v="75838.240000000005"/>
    <s v="Mid-Atlantic"/>
    <n v="5.0707486631016048"/>
    <n v="79.019166666666663"/>
    <n v="1.3944558823529412"/>
    <n v="2.9769136913629763"/>
    <n v="2.9068681530966338"/>
    <n v="1.0791812460476249"/>
    <n v="2.8325089127062362"/>
    <n v="0.70507208482647743"/>
    <n v="1.8977324453153515"/>
    <n v="0.14440477865673998"/>
    <d v="2007-02-01T00:00:00"/>
  </r>
  <r>
    <n v="949"/>
    <s v="Basic Sun Preparations"/>
    <n v="2007"/>
    <x v="1"/>
    <n v="200"/>
    <n v="980.6"/>
    <n v="1152.3"/>
    <n v="438.02"/>
    <n v="12"/>
    <n v="680"/>
    <n v="40199"/>
    <x v="2"/>
    <n v="48944"/>
    <n v="397.2"/>
    <n v="75838.240000000005"/>
    <s v="Mid-Atlantic"/>
    <n v="5.7614999999999998"/>
    <n v="96.024999999999991"/>
    <n v="1.6945588235294118"/>
    <n v="3.0615655618848385"/>
    <n v="2.9914918889101596"/>
    <n v="1.0791812460476249"/>
    <n v="2.8325089127062362"/>
    <n v="0.76053556622085738"/>
    <n v="1.9823843158372136"/>
    <n v="0.22905664917860227"/>
    <d v="2007-03-01T00:00:00"/>
  </r>
  <r>
    <n v="949"/>
    <s v="Basic Sun Preparations"/>
    <n v="2007"/>
    <x v="2"/>
    <n v="276"/>
    <n v="1203.4000000000001"/>
    <n v="1414"/>
    <n v="523.21"/>
    <n v="12"/>
    <n v="680"/>
    <n v="40199"/>
    <x v="2"/>
    <n v="48944"/>
    <n v="397.2"/>
    <n v="75838.240000000005"/>
    <s v="Mid-Atlantic"/>
    <n v="5.1231884057971016"/>
    <n v="117.83333333333333"/>
    <n v="2.0794117647058825"/>
    <n v="3.1504494094608808"/>
    <n v="3.0804100071556371"/>
    <n v="1.0791812460476249"/>
    <n v="2.8325089127062362"/>
    <n v="0.70954032739566286"/>
    <n v="2.0712681634132557"/>
    <n v="0.31794049675464431"/>
    <d v="2007-04-01T00:00:00"/>
  </r>
  <r>
    <n v="949"/>
    <s v="Basic Sun Preparations"/>
    <n v="2007"/>
    <x v="7"/>
    <n v="418"/>
    <n v="1929.16"/>
    <n v="2266.8200000000002"/>
    <n v="751.66"/>
    <n v="12"/>
    <n v="680"/>
    <n v="40199"/>
    <x v="2"/>
    <n v="48944"/>
    <n v="397.2"/>
    <n v="75838.240000000005"/>
    <s v="Mid-Atlantic"/>
    <n v="5.4230143540669857"/>
    <n v="188.90166666666667"/>
    <n v="3.3335588235294118"/>
    <n v="3.3554170357372901"/>
    <n v="3.2853682485020888"/>
    <n v="1.0791812460476249"/>
    <n v="2.8325089127062362"/>
    <n v="0.73424075396225474"/>
    <n v="2.276235789689665"/>
    <n v="0.52290812303105361"/>
    <d v="2007-05-01T00:00:00"/>
  </r>
  <r>
    <n v="949"/>
    <s v="Basic Sun Preparations"/>
    <n v="2007"/>
    <x v="4"/>
    <n v="580"/>
    <n v="2420.84"/>
    <n v="2844.55"/>
    <n v="948.38"/>
    <n v="12"/>
    <n v="680"/>
    <n v="40199"/>
    <x v="2"/>
    <n v="48944"/>
    <n v="397.2"/>
    <n v="75838.240000000005"/>
    <s v="Mid-Atlantic"/>
    <n v="4.9043965517241386"/>
    <n v="237.04583333333335"/>
    <n v="4.1831617647058827"/>
    <n v="3.4540135719702869"/>
    <n v="3.3839660866687664"/>
    <n v="1.0791812460476249"/>
    <n v="2.8325089127062362"/>
    <n v="0.69058557840734958"/>
    <n v="2.3748323259226618"/>
    <n v="0.62150465926405052"/>
    <d v="2007-06-01T00:00:00"/>
  </r>
  <r>
    <n v="949"/>
    <s v="Basic Sun Preparations"/>
    <n v="2007"/>
    <x v="5"/>
    <n v="343"/>
    <n v="1456.99"/>
    <n v="1712.06"/>
    <n v="755.06"/>
    <n v="12"/>
    <n v="680"/>
    <n v="40199"/>
    <x v="2"/>
    <n v="48944"/>
    <n v="397.2"/>
    <n v="75838.240000000005"/>
    <s v="Mid-Atlantic"/>
    <n v="4.9914285714285711"/>
    <n v="142.67166666666665"/>
    <n v="2.5177352941176472"/>
    <n v="3.2335189806754259"/>
    <n v="3.1634565710152045"/>
    <n v="1.0791812460476249"/>
    <n v="2.8325089127062362"/>
    <n v="0.69822486063265532"/>
    <n v="2.1543377346278008"/>
    <n v="0.40101006796918948"/>
    <d v="2007-07-01T00:00:00"/>
  </r>
  <r>
    <n v="949"/>
    <s v="Basic Sun Preparations"/>
    <n v="2007"/>
    <x v="6"/>
    <n v="335"/>
    <n v="1381.81"/>
    <n v="1623.79"/>
    <n v="470.85"/>
    <n v="12"/>
    <n v="680"/>
    <n v="40199"/>
    <x v="2"/>
    <n v="48944"/>
    <n v="397.2"/>
    <n v="75838.240000000005"/>
    <s v="Mid-Atlantic"/>
    <n v="4.8471343283582087"/>
    <n v="135.31583333333333"/>
    <n v="2.3879264705882353"/>
    <n v="3.2105298625046768"/>
    <n v="3.1404483312984497"/>
    <n v="1.0791812460476249"/>
    <n v="2.8325089127062362"/>
    <n v="0.68548505546783167"/>
    <n v="2.1313486164570521"/>
    <n v="0.37802094979844059"/>
    <d v="2007-08-01T00:00:00"/>
  </r>
  <r>
    <n v="949"/>
    <s v="Basic Sun Preparations"/>
    <n v="2007"/>
    <x v="9"/>
    <n v="597"/>
    <n v="2400.6799999999998"/>
    <n v="2820.93"/>
    <n v="1007.11"/>
    <n v="12"/>
    <n v="680"/>
    <n v="40199"/>
    <x v="2"/>
    <n v="48944"/>
    <n v="397.2"/>
    <n v="75838.240000000005"/>
    <s v="Mid-Atlantic"/>
    <n v="4.7251758793969847"/>
    <n v="235.07749999999999"/>
    <n v="4.1484264705882348"/>
    <n v="3.4503923094836475"/>
    <n v="3.3803342743860059"/>
    <n v="1.0791812460476249"/>
    <n v="2.8325089127062362"/>
    <n v="0.67441797835427852"/>
    <n v="2.3712110634360228"/>
    <n v="0.61788339677741122"/>
    <d v="2007-09-01T00:00:00"/>
  </r>
  <r>
    <n v="949"/>
    <s v="Basic Sun Preparations"/>
    <n v="2007"/>
    <x v="8"/>
    <n v="610"/>
    <n v="2423.38"/>
    <n v="2847.59"/>
    <n v="899.08"/>
    <n v="12"/>
    <n v="680"/>
    <n v="40199"/>
    <x v="2"/>
    <n v="48944"/>
    <n v="397.2"/>
    <n v="75838.240000000005"/>
    <s v="Mid-Atlantic"/>
    <n v="4.6681803278688525"/>
    <n v="237.29916666666668"/>
    <n v="4.1876323529411765"/>
    <n v="3.4544774591376832"/>
    <n v="3.3844215193638654"/>
    <n v="1.0791812460476249"/>
    <n v="2.8325089127062362"/>
    <n v="0.66914762412691609"/>
    <n v="2.3752962130900581"/>
    <n v="0.62196854643144672"/>
    <d v="2007-12-01T00:00:00"/>
  </r>
  <r>
    <n v="950"/>
    <s v="Basic Sun Preparations"/>
    <n v="2007"/>
    <x v="0"/>
    <n v="414"/>
    <n v="1982.74"/>
    <n v="2329.77"/>
    <n v="1053.3399999999999"/>
    <n v="17"/>
    <n v="1617"/>
    <n v="78840"/>
    <x v="2"/>
    <n v="262434"/>
    <n v="720.2"/>
    <n v="176226.94"/>
    <s v="Mid-Atlantic"/>
    <n v="5.6274637681159421"/>
    <n v="137.04529411764705"/>
    <n v="1.4407977736549165"/>
    <n v="3.3673130486392191"/>
    <n v="3.2972657681798667"/>
    <n v="1.2304489213782739"/>
    <n v="3.2087100199064009"/>
    <n v="0.75031270751832035"/>
    <n v="2.1368641272609454"/>
    <n v="0.15860302873281809"/>
    <d v="2007-02-01T00:00:00"/>
  </r>
  <r>
    <n v="950"/>
    <s v="Basic Sun Preparations"/>
    <n v="2007"/>
    <x v="1"/>
    <n v="470"/>
    <n v="2146.6"/>
    <n v="2522.35"/>
    <n v="1116.01"/>
    <n v="17"/>
    <n v="1617"/>
    <n v="78840"/>
    <x v="2"/>
    <n v="262434"/>
    <n v="720.2"/>
    <n v="176226.94"/>
    <s v="Mid-Atlantic"/>
    <n v="5.3667021276595746"/>
    <n v="148.37352941176471"/>
    <n v="1.5598948670377242"/>
    <n v="3.4018053488993325"/>
    <n v="3.3317511250244434"/>
    <n v="1.2304489213782739"/>
    <n v="3.2087100199064009"/>
    <n v="0.72970749096361509"/>
    <n v="2.1713564275210584"/>
    <n v="0.19309532899293136"/>
    <d v="2007-03-01T00:00:00"/>
  </r>
  <r>
    <n v="950"/>
    <s v="Basic Sun Preparations"/>
    <n v="2007"/>
    <x v="2"/>
    <n v="549"/>
    <n v="2559.35"/>
    <n v="3007.19"/>
    <n v="1269.54"/>
    <n v="17"/>
    <n v="1617"/>
    <n v="78840"/>
    <x v="2"/>
    <n v="262434"/>
    <n v="720.2"/>
    <n v="176226.94"/>
    <s v="Mid-Atlantic"/>
    <n v="5.4775774134790529"/>
    <n v="176.89352941176472"/>
    <n v="1.8597340754483611"/>
    <n v="3.4781608685211194"/>
    <n v="3.4081296812270518"/>
    <n v="1.2304489213782739"/>
    <n v="3.2087100199064009"/>
    <n v="0.73858852407102726"/>
    <n v="2.2477119471428453"/>
    <n v="0.26945084861471802"/>
    <d v="2007-04-01T00:00:00"/>
  </r>
  <r>
    <n v="975"/>
    <s v="Basic Sun Preparations"/>
    <n v="2007"/>
    <x v="3"/>
    <n v="344"/>
    <n v="1465.6"/>
    <n v="1722"/>
    <n v="865.22"/>
    <n v="17"/>
    <n v="1617"/>
    <n v="62906"/>
    <x v="2"/>
    <n v="99944"/>
    <n v="747.7"/>
    <n v="125517.09"/>
    <s v="Pacific"/>
    <n v="5.0058139534883717"/>
    <n v="101.29411764705883"/>
    <n v="1.0649350649350648"/>
    <n v="3.2360331471176358"/>
    <n v="3.166015456323775"/>
    <n v="1.2304489213782739"/>
    <n v="3.2087100199064009"/>
    <n v="0.69947470454610583"/>
    <n v="2.0055842257393621"/>
    <n v="2.7323127211234782E-2"/>
    <d v="2007-01-01T00:00:00"/>
  </r>
  <r>
    <n v="975"/>
    <s v="Basic Sun Preparations"/>
    <n v="2007"/>
    <x v="0"/>
    <n v="224"/>
    <n v="1004.13"/>
    <n v="1179.8499999999999"/>
    <n v="584.38"/>
    <n v="17"/>
    <n v="1617"/>
    <n v="62906"/>
    <x v="2"/>
    <n v="99944"/>
    <n v="747.7"/>
    <n v="125517.09"/>
    <s v="Pacific"/>
    <n v="5.2671874999999995"/>
    <n v="69.402941176470577"/>
    <n v="0.72965367965367955"/>
    <n v="3.0718267968712474"/>
    <n v="3.0017899425179597"/>
    <n v="1.2304489213782739"/>
    <n v="3.2087100199064009"/>
    <n v="0.72157877853708474"/>
    <n v="1.8413778754929735"/>
    <n v="-0.13688322303515363"/>
    <d v="2007-02-01T00:00:00"/>
  </r>
  <r>
    <n v="975"/>
    <s v="Basic Sun Preparations"/>
    <n v="2007"/>
    <x v="1"/>
    <n v="279"/>
    <n v="1380.47"/>
    <n v="1622.05"/>
    <n v="727.92"/>
    <n v="17"/>
    <n v="1617"/>
    <n v="62906"/>
    <x v="2"/>
    <n v="99944"/>
    <n v="747.7"/>
    <n v="125517.09"/>
    <s v="Pacific"/>
    <n v="5.8137992831541219"/>
    <n v="95.414705882352933"/>
    <n v="1.0031230674087817"/>
    <n v="3.2100642372915438"/>
    <n v="3.1400269731078243"/>
    <n v="1.2304489213782739"/>
    <n v="3.2087100199064009"/>
    <n v="0.76446003401794627"/>
    <n v="1.9796153159132699"/>
    <n v="1.3542173851426487E-3"/>
    <d v="2007-03-01T00:00:00"/>
  </r>
  <r>
    <n v="975"/>
    <s v="Basic Sun Preparations"/>
    <n v="2007"/>
    <x v="2"/>
    <n v="407"/>
    <n v="1754.57"/>
    <n v="2061.67"/>
    <n v="912.13"/>
    <n v="17"/>
    <n v="1617"/>
    <n v="62906"/>
    <x v="2"/>
    <n v="99944"/>
    <n v="747.7"/>
    <n v="125517.09"/>
    <s v="Pacific"/>
    <n v="5.0655282555282559"/>
    <n v="121.27470588235295"/>
    <n v="1.2749969078540508"/>
    <n v="3.3142191514186878"/>
    <n v="3.2441706994293371"/>
    <n v="1.2304489213782739"/>
    <n v="3.2087100199064009"/>
    <n v="0.70462474219346771"/>
    <n v="2.0837702300404137"/>
    <n v="0.10550913151228662"/>
    <d v="2007-04-01T00:00:00"/>
  </r>
  <r>
    <n v="975"/>
    <s v="Basic Sun Preparations"/>
    <n v="2007"/>
    <x v="5"/>
    <n v="526"/>
    <n v="2215.5500000000002"/>
    <n v="2603.39"/>
    <n v="1100.1199999999999"/>
    <n v="17"/>
    <n v="1617"/>
    <n v="62906"/>
    <x v="2"/>
    <n v="99944"/>
    <n v="747.7"/>
    <n v="125517.09"/>
    <s v="Pacific"/>
    <n v="4.9494106463878325"/>
    <n v="153.1405882352941"/>
    <n v="1.610012368583797"/>
    <n v="3.4155392323277285"/>
    <n v="3.3454815555317325"/>
    <n v="1.2304489213782739"/>
    <n v="3.2087100199064009"/>
    <n v="0.69455348817398932"/>
    <n v="2.1850903109494544"/>
    <n v="0.20682921242132724"/>
    <d v="2007-07-01T00:00:00"/>
  </r>
  <r>
    <n v="975"/>
    <s v="Basic Sun Preparations"/>
    <n v="2007"/>
    <x v="6"/>
    <n v="599"/>
    <n v="2359.14"/>
    <n v="2772.11"/>
    <n v="1073.8"/>
    <n v="17"/>
    <n v="1617"/>
    <n v="62906"/>
    <x v="2"/>
    <n v="99944"/>
    <n v="747.7"/>
    <n v="125517.09"/>
    <s v="Pacific"/>
    <n v="4.6278964941569285"/>
    <n v="163.06529411764706"/>
    <n v="1.7143537414965988"/>
    <n v="3.4428104595058477"/>
    <n v="3.3727537142740429"/>
    <n v="1.2304489213782739"/>
    <n v="3.2087100199064009"/>
    <n v="0.66538363711653625"/>
    <n v="2.2123615381275736"/>
    <n v="0.23410043959944649"/>
    <d v="2007-08-01T00:00:00"/>
  </r>
  <r>
    <n v="975"/>
    <s v="Basic Sun Preparations"/>
    <n v="2007"/>
    <x v="9"/>
    <n v="678"/>
    <n v="2625.59"/>
    <n v="3085.14"/>
    <n v="1118.93"/>
    <n v="17"/>
    <n v="1617"/>
    <n v="62906"/>
    <x v="2"/>
    <n v="99944"/>
    <n v="747.7"/>
    <n v="125517.09"/>
    <s v="Pacific"/>
    <n v="4.5503539823008845"/>
    <n v="181.47882352941176"/>
    <n v="1.9079406307977735"/>
    <n v="3.4892748765857604"/>
    <n v="3.4192269096287737"/>
    <n v="1.2304489213782739"/>
    <n v="3.2087100199064009"/>
    <n v="0.65804518271869683"/>
    <n v="2.2588259552074863"/>
    <n v="0.2805648566793591"/>
    <d v="2007-09-01T00:00:00"/>
  </r>
  <r>
    <n v="975"/>
    <s v="Basic Sun Preparations"/>
    <n v="2007"/>
    <x v="8"/>
    <n v="795"/>
    <n v="3086.13"/>
    <n v="3626.51"/>
    <n v="1107.9000000000001"/>
    <n v="17"/>
    <n v="1617"/>
    <n v="62906"/>
    <x v="2"/>
    <n v="99944"/>
    <n v="747.7"/>
    <n v="125517.09"/>
    <s v="Pacific"/>
    <n v="4.5616477987421389"/>
    <n v="213.32411764705884"/>
    <n v="2.2427396413110698"/>
    <n v="3.559488879354316"/>
    <n v="3.4894142163134898"/>
    <n v="1.2304489213782739"/>
    <n v="3.2087100199064009"/>
    <n v="0.65912175069784562"/>
    <n v="2.3290399579760419"/>
    <n v="0.3507788594479147"/>
    <d v="2007-12-01T00:00:00"/>
  </r>
  <r>
    <n v="978"/>
    <s v="Basic Sun Preparations"/>
    <n v="2007"/>
    <x v="3"/>
    <n v="154"/>
    <n v="595.30999999999995"/>
    <n v="699.54"/>
    <n v="309.04000000000002"/>
    <n v="9"/>
    <n v="533"/>
    <n v="44833"/>
    <x v="2"/>
    <n v="132961"/>
    <n v="302.60000000000002"/>
    <n v="73180.11"/>
    <s v="Mid-Atlantic"/>
    <n v="4.5424675324675325"/>
    <n v="77.726666666666659"/>
    <n v="1.3124577861163227"/>
    <n v="2.8448125526843207"/>
    <n v="2.7747431778790546"/>
    <n v="0.95424250943932487"/>
    <n v="2.7267272090265724"/>
    <n v="0.65729183184785767"/>
    <n v="1.8905700432449957"/>
    <n v="0.11808534365774841"/>
    <d v="2007-01-01T00:00:00"/>
  </r>
  <r>
    <n v="978"/>
    <s v="Basic Sun Preparations"/>
    <n v="2007"/>
    <x v="0"/>
    <n v="153"/>
    <n v="645.17999999999995"/>
    <n v="758.06"/>
    <n v="331.83"/>
    <n v="9"/>
    <n v="533"/>
    <n v="44833"/>
    <x v="2"/>
    <n v="132961"/>
    <n v="302.60000000000002"/>
    <n v="73180.11"/>
    <s v="Mid-Atlantic"/>
    <n v="4.9546405228758168"/>
    <n v="84.228888888888889"/>
    <n v="1.4222514071294559"/>
    <n v="2.8797035811434815"/>
    <n v="2.8096808961870665"/>
    <n v="0.95424250943932487"/>
    <n v="2.7267272090265724"/>
    <n v="0.6950121503258827"/>
    <n v="1.9254610717041567"/>
    <n v="0.15297637211690929"/>
    <d v="2007-02-01T00:00:00"/>
  </r>
  <r>
    <n v="978"/>
    <s v="Basic Sun Preparations"/>
    <n v="2007"/>
    <x v="1"/>
    <n v="219"/>
    <n v="908.25"/>
    <n v="1067.21"/>
    <n v="422.7"/>
    <n v="9"/>
    <n v="533"/>
    <n v="44833"/>
    <x v="2"/>
    <n v="132961"/>
    <n v="302.60000000000002"/>
    <n v="73180.11"/>
    <s v="Mid-Atlantic"/>
    <n v="4.8731050228310506"/>
    <n v="118.5788888888889"/>
    <n v="2.0022701688555347"/>
    <n v="3.0282498860294376"/>
    <n v="2.9582054065347525"/>
    <n v="0.95424250943932487"/>
    <n v="2.7267272090265724"/>
    <n v="0.68780577118931929"/>
    <n v="2.0740073765901128"/>
    <n v="0.30152267700286528"/>
    <d v="2007-03-01T00:00:00"/>
  </r>
  <r>
    <n v="978"/>
    <s v="Basic Sun Preparations"/>
    <n v="2007"/>
    <x v="2"/>
    <n v="267"/>
    <n v="1103.24"/>
    <n v="1296.4000000000001"/>
    <n v="542.85"/>
    <n v="9"/>
    <n v="533"/>
    <n v="44833"/>
    <x v="2"/>
    <n v="132961"/>
    <n v="302.60000000000002"/>
    <n v="73180.11"/>
    <s v="Mid-Atlantic"/>
    <n v="4.8554307116104871"/>
    <n v="144.04444444444445"/>
    <n v="2.4322701688555348"/>
    <n v="3.1127390223601723"/>
    <n v="3.0426699996003075"/>
    <n v="0.95424250943932487"/>
    <n v="2.7267272090265724"/>
    <n v="0.68622776099559712"/>
    <n v="2.1584965129208475"/>
    <n v="0.38601181333360013"/>
    <d v="2007-04-01T00:00:00"/>
  </r>
  <r>
    <n v="978"/>
    <s v="Basic Sun Preparations"/>
    <n v="2007"/>
    <x v="7"/>
    <n v="467"/>
    <n v="1965.81"/>
    <n v="2309.96"/>
    <n v="946.74"/>
    <n v="9"/>
    <n v="533"/>
    <n v="44833"/>
    <x v="2"/>
    <n v="132961"/>
    <n v="302.60000000000002"/>
    <n v="73180.11"/>
    <s v="Mid-Atlantic"/>
    <n v="4.9463811563169164"/>
    <n v="256.66222222222223"/>
    <n v="4.3338836772983118"/>
    <n v="3.3636044595762642"/>
    <n v="3.293541539976732"/>
    <n v="0.95424250943932487"/>
    <n v="2.7267272090265724"/>
    <n v="0.69428757901015214"/>
    <n v="2.4093619501369394"/>
    <n v="0.63687725054969202"/>
    <d v="2007-05-01T00:00:00"/>
  </r>
  <r>
    <n v="978"/>
    <s v="Basic Sun Preparations"/>
    <n v="2007"/>
    <x v="4"/>
    <n v="456"/>
    <n v="1802.16"/>
    <n v="2117.6"/>
    <n v="862.4"/>
    <n v="9"/>
    <n v="533"/>
    <n v="44833"/>
    <x v="2"/>
    <n v="132961"/>
    <n v="302.60000000000002"/>
    <n v="73180.11"/>
    <s v="Mid-Atlantic"/>
    <n v="4.643859649122807"/>
    <n v="235.28888888888889"/>
    <n v="3.9729831144465289"/>
    <n v="3.3258439282932919"/>
    <n v="3.2557933460394919"/>
    <n v="0.95424250943932487"/>
    <n v="2.7267272090265724"/>
    <n v="0.66687908562885678"/>
    <n v="2.3716014188539671"/>
    <n v="0.5991167192667195"/>
    <d v="2007-06-01T00:00:00"/>
  </r>
  <r>
    <n v="978"/>
    <s v="Basic Sun Preparations"/>
    <n v="2007"/>
    <x v="5"/>
    <n v="437"/>
    <n v="1740.63"/>
    <n v="2045.35"/>
    <n v="919.1"/>
    <n v="9"/>
    <n v="533"/>
    <n v="44833"/>
    <x v="2"/>
    <n v="132961"/>
    <n v="302.60000000000002"/>
    <n v="73180.11"/>
    <s v="Mid-Atlantic"/>
    <n v="4.6804347826086952"/>
    <n v="227.26111111111109"/>
    <n v="3.8374296435272042"/>
    <n v="3.310767635112335"/>
    <n v="3.2407064643765753"/>
    <n v="0.95424250943932487"/>
    <n v="2.7267272090265724"/>
    <n v="0.67028619814191304"/>
    <n v="2.3565251256730102"/>
    <n v="0.58404042608576268"/>
    <d v="2007-07-01T00:00:00"/>
  </r>
  <r>
    <n v="978"/>
    <s v="Basic Sun Preparations"/>
    <n v="2007"/>
    <x v="6"/>
    <n v="484"/>
    <n v="2073.21"/>
    <n v="2436.14"/>
    <n v="802.49"/>
    <n v="9"/>
    <n v="533"/>
    <n v="44833"/>
    <x v="2"/>
    <n v="132961"/>
    <n v="302.60000000000002"/>
    <n v="73180.11"/>
    <s v="Mid-Atlantic"/>
    <n v="5.0333471074380158"/>
    <n v="270.68222222222221"/>
    <n v="4.5706191369606"/>
    <n v="3.3867022426966225"/>
    <n v="3.3166432949650746"/>
    <n v="0.95424250943932487"/>
    <n v="2.7267272090265724"/>
    <n v="0.70185688105221"/>
    <n v="2.4324597332572977"/>
    <n v="0.65997503367005017"/>
    <d v="2007-08-01T00:00:00"/>
  </r>
  <r>
    <n v="978"/>
    <s v="Basic Sun Preparations"/>
    <n v="2007"/>
    <x v="9"/>
    <n v="531"/>
    <n v="2033.3"/>
    <n v="2389.14"/>
    <n v="734.58"/>
    <n v="9"/>
    <n v="533"/>
    <n v="44833"/>
    <x v="2"/>
    <n v="132961"/>
    <n v="302.60000000000002"/>
    <n v="73180.11"/>
    <s v="Mid-Atlantic"/>
    <n v="4.4993220338983049"/>
    <n v="265.45999999999998"/>
    <n v="4.4824390243902439"/>
    <n v="3.3782415994970529"/>
    <n v="3.3082014606510763"/>
    <n v="0.95424250943932487"/>
    <n v="2.7267272090265724"/>
    <n v="0.65314707841558395"/>
    <n v="2.4239990900577282"/>
    <n v="0.65151439047048088"/>
    <d v="2007-09-01T00:00:00"/>
  </r>
  <r>
    <n v="978"/>
    <s v="Basic Sun Preparations"/>
    <n v="2007"/>
    <x v="11"/>
    <n v="989"/>
    <n v="3909.89"/>
    <n v="4594.17"/>
    <n v="1341.19"/>
    <n v="9"/>
    <n v="533"/>
    <n v="44833"/>
    <x v="2"/>
    <n v="132961"/>
    <n v="302.60000000000002"/>
    <n v="73180.11"/>
    <s v="Mid-Atlantic"/>
    <n v="4.6452679474216385"/>
    <n v="510.46333333333337"/>
    <n v="8.6194559099437154"/>
    <n v="3.6622070615372668"/>
    <n v="3.592164539220672"/>
    <n v="0.95424250943932487"/>
    <n v="2.7267272090265724"/>
    <n v="0.66701076994008746"/>
    <n v="2.7079645520979421"/>
    <n v="0.93547985251069454"/>
    <d v="2007-11-01T00:00:00"/>
  </r>
  <r>
    <n v="978"/>
    <s v="Basic Sun Preparations"/>
    <n v="2007"/>
    <x v="8"/>
    <n v="665"/>
    <n v="2563.75"/>
    <n v="3012.49"/>
    <n v="1079.2"/>
    <n v="9"/>
    <n v="533"/>
    <n v="44833"/>
    <x v="2"/>
    <n v="132961"/>
    <n v="302.60000000000002"/>
    <n v="73180.11"/>
    <s v="Mid-Atlantic"/>
    <n v="4.5300601503759399"/>
    <n v="334.7211111111111"/>
    <n v="5.6519512195121946"/>
    <n v="3.4789256139390985"/>
    <n v="3.4088756733764227"/>
    <n v="0.95424250943932487"/>
    <n v="2.7267272090265724"/>
    <n v="0.65610396863599374"/>
    <n v="2.5246831044997733"/>
    <n v="0.75219840491252599"/>
    <d v="2007-12-01T00:00:00"/>
  </r>
  <r>
    <n v="993"/>
    <s v="Basic Sun Preparations"/>
    <n v="2007"/>
    <x v="3"/>
    <n v="91"/>
    <n v="406.91"/>
    <n v="478.15"/>
    <n v="140.88"/>
    <n v="6"/>
    <n v="376"/>
    <n v="18223"/>
    <x v="2"/>
    <n v="31668"/>
    <n v="232.2"/>
    <n v="35989.269999999997"/>
    <s v="Mid-Atlantic"/>
    <n v="5.2543956043956044"/>
    <n v="79.691666666666663"/>
    <n v="1.2716755319148936"/>
    <n v="2.6795641601122391"/>
    <n v="2.609498362970645"/>
    <n v="0.77815125038364363"/>
    <n v="2.5751878449276608"/>
    <n v="0.72052276779114532"/>
    <n v="1.9014129097285952"/>
    <n v="0.10437631518457791"/>
    <d v="2007-01-01T00:00:00"/>
  </r>
  <r>
    <n v="993"/>
    <s v="Basic Sun Preparations"/>
    <n v="2007"/>
    <x v="0"/>
    <n v="83"/>
    <n v="353.13"/>
    <n v="414.99"/>
    <n v="140.18"/>
    <n v="6"/>
    <n v="376"/>
    <n v="18223"/>
    <x v="2"/>
    <n v="31668"/>
    <n v="232.2"/>
    <n v="35989.269999999997"/>
    <s v="Mid-Atlantic"/>
    <n v="4.999879518072289"/>
    <n v="69.165000000000006"/>
    <n v="1.1036968085106382"/>
    <n v="2.6180376316587326"/>
    <n v="2.547934614422378"/>
    <n v="0.77815125038364363"/>
    <n v="2.5751878449276608"/>
    <n v="0.69895953928265853"/>
    <n v="1.8398863812750887"/>
    <n v="4.2849786731071364E-2"/>
    <d v="2007-02-01T00:00:00"/>
  </r>
  <r>
    <n v="993"/>
    <s v="Basic Sun Preparations"/>
    <n v="2007"/>
    <x v="1"/>
    <n v="94"/>
    <n v="396.13"/>
    <n v="465.4"/>
    <n v="196.8"/>
    <n v="6"/>
    <n v="376"/>
    <n v="18223"/>
    <x v="2"/>
    <n v="31668"/>
    <n v="232.2"/>
    <n v="35989.269999999997"/>
    <s v="Mid-Atlantic"/>
    <n v="4.951063829787234"/>
    <n v="77.566666666666663"/>
    <n v="1.2377659574468085"/>
    <n v="2.6678263789507111"/>
    <n v="2.5978377339495848"/>
    <n v="0.77815125038364363"/>
    <n v="2.5751878449276608"/>
    <n v="0.69469852535101251"/>
    <n v="1.8896751285670674"/>
    <n v="9.2638534023050084E-2"/>
    <d v="2007-03-01T00:00:00"/>
  </r>
  <r>
    <n v="993"/>
    <s v="Basic Sun Preparations"/>
    <n v="2007"/>
    <x v="2"/>
    <n v="121"/>
    <n v="551.94000000000005"/>
    <n v="648.58000000000004"/>
    <n v="218.37"/>
    <n v="6"/>
    <n v="376"/>
    <n v="18223"/>
    <x v="2"/>
    <n v="31668"/>
    <n v="232.2"/>
    <n v="35989.269999999997"/>
    <s v="Mid-Atlantic"/>
    <n v="5.3601652892561988"/>
    <n v="108.09666666666668"/>
    <n v="1.7249468085106383"/>
    <n v="2.8119635523795714"/>
    <n v="2.7418918692415279"/>
    <n v="0.77815125038364363"/>
    <n v="2.5751878449276608"/>
    <n v="0.72917818206312135"/>
    <n v="2.033812301995928"/>
    <n v="0.23677570745191037"/>
    <d v="2007-04-01T00:00:00"/>
  </r>
  <r>
    <n v="993"/>
    <s v="Basic Sun Preparations"/>
    <n v="2007"/>
    <x v="7"/>
    <n v="215"/>
    <n v="971.8"/>
    <n v="1141.93"/>
    <n v="344.55"/>
    <n v="6"/>
    <n v="376"/>
    <n v="18223"/>
    <x v="2"/>
    <n v="31668"/>
    <n v="232.2"/>
    <n v="35989.269999999997"/>
    <s v="Mid-Atlantic"/>
    <n v="5.311302325581396"/>
    <n v="190.32166666666669"/>
    <n v="3.0370478723404255"/>
    <n v="3.0576394825915378"/>
    <n v="2.9875768947269874"/>
    <n v="0.77815125038364363"/>
    <n v="2.5751878449276608"/>
    <n v="0.72520102267593245"/>
    <n v="2.279488232207894"/>
    <n v="0.48245163766387672"/>
    <d v="2007-05-01T00:00:00"/>
  </r>
  <r>
    <n v="993"/>
    <s v="Basic Sun Preparations"/>
    <n v="2007"/>
    <x v="4"/>
    <n v="292"/>
    <n v="1302.19"/>
    <n v="1530.12"/>
    <n v="533.11"/>
    <n v="6"/>
    <n v="376"/>
    <n v="18223"/>
    <x v="2"/>
    <n v="31668"/>
    <n v="232.2"/>
    <n v="35989.269999999997"/>
    <s v="Mid-Atlantic"/>
    <n v="5.2401369863013691"/>
    <n v="255.01999999999998"/>
    <n v="4.0694680851063829"/>
    <n v="3.1847254917941976"/>
    <n v="3.1146743559152745"/>
    <n v="0.77815125038364363"/>
    <n v="2.5751878449276608"/>
    <n v="0.71934264034577944"/>
    <n v="2.4065742414105542"/>
    <n v="0.60953764686653678"/>
    <d v="2007-06-01T00:00:00"/>
  </r>
  <r>
    <n v="993"/>
    <s v="Basic Sun Preparations"/>
    <n v="2007"/>
    <x v="5"/>
    <n v="199"/>
    <n v="863.01"/>
    <n v="1014.21"/>
    <n v="284.93"/>
    <n v="6"/>
    <n v="376"/>
    <n v="18223"/>
    <x v="2"/>
    <n v="31668"/>
    <n v="232.2"/>
    <n v="35989.269999999997"/>
    <s v="Mid-Atlantic"/>
    <n v="5.0965326633165828"/>
    <n v="169.035"/>
    <n v="2.6973670212765959"/>
    <n v="3.0061278883291966"/>
    <n v="2.9360158280670721"/>
    <n v="0.77815125038364363"/>
    <n v="2.5751878449276608"/>
    <n v="0.70727481191948993"/>
    <n v="2.2279766379455528"/>
    <n v="0.43094004340153558"/>
    <d v="2007-07-01T00:00:00"/>
  </r>
  <r>
    <n v="993"/>
    <s v="Basic Sun Preparations"/>
    <n v="2007"/>
    <x v="6"/>
    <n v="213"/>
    <n v="868.72"/>
    <n v="1020.76"/>
    <n v="301.25"/>
    <n v="6"/>
    <n v="376"/>
    <n v="18223"/>
    <x v="2"/>
    <n v="31668"/>
    <n v="232.2"/>
    <n v="35989.269999999997"/>
    <s v="Mid-Atlantic"/>
    <n v="4.7923004694835685"/>
    <n v="170.12666666666667"/>
    <n v="2.7147872340425532"/>
    <n v="3.0089236432348052"/>
    <n v="2.9388798201197006"/>
    <n v="0.77815125038364363"/>
    <n v="2.5751878449276608"/>
    <n v="0.6805440397960677"/>
    <n v="2.2307723928511618"/>
    <n v="0.43373579830714432"/>
    <d v="2007-08-01T00:00:00"/>
  </r>
  <r>
    <n v="993"/>
    <s v="Basic Sun Preparations"/>
    <n v="2007"/>
    <x v="9"/>
    <n v="354"/>
    <n v="1412.74"/>
    <n v="1660.14"/>
    <n v="525.66"/>
    <n v="6"/>
    <n v="376"/>
    <n v="18223"/>
    <x v="2"/>
    <n v="31668"/>
    <n v="232.2"/>
    <n v="35989.269999999997"/>
    <s v="Mid-Atlantic"/>
    <n v="4.6896610169491524"/>
    <n v="276.69"/>
    <n v="4.4152659574468087"/>
    <n v="3.2201447137410812"/>
    <n v="3.1500622418519466"/>
    <n v="0.77815125038364363"/>
    <n v="2.5751878449276608"/>
    <n v="0.67114145171529338"/>
    <n v="2.4419934633574378"/>
    <n v="0.64495686881342018"/>
    <d v="2007-09-01T00:00:00"/>
  </r>
  <r>
    <n v="993"/>
    <s v="Basic Sun Preparations"/>
    <n v="2007"/>
    <x v="11"/>
    <n v="666"/>
    <n v="2621.93"/>
    <n v="3080.82"/>
    <n v="1075.1300000000001"/>
    <n v="6"/>
    <n v="376"/>
    <n v="18223"/>
    <x v="2"/>
    <n v="31668"/>
    <n v="232.2"/>
    <n v="35989.269999999997"/>
    <s v="Mid-Atlantic"/>
    <n v="4.625855855855856"/>
    <n v="513.47"/>
    <n v="8.1936702127659586"/>
    <n v="3.48866632496726"/>
    <n v="3.418621092762324"/>
    <n v="0.77815125038364363"/>
    <n v="2.5751878449276608"/>
    <n v="0.66519209579695882"/>
    <n v="2.7105150745836162"/>
    <n v="0.91347848003959897"/>
    <d v="2007-11-01T00:00:00"/>
  </r>
  <r>
    <n v="993"/>
    <s v="Basic Sun Preparations"/>
    <n v="2007"/>
    <x v="8"/>
    <n v="434"/>
    <n v="1721.18"/>
    <n v="2022.59"/>
    <n v="611.59"/>
    <n v="6"/>
    <n v="376"/>
    <n v="18223"/>
    <x v="2"/>
    <n v="31668"/>
    <n v="232.2"/>
    <n v="35989.269999999997"/>
    <s v="Mid-Atlantic"/>
    <n v="4.6603456221198156"/>
    <n v="337.0983333333333"/>
    <n v="5.3792287234042551"/>
    <n v="3.3059078556903589"/>
    <n v="3.2358262909661173"/>
    <n v="0.77815125038364363"/>
    <n v="2.5751878449276608"/>
    <n v="0.66841812617784835"/>
    <n v="2.5277566053067155"/>
    <n v="0.73072001076269799"/>
    <d v="2007-12-01T00:00:00"/>
  </r>
  <r>
    <n v="1005"/>
    <s v="Basic Sun Preparations"/>
    <n v="2007"/>
    <x v="3"/>
    <n v="110"/>
    <n v="580.16"/>
    <n v="681.78"/>
    <n v="226.27"/>
    <n v="5"/>
    <n v="250"/>
    <n v="34476"/>
    <x v="2"/>
    <n v="94576"/>
    <n v="172"/>
    <n v="53485.61"/>
    <s v="South"/>
    <n v="6.1979999999999995"/>
    <n v="136.35599999999999"/>
    <n v="2.7271199999999998"/>
    <n v="2.833644257061489"/>
    <n v="2.7635477824154147"/>
    <n v="0.69897000433601886"/>
    <n v="2.3979400086720375"/>
    <n v="0.79225157190326423"/>
    <n v="2.1346742527254703"/>
    <n v="0.4357042483894516"/>
    <d v="2007-01-01T00:00:00"/>
  </r>
  <r>
    <n v="1005"/>
    <s v="Basic Sun Preparations"/>
    <n v="2007"/>
    <x v="0"/>
    <n v="114"/>
    <n v="599.88"/>
    <n v="704.91"/>
    <n v="210.74"/>
    <n v="5"/>
    <n v="250"/>
    <n v="34476"/>
    <x v="2"/>
    <n v="94576"/>
    <n v="172"/>
    <n v="53485.61"/>
    <s v="South"/>
    <n v="6.1834210526315783"/>
    <n v="140.982"/>
    <n v="2.8196399999999997"/>
    <n v="2.8481336716035024"/>
    <n v="2.7780643828002152"/>
    <n v="0.69897000433601886"/>
    <n v="2.3979400086720375"/>
    <n v="0.79122882026702979"/>
    <n v="2.1491636672674836"/>
    <n v="0.45019366293146484"/>
    <d v="2007-02-01T00:00:00"/>
  </r>
  <r>
    <n v="1005"/>
    <s v="Basic Sun Preparations"/>
    <n v="2007"/>
    <x v="1"/>
    <n v="97"/>
    <n v="473.37"/>
    <n v="556.27"/>
    <n v="167.55"/>
    <n v="5"/>
    <n v="250"/>
    <n v="34476"/>
    <x v="2"/>
    <n v="94576"/>
    <n v="172"/>
    <n v="53485.61"/>
    <s v="South"/>
    <n v="5.734742268041237"/>
    <n v="111.25399999999999"/>
    <n v="2.2250799999999997"/>
    <n v="2.7452856387907696"/>
    <n v="2.675200730890694"/>
    <n v="0.69897000433601886"/>
    <n v="2.3979400086720375"/>
    <n v="0.75851390452452472"/>
    <n v="2.0463156344547508"/>
    <n v="0.34734563011873187"/>
    <d v="2007-03-01T00:00:00"/>
  </r>
  <r>
    <n v="1005"/>
    <s v="Basic Sun Preparations"/>
    <n v="2007"/>
    <x v="2"/>
    <n v="147"/>
    <n v="680.33"/>
    <n v="799.5"/>
    <n v="182.26"/>
    <n v="5"/>
    <n v="250"/>
    <n v="34476"/>
    <x v="2"/>
    <n v="94576"/>
    <n v="172"/>
    <n v="53485.61"/>
    <s v="South"/>
    <n v="5.4387755102040813"/>
    <n v="159.9"/>
    <n v="3.198"/>
    <n v="2.9028184680822533"/>
    <n v="2.8327196221397406"/>
    <n v="0.69897000433601886"/>
    <n v="2.3979400086720375"/>
    <n v="0.73550113333407741"/>
    <n v="2.2038484637462346"/>
    <n v="0.50487845941021592"/>
    <d v="2007-04-01T00:00:00"/>
  </r>
  <r>
    <n v="1005"/>
    <s v="Basic Sun Preparations"/>
    <n v="2007"/>
    <x v="7"/>
    <n v="278"/>
    <n v="1273.45"/>
    <n v="1496.4"/>
    <n v="487.58"/>
    <n v="5"/>
    <n v="250"/>
    <n v="34476"/>
    <x v="2"/>
    <n v="94576"/>
    <n v="172"/>
    <n v="53485.61"/>
    <s v="South"/>
    <n v="5.3827338129496409"/>
    <n v="299.28000000000003"/>
    <n v="5.9856000000000007"/>
    <n v="3.1750476995261674"/>
    <n v="3.1049818977484862"/>
    <n v="0.69897000433601886"/>
    <n v="2.3979400086720375"/>
    <n v="0.73100290360809117"/>
    <n v="2.4760776951901486"/>
    <n v="0.7771076908541299"/>
    <d v="2007-05-01T00:00:00"/>
  </r>
  <r>
    <n v="1005"/>
    <s v="Basic Sun Preparations"/>
    <n v="2007"/>
    <x v="4"/>
    <n v="272"/>
    <n v="1302.8900000000001"/>
    <n v="1531.09"/>
    <n v="387.22"/>
    <n v="5"/>
    <n v="250"/>
    <n v="34476"/>
    <x v="2"/>
    <n v="94576"/>
    <n v="172"/>
    <n v="53485.61"/>
    <s v="South"/>
    <n v="5.6290073529411764"/>
    <n v="306.21799999999996"/>
    <n v="6.1243599999999994"/>
    <n v="3.1850007199958208"/>
    <n v="3.1149077507781189"/>
    <n v="0.69897000433601886"/>
    <n v="2.3979400086720375"/>
    <n v="0.75043181596162223"/>
    <n v="2.486030715659802"/>
    <n v="0.78706071132378319"/>
    <d v="2007-06-01T00:00:00"/>
  </r>
  <r>
    <n v="1005"/>
    <s v="Basic Sun Preparations"/>
    <n v="2007"/>
    <x v="5"/>
    <n v="167"/>
    <n v="783.07"/>
    <n v="920.21"/>
    <n v="288.5"/>
    <n v="5"/>
    <n v="250"/>
    <n v="34476"/>
    <x v="2"/>
    <n v="94576"/>
    <n v="172"/>
    <n v="53485.61"/>
    <s v="South"/>
    <n v="5.5102395209580841"/>
    <n v="184.042"/>
    <n v="3.6808400000000003"/>
    <n v="2.9638869484693351"/>
    <n v="2.8938005861382892"/>
    <n v="0.69897000433601886"/>
    <n v="2.3979400086720375"/>
    <n v="0.74117047732175201"/>
    <n v="2.2649169441333163"/>
    <n v="0.56594693979729771"/>
    <d v="2007-07-01T00:00:00"/>
  </r>
  <r>
    <n v="1005"/>
    <s v="Basic Sun Preparations"/>
    <n v="2007"/>
    <x v="6"/>
    <n v="177"/>
    <n v="805.24"/>
    <n v="946.24"/>
    <n v="264.17"/>
    <n v="5"/>
    <n v="250"/>
    <n v="34476"/>
    <x v="2"/>
    <n v="94576"/>
    <n v="172"/>
    <n v="53485.61"/>
    <s v="South"/>
    <n v="5.3459887005649716"/>
    <n v="189.24799999999999"/>
    <n v="3.7849599999999999"/>
    <n v="2.9760013028460235"/>
    <n v="2.9059253401706662"/>
    <n v="0.69897000433601886"/>
    <n v="2.3979400086720375"/>
    <n v="0.72802803648421699"/>
    <n v="2.2770312985100047"/>
    <n v="0.578061294173986"/>
    <d v="2007-08-01T00:00:00"/>
  </r>
  <r>
    <n v="1005"/>
    <s v="Basic Sun Preparations"/>
    <n v="2007"/>
    <x v="9"/>
    <n v="307"/>
    <n v="1379.02"/>
    <n v="1620.46"/>
    <n v="369.61"/>
    <n v="5"/>
    <n v="250"/>
    <n v="34476"/>
    <x v="2"/>
    <n v="94576"/>
    <n v="172"/>
    <n v="53485.61"/>
    <s v="South"/>
    <n v="5.278371335504886"/>
    <n v="324.09199999999998"/>
    <n v="6.48184"/>
    <n v="3.2096383152240264"/>
    <n v="3.1395705648173666"/>
    <n v="0.69897000433601886"/>
    <n v="2.3979400086720375"/>
    <n v="0.7224999397468399"/>
    <n v="2.5106683108880077"/>
    <n v="0.81169830655198882"/>
    <d v="2007-09-01T00:00:00"/>
  </r>
  <r>
    <n v="1005"/>
    <s v="Basic Sun Preparations"/>
    <n v="2007"/>
    <x v="11"/>
    <n v="752"/>
    <n v="3410.7"/>
    <n v="4007.71"/>
    <n v="1017.47"/>
    <n v="5"/>
    <n v="250"/>
    <n v="34476"/>
    <x v="2"/>
    <n v="94576"/>
    <n v="172"/>
    <n v="53485.61"/>
    <s v="South"/>
    <n v="5.329401595744681"/>
    <n v="801.54200000000003"/>
    <n v="16.030840000000001"/>
    <n v="3.602896288219374"/>
    <n v="3.5328435212032385"/>
    <n v="0.69897000433601886"/>
    <n v="2.3979400086720375"/>
    <n v="0.72667844762773182"/>
    <n v="2.9039262838833553"/>
    <n v="1.2049562795473365"/>
    <d v="2007-11-01T00:00:00"/>
  </r>
  <r>
    <n v="1005"/>
    <s v="Basic Sun Preparations"/>
    <n v="2007"/>
    <x v="8"/>
    <n v="387"/>
    <n v="1728.86"/>
    <n v="2031.49"/>
    <n v="354.79"/>
    <n v="5"/>
    <n v="250"/>
    <n v="34476"/>
    <x v="2"/>
    <n v="94576"/>
    <n v="172"/>
    <n v="53485.61"/>
    <s v="South"/>
    <n v="5.2493281653746768"/>
    <n v="406.298"/>
    <n v="8.1259599999999992"/>
    <n v="3.3078146888551414"/>
    <n v="3.2377598263050462"/>
    <n v="0.69897000433601886"/>
    <n v="2.3979400086720375"/>
    <n v="0.72010372383622978"/>
    <n v="2.6088446845191222"/>
    <n v="0.90987468018310358"/>
    <d v="2007-12-01T00:00:00"/>
  </r>
  <r>
    <n v="1040"/>
    <s v="Basic Sun Preparations"/>
    <n v="2007"/>
    <x v="3"/>
    <n v="134"/>
    <n v="627.25"/>
    <n v="737.03"/>
    <n v="262.27999999999997"/>
    <n v="5"/>
    <n v="306"/>
    <n v="22029"/>
    <x v="2"/>
    <n v="29756"/>
    <n v="191.7"/>
    <n v="38759.24"/>
    <s v="Mid-Atlantic"/>
    <n v="5.5002238805970149"/>
    <n v="147.40600000000001"/>
    <n v="2.4085947712418299"/>
    <n v="2.8674851657006948"/>
    <n v="2.7974406699866483"/>
    <n v="0.69897000433601886"/>
    <n v="2.4857214264815801"/>
    <n v="0.74038036733588741"/>
    <n v="2.168515161364676"/>
    <n v="0.38176373921911494"/>
    <d v="2007-01-01T00:00:00"/>
  </r>
  <r>
    <n v="1040"/>
    <s v="Basic Sun Preparations"/>
    <n v="2007"/>
    <x v="0"/>
    <n v="90"/>
    <n v="390.44"/>
    <n v="458.81"/>
    <n v="168.9"/>
    <n v="5"/>
    <n v="306"/>
    <n v="22029"/>
    <x v="2"/>
    <n v="29756"/>
    <n v="191.7"/>
    <n v="38759.24"/>
    <s v="Mid-Atlantic"/>
    <n v="5.0978888888888889"/>
    <n v="91.762"/>
    <n v="1.4993790849673203"/>
    <n v="2.6616328750040563"/>
    <n v="2.5915543041006717"/>
    <n v="0.69897000433601886"/>
    <n v="2.4857214264815801"/>
    <n v="0.70739036556473156"/>
    <n v="1.9626628706680376"/>
    <n v="0.17591144852247642"/>
    <d v="2007-02-01T00:00:00"/>
  </r>
  <r>
    <n v="1040"/>
    <s v="Basic Sun Preparations"/>
    <n v="2007"/>
    <x v="1"/>
    <n v="103"/>
    <n v="491.62"/>
    <n v="577.66999999999996"/>
    <n v="194.21"/>
    <n v="5"/>
    <n v="306"/>
    <n v="22029"/>
    <x v="2"/>
    <n v="29756"/>
    <n v="191.7"/>
    <n v="38759.24"/>
    <s v="Mid-Atlantic"/>
    <n v="5.6084466019417469"/>
    <n v="115.53399999999999"/>
    <n v="1.8878104575163397"/>
    <n v="2.7616798140140406"/>
    <n v="2.6916295424669729"/>
    <n v="0.69897000433601886"/>
    <n v="2.4857214264815801"/>
    <n v="0.74884258930886816"/>
    <n v="2.0627098096780214"/>
    <n v="0.27595838753246044"/>
    <d v="2007-03-01T00:00:00"/>
  </r>
  <r>
    <n v="1040"/>
    <s v="Basic Sun Preparations"/>
    <n v="2007"/>
    <x v="2"/>
    <n v="139"/>
    <n v="660.21"/>
    <n v="775.78"/>
    <n v="322.44"/>
    <n v="5"/>
    <n v="306"/>
    <n v="22029"/>
    <x v="2"/>
    <n v="29756"/>
    <n v="191.7"/>
    <n v="38759.24"/>
    <s v="Mid-Atlantic"/>
    <n v="5.5811510791366903"/>
    <n v="155.15600000000001"/>
    <n v="2.5352287581699344"/>
    <n v="2.8897385790773913"/>
    <n v="2.8196820981704942"/>
    <n v="0.69897000433601886"/>
    <n v="2.4857214264815801"/>
    <n v="0.74672377882329599"/>
    <n v="2.1907685747413721"/>
    <n v="0.40401715259581106"/>
    <d v="2007-04-01T00:00:00"/>
  </r>
  <r>
    <n v="1040"/>
    <s v="Basic Sun Preparations"/>
    <n v="2007"/>
    <x v="7"/>
    <n v="362"/>
    <n v="1582.07"/>
    <n v="1859.09"/>
    <n v="651.14"/>
    <n v="5"/>
    <n v="306"/>
    <n v="22029"/>
    <x v="2"/>
    <n v="29756"/>
    <n v="191.7"/>
    <n v="38759.24"/>
    <s v="Mid-Atlantic"/>
    <n v="5.13560773480663"/>
    <n v="371.81799999999998"/>
    <n v="6.0754575163398687"/>
    <n v="3.269300414816144"/>
    <n v="3.1992256953065206"/>
    <n v="0.69897000433601886"/>
    <n v="2.4857214264815801"/>
    <n v="0.71059184428297817"/>
    <n v="2.5703304104801252"/>
    <n v="0.78357898833456385"/>
    <d v="2007-05-01T00:00:00"/>
  </r>
  <r>
    <n v="1040"/>
    <s v="Basic Sun Preparations"/>
    <n v="2007"/>
    <x v="4"/>
    <n v="398"/>
    <n v="1749.56"/>
    <n v="2055.89"/>
    <n v="637.03"/>
    <n v="5"/>
    <n v="306"/>
    <n v="22029"/>
    <x v="2"/>
    <n v="29756"/>
    <n v="191.7"/>
    <n v="38759.24"/>
    <s v="Mid-Atlantic"/>
    <n v="5.165552763819095"/>
    <n v="411.178"/>
    <n v="6.7185947712418299"/>
    <n v="3.3129998741019282"/>
    <n v="3.2429288409155781"/>
    <n v="0.69897000433601886"/>
    <n v="2.4857214264815801"/>
    <n v="0.71311680202824046"/>
    <n v="2.6140298697659095"/>
    <n v="0.8272784476203483"/>
    <d v="2007-06-01T00:00:00"/>
  </r>
  <r>
    <n v="1040"/>
    <s v="Basic Sun Preparations"/>
    <n v="2007"/>
    <x v="5"/>
    <n v="176"/>
    <n v="797.78"/>
    <n v="937.47"/>
    <n v="412.92"/>
    <n v="5"/>
    <n v="306"/>
    <n v="22029"/>
    <x v="2"/>
    <n v="29756"/>
    <n v="191.7"/>
    <n v="38759.24"/>
    <s v="Mid-Atlantic"/>
    <n v="5.3265340909090915"/>
    <n v="187.494"/>
    <n v="3.0636274509803925"/>
    <n v="2.9719573787539719"/>
    <n v="2.9018831445352236"/>
    <n v="0.69897000433601886"/>
    <n v="2.4857214264815801"/>
    <n v="0.72644471093982221"/>
    <n v="2.2729873744179532"/>
    <n v="0.48623595227239208"/>
    <d v="2007-07-01T00:00:00"/>
  </r>
  <r>
    <n v="1040"/>
    <s v="Basic Sun Preparations"/>
    <n v="2007"/>
    <x v="6"/>
    <n v="222"/>
    <n v="977.85"/>
    <n v="1149.02"/>
    <n v="349.96"/>
    <n v="5"/>
    <n v="306"/>
    <n v="22029"/>
    <x v="2"/>
    <n v="29756"/>
    <n v="191.7"/>
    <n v="38759.24"/>
    <s v="Mid-Atlantic"/>
    <n v="5.1757657657657656"/>
    <n v="229.804"/>
    <n v="3.754967320261438"/>
    <n v="3.0603275881435015"/>
    <n v="2.9902722400958681"/>
    <n v="0.69897000433601886"/>
    <n v="2.4857214264815801"/>
    <n v="0.71397461369286297"/>
    <n v="2.3613575838074827"/>
    <n v="0.57460616166192169"/>
    <d v="2007-08-01T00:00:00"/>
  </r>
  <r>
    <n v="1040"/>
    <s v="Basic Sun Preparations"/>
    <n v="2007"/>
    <x v="9"/>
    <n v="346"/>
    <n v="1560.05"/>
    <n v="1833.17"/>
    <n v="608.46"/>
    <n v="5"/>
    <n v="306"/>
    <n v="22029"/>
    <x v="2"/>
    <n v="29756"/>
    <n v="191.7"/>
    <n v="38759.24"/>
    <s v="Mid-Atlantic"/>
    <n v="5.2981791907514451"/>
    <n v="366.63400000000001"/>
    <n v="5.9907516339869282"/>
    <n v="3.2632027413607343"/>
    <n v="3.193138517826327"/>
    <n v="0.69897000433601886"/>
    <n v="2.4857214264815801"/>
    <n v="0.72412664256795756"/>
    <n v="2.5642327370247155"/>
    <n v="0.77748131487915417"/>
    <d v="2007-09-01T00:00:00"/>
  </r>
  <r>
    <n v="1040"/>
    <s v="Basic Sun Preparations"/>
    <n v="2007"/>
    <x v="10"/>
    <n v="861"/>
    <n v="3581.38"/>
    <n v="4208.1400000000003"/>
    <n v="1170.21"/>
    <n v="5"/>
    <n v="306"/>
    <n v="22029"/>
    <x v="2"/>
    <n v="29756"/>
    <n v="191.7"/>
    <n v="38759.24"/>
    <s v="Mid-Atlantic"/>
    <n v="4.8875029036004651"/>
    <n v="841.62800000000004"/>
    <n v="13.752091503267975"/>
    <n v="3.6240901798662297"/>
    <n v="3.5540504039908227"/>
    <n v="0.69897000433601886"/>
    <n v="2.4857214264815801"/>
    <n v="0.68908702841257485"/>
    <n v="2.925120175530211"/>
    <n v="1.1383687533846496"/>
    <d v="2007-10-01T00:00:00"/>
  </r>
  <r>
    <n v="1040"/>
    <s v="Basic Sun Preparations"/>
    <n v="2007"/>
    <x v="11"/>
    <n v="679"/>
    <n v="2848.66"/>
    <n v="3347.27"/>
    <n v="1054.46"/>
    <n v="5"/>
    <n v="306"/>
    <n v="22029"/>
    <x v="2"/>
    <n v="29756"/>
    <n v="191.7"/>
    <n v="38759.24"/>
    <s v="Mid-Atlantic"/>
    <n v="4.929705449189985"/>
    <n v="669.45399999999995"/>
    <n v="10.938790849673202"/>
    <n v="3.5246907451575229"/>
    <n v="3.4546406173913069"/>
    <n v="0.69897000433601886"/>
    <n v="2.4857214264815801"/>
    <n v="0.69282097087702132"/>
    <n v="2.8257207408215042"/>
    <n v="1.038969318675943"/>
    <d v="2007-11-01T00:00:00"/>
  </r>
  <r>
    <n v="1040"/>
    <s v="Basic Sun Preparations"/>
    <n v="2007"/>
    <x v="8"/>
    <n v="346"/>
    <n v="1450.34"/>
    <n v="1704.25"/>
    <n v="580.78"/>
    <n v="5"/>
    <n v="306"/>
    <n v="22029"/>
    <x v="2"/>
    <n v="29756"/>
    <n v="191.7"/>
    <n v="38759.24"/>
    <s v="Mid-Atlantic"/>
    <n v="4.925578034682081"/>
    <n v="340.85"/>
    <n v="5.5694444444444446"/>
    <n v="3.2315333026704938"/>
    <n v="3.1614698248657862"/>
    <n v="0.69897000433601886"/>
    <n v="2.4857214264815801"/>
    <n v="0.69245720387771725"/>
    <n v="2.532563298334475"/>
    <n v="0.74581187618891387"/>
    <d v="2007-12-01T00:00:00"/>
  </r>
  <r>
    <n v="1072"/>
    <s v="Basic Sun Preparations"/>
    <n v="2007"/>
    <x v="3"/>
    <n v="76"/>
    <n v="393.37"/>
    <n v="462.28"/>
    <n v="211.95"/>
    <n v="5"/>
    <n v="199"/>
    <n v="10373"/>
    <x v="2"/>
    <n v="26470"/>
    <n v="130.5"/>
    <n v="17942.55"/>
    <s v="Mid-Atlantic"/>
    <n v="6.0826315789473684"/>
    <n v="92.455999999999989"/>
    <n v="2.3230150753768841"/>
    <n v="2.6649051046050127"/>
    <n v="2.5948012357783852"/>
    <n v="0.69897000433601886"/>
    <n v="2.2988530764097068"/>
    <n v="0.78409151232422147"/>
    <n v="1.965935100268994"/>
    <n v="0.36605202819530613"/>
    <d v="2007-01-01T00:00:00"/>
  </r>
  <r>
    <n v="1072"/>
    <s v="Basic Sun Preparations"/>
    <n v="2007"/>
    <x v="0"/>
    <n v="26"/>
    <n v="144.79"/>
    <n v="170.1"/>
    <n v="82.16"/>
    <n v="5"/>
    <n v="199"/>
    <n v="10373"/>
    <x v="2"/>
    <n v="26470"/>
    <n v="130.5"/>
    <n v="17942.55"/>
    <s v="Mid-Atlantic"/>
    <n v="6.5423076923076922"/>
    <n v="34.019999999999996"/>
    <n v="0.85477386934673361"/>
    <n v="2.230704313612569"/>
    <n v="2.1607385681125817"/>
    <n v="0.69897000433601886"/>
    <n v="2.2988530764097068"/>
    <n v="0.81573096564175107"/>
    <n v="1.5317343092765501"/>
    <n v="-6.8148762797137663E-2"/>
    <d v="2007-02-01T00:00:00"/>
  </r>
  <r>
    <n v="1072"/>
    <s v="Basic Sun Preparations"/>
    <n v="2007"/>
    <x v="1"/>
    <n v="47"/>
    <n v="248.95"/>
    <n v="292.56"/>
    <n v="130.91999999999999"/>
    <n v="5"/>
    <n v="199"/>
    <n v="10373"/>
    <x v="2"/>
    <n v="26470"/>
    <n v="130.5"/>
    <n v="17942.55"/>
    <s v="Mid-Atlantic"/>
    <n v="6.2246808510638294"/>
    <n v="58.512"/>
    <n v="1.4701507537688443"/>
    <n v="2.4662149473299881"/>
    <n v="2.3961121306114781"/>
    <n v="0.69897000433601886"/>
    <n v="2.2988530764097068"/>
    <n v="0.7941170893942705"/>
    <n v="1.7672449429939692"/>
    <n v="0.16736187092028132"/>
    <d v="2007-03-01T00:00:00"/>
  </r>
  <r>
    <n v="1072"/>
    <s v="Basic Sun Preparations"/>
    <n v="2007"/>
    <x v="2"/>
    <n v="57"/>
    <n v="258.27"/>
    <n v="303.48"/>
    <n v="125.38"/>
    <n v="5"/>
    <n v="199"/>
    <n v="10373"/>
    <x v="2"/>
    <n v="26470"/>
    <n v="130.5"/>
    <n v="17942.55"/>
    <s v="Mid-Atlantic"/>
    <n v="5.3242105263157899"/>
    <n v="60.696000000000005"/>
    <n v="1.5250251256281409"/>
    <n v="2.4821300753920297"/>
    <n v="2.4120739625375207"/>
    <n v="0.69897000433601886"/>
    <n v="2.2988530764097068"/>
    <n v="0.72625521971953821"/>
    <n v="1.7831600710560109"/>
    <n v="0.183276998982323"/>
    <d v="2007-04-01T00:00:00"/>
  </r>
  <r>
    <n v="1072"/>
    <s v="Basic Sun Preparations"/>
    <n v="2007"/>
    <x v="7"/>
    <n v="87"/>
    <n v="424.08"/>
    <n v="498.34"/>
    <n v="209.94"/>
    <n v="5"/>
    <n v="199"/>
    <n v="10373"/>
    <x v="2"/>
    <n v="26470"/>
    <n v="130.5"/>
    <n v="17942.55"/>
    <s v="Mid-Atlantic"/>
    <n v="5.7280459770114938"/>
    <n v="99.667999999999992"/>
    <n v="2.504221105527638"/>
    <n v="2.697525747861548"/>
    <n v="2.62744779121837"/>
    <n v="0.69897000433601886"/>
    <n v="2.2988530764097068"/>
    <n v="0.75800649524292929"/>
    <n v="1.998555743525529"/>
    <n v="0.39867267145184121"/>
    <d v="2007-05-01T00:00:00"/>
  </r>
  <r>
    <n v="1072"/>
    <s v="Basic Sun Preparations"/>
    <n v="2007"/>
    <x v="4"/>
    <n v="156"/>
    <n v="773.75"/>
    <n v="909.2"/>
    <n v="319.82"/>
    <n v="5"/>
    <n v="199"/>
    <n v="10373"/>
    <x v="2"/>
    <n v="26470"/>
    <n v="130.5"/>
    <n v="17942.55"/>
    <s v="Mid-Atlantic"/>
    <n v="5.8282051282051288"/>
    <n v="181.84"/>
    <n v="4.568844221105528"/>
    <n v="2.9586594270529334"/>
    <n v="2.8886006620281743"/>
    <n v="0.69897000433601886"/>
    <n v="2.2988530764097068"/>
    <n v="0.76553482869847167"/>
    <n v="2.2596894227169142"/>
    <n v="0.65980635064322657"/>
    <d v="2007-06-01T00:00:00"/>
  </r>
  <r>
    <n v="1072"/>
    <s v="Basic Sun Preparations"/>
    <n v="2007"/>
    <x v="5"/>
    <n v="87"/>
    <n v="339.74"/>
    <n v="399.26"/>
    <n v="97.99"/>
    <n v="5"/>
    <n v="199"/>
    <n v="10373"/>
    <x v="2"/>
    <n v="26470"/>
    <n v="130.5"/>
    <n v="17942.55"/>
    <s v="Mid-Atlantic"/>
    <n v="4.5891954022988504"/>
    <n v="79.852000000000004"/>
    <n v="2.0063316582914572"/>
    <n v="2.6012558024321391"/>
    <n v="2.5311466824502005"/>
    <n v="0.69897000433601886"/>
    <n v="2.2988530764097068"/>
    <n v="0.66173654981352037"/>
    <n v="1.9022857980961201"/>
    <n v="0.30240272602243229"/>
    <d v="2007-07-01T00:00:00"/>
  </r>
  <r>
    <n v="1072"/>
    <s v="Basic Sun Preparations"/>
    <n v="2007"/>
    <x v="6"/>
    <n v="121"/>
    <n v="557.46"/>
    <n v="655.01"/>
    <n v="227.01"/>
    <n v="5"/>
    <n v="199"/>
    <n v="10373"/>
    <x v="2"/>
    <n v="26470"/>
    <n v="130.5"/>
    <n v="17942.55"/>
    <s v="Mid-Atlantic"/>
    <n v="5.413305785123967"/>
    <n v="131.00200000000001"/>
    <n v="3.291507537688442"/>
    <n v="2.8162479303912749"/>
    <n v="2.746213710460093"/>
    <n v="0.69897000433601886"/>
    <n v="2.2988530764097068"/>
    <n v="0.7334625600748248"/>
    <n v="2.1172779260552561"/>
    <n v="0.51739485398156815"/>
    <d v="2007-08-01T00:00:00"/>
  </r>
  <r>
    <n v="1072"/>
    <s v="Basic Sun Preparations"/>
    <n v="2007"/>
    <x v="9"/>
    <n v="169"/>
    <n v="760.44"/>
    <n v="893.54"/>
    <n v="393.75"/>
    <n v="5"/>
    <n v="199"/>
    <n v="10373"/>
    <x v="2"/>
    <n v="26470"/>
    <n v="130.5"/>
    <n v="17942.55"/>
    <s v="Mid-Atlantic"/>
    <n v="5.287218934911242"/>
    <n v="178.708"/>
    <n v="4.4901507537688436"/>
    <n v="2.9511139988007451"/>
    <n v="2.8810649531728645"/>
    <n v="0.69897000433601886"/>
    <n v="2.2988530764097068"/>
    <n v="0.72322729418707155"/>
    <n v="2.2521439944647264"/>
    <n v="0.65226092239103839"/>
    <d v="2007-09-01T00:00:00"/>
  </r>
  <r>
    <n v="1072"/>
    <s v="Basic Sun Preparations"/>
    <n v="2007"/>
    <x v="10"/>
    <n v="655"/>
    <n v="2658.71"/>
    <n v="3124.22"/>
    <n v="913.74"/>
    <n v="5"/>
    <n v="199"/>
    <n v="10373"/>
    <x v="2"/>
    <n v="26470"/>
    <n v="130.5"/>
    <n v="17942.55"/>
    <s v="Mid-Atlantic"/>
    <n v="4.7698015267175569"/>
    <n v="624.84399999999994"/>
    <n v="15.699597989949748"/>
    <n v="3.4947416082468514"/>
    <n v="3.4246709690471451"/>
    <n v="0.69897000433601886"/>
    <n v="2.2988530764097068"/>
    <n v="0.67850030825506846"/>
    <n v="2.7957716039108327"/>
    <n v="1.1958885318371448"/>
    <d v="2007-10-01T00:00:00"/>
  </r>
  <r>
    <n v="1072"/>
    <s v="Basic Sun Preparations"/>
    <n v="2007"/>
    <x v="11"/>
    <n v="319"/>
    <n v="1361.62"/>
    <n v="1600"/>
    <n v="449.98"/>
    <n v="5"/>
    <n v="199"/>
    <n v="10373"/>
    <x v="2"/>
    <n v="26470"/>
    <n v="130.5"/>
    <n v="17942.55"/>
    <s v="Mid-Atlantic"/>
    <n v="5.015673981191223"/>
    <n v="320"/>
    <n v="8.0402010050251249"/>
    <n v="3.2041199826559246"/>
    <n v="3.1340559218723039"/>
    <n v="0.69897000433601886"/>
    <n v="2.2988530764097068"/>
    <n v="0.70032929959874368"/>
    <n v="2.5051499783199058"/>
    <n v="0.90526690624621808"/>
    <d v="2007-11-01T00:00:00"/>
  </r>
  <r>
    <n v="1072"/>
    <s v="Basic Sun Preparations"/>
    <n v="2007"/>
    <x v="8"/>
    <n v="213"/>
    <n v="866.39"/>
    <n v="1018.08"/>
    <n v="263.97000000000003"/>
    <n v="5"/>
    <n v="199"/>
    <n v="10373"/>
    <x v="2"/>
    <n v="26470"/>
    <n v="130.5"/>
    <n v="17942.55"/>
    <s v="Mid-Atlantic"/>
    <n v="4.7797183098591551"/>
    <n v="203.61600000000001"/>
    <n v="5.1159798994974874"/>
    <n v="3.0077819058921489"/>
    <n v="2.9377134309558115"/>
    <n v="0.69897000433601886"/>
    <n v="2.2988530764097068"/>
    <n v="0.67940230245341138"/>
    <n v="2.3088119015561301"/>
    <n v="0.7089288294824424"/>
    <d v="2007-12-01T00:00:00"/>
  </r>
  <r>
    <n v="1080"/>
    <s v="Basic Sun Preparations"/>
    <n v="2007"/>
    <x v="3"/>
    <n v="113"/>
    <n v="424.83"/>
    <n v="499.24"/>
    <n v="267.45999999999998"/>
    <n v="15"/>
    <n v="931"/>
    <n v="34611"/>
    <x v="2"/>
    <n v="52292"/>
    <n v="444.2"/>
    <n v="54431.89"/>
    <s v="Pacific"/>
    <n v="4.4180530973451324"/>
    <n v="33.282666666666664"/>
    <n v="0.53624060150375941"/>
    <n v="2.6983093745175739"/>
    <n v="2.6282151775047238"/>
    <n v="1.1760912590556813"/>
    <n v="2.9689496809813427"/>
    <n v="0.64523093103415408"/>
    <n v="1.5222181154618926"/>
    <n v="-0.2706403064637688"/>
    <d v="2007-01-01T00:00:00"/>
  </r>
  <r>
    <n v="1080"/>
    <s v="Basic Sun Preparations"/>
    <n v="2007"/>
    <x v="0"/>
    <n v="106"/>
    <n v="424.94"/>
    <n v="499.37"/>
    <n v="239.34"/>
    <n v="15"/>
    <n v="931"/>
    <n v="34611"/>
    <x v="2"/>
    <n v="52292"/>
    <n v="444.2"/>
    <n v="54431.89"/>
    <s v="Pacific"/>
    <n v="4.7110377358490565"/>
    <n v="33.291333333333334"/>
    <n v="0.53638023630504839"/>
    <n v="2.6984224482560029"/>
    <n v="2.6283276135598359"/>
    <n v="1.1760912590556813"/>
    <n v="2.9689496809813427"/>
    <n v="0.67311658299123267"/>
    <n v="1.5223311892003217"/>
    <n v="-0.27052723272533963"/>
    <d v="2007-02-01T00:00:00"/>
  </r>
  <r>
    <n v="1080"/>
    <s v="Basic Sun Preparations"/>
    <n v="2007"/>
    <x v="1"/>
    <n v="113"/>
    <n v="475.09"/>
    <n v="558.29999999999995"/>
    <n v="206.85"/>
    <n v="15"/>
    <n v="931"/>
    <n v="34611"/>
    <x v="2"/>
    <n v="52292"/>
    <n v="444.2"/>
    <n v="54431.89"/>
    <s v="Pacific"/>
    <n v="4.9407079646017698"/>
    <n v="37.22"/>
    <n v="0.59967776584317933"/>
    <n v="2.7468676278504294"/>
    <n v="2.6767758892057234"/>
    <n v="1.1760912590556813"/>
    <n v="2.9689496809813427"/>
    <n v="0.69378918436700976"/>
    <n v="1.5707763687947482"/>
    <n v="-0.2220820531309132"/>
    <d v="2007-03-01T00:00:00"/>
  </r>
  <r>
    <n v="1080"/>
    <s v="Basic Sun Preparations"/>
    <n v="2007"/>
    <x v="2"/>
    <n v="150"/>
    <n v="628.41"/>
    <n v="738.39"/>
    <n v="340.57"/>
    <n v="15"/>
    <n v="931"/>
    <n v="34611"/>
    <x v="2"/>
    <n v="52292"/>
    <n v="444.2"/>
    <n v="54431.89"/>
    <s v="Pacific"/>
    <n v="4.9226000000000001"/>
    <n v="49.225999999999999"/>
    <n v="0.79311493018259938"/>
    <n v="2.8682858064167895"/>
    <n v="2.7982430874281898"/>
    <n v="1.1760912590556813"/>
    <n v="2.9689496809813427"/>
    <n v="0.69219454736110841"/>
    <n v="1.6921945473611084"/>
    <n v="-0.10066387456455293"/>
    <d v="2007-04-01T00:00:00"/>
  </r>
  <r>
    <n v="1080"/>
    <s v="Basic Sun Preparations"/>
    <n v="2007"/>
    <x v="7"/>
    <n v="312"/>
    <n v="1390.34"/>
    <n v="1633.67"/>
    <n v="725.55"/>
    <n v="15"/>
    <n v="931"/>
    <n v="34611"/>
    <x v="2"/>
    <n v="52292"/>
    <n v="444.2"/>
    <n v="54431.89"/>
    <s v="Pacific"/>
    <n v="5.2361217948717949"/>
    <n v="108.91133333333333"/>
    <n v="1.754747583243824"/>
    <n v="3.2131643339264886"/>
    <n v="3.1431210175689439"/>
    <n v="1.1760912590556813"/>
    <n v="2.9689496809813427"/>
    <n v="0.71900973990804584"/>
    <n v="2.0370730748708072"/>
    <n v="0.24421465294514599"/>
    <d v="2007-05-01T00:00:00"/>
  </r>
  <r>
    <n v="1080"/>
    <s v="Basic Sun Preparations"/>
    <n v="2007"/>
    <x v="4"/>
    <n v="328"/>
    <n v="1292.54"/>
    <n v="1518.83"/>
    <n v="649.29999999999995"/>
    <n v="15"/>
    <n v="931"/>
    <n v="34611"/>
    <x v="2"/>
    <n v="52292"/>
    <n v="444.2"/>
    <n v="54431.89"/>
    <s v="Pacific"/>
    <n v="4.6305792682926823"/>
    <n v="101.25533333333333"/>
    <n v="1.6313963480128892"/>
    <n v="3.1815091667570559"/>
    <n v="3.1114439920061909"/>
    <n v="1.1760912590556813"/>
    <n v="2.9689496809813427"/>
    <n v="0.66563532304537676"/>
    <n v="2.0054179077013745"/>
    <n v="0.21255948577571321"/>
    <d v="2007-06-01T00:00:00"/>
  </r>
  <r>
    <n v="1080"/>
    <s v="Basic Sun Preparations"/>
    <n v="2007"/>
    <x v="5"/>
    <n v="169"/>
    <n v="726.95"/>
    <n v="854.22"/>
    <n v="364.1"/>
    <n v="15"/>
    <n v="931"/>
    <n v="34611"/>
    <x v="2"/>
    <n v="52292"/>
    <n v="444.2"/>
    <n v="54431.89"/>
    <s v="Pacific"/>
    <n v="5.0545562130177517"/>
    <n v="56.948"/>
    <n v="0.91752953813104188"/>
    <n v="2.9315697354213546"/>
    <n v="2.8615045408853748"/>
    <n v="1.1760912590556813"/>
    <n v="2.9689496809813427"/>
    <n v="0.70368303080768102"/>
    <n v="1.7554784763656732"/>
    <n v="-3.7379945559988144E-2"/>
    <d v="2007-07-01T00:00:00"/>
  </r>
  <r>
    <n v="1080"/>
    <s v="Basic Sun Preparations"/>
    <n v="2007"/>
    <x v="6"/>
    <n v="203"/>
    <n v="797.29"/>
    <n v="936.89"/>
    <n v="387.44"/>
    <n v="15"/>
    <n v="931"/>
    <n v="34611"/>
    <x v="2"/>
    <n v="52292"/>
    <n v="444.2"/>
    <n v="54431.89"/>
    <s v="Pacific"/>
    <n v="4.6152216748768469"/>
    <n v="62.459333333333333"/>
    <n v="1.0063265306122449"/>
    <n v="2.9716886034839667"/>
    <n v="2.9016163169943296"/>
    <n v="1.1760912590556813"/>
    <n v="2.9689496809813427"/>
    <n v="0.66419256557075379"/>
    <n v="1.7955973444282856"/>
    <n v="2.7389225026240565E-3"/>
    <d v="2007-08-01T00:00:00"/>
  </r>
  <r>
    <n v="1080"/>
    <s v="Basic Sun Preparations"/>
    <n v="2007"/>
    <x v="9"/>
    <n v="383"/>
    <n v="1526.85"/>
    <n v="1794.18"/>
    <n v="727.19"/>
    <n v="15"/>
    <n v="931"/>
    <n v="34611"/>
    <x v="2"/>
    <n v="52292"/>
    <n v="444.2"/>
    <n v="54431.89"/>
    <s v="Pacific"/>
    <n v="4.6845430809399478"/>
    <n v="119.61200000000001"/>
    <n v="1.9271535982814179"/>
    <n v="3.2538660112193787"/>
    <n v="3.1837963734204613"/>
    <n v="1.1760912590556813"/>
    <n v="2.9689496809813427"/>
    <n v="0.67066723725075605"/>
    <n v="2.0777747521636978"/>
    <n v="0.2849163302380362"/>
    <d v="2007-09-01T00:00:00"/>
  </r>
  <r>
    <n v="1080"/>
    <s v="Basic Sun Preparations"/>
    <n v="2007"/>
    <x v="10"/>
    <n v="884"/>
    <n v="3297.37"/>
    <n v="3874.55"/>
    <n v="1270.29"/>
    <n v="15"/>
    <n v="931"/>
    <n v="34611"/>
    <x v="2"/>
    <n v="52292"/>
    <n v="444.2"/>
    <n v="54431.89"/>
    <s v="Pacific"/>
    <n v="4.3829751131221721"/>
    <n v="258.30333333333334"/>
    <n v="4.1617078410311494"/>
    <n v="3.5882212697157665"/>
    <n v="3.518167682339532"/>
    <n v="1.1760912590556813"/>
    <n v="2.9689496809813427"/>
    <n v="0.6417690047026936"/>
    <n v="2.4121300106600856"/>
    <n v="0.61927158873442401"/>
    <d v="2007-10-01T00:00:00"/>
  </r>
  <r>
    <n v="1080"/>
    <s v="Basic Sun Preparations"/>
    <n v="2007"/>
    <x v="11"/>
    <n v="740"/>
    <n v="2836.04"/>
    <n v="3332.53"/>
    <n v="1161.5899999999999"/>
    <n v="15"/>
    <n v="931"/>
    <n v="34611"/>
    <x v="2"/>
    <n v="52292"/>
    <n v="444.2"/>
    <n v="54431.89"/>
    <s v="Pacific"/>
    <n v="4.5034189189189195"/>
    <n v="222.16866666666667"/>
    <n v="3.5795166487647694"/>
    <n v="3.5227740676960435"/>
    <n v="3.4527123519189162"/>
    <n v="1.1760912590556813"/>
    <n v="2.9689496809813427"/>
    <n v="0.65354234796506716"/>
    <n v="2.3466828086403622"/>
    <n v="0.55382438671470069"/>
    <d v="2007-11-01T00:00:00"/>
  </r>
  <r>
    <n v="1080"/>
    <s v="Basic Sun Preparations"/>
    <n v="2007"/>
    <x v="8"/>
    <n v="422"/>
    <n v="1534.4"/>
    <n v="1803.12"/>
    <n v="648.51"/>
    <n v="15"/>
    <n v="931"/>
    <n v="34611"/>
    <x v="2"/>
    <n v="52292"/>
    <n v="444.2"/>
    <n v="54431.89"/>
    <s v="Pacific"/>
    <n v="4.2727962085308056"/>
    <n v="120.208"/>
    <n v="1.9367561761546723"/>
    <n v="3.2560246305513636"/>
    <n v="3.1859385898265886"/>
    <n v="1.1760912590556813"/>
    <n v="2.9689496809813427"/>
    <n v="0.63071217958968973"/>
    <n v="2.0799333714956822"/>
    <n v="0.287074949570021"/>
    <d v="2007-12-01T00:00:00"/>
  </r>
  <r>
    <n v="1084"/>
    <s v="Basic Sun Preparations"/>
    <n v="2007"/>
    <x v="3"/>
    <n v="40"/>
    <n v="158.08000000000001"/>
    <n v="185.75"/>
    <n v="75.94"/>
    <n v="4"/>
    <n v="249"/>
    <n v="13059"/>
    <x v="2"/>
    <n v="23320"/>
    <n v="158.19999999999999"/>
    <n v="18901.580000000002"/>
    <s v="Pacific"/>
    <n v="4.6437499999999998"/>
    <n v="46.4375"/>
    <n v="0.74598393574297184"/>
    <n v="2.268928822432613"/>
    <n v="2.1988769272435529"/>
    <n v="0.6020599913279624"/>
    <n v="2.3961993470957363"/>
    <n v="0.66686883110465045"/>
    <n v="1.6668688311046505"/>
    <n v="-0.12727052466312347"/>
    <d v="2007-01-01T00:00:00"/>
  </r>
  <r>
    <n v="1084"/>
    <s v="Basic Sun Preparations"/>
    <n v="2007"/>
    <x v="0"/>
    <n v="24"/>
    <n v="85.02"/>
    <n v="99.9"/>
    <n v="36.31"/>
    <n v="4"/>
    <n v="249"/>
    <n v="13059"/>
    <x v="2"/>
    <n v="23320"/>
    <n v="158.19999999999999"/>
    <n v="18901.580000000002"/>
    <s v="Pacific"/>
    <n v="4.1625000000000005"/>
    <n v="24.975000000000001"/>
    <n v="0.40120481927710844"/>
    <n v="1.9995654882259823"/>
    <n v="1.9295211006311039"/>
    <n v="0.6020599913279624"/>
    <n v="2.3961993470957363"/>
    <n v="0.61935424651437632"/>
    <n v="1.3975054968980198"/>
    <n v="-0.39663385886975405"/>
    <d v="2007-02-01T00:00:00"/>
  </r>
  <r>
    <n v="1084"/>
    <s v="Basic Sun Preparations"/>
    <n v="2007"/>
    <x v="1"/>
    <n v="65"/>
    <n v="243.49"/>
    <n v="286.10000000000002"/>
    <n v="107.12"/>
    <n v="4"/>
    <n v="249"/>
    <n v="13059"/>
    <x v="2"/>
    <n v="23320"/>
    <n v="158.19999999999999"/>
    <n v="18901.580000000002"/>
    <s v="Pacific"/>
    <n v="4.4015384615384621"/>
    <n v="71.525000000000006"/>
    <n v="1.1489959839357431"/>
    <n v="2.4565178578052627"/>
    <n v="2.3864811296820743"/>
    <n v="0.6020599913279624"/>
    <n v="2.3961993470957363"/>
    <n v="0.64360450116240708"/>
    <n v="1.8544578664773004"/>
    <n v="6.0318510709526346E-2"/>
    <d v="2007-03-01T00:00:00"/>
  </r>
  <r>
    <n v="1084"/>
    <s v="Basic Sun Preparations"/>
    <n v="2007"/>
    <x v="2"/>
    <n v="68"/>
    <n v="279.02"/>
    <n v="327.89"/>
    <n v="119.24"/>
    <n v="4"/>
    <n v="249"/>
    <n v="13059"/>
    <x v="2"/>
    <n v="23320"/>
    <n v="158.19999999999999"/>
    <n v="18901.580000000002"/>
    <s v="Pacific"/>
    <n v="4.8219117647058818"/>
    <n v="81.972499999999997"/>
    <n v="1.3168273092369478"/>
    <n v="2.515728171743949"/>
    <n v="2.4456353343787258"/>
    <n v="0.6020599913279624"/>
    <n v="2.3961993470957363"/>
    <n v="0.68321925903771263"/>
    <n v="1.9136681804159865"/>
    <n v="0.11952882464821261"/>
    <d v="2007-04-01T00:00:00"/>
  </r>
  <r>
    <n v="1084"/>
    <s v="Basic Sun Preparations"/>
    <n v="2007"/>
    <x v="7"/>
    <n v="152"/>
    <n v="652.4"/>
    <n v="766.64"/>
    <n v="287.25"/>
    <n v="4"/>
    <n v="249"/>
    <n v="13059"/>
    <x v="2"/>
    <n v="23320"/>
    <n v="158.19999999999999"/>
    <n v="18901.580000000002"/>
    <s v="Pacific"/>
    <n v="5.0436842105263153"/>
    <n v="191.66"/>
    <n v="3.0788755020080321"/>
    <n v="2.8845914751401902"/>
    <n v="2.8145139523682383"/>
    <n v="0.6020599913279624"/>
    <n v="2.3961993470957363"/>
    <n v="0.70274788719541781"/>
    <n v="2.2825314838122281"/>
    <n v="0.48839212804445403"/>
    <d v="2007-05-01T00:00:00"/>
  </r>
  <r>
    <n v="1084"/>
    <s v="Basic Sun Preparations"/>
    <n v="2007"/>
    <x v="4"/>
    <n v="139"/>
    <n v="535.47"/>
    <n v="629.21"/>
    <n v="257.20999999999998"/>
    <n v="4"/>
    <n v="249"/>
    <n v="13059"/>
    <x v="2"/>
    <n v="23320"/>
    <n v="158.19999999999999"/>
    <n v="18901.580000000002"/>
    <s v="Pacific"/>
    <n v="4.526690647482015"/>
    <n v="157.30250000000001"/>
    <n v="2.526947791164659"/>
    <n v="2.7987956162244658"/>
    <n v="2.7287351442632541"/>
    <n v="0.6020599913279624"/>
    <n v="2.3961993470957363"/>
    <n v="0.65578081597037063"/>
    <n v="2.1967356248965033"/>
    <n v="0.40259626912872937"/>
    <d v="2007-06-01T00:00:00"/>
  </r>
  <r>
    <n v="1084"/>
    <s v="Basic Sun Preparations"/>
    <n v="2007"/>
    <x v="5"/>
    <n v="62"/>
    <n v="234.41"/>
    <n v="275.44"/>
    <n v="140.37"/>
    <n v="4"/>
    <n v="249"/>
    <n v="13059"/>
    <x v="2"/>
    <n v="23320"/>
    <n v="158.19999999999999"/>
    <n v="18901.580000000002"/>
    <s v="Pacific"/>
    <n v="4.4425806451612901"/>
    <n v="68.86"/>
    <n v="1.1061847389558233"/>
    <n v="2.440027009696617"/>
    <n v="2.3699761348724269"/>
    <n v="0.6020599913279624"/>
    <n v="2.3961993470957363"/>
    <n v="0.64763532019836323"/>
    <n v="1.8379670183686547"/>
    <n v="4.3827662600880758E-2"/>
    <d v="2007-07-01T00:00:00"/>
  </r>
  <r>
    <n v="1084"/>
    <s v="Basic Sun Preparations"/>
    <n v="2007"/>
    <x v="6"/>
    <n v="73"/>
    <n v="278.32"/>
    <n v="327.01"/>
    <n v="171.24"/>
    <n v="4"/>
    <n v="249"/>
    <n v="13059"/>
    <x v="2"/>
    <n v="23320"/>
    <n v="158.19999999999999"/>
    <n v="18901.580000000002"/>
    <s v="Pacific"/>
    <n v="4.4795890410958901"/>
    <n v="81.752499999999998"/>
    <n v="1.3132931726907631"/>
    <n v="2.5145610336340307"/>
    <n v="2.4445444157395326"/>
    <n v="0.6020599913279624"/>
    <n v="2.3961993470957363"/>
    <n v="0.65123817351357483"/>
    <n v="1.9125010423060684"/>
    <n v="0.11836168653829439"/>
    <d v="2007-08-01T00:00:00"/>
  </r>
  <r>
    <n v="1084"/>
    <s v="Basic Sun Preparations"/>
    <n v="2007"/>
    <x v="9"/>
    <n v="81"/>
    <n v="326.5"/>
    <n v="383.68"/>
    <n v="166.27"/>
    <n v="4"/>
    <n v="249"/>
    <n v="13059"/>
    <x v="2"/>
    <n v="23320"/>
    <n v="158.19999999999999"/>
    <n v="18901.580000000002"/>
    <s v="Pacific"/>
    <n v="4.7367901234567906"/>
    <n v="95.92"/>
    <n v="1.5408835341365461"/>
    <n v="2.5839691614187545"/>
    <n v="2.5138831856110926"/>
    <n v="0.6020599913279624"/>
    <n v="2.3961993470957363"/>
    <n v="0.67548414254010491"/>
    <n v="1.9819091700907923"/>
    <n v="0.18776981432301829"/>
    <d v="2007-09-01T00:00:00"/>
  </r>
  <r>
    <n v="1084"/>
    <s v="Basic Sun Preparations"/>
    <n v="2007"/>
    <x v="10"/>
    <n v="380"/>
    <n v="1446.73"/>
    <n v="1699.9"/>
    <n v="739.61"/>
    <n v="4"/>
    <n v="249"/>
    <n v="13059"/>
    <x v="2"/>
    <n v="23320"/>
    <n v="158.19999999999999"/>
    <n v="18901.580000000002"/>
    <s v="Pacific"/>
    <n v="4.4734210526315792"/>
    <n v="424.97500000000002"/>
    <n v="6.826907630522089"/>
    <n v="3.2304233738926404"/>
    <n v="3.1603874872687445"/>
    <n v="0.6020599913279624"/>
    <n v="2.3961993470957363"/>
    <n v="0.65063977727583022"/>
    <n v="2.6283633825646779"/>
    <n v="0.83422402679690399"/>
    <d v="2007-10-01T00:00:00"/>
  </r>
  <r>
    <n v="1084"/>
    <s v="Basic Sun Preparations"/>
    <n v="2007"/>
    <x v="11"/>
    <n v="254"/>
    <n v="981.2"/>
    <n v="1152.9100000000001"/>
    <n v="504.59"/>
    <n v="4"/>
    <n v="249"/>
    <n v="13059"/>
    <x v="2"/>
    <n v="23320"/>
    <n v="158.19999999999999"/>
    <n v="18901.580000000002"/>
    <s v="Pacific"/>
    <n v="4.5390157480314963"/>
    <n v="288.22750000000002"/>
    <n v="4.6301606425702815"/>
    <n v="3.0617954061421031"/>
    <n v="2.9917575395343481"/>
    <n v="0.6020599913279624"/>
    <n v="2.3961993470957363"/>
    <n v="0.65696168952216516"/>
    <n v="2.4597354148141406"/>
    <n v="0.66559605904636687"/>
    <d v="2007-11-01T00:00:00"/>
  </r>
  <r>
    <n v="1084"/>
    <s v="Basic Sun Preparations"/>
    <n v="2007"/>
    <x v="8"/>
    <n v="125"/>
    <n v="440.51"/>
    <n v="517.57000000000005"/>
    <n v="235.78"/>
    <n v="4"/>
    <n v="249"/>
    <n v="13059"/>
    <x v="2"/>
    <n v="23320"/>
    <n v="158.19999999999999"/>
    <n v="18901.580000000002"/>
    <s v="Pacific"/>
    <n v="4.1405600000000007"/>
    <n v="129.39250000000001"/>
    <n v="2.0785943775100404"/>
    <n v="2.7139690953035225"/>
    <n v="2.6439557717617426"/>
    <n v="0.6020599913279624"/>
    <n v="2.3961993470957363"/>
    <n v="0.61705908229546613"/>
    <n v="2.11190910397556"/>
    <n v="0.31776974820778614"/>
    <d v="2007-12-01T00:00:00"/>
  </r>
  <r>
    <n v="1108"/>
    <s v="Basic Sun Preparations"/>
    <n v="2007"/>
    <x v="8"/>
    <n v="143"/>
    <n v="588.51"/>
    <n v="691.5"/>
    <n v="244.8"/>
    <n v="4"/>
    <n v="263"/>
    <n v="42458"/>
    <x v="0"/>
    <n v="697618"/>
    <n v="161"/>
    <n v="40431.89"/>
    <s v="Mid-Atlantic"/>
    <n v="4.8356643356643358"/>
    <n v="172.875"/>
    <n v="2.6292775665399239"/>
    <n v="2.8397921844453293"/>
    <n v="2.769753846802089"/>
    <n v="0.6020599913279624"/>
    <n v="2.419955748489758"/>
    <n v="0.68445614698026758"/>
    <n v="2.2377321931173668"/>
    <n v="0.41983643595557152"/>
    <d v="2007-12-01T00:00:00"/>
  </r>
  <r>
    <n v="1108"/>
    <s v="Basic Sun Preparations"/>
    <n v="2007"/>
    <x v="3"/>
    <n v="77"/>
    <n v="315.89"/>
    <n v="371.21"/>
    <n v="161.46"/>
    <n v="4"/>
    <n v="263"/>
    <n v="42458"/>
    <x v="0"/>
    <n v="697618"/>
    <n v="161"/>
    <n v="40431.89"/>
    <s v="Mid-Atlantic"/>
    <n v="4.8209090909090904"/>
    <n v="92.802499999999995"/>
    <n v="1.411444866920152"/>
    <n v="2.5696196671328195"/>
    <n v="2.4995358778406991"/>
    <n v="0.6020599913279624"/>
    <n v="2.419955748489758"/>
    <n v="0.68312894196033758"/>
    <n v="1.967559675804857"/>
    <n v="0.14966391864306161"/>
    <d v="2007-01-01T00:00:00"/>
  </r>
  <r>
    <n v="1108"/>
    <s v="Basic Sun Preparations"/>
    <n v="2007"/>
    <x v="0"/>
    <n v="58"/>
    <n v="225.8"/>
    <n v="265.33"/>
    <n v="73.069999999999993"/>
    <n v="4"/>
    <n v="263"/>
    <n v="42458"/>
    <x v="0"/>
    <n v="697618"/>
    <n v="161"/>
    <n v="40431.89"/>
    <s v="Mid-Atlantic"/>
    <n v="4.5746551724137925"/>
    <n v="66.332499999999996"/>
    <n v="1.0088593155893535"/>
    <n v="2.4237863570229075"/>
    <n v="2.3537239375889492"/>
    <n v="0.6020599913279624"/>
    <n v="2.419955748489758"/>
    <n v="0.6603583634599699"/>
    <n v="1.8217263656949449"/>
    <n v="3.8306085331493533E-3"/>
    <d v="2007-02-01T00:00:00"/>
  </r>
  <r>
    <n v="1108"/>
    <s v="Basic Sun Preparations"/>
    <n v="2007"/>
    <x v="1"/>
    <n v="41"/>
    <n v="166.36"/>
    <n v="195.48"/>
    <n v="58.08"/>
    <n v="4"/>
    <n v="263"/>
    <n v="42458"/>
    <x v="0"/>
    <n v="697618"/>
    <n v="161"/>
    <n v="40431.89"/>
    <s v="Mid-Atlantic"/>
    <n v="4.7678048780487803"/>
    <n v="48.87"/>
    <n v="0.74326996197718631"/>
    <n v="2.291102330356134"/>
    <n v="2.221048911692896"/>
    <n v="0.6020599913279624"/>
    <n v="2.419955748489758"/>
    <n v="0.67831847363639874"/>
    <n v="1.6890423390281717"/>
    <n v="-0.12885341813362367"/>
    <d v="2007-03-01T00:00:00"/>
  </r>
  <r>
    <n v="1108"/>
    <s v="Basic Sun Preparations"/>
    <n v="2007"/>
    <x v="2"/>
    <n v="160"/>
    <n v="583.79999999999995"/>
    <n v="685.99"/>
    <n v="242.26"/>
    <n v="4"/>
    <n v="263"/>
    <n v="42458"/>
    <x v="0"/>
    <n v="697618"/>
    <n v="161"/>
    <n v="40431.89"/>
    <s v="Mid-Atlantic"/>
    <n v="4.2874375000000002"/>
    <n v="171.4975"/>
    <n v="2.6083269961977185"/>
    <n v="2.8363177848372567"/>
    <n v="2.7662640906519953"/>
    <n v="0.6020599913279624"/>
    <n v="2.419955748489758"/>
    <n v="0.63219780218133215"/>
    <n v="2.2342577935092947"/>
    <n v="0.41636203634749896"/>
    <d v="2007-04-01T00:00:00"/>
  </r>
  <r>
    <n v="1108"/>
    <s v="Basic Sun Preparations"/>
    <n v="2007"/>
    <x v="7"/>
    <n v="220"/>
    <n v="849.72"/>
    <n v="998.47"/>
    <n v="333.83"/>
    <n v="4"/>
    <n v="263"/>
    <n v="42458"/>
    <x v="0"/>
    <n v="697618"/>
    <n v="161"/>
    <n v="40431.89"/>
    <s v="Mid-Atlantic"/>
    <n v="4.5385"/>
    <n v="249.61750000000001"/>
    <n v="3.7964638783269962"/>
    <n v="2.9993350206036298"/>
    <n v="2.9292758404343258"/>
    <n v="0.6020599913279624"/>
    <n v="2.419955748489758"/>
    <n v="0.65691233978142338"/>
    <n v="2.3972750292756673"/>
    <n v="0.57937927211387175"/>
    <d v="2007-05-01T00:00:00"/>
  </r>
  <r>
    <n v="1108"/>
    <s v="Basic Sun Preparations"/>
    <n v="2007"/>
    <x v="4"/>
    <n v="270"/>
    <n v="1075.56"/>
    <n v="1263.8900000000001"/>
    <n v="416.89"/>
    <n v="4"/>
    <n v="263"/>
    <n v="42458"/>
    <x v="0"/>
    <n v="697618"/>
    <n v="161"/>
    <n v="40431.89"/>
    <s v="Mid-Atlantic"/>
    <n v="4.6810740740740746"/>
    <n v="315.97250000000003"/>
    <n v="4.8056653992395439"/>
    <n v="3.1017092776870041"/>
    <n v="3.0316346424706579"/>
    <n v="0.6020599913279624"/>
    <n v="2.419955748489758"/>
    <n v="0.67034551352801675"/>
    <n v="2.4996492863590416"/>
    <n v="0.68175352919724619"/>
    <d v="2007-06-01T00:00:00"/>
  </r>
  <r>
    <n v="1108"/>
    <s v="Basic Sun Preparations"/>
    <n v="2007"/>
    <x v="5"/>
    <n v="130"/>
    <n v="556.55999999999995"/>
    <n v="653.95000000000005"/>
    <n v="278.45"/>
    <n v="4"/>
    <n v="263"/>
    <n v="42458"/>
    <x v="0"/>
    <n v="697618"/>
    <n v="161"/>
    <n v="40431.89"/>
    <s v="Mid-Atlantic"/>
    <n v="5.0303846153846159"/>
    <n v="163.48750000000001"/>
    <n v="2.4865019011406844"/>
    <n v="2.8155445441129356"/>
    <n v="2.7455119903495935"/>
    <n v="0.6020599913279624"/>
    <n v="2.419955748489758"/>
    <n v="0.7016011918060987"/>
    <n v="2.2134845527849731"/>
    <n v="0.39558879562317756"/>
    <d v="2007-07-01T00:00:00"/>
  </r>
  <r>
    <n v="1108"/>
    <s v="Basic Sun Preparations"/>
    <n v="2007"/>
    <x v="6"/>
    <n v="159"/>
    <n v="621.89"/>
    <n v="730.7"/>
    <n v="276.77999999999997"/>
    <n v="4"/>
    <n v="263"/>
    <n v="42458"/>
    <x v="0"/>
    <n v="697618"/>
    <n v="161"/>
    <n v="40431.89"/>
    <s v="Mid-Atlantic"/>
    <n v="4.5955974842767295"/>
    <n v="182.67500000000001"/>
    <n v="2.7783269961977188"/>
    <n v="2.863739107345217"/>
    <n v="2.7937135734082554"/>
    <n v="0.6020599913279624"/>
    <n v="2.419955748489758"/>
    <n v="0.66234198302476566"/>
    <n v="2.2616791160172549"/>
    <n v="0.44378335885545928"/>
    <d v="2007-08-01T00:00:00"/>
  </r>
  <r>
    <n v="1108"/>
    <s v="Basic Sun Preparations"/>
    <n v="2007"/>
    <x v="9"/>
    <n v="252"/>
    <n v="1013.03"/>
    <n v="1190.31"/>
    <n v="377.57"/>
    <n v="4"/>
    <n v="263"/>
    <n v="42458"/>
    <x v="0"/>
    <n v="697618"/>
    <n v="161"/>
    <n v="40431.89"/>
    <s v="Mid-Atlantic"/>
    <n v="4.7234523809523807"/>
    <n v="297.57749999999999"/>
    <n v="4.5258935361216732"/>
    <n v="3.0756600821962508"/>
    <n v="3.0056223068030605"/>
    <n v="0.6020599913279624"/>
    <n v="2.419955748489758"/>
    <n v="0.67425954141470645"/>
    <n v="2.4736000908682882"/>
    <n v="0.65570433370649273"/>
    <d v="2007-09-01T00:00:00"/>
  </r>
  <r>
    <n v="1108"/>
    <s v="Basic Sun Preparations"/>
    <n v="2007"/>
    <x v="10"/>
    <n v="686"/>
    <n v="2632"/>
    <n v="3092.67"/>
    <n v="1089.69"/>
    <n v="4"/>
    <n v="263"/>
    <n v="42458"/>
    <x v="0"/>
    <n v="697618"/>
    <n v="161"/>
    <n v="40431.89"/>
    <s v="Mid-Atlantic"/>
    <n v="4.5082653061224489"/>
    <n v="773.16750000000002"/>
    <n v="11.759201520912548"/>
    <n v="3.4903335815534513"/>
    <n v="3.4202858849419178"/>
    <n v="0.6020599913279624"/>
    <n v="2.419955748489758"/>
    <n v="0.65400946584669939"/>
    <n v="2.8882735902254888"/>
    <n v="1.0703778330636933"/>
    <d v="2007-10-01T00:00:00"/>
  </r>
  <r>
    <n v="1108"/>
    <s v="Basic Sun Preparations"/>
    <n v="2007"/>
    <x v="11"/>
    <n v="356"/>
    <n v="1360.9"/>
    <n v="1599.11"/>
    <n v="540.97"/>
    <n v="4"/>
    <n v="263"/>
    <n v="42458"/>
    <x v="0"/>
    <n v="697618"/>
    <n v="161"/>
    <n v="40431.89"/>
    <s v="Mid-Atlantic"/>
    <n v="4.49188202247191"/>
    <n v="399.77749999999997"/>
    <n v="6.0802661596958174"/>
    <n v="3.20387833913703"/>
    <n v="3.1338262140763939"/>
    <n v="0.6020599913279624"/>
    <n v="2.419955748489758"/>
    <n v="0.65242834116415482"/>
    <n v="2.6018183478090675"/>
    <n v="0.7839225906472721"/>
    <d v="2007-11-01T00:00:00"/>
  </r>
  <r>
    <n v="1115"/>
    <s v="Basic Sun Preparations"/>
    <n v="2007"/>
    <x v="3"/>
    <n v="427"/>
    <n v="1829.7"/>
    <n v="2150.0500000000002"/>
    <n v="884.7"/>
    <n v="17"/>
    <n v="1099"/>
    <n v="65021"/>
    <x v="2"/>
    <n v="229560"/>
    <n v="544.20000000000005"/>
    <n v="116524.58"/>
    <s v="Mid-Atlantic"/>
    <n v="5.0352459016393443"/>
    <n v="126.47352941176472"/>
    <n v="1.9563694267515925"/>
    <n v="3.3324485596698388"/>
    <n v="3.2623798880773633"/>
    <n v="1.2304489213782739"/>
    <n v="3.0409976924234905"/>
    <n v="0.70202068464481504"/>
    <n v="2.1019996382915651"/>
    <n v="0.29145086724634844"/>
    <d v="2007-01-01T00:00:00"/>
  </r>
  <r>
    <n v="1115"/>
    <s v="Basic Sun Preparations"/>
    <n v="2007"/>
    <x v="0"/>
    <n v="463"/>
    <n v="1986.36"/>
    <n v="2334.09"/>
    <n v="986.31"/>
    <n v="17"/>
    <n v="1099"/>
    <n v="65021"/>
    <x v="2"/>
    <n v="229560"/>
    <n v="544.20000000000005"/>
    <n v="116524.58"/>
    <s v="Mid-Atlantic"/>
    <n v="5.0412311015118796"/>
    <n v="137.29941176470589"/>
    <n v="2.1238307552320292"/>
    <n v="3.3681175979603348"/>
    <n v="3.2980579611003815"/>
    <n v="1.2304489213782739"/>
    <n v="3.0409976924234905"/>
    <n v="0.70253660694238151"/>
    <n v="2.1376686765820607"/>
    <n v="0.32711990553684406"/>
    <d v="2007-02-01T00:00:00"/>
  </r>
  <r>
    <n v="1115"/>
    <s v="Basic Sun Preparations"/>
    <n v="2007"/>
    <x v="1"/>
    <n v="439"/>
    <n v="1893.56"/>
    <n v="2225.04"/>
    <n v="940.32"/>
    <n v="17"/>
    <n v="1099"/>
    <n v="65021"/>
    <x v="2"/>
    <n v="229560"/>
    <n v="544.20000000000005"/>
    <n v="116524.58"/>
    <s v="Mid-Atlantic"/>
    <n v="5.0684282460136671"/>
    <n v="130.88470588235293"/>
    <n v="2.0246041856232937"/>
    <n v="3.3473378227880186"/>
    <n v="3.2772790708807022"/>
    <n v="1.2304489213782739"/>
    <n v="3.0409976924234905"/>
    <n v="0.70487330254589742"/>
    <n v="2.1168889014097449"/>
    <n v="0.30634013036452817"/>
    <d v="2007-03-01T00:00:00"/>
  </r>
  <r>
    <n v="1115"/>
    <s v="Basic Sun Preparations"/>
    <n v="2007"/>
    <x v="2"/>
    <n v="645"/>
    <n v="2742.25"/>
    <n v="3222.19"/>
    <n v="1323.79"/>
    <n v="17"/>
    <n v="1099"/>
    <n v="65021"/>
    <x v="2"/>
    <n v="229560"/>
    <n v="544.20000000000005"/>
    <n v="116524.58"/>
    <s v="Mid-Atlantic"/>
    <n v="4.995643410852713"/>
    <n v="189.54058823529411"/>
    <n v="2.9319290263876252"/>
    <n v="3.5081511454930974"/>
    <n v="3.4381070451548847"/>
    <n v="1.2304489213782739"/>
    <n v="3.0409976924234905"/>
    <n v="0.69859143085782949"/>
    <n v="2.2777022241148233"/>
    <n v="0.46715345306960676"/>
    <d v="2007-04-01T00:00:00"/>
  </r>
  <r>
    <n v="1115"/>
    <s v="Basic Sun Preparations"/>
    <n v="2007"/>
    <x v="8"/>
    <n v="940"/>
    <n v="3463.63"/>
    <n v="4069.86"/>
    <n v="1316.88"/>
    <n v="17"/>
    <n v="1099"/>
    <n v="65021"/>
    <x v="2"/>
    <n v="229560"/>
    <n v="544.20000000000005"/>
    <n v="116524.58"/>
    <s v="Mid-Atlantic"/>
    <n v="4.3296382978723402"/>
    <n v="239.40352941176471"/>
    <n v="3.7032393084622384"/>
    <n v="3.6095794700917527"/>
    <n v="3.5395314926002905"/>
    <n v="1.2304489213782739"/>
    <n v="3.0409976924234905"/>
    <n v="0.63645161649205406"/>
    <n v="2.3791305487134786"/>
    <n v="0.56858177766826223"/>
    <d v="2007-12-01T00:00:00"/>
  </r>
  <r>
    <n v="1123"/>
    <s v="Basic Sun Preparations"/>
    <n v="2007"/>
    <x v="3"/>
    <n v="115"/>
    <n v="370.57"/>
    <n v="435.43"/>
    <n v="137.80000000000001"/>
    <n v="12"/>
    <n v="600"/>
    <n v="26867"/>
    <x v="2"/>
    <n v="53182"/>
    <n v="332"/>
    <n v="38545.58"/>
    <s v="Pacific"/>
    <n v="3.7863478260869567"/>
    <n v="36.285833333333336"/>
    <n v="0.72571666666666668"/>
    <n v="2.6389183475016313"/>
    <n v="2.5688702575035847"/>
    <n v="1.0791812460476249"/>
    <n v="2.7781512503836434"/>
    <n v="0.57822050714801942"/>
    <n v="1.5597371014540062"/>
    <n v="-0.13923290288201251"/>
    <d v="2007-01-01T00:00:00"/>
  </r>
  <r>
    <n v="1123"/>
    <s v="Basic Sun Preparations"/>
    <n v="2007"/>
    <x v="0"/>
    <n v="69"/>
    <n v="295.41000000000003"/>
    <n v="347.14"/>
    <n v="143.44"/>
    <n v="12"/>
    <n v="600"/>
    <n v="26867"/>
    <x v="2"/>
    <n v="53182"/>
    <n v="332"/>
    <n v="38545.58"/>
    <s v="Pacific"/>
    <n v="5.0310144927536227"/>
    <n v="28.928333333333331"/>
    <n v="0.57856666666666667"/>
    <n v="2.5405046591291653"/>
    <n v="2.4704251926391372"/>
    <n v="1.0791812460476249"/>
    <n v="2.7781512503836434"/>
    <n v="0.70165556839191001"/>
    <n v="1.4613234130815405"/>
    <n v="-0.23764659125447826"/>
    <d v="2007-02-01T00:00:00"/>
  </r>
  <r>
    <n v="1123"/>
    <s v="Basic Sun Preparations"/>
    <n v="2007"/>
    <x v="1"/>
    <n v="76"/>
    <n v="315.97000000000003"/>
    <n v="371.26"/>
    <n v="177.36"/>
    <n v="12"/>
    <n v="600"/>
    <n v="26867"/>
    <x v="2"/>
    <n v="53182"/>
    <n v="332"/>
    <n v="38545.58"/>
    <s v="Pacific"/>
    <n v="4.8849999999999998"/>
    <n v="30.938333333333333"/>
    <n v="0.61876666666666669"/>
    <n v="2.5696781603355832"/>
    <n v="2.4996458501723482"/>
    <n v="1.0791812460476249"/>
    <n v="2.7781512503836434"/>
    <n v="0.6888645680547919"/>
    <n v="1.4904969142879585"/>
    <n v="-0.20847309004806039"/>
    <d v="2007-03-01T00:00:00"/>
  </r>
  <r>
    <n v="1123"/>
    <s v="Basic Sun Preparations"/>
    <n v="2007"/>
    <x v="2"/>
    <n v="173"/>
    <n v="776.77"/>
    <n v="912.72"/>
    <n v="426.8"/>
    <n v="12"/>
    <n v="600"/>
    <n v="26867"/>
    <x v="2"/>
    <n v="53182"/>
    <n v="332"/>
    <n v="38545.58"/>
    <s v="Pacific"/>
    <n v="5.2758381502890179"/>
    <n v="76.06"/>
    <n v="1.5212000000000001"/>
    <n v="2.9603375671231884"/>
    <n v="2.8902924441321187"/>
    <n v="1.0791812460476249"/>
    <n v="2.7781512503836434"/>
    <n v="0.72229146399439315"/>
    <n v="1.8811563210755637"/>
    <n v="0.18218631673954488"/>
    <d v="2007-04-01T00:00:00"/>
  </r>
  <r>
    <n v="1123"/>
    <s v="Basic Sun Preparations"/>
    <n v="2007"/>
    <x v="7"/>
    <n v="252"/>
    <n v="1109.28"/>
    <n v="1303.57"/>
    <n v="541.02"/>
    <n v="12"/>
    <n v="600"/>
    <n v="26867"/>
    <x v="2"/>
    <n v="53182"/>
    <n v="332"/>
    <n v="38545.58"/>
    <s v="Pacific"/>
    <n v="5.1728968253968253"/>
    <n v="108.63083333333333"/>
    <n v="2.1726166666666664"/>
    <n v="3.1151343571748362"/>
    <n v="3.0450411828546966"/>
    <n v="1.0791812460476249"/>
    <n v="2.7781512503836434"/>
    <n v="0.71373381639329236"/>
    <n v="2.0359531111272116"/>
    <n v="0.33698310679119275"/>
    <d v="2007-05-01T00:00:00"/>
  </r>
  <r>
    <n v="1123"/>
    <s v="Basic Sun Preparations"/>
    <n v="2007"/>
    <x v="4"/>
    <n v="336"/>
    <n v="1393.48"/>
    <n v="1637.48"/>
    <n v="772.85"/>
    <n v="12"/>
    <n v="600"/>
    <n v="26867"/>
    <x v="2"/>
    <n v="53182"/>
    <n v="332"/>
    <n v="38545.58"/>
    <s v="Pacific"/>
    <n v="4.8734523809523811"/>
    <n v="136.45666666666668"/>
    <n v="2.7291333333333334"/>
    <n v="3.214176004271343"/>
    <n v="3.1441007398580996"/>
    <n v="1.0791812460476249"/>
    <n v="2.7781512503836434"/>
    <n v="0.68783672688149899"/>
    <n v="2.1349947582237183"/>
    <n v="0.43602475388769946"/>
    <d v="2007-06-01T00:00:00"/>
  </r>
  <r>
    <n v="1123"/>
    <s v="Basic Sun Preparations"/>
    <n v="2007"/>
    <x v="5"/>
    <n v="186"/>
    <n v="767.27"/>
    <n v="901.51"/>
    <n v="491.58"/>
    <n v="12"/>
    <n v="600"/>
    <n v="26867"/>
    <x v="2"/>
    <n v="53182"/>
    <n v="332"/>
    <n v="38545.58"/>
    <s v="Pacific"/>
    <n v="4.8468279569892472"/>
    <n v="75.125833333333333"/>
    <n v="1.5025166666666667"/>
    <n v="2.9549705484968367"/>
    <n v="2.8849482177639212"/>
    <n v="1.0791812460476249"/>
    <n v="2.7781512503836434"/>
    <n v="0.68545760427892033"/>
    <n v="1.8757893024492118"/>
    <n v="0.176819298113193"/>
    <d v="2007-07-01T00:00:00"/>
  </r>
  <r>
    <n v="1123"/>
    <s v="Basic Sun Preparations"/>
    <n v="2007"/>
    <x v="6"/>
    <n v="353"/>
    <n v="1429.68"/>
    <n v="1679.96"/>
    <n v="867.97"/>
    <n v="12"/>
    <n v="600"/>
    <n v="26867"/>
    <x v="2"/>
    <n v="53182"/>
    <n v="332"/>
    <n v="38545.58"/>
    <s v="Pacific"/>
    <n v="4.7590934844192638"/>
    <n v="139.99666666666667"/>
    <n v="2.7999333333333336"/>
    <n v="3.2252989412579542"/>
    <n v="3.1552388418104509"/>
    <n v="1.0791812460476249"/>
    <n v="2.7781512503836434"/>
    <n v="0.67752423587013177"/>
    <n v="2.1461176952103296"/>
    <n v="0.44714769087431072"/>
    <d v="2007-08-01T00:00:00"/>
  </r>
  <r>
    <n v="1123"/>
    <s v="Basic Sun Preparations"/>
    <n v="2007"/>
    <x v="9"/>
    <n v="352"/>
    <n v="1311.21"/>
    <n v="1540.83"/>
    <n v="619.24"/>
    <n v="12"/>
    <n v="600"/>
    <n v="26867"/>
    <x v="2"/>
    <n v="53182"/>
    <n v="332"/>
    <n v="38545.58"/>
    <s v="Pacific"/>
    <n v="4.3773579545454542"/>
    <n v="128.4025"/>
    <n v="2.5680499999999999"/>
    <n v="3.1877547255875855"/>
    <n v="3.117672252740797"/>
    <n v="1.0791812460476249"/>
    <n v="2.7781512503836434"/>
    <n v="0.64121206210945469"/>
    <n v="2.1085734795399609"/>
    <n v="0.40960347520394208"/>
    <d v="2007-09-01T00:00:00"/>
  </r>
  <r>
    <n v="1123"/>
    <s v="Basic Sun Preparations"/>
    <n v="2007"/>
    <x v="10"/>
    <n v="654"/>
    <n v="2490.4499999999998"/>
    <n v="2926.42"/>
    <n v="1120.3599999999999"/>
    <n v="12"/>
    <n v="600"/>
    <n v="26867"/>
    <x v="2"/>
    <n v="53182"/>
    <n v="332"/>
    <n v="38545.58"/>
    <s v="Pacific"/>
    <n v="4.4746483180428136"/>
    <n v="243.86833333333334"/>
    <n v="4.8773666666666671"/>
    <n v="3.4663366562364821"/>
    <n v="3.3962778269589569"/>
    <n v="1.0791812460476249"/>
    <n v="2.7781512503836434"/>
    <n v="0.65075890791221502"/>
    <n v="2.3871554101888575"/>
    <n v="0.68818540585283861"/>
    <d v="2007-10-01T00:00:00"/>
  </r>
  <r>
    <n v="1123"/>
    <s v="Basic Sun Preparations"/>
    <n v="2007"/>
    <x v="11"/>
    <n v="444"/>
    <n v="1701.83"/>
    <n v="1999.75"/>
    <n v="726.37"/>
    <n v="12"/>
    <n v="600"/>
    <n v="26867"/>
    <x v="2"/>
    <n v="53182"/>
    <n v="332"/>
    <n v="38545.58"/>
    <s v="Pacific"/>
    <n v="4.5039414414414418"/>
    <n v="166.64583333333334"/>
    <n v="3.3329166666666667"/>
    <n v="3.3009757054605351"/>
    <n v="3.2309161751672915"/>
    <n v="1.0791812460476249"/>
    <n v="2.7781512503836434"/>
    <n v="0.65359273534591511"/>
    <n v="2.22179445941291"/>
    <n v="0.52282445507689124"/>
    <d v="2007-11-01T00:00:00"/>
  </r>
  <r>
    <n v="1123"/>
    <s v="Basic Sun Preparations"/>
    <n v="2007"/>
    <x v="8"/>
    <n v="293"/>
    <n v="1157.6400000000001"/>
    <n v="1360.22"/>
    <n v="574.76"/>
    <n v="12"/>
    <n v="600"/>
    <n v="26867"/>
    <x v="2"/>
    <n v="53182"/>
    <n v="332"/>
    <n v="38545.58"/>
    <s v="Pacific"/>
    <n v="4.6423890784982937"/>
    <n v="113.35166666666667"/>
    <n v="2.2670333333333335"/>
    <n v="3.1336091562076915"/>
    <n v="3.0635735245718902"/>
    <n v="1.0791812460476249"/>
    <n v="2.7781512503836434"/>
    <n v="0.66674153585358231"/>
    <n v="2.0544279101600669"/>
    <n v="0.35545790582404813"/>
    <d v="2007-12-01T00:00:00"/>
  </r>
  <r>
    <n v="1143"/>
    <s v="Basic Sun Preparations"/>
    <n v="2007"/>
    <x v="3"/>
    <n v="323"/>
    <n v="1287.8499999999999"/>
    <n v="1513.32"/>
    <n v="806.61"/>
    <n v="18"/>
    <n v="1255"/>
    <n v="70473"/>
    <x v="2"/>
    <n v="155139"/>
    <n v="639.20000000000005"/>
    <n v="96352.79"/>
    <s v="Pacific"/>
    <n v="4.6852012383900927"/>
    <n v="84.073333333333323"/>
    <n v="1.205832669322709"/>
    <n v="3.1799307717374847"/>
    <n v="3.1098652823049169"/>
    <n v="1.255272505103306"/>
    <n v="3.0986437258170572"/>
    <n v="0.67072824940638165"/>
    <n v="1.9246582666341785"/>
    <n v="8.1287045920427611E-2"/>
    <d v="2007-01-01T00:00:00"/>
  </r>
  <r>
    <n v="1143"/>
    <s v="Basic Sun Preparations"/>
    <n v="2007"/>
    <x v="0"/>
    <n v="265"/>
    <n v="1040.6099999999999"/>
    <n v="1222.76"/>
    <n v="545.03"/>
    <n v="18"/>
    <n v="1255"/>
    <n v="70473"/>
    <x v="2"/>
    <n v="155139"/>
    <n v="639.20000000000005"/>
    <n v="96352.79"/>
    <s v="Pacific"/>
    <n v="4.6141886792452826"/>
    <n v="67.931111111111107"/>
    <n v="0.97431075697211156"/>
    <n v="3.0873412232635595"/>
    <n v="3.0172879950406557"/>
    <n v="1.255272505103306"/>
    <n v="3.0986437258170572"/>
    <n v="0.66409534932675141"/>
    <n v="1.8320687181602533"/>
    <n v="-1.1302502553497615E-2"/>
    <d v="2007-02-01T00:00:00"/>
  </r>
  <r>
    <n v="1143"/>
    <s v="Basic Sun Preparations"/>
    <n v="2007"/>
    <x v="1"/>
    <n v="327"/>
    <n v="1306.51"/>
    <n v="1535.21"/>
    <n v="565.22"/>
    <n v="18"/>
    <n v="1255"/>
    <n v="70473"/>
    <x v="2"/>
    <n v="155139"/>
    <n v="639.20000000000005"/>
    <n v="96352.79"/>
    <s v="Pacific"/>
    <n v="4.6948318042813453"/>
    <n v="85.289444444444442"/>
    <n v="1.2232749003984065"/>
    <n v="3.1861677906296264"/>
    <n v="3.1161127381568758"/>
    <n v="1.255272505103306"/>
    <n v="3.0986437258170572"/>
    <n v="0.67162003796934011"/>
    <n v="1.9308952855263202"/>
    <n v="8.7524064812569344E-2"/>
    <d v="2007-03-01T00:00:00"/>
  </r>
  <r>
    <n v="1143"/>
    <s v="Basic Sun Preparations"/>
    <n v="2007"/>
    <x v="2"/>
    <n v="445"/>
    <n v="1706.12"/>
    <n v="2004.65"/>
    <n v="732.38"/>
    <n v="18"/>
    <n v="1255"/>
    <n v="70473"/>
    <x v="2"/>
    <n v="155139"/>
    <n v="639.20000000000005"/>
    <n v="96352.79"/>
    <s v="Pacific"/>
    <n v="4.5048314606741577"/>
    <n v="111.36944444444445"/>
    <n v="1.5973306772908367"/>
    <n v="3.3020385583341008"/>
    <n v="3.232009574020847"/>
    <n v="1.255272505103306"/>
    <n v="3.0986437258170572"/>
    <n v="0.65367854735316933"/>
    <n v="2.0467660532307947"/>
    <n v="0.20339483251704388"/>
    <d v="2007-04-01T00:00:00"/>
  </r>
  <r>
    <n v="1143"/>
    <s v="Basic Sun Preparations"/>
    <n v="2007"/>
    <x v="7"/>
    <n v="685"/>
    <n v="2652.23"/>
    <n v="3116.4"/>
    <n v="1054.33"/>
    <n v="18"/>
    <n v="1255"/>
    <n v="70473"/>
    <x v="2"/>
    <n v="155139"/>
    <n v="639.20000000000005"/>
    <n v="96352.79"/>
    <s v="Pacific"/>
    <n v="4.5494890510948904"/>
    <n v="173.13333333333333"/>
    <n v="2.483187250996016"/>
    <n v="3.4936531956769277"/>
    <n v="3.4236111831564182"/>
    <n v="1.255272505103306"/>
    <n v="3.0986437258170572"/>
    <n v="0.65796262418450191"/>
    <n v="2.2383806905736217"/>
    <n v="0.39500946985987062"/>
    <d v="2007-05-01T00:00:00"/>
  </r>
  <r>
    <n v="1143"/>
    <s v="Basic Sun Preparations"/>
    <n v="2007"/>
    <x v="4"/>
    <n v="749"/>
    <n v="2860.73"/>
    <n v="3361.68"/>
    <n v="1291.4000000000001"/>
    <n v="18"/>
    <n v="1255"/>
    <n v="70473"/>
    <x v="2"/>
    <n v="155139"/>
    <n v="639.20000000000005"/>
    <n v="96352.79"/>
    <s v="Pacific"/>
    <n v="4.4882242990654202"/>
    <n v="186.76"/>
    <n v="2.6786294820717131"/>
    <n v="3.5265563703620741"/>
    <n v="3.4564768703730695"/>
    <n v="1.255272505103306"/>
    <n v="3.0986437258170572"/>
    <n v="0.65207455266260772"/>
    <n v="2.2712838652587681"/>
    <n v="0.42791264454501732"/>
    <d v="2007-06-01T00:00:00"/>
  </r>
  <r>
    <n v="1143"/>
    <s v="Basic Sun Preparations"/>
    <n v="2007"/>
    <x v="5"/>
    <n v="616"/>
    <n v="2396.59"/>
    <n v="2816.11"/>
    <n v="1170.0999999999999"/>
    <n v="18"/>
    <n v="1255"/>
    <n v="70473"/>
    <x v="2"/>
    <n v="155139"/>
    <n v="639.20000000000005"/>
    <n v="96352.79"/>
    <s v="Pacific"/>
    <n v="4.5716071428571432"/>
    <n v="156.45055555555555"/>
    <n v="2.2439123505976095"/>
    <n v="3.4496496147669422"/>
    <n v="3.3795937428497962"/>
    <n v="1.255272505103306"/>
    <n v="3.0986437258170572"/>
    <n v="0.66006890260251672"/>
    <n v="2.1943771096636362"/>
    <n v="0.35100588894988521"/>
    <d v="2007-07-01T00:00:00"/>
  </r>
  <r>
    <n v="1143"/>
    <s v="Basic Sun Preparations"/>
    <n v="2007"/>
    <x v="6"/>
    <n v="825"/>
    <n v="3290.4"/>
    <n v="3866.46"/>
    <n v="1267.9100000000001"/>
    <n v="18"/>
    <n v="1255"/>
    <n v="70473"/>
    <x v="2"/>
    <n v="155139"/>
    <n v="639.20000000000005"/>
    <n v="96352.79"/>
    <s v="Pacific"/>
    <n v="4.686618181818182"/>
    <n v="214.80333333333334"/>
    <n v="3.0808446215139442"/>
    <n v="3.5873135215956315"/>
    <n v="3.5172486965011185"/>
    <n v="1.255272505103306"/>
    <n v="3.0986437258170572"/>
    <n v="0.6708595730457062"/>
    <n v="2.3320410164923251"/>
    <n v="0.48866979577857439"/>
    <d v="2007-08-01T00:00:00"/>
  </r>
  <r>
    <n v="1143"/>
    <s v="Basic Sun Preparations"/>
    <n v="2007"/>
    <x v="9"/>
    <n v="859"/>
    <n v="3240.04"/>
    <n v="3807.19"/>
    <n v="1183.25"/>
    <n v="18"/>
    <n v="1255"/>
    <n v="70473"/>
    <x v="2"/>
    <n v="155139"/>
    <n v="639.20000000000005"/>
    <n v="96352.79"/>
    <s v="Pacific"/>
    <n v="4.4321187427240982"/>
    <n v="211.51055555555556"/>
    <n v="3.0336175298804782"/>
    <n v="3.5806045510703495"/>
    <n v="3.5105503718337863"/>
    <n v="1.255272505103306"/>
    <n v="3.0986437258170572"/>
    <n v="0.64661138723910716"/>
    <n v="2.3253320459670435"/>
    <n v="0.48196082525329254"/>
    <d v="2007-09-01T00:00:00"/>
  </r>
  <r>
    <n v="1143"/>
    <s v="Basic Sun Preparations"/>
    <n v="2007"/>
    <x v="8"/>
    <n v="689"/>
    <n v="2508.0500000000002"/>
    <n v="2947.04"/>
    <n v="879.7"/>
    <n v="18"/>
    <n v="1255"/>
    <n v="70473"/>
    <x v="2"/>
    <n v="155139"/>
    <n v="639.20000000000005"/>
    <n v="96352.79"/>
    <s v="Pacific"/>
    <n v="4.2772714078374454"/>
    <n v="163.72444444444443"/>
    <n v="2.3482390438247012"/>
    <n v="3.4693860305433022"/>
    <n v="3.3993361902558252"/>
    <n v="1.255272505103306"/>
    <n v="3.0986437258170572"/>
    <n v="0.63116680863567654"/>
    <n v="2.2141135254399962"/>
    <n v="0.37074230472624536"/>
    <d v="2007-12-01T00:00:00"/>
  </r>
  <r>
    <n v="1152"/>
    <s v="Basic Sun Preparations"/>
    <n v="2007"/>
    <x v="3"/>
    <n v="267"/>
    <n v="1197.74"/>
    <n v="1407.4"/>
    <n v="632.89"/>
    <n v="17"/>
    <n v="1195"/>
    <n v="51796"/>
    <x v="2"/>
    <n v="118312"/>
    <n v="597.20000000000005"/>
    <n v="94968.69"/>
    <s v="Pacific"/>
    <n v="5.2711610486891392"/>
    <n v="82.788235294117655"/>
    <n v="1.1777405857740586"/>
    <n v="3.1484175466913764"/>
    <n v="3.0783625535957655"/>
    <n v="1.2304489213782739"/>
    <n v="3.0773679052841563"/>
    <n v="0.72190628532680146"/>
    <n v="1.9179686253131027"/>
    <n v="7.1049641407220115E-2"/>
    <d v="2007-01-01T00:00:00"/>
  </r>
  <r>
    <n v="1152"/>
    <s v="Basic Sun Preparations"/>
    <n v="2007"/>
    <x v="0"/>
    <n v="272"/>
    <n v="1066.8699999999999"/>
    <n v="1253.6400000000001"/>
    <n v="512.52"/>
    <n v="17"/>
    <n v="1195"/>
    <n v="51796"/>
    <x v="2"/>
    <n v="118312"/>
    <n v="597.20000000000005"/>
    <n v="94968.69"/>
    <s v="Pacific"/>
    <n v="4.6089705882352945"/>
    <n v="73.743529411764712"/>
    <n v="1.0490711297071131"/>
    <n v="3.0981728407532363"/>
    <n v="3.028111503096186"/>
    <n v="1.2304489213782739"/>
    <n v="3.0773679052841563"/>
    <n v="0.6636039367190375"/>
    <n v="1.8677239193749622"/>
    <n v="2.0804935469079713E-2"/>
    <d v="2007-02-01T00:00:00"/>
  </r>
  <r>
    <n v="1152"/>
    <s v="Basic Sun Preparations"/>
    <n v="2007"/>
    <x v="1"/>
    <n v="270"/>
    <n v="1125.28"/>
    <n v="1322.26"/>
    <n v="503.45"/>
    <n v="17"/>
    <n v="1195"/>
    <n v="51796"/>
    <x v="2"/>
    <n v="118312"/>
    <n v="597.20000000000005"/>
    <n v="94968.69"/>
    <s v="Pacific"/>
    <n v="4.8972592592592594"/>
    <n v="77.78"/>
    <n v="1.1064937238493724"/>
    <n v="3.1213168601897148"/>
    <n v="3.0512606000693312"/>
    <n v="1.2304489213782739"/>
    <n v="3.0773679052841563"/>
    <n v="0.68995309603072752"/>
    <n v="1.8908679388114409"/>
    <n v="4.3948954905558384E-2"/>
    <d v="2007-03-01T00:00:00"/>
  </r>
  <r>
    <n v="1152"/>
    <s v="Basic Sun Preparations"/>
    <n v="2007"/>
    <x v="2"/>
    <n v="437"/>
    <n v="1793.17"/>
    <n v="2107.0500000000002"/>
    <n v="905.28"/>
    <n v="17"/>
    <n v="1195"/>
    <n v="51796"/>
    <x v="2"/>
    <n v="118312"/>
    <n v="597.20000000000005"/>
    <n v="94968.69"/>
    <s v="Pacific"/>
    <n v="4.8216247139588102"/>
    <n v="123.94411764705883"/>
    <n v="1.7632217573221758"/>
    <n v="3.3236748414773216"/>
    <n v="3.2536214644434511"/>
    <n v="1.2304489213782739"/>
    <n v="3.0773679052841563"/>
    <n v="0.68319340450689969"/>
    <n v="2.0932259200990475"/>
    <n v="0.2463069361931651"/>
    <d v="2007-04-01T00:00:00"/>
  </r>
  <r>
    <n v="1152"/>
    <s v="Basic Sun Preparations"/>
    <n v="2007"/>
    <x v="7"/>
    <n v="589"/>
    <n v="2421.59"/>
    <n v="2845.62"/>
    <n v="1001.19"/>
    <n v="17"/>
    <n v="1195"/>
    <n v="51796"/>
    <x v="2"/>
    <n v="118312"/>
    <n v="597.20000000000005"/>
    <n v="94968.69"/>
    <s v="Pacific"/>
    <n v="4.8312733446519527"/>
    <n v="167.38941176470587"/>
    <n v="2.3812719665271964"/>
    <n v="3.4541769045600383"/>
    <n v="3.3841006145252486"/>
    <n v="1.2304489213782739"/>
    <n v="3.0773679052841563"/>
    <n v="0.68406160977293684"/>
    <n v="2.2237279831817647"/>
    <n v="0.37680899927588196"/>
    <d v="2007-05-01T00:00:00"/>
  </r>
  <r>
    <n v="1152"/>
    <s v="Basic Sun Preparations"/>
    <n v="2007"/>
    <x v="4"/>
    <n v="667"/>
    <n v="2571.1799999999998"/>
    <n v="3021.09"/>
    <n v="1242.6099999999999"/>
    <n v="17"/>
    <n v="1195"/>
    <n v="51796"/>
    <x v="2"/>
    <n v="118312"/>
    <n v="597.20000000000005"/>
    <n v="94968.69"/>
    <s v="Pacific"/>
    <n v="4.5293703148425788"/>
    <n v="177.71117647058824"/>
    <n v="2.5281087866108787"/>
    <n v="3.4801636633471502"/>
    <n v="3.4101324812598808"/>
    <n v="1.2304489213782739"/>
    <n v="3.0773679052841563"/>
    <n v="0.6560378294306014"/>
    <n v="2.2497147419688766"/>
    <n v="0.40279575806299384"/>
    <d v="2007-06-01T00:00:00"/>
  </r>
  <r>
    <n v="1152"/>
    <s v="Basic Sun Preparations"/>
    <n v="2007"/>
    <x v="5"/>
    <n v="509"/>
    <n v="2086.0100000000002"/>
    <n v="2451.08"/>
    <n v="1007.45"/>
    <n v="17"/>
    <n v="1195"/>
    <n v="51796"/>
    <x v="2"/>
    <n v="118312"/>
    <n v="597.20000000000005"/>
    <n v="94968.69"/>
    <s v="Pacific"/>
    <n v="4.8154813359528488"/>
    <n v="144.18117647058824"/>
    <n v="2.0511129707112969"/>
    <n v="3.3893574862792319"/>
    <n v="3.3193163860341408"/>
    <n v="1.2304489213782739"/>
    <n v="3.0773679052841563"/>
    <n v="0.68263970394247309"/>
    <n v="2.1589085649009578"/>
    <n v="0.31198958099507534"/>
    <d v="2007-07-01T00:00:00"/>
  </r>
  <r>
    <n v="1152"/>
    <s v="Basic Sun Preparations"/>
    <n v="2007"/>
    <x v="6"/>
    <n v="483"/>
    <n v="1836.69"/>
    <n v="2158.38"/>
    <n v="768.42"/>
    <n v="17"/>
    <n v="1195"/>
    <n v="51796"/>
    <x v="2"/>
    <n v="118312"/>
    <n v="597.20000000000005"/>
    <n v="94968.69"/>
    <s v="Pacific"/>
    <n v="4.4686956521739134"/>
    <n v="126.96352941176471"/>
    <n v="1.8061757322175733"/>
    <n v="3.3341279080830732"/>
    <n v="3.264035861449841"/>
    <n v="1.2304489213782739"/>
    <n v="3.0773679052841563"/>
    <n v="0.65018077733156132"/>
    <n v="2.1036789867047996"/>
    <n v="0.25676000279891692"/>
    <d v="2007-08-01T00:00:00"/>
  </r>
  <r>
    <n v="1152"/>
    <s v="Basic Sun Preparations"/>
    <n v="2007"/>
    <x v="9"/>
    <n v="802"/>
    <n v="3002.87"/>
    <n v="3528.46"/>
    <n v="1034.3699999999999"/>
    <n v="17"/>
    <n v="1195"/>
    <n v="51796"/>
    <x v="2"/>
    <n v="118312"/>
    <n v="597.20000000000005"/>
    <n v="94968.69"/>
    <s v="Pacific"/>
    <n v="4.3995760598503741"/>
    <n v="207.5564705882353"/>
    <n v="2.9526861924686192"/>
    <n v="3.5475851984662721"/>
    <n v="3.4775365311651072"/>
    <n v="1.2304489213782739"/>
    <n v="3.0773679052841563"/>
    <n v="0.64341083018210865"/>
    <n v="2.3171362770879984"/>
    <n v="0.47021729318211569"/>
    <d v="2007-09-01T00:00:00"/>
  </r>
  <r>
    <n v="1152"/>
    <s v="Basic Sun Preparations"/>
    <n v="2007"/>
    <x v="11"/>
    <n v="914"/>
    <n v="3443.56"/>
    <n v="4046.26"/>
    <n v="1167.06"/>
    <n v="17"/>
    <n v="1195"/>
    <n v="51796"/>
    <x v="2"/>
    <n v="118312"/>
    <n v="597.20000000000005"/>
    <n v="94968.69"/>
    <s v="Pacific"/>
    <n v="4.4269803063457331"/>
    <n v="238.01529411764707"/>
    <n v="3.3859916317991634"/>
    <n v="3.6070537857351774"/>
    <n v="3.5370076544599773"/>
    <n v="1.2304489213782739"/>
    <n v="3.0773679052841563"/>
    <n v="0.6461075900013461"/>
    <n v="2.3766048643569038"/>
    <n v="0.52968588045102105"/>
    <d v="2007-11-01T00:00:00"/>
  </r>
  <r>
    <n v="1152"/>
    <s v="Basic Sun Preparations"/>
    <n v="2007"/>
    <x v="8"/>
    <n v="462"/>
    <n v="1681.72"/>
    <n v="1976.04"/>
    <n v="616.58000000000004"/>
    <n v="17"/>
    <n v="1195"/>
    <n v="51796"/>
    <x v="2"/>
    <n v="118312"/>
    <n v="597.20000000000005"/>
    <n v="94968.69"/>
    <s v="Pacific"/>
    <n v="4.2771428571428567"/>
    <n v="116.23764705882353"/>
    <n v="1.6535899581589957"/>
    <n v="3.2957957315489024"/>
    <n v="3.2257536890971226"/>
    <n v="1.2304489213782739"/>
    <n v="3.0773679052841563"/>
    <n v="0.63115375599277668"/>
    <n v="2.0653468101706283"/>
    <n v="0.21842782626474569"/>
    <d v="2007-12-01T00:00:00"/>
  </r>
  <r>
    <n v="1179"/>
    <s v="Basic Sun Preparations"/>
    <n v="2007"/>
    <x v="3"/>
    <n v="204"/>
    <n v="710.82"/>
    <n v="835.23"/>
    <n v="356.32"/>
    <n v="12"/>
    <n v="912"/>
    <n v="40120"/>
    <x v="2"/>
    <n v="127208"/>
    <n v="453.2"/>
    <n v="56713.16"/>
    <s v="Pacific"/>
    <n v="4.0942647058823534"/>
    <n v="69.602500000000006"/>
    <n v="0.91582236842105269"/>
    <n v="2.9218060850361418"/>
    <n v="2.8517596388398503"/>
    <n v="1.0791812460476249"/>
    <n v="2.959994838328416"/>
    <n v="0.61217591761024304"/>
    <n v="1.8426248389885169"/>
    <n v="-3.818875329227444E-2"/>
    <d v="2007-01-01T00:00:00"/>
  </r>
  <r>
    <n v="1179"/>
    <s v="Basic Sun Preparations"/>
    <n v="2007"/>
    <x v="0"/>
    <n v="175"/>
    <n v="739.76"/>
    <n v="869.15"/>
    <n v="374.19"/>
    <n v="12"/>
    <n v="912"/>
    <n v="40120"/>
    <x v="2"/>
    <n v="127208"/>
    <n v="453.2"/>
    <n v="56713.16"/>
    <s v="Pacific"/>
    <n v="4.9665714285714282"/>
    <n v="72.42916666666666"/>
    <n v="0.95301535087719291"/>
    <n v="2.9390947345045846"/>
    <n v="2.8690908446207275"/>
    <n v="1.0791812460476249"/>
    <n v="2.959994838328416"/>
    <n v="0.69605668581829028"/>
    <n v="1.8599134884569599"/>
    <n v="-2.090010382383143E-2"/>
    <d v="2007-02-01T00:00:00"/>
  </r>
  <r>
    <n v="1179"/>
    <s v="Basic Sun Preparations"/>
    <n v="2007"/>
    <x v="1"/>
    <n v="206"/>
    <n v="736.08"/>
    <n v="864.93"/>
    <n v="295.61"/>
    <n v="12"/>
    <n v="912"/>
    <n v="40120"/>
    <x v="2"/>
    <n v="127208"/>
    <n v="453.2"/>
    <n v="56713.16"/>
    <s v="Pacific"/>
    <n v="4.1986893203883495"/>
    <n v="72.077500000000001"/>
    <n v="0.94838815789473674"/>
    <n v="2.9369809608244881"/>
    <n v="2.8669250176940917"/>
    <n v="1.0791812460476249"/>
    <n v="2.959994838328416"/>
    <n v="0.62311374045533452"/>
    <n v="1.857799714776863"/>
    <n v="-2.3013877503928287E-2"/>
    <d v="2007-03-01T00:00:00"/>
  </r>
  <r>
    <n v="1179"/>
    <s v="Basic Sun Preparations"/>
    <n v="2007"/>
    <x v="2"/>
    <n v="302"/>
    <n v="1160.08"/>
    <n v="1363.11"/>
    <n v="531.1"/>
    <n v="12"/>
    <n v="912"/>
    <n v="40120"/>
    <x v="2"/>
    <n v="127208"/>
    <n v="453.2"/>
    <n v="56713.16"/>
    <s v="Pacific"/>
    <n v="4.5136092715231788"/>
    <n v="113.59249999999999"/>
    <n v="1.4946381578947368"/>
    <n v="3.1345309038650431"/>
    <n v="3.0644879395377407"/>
    <n v="1.0791812460476249"/>
    <n v="2.959994838328416"/>
    <n v="0.65452396090789244"/>
    <n v="2.055349657817418"/>
    <n v="0.17453606553662684"/>
    <d v="2007-04-01T00:00:00"/>
  </r>
  <r>
    <n v="1179"/>
    <s v="Basic Sun Preparations"/>
    <n v="2007"/>
    <x v="7"/>
    <n v="416"/>
    <n v="1666.63"/>
    <n v="1958.27"/>
    <n v="698.84"/>
    <n v="12"/>
    <n v="912"/>
    <n v="40120"/>
    <x v="2"/>
    <n v="127208"/>
    <n v="453.2"/>
    <n v="56713.16"/>
    <s v="Pacific"/>
    <n v="4.7073798076923072"/>
    <n v="163.18916666666667"/>
    <n v="2.1472258771929824"/>
    <n v="3.2918725707286405"/>
    <n v="3.2218391950326537"/>
    <n v="1.0791812460476249"/>
    <n v="2.959994838328416"/>
    <n v="0.67277924010189782"/>
    <n v="2.2126913246810158"/>
    <n v="0.33187773240022445"/>
    <d v="2007-05-01T00:00:00"/>
  </r>
  <r>
    <n v="1179"/>
    <s v="Basic Sun Preparations"/>
    <n v="2007"/>
    <x v="4"/>
    <n v="430"/>
    <n v="1697.44"/>
    <n v="1994.6"/>
    <n v="815.77"/>
    <n v="12"/>
    <n v="912"/>
    <n v="40120"/>
    <x v="2"/>
    <n v="127208"/>
    <n v="453.2"/>
    <n v="56713.16"/>
    <s v="Pacific"/>
    <n v="4.6386046511627903"/>
    <n v="166.21666666666667"/>
    <n v="2.1870614035087717"/>
    <n v="3.2998558147042671"/>
    <n v="3.229794432066269"/>
    <n v="1.0791812460476249"/>
    <n v="2.959994838328416"/>
    <n v="0.66638735912468072"/>
    <n v="2.2206745686566425"/>
    <n v="0.339860976375851"/>
    <d v="2007-06-01T00:00:00"/>
  </r>
  <r>
    <n v="1179"/>
    <s v="Basic Sun Preparations"/>
    <n v="2007"/>
    <x v="5"/>
    <n v="290"/>
    <n v="1284.72"/>
    <n v="1509.5"/>
    <n v="587.54999999999995"/>
    <n v="12"/>
    <n v="912"/>
    <n v="40120"/>
    <x v="2"/>
    <n v="127208"/>
    <n v="453.2"/>
    <n v="56713.16"/>
    <s v="Pacific"/>
    <n v="5.205172413793103"/>
    <n v="125.79166666666667"/>
    <n v="1.6551535087719298"/>
    <n v="3.1788331173591167"/>
    <n v="3.1088084850950377"/>
    <n v="1.0791812460476249"/>
    <n v="2.959994838328416"/>
    <n v="0.71643511946016036"/>
    <n v="2.0996518713114916"/>
    <n v="0.21883827903070036"/>
    <d v="2007-07-01T00:00:00"/>
  </r>
  <r>
    <n v="1179"/>
    <s v="Basic Sun Preparations"/>
    <n v="2007"/>
    <x v="6"/>
    <n v="404"/>
    <n v="1516.64"/>
    <n v="1782.03"/>
    <n v="579.36"/>
    <n v="12"/>
    <n v="912"/>
    <n v="40120"/>
    <x v="2"/>
    <n v="127208"/>
    <n v="453.2"/>
    <n v="56713.16"/>
    <s v="Pacific"/>
    <n v="4.4109653465346534"/>
    <n v="148.5025"/>
    <n v="1.9539802631578946"/>
    <n v="3.2509150109942273"/>
    <n v="3.1808825059233854"/>
    <n v="1.0791812460476249"/>
    <n v="2.959994838328416"/>
    <n v="0.6445336458836225"/>
    <n v="2.1717337649466026"/>
    <n v="0.29092017266581127"/>
    <d v="2007-08-01T00:00:00"/>
  </r>
  <r>
    <n v="1179"/>
    <s v="Basic Sun Preparations"/>
    <n v="2007"/>
    <x v="9"/>
    <n v="487"/>
    <n v="1723.76"/>
    <n v="2025.46"/>
    <n v="563.39"/>
    <n v="12"/>
    <n v="912"/>
    <n v="40120"/>
    <x v="2"/>
    <n v="127208"/>
    <n v="453.2"/>
    <n v="56713.16"/>
    <s v="Pacific"/>
    <n v="4.1590554414784391"/>
    <n v="168.78833333333333"/>
    <n v="2.2208991228070176"/>
    <n v="3.3065236708961514"/>
    <n v="3.2364767986514749"/>
    <n v="1.0791812460476249"/>
    <n v="2.959994838328416"/>
    <n v="0.61899470968151715"/>
    <n v="2.2273424248485267"/>
    <n v="0.34652883256773537"/>
    <d v="2007-09-01T00:00:00"/>
  </r>
  <r>
    <n v="1179"/>
    <s v="Basic Sun Preparations"/>
    <n v="2007"/>
    <x v="10"/>
    <n v="941"/>
    <n v="3372.87"/>
    <n v="3963.17"/>
    <n v="1111.43"/>
    <n v="12"/>
    <n v="912"/>
    <n v="40120"/>
    <x v="2"/>
    <n v="127208"/>
    <n v="453.2"/>
    <n v="56713.16"/>
    <s v="Pacific"/>
    <n v="4.2116578108395322"/>
    <n v="330.26416666666665"/>
    <n v="4.3455811403508768"/>
    <n v="3.5980427017761358"/>
    <n v="3.5279996025675993"/>
    <n v="1.0791812460476249"/>
    <n v="2.959994838328416"/>
    <n v="0.62445307834887875"/>
    <n v="2.5188614557285107"/>
    <n v="0.63804786344771947"/>
    <d v="2007-10-01T00:00:00"/>
  </r>
  <r>
    <n v="1179"/>
    <s v="Basic Sun Preparations"/>
    <n v="2007"/>
    <x v="11"/>
    <n v="713"/>
    <n v="2615.0500000000002"/>
    <n v="3072.87"/>
    <n v="857.51"/>
    <n v="12"/>
    <n v="912"/>
    <n v="40120"/>
    <x v="2"/>
    <n v="127208"/>
    <n v="453.2"/>
    <n v="56713.16"/>
    <s v="Pacific"/>
    <n v="4.3097755960729307"/>
    <n v="256.07249999999999"/>
    <n v="3.3693749999999998"/>
    <n v="3.4875441875011277"/>
    <n v="3.4174799970336944"/>
    <n v="1.0791812460476249"/>
    <n v="2.959994838328416"/>
    <n v="0.63445465764926201"/>
    <n v="2.4083629414535026"/>
    <n v="0.52754934917271146"/>
    <d v="2007-11-01T00:00:00"/>
  </r>
  <r>
    <n v="1179"/>
    <s v="Basic Sun Preparations"/>
    <n v="2007"/>
    <x v="8"/>
    <n v="387"/>
    <n v="1400.74"/>
    <n v="1645.95"/>
    <n v="498.94"/>
    <n v="12"/>
    <n v="912"/>
    <n v="40120"/>
    <x v="2"/>
    <n v="127208"/>
    <n v="453.2"/>
    <n v="56713.16"/>
    <s v="Pacific"/>
    <n v="4.2531007751937988"/>
    <n v="137.16249999999999"/>
    <n v="1.8047697368421054"/>
    <n v="3.2164166382554051"/>
    <n v="3.1463575306860481"/>
    <n v="1.0791812460476249"/>
    <n v="2.959994838328416"/>
    <n v="0.62870567323649373"/>
    <n v="2.1372353922077805"/>
    <n v="0.25642179992698899"/>
    <d v="2007-12-01T00:00:00"/>
  </r>
  <r>
    <n v="1181"/>
    <s v="Basic Sun Preparations"/>
    <n v="2007"/>
    <x v="3"/>
    <n v="230"/>
    <n v="970.35"/>
    <n v="1140.21"/>
    <n v="513.57000000000005"/>
    <n v="12"/>
    <n v="889"/>
    <n v="46071"/>
    <x v="2"/>
    <n v="132484"/>
    <n v="470.2"/>
    <n v="72824.91"/>
    <s v="Pacific"/>
    <n v="4.9574347826086962"/>
    <n v="95.017499999999998"/>
    <n v="1.282575928008999"/>
    <n v="3.0569848455838948"/>
    <n v="2.9869284101961697"/>
    <n v="1.0791812460476249"/>
    <n v="2.9489017609702137"/>
    <n v="0.69525700956630221"/>
    <n v="1.9778035995362702"/>
    <n v="0.10808308461368137"/>
    <d v="2007-01-01T00:00:00"/>
  </r>
  <r>
    <n v="1181"/>
    <s v="Basic Sun Preparations"/>
    <n v="2007"/>
    <x v="0"/>
    <n v="218"/>
    <n v="935.13"/>
    <n v="1098.9100000000001"/>
    <n v="499.84"/>
    <n v="12"/>
    <n v="889"/>
    <n v="46071"/>
    <x v="2"/>
    <n v="132484"/>
    <n v="470.2"/>
    <n v="72824.91"/>
    <s v="Pacific"/>
    <n v="5.040871559633028"/>
    <n v="91.575833333333335"/>
    <n v="1.2361192350956132"/>
    <n v="3.0409621254499628"/>
    <n v="2.9708719898651421"/>
    <n v="1.0791812460476249"/>
    <n v="2.9489017609702137"/>
    <n v="0.70250563184535808"/>
    <n v="1.9617808794023381"/>
    <n v="9.2060364479749204E-2"/>
    <d v="2007-02-01T00:00:00"/>
  </r>
  <r>
    <n v="1181"/>
    <s v="Basic Sun Preparations"/>
    <n v="2007"/>
    <x v="1"/>
    <n v="218"/>
    <n v="784.31"/>
    <n v="921.57"/>
    <n v="409.17"/>
    <n v="12"/>
    <n v="889"/>
    <n v="46071"/>
    <x v="2"/>
    <n v="132484"/>
    <n v="470.2"/>
    <n v="72824.91"/>
    <s v="Pacific"/>
    <n v="4.2273853211009174"/>
    <n v="76.797499999999999"/>
    <n v="1.036636670416198"/>
    <n v="2.9645283286588682"/>
    <n v="2.8944877523263375"/>
    <n v="1.0791812460476249"/>
    <n v="2.9489017609702137"/>
    <n v="0.62607183505426334"/>
    <n v="1.8853470826112433"/>
    <n v="1.5626567688654534E-2"/>
    <d v="2007-03-01T00:00:00"/>
  </r>
  <r>
    <n v="1181"/>
    <s v="Basic Sun Preparations"/>
    <n v="2007"/>
    <x v="2"/>
    <n v="272"/>
    <n v="1087.72"/>
    <n v="1278.19"/>
    <n v="472.73"/>
    <n v="12"/>
    <n v="889"/>
    <n v="46071"/>
    <x v="2"/>
    <n v="132484"/>
    <n v="470.2"/>
    <n v="72824.91"/>
    <s v="Pacific"/>
    <n v="4.6992279411764706"/>
    <n v="106.51583333333333"/>
    <n v="1.4377840269966256"/>
    <n v="3.1065954154955855"/>
    <n v="3.0365171140156604"/>
    <n v="1.0791812460476249"/>
    <n v="2.9489017609702137"/>
    <n v="0.67202651146138659"/>
    <n v="2.0274141694479604"/>
    <n v="0.15769365452537162"/>
    <d v="2007-04-01T00:00:00"/>
  </r>
  <r>
    <n v="1181"/>
    <s v="Basic Sun Preparations"/>
    <n v="2007"/>
    <x v="7"/>
    <n v="414"/>
    <n v="1755.85"/>
    <n v="2063.2199999999998"/>
    <n v="855.87"/>
    <n v="12"/>
    <n v="889"/>
    <n v="46071"/>
    <x v="2"/>
    <n v="132484"/>
    <n v="470.2"/>
    <n v="72824.91"/>
    <s v="Pacific"/>
    <n v="4.9836231884057964"/>
    <n v="171.93499999999997"/>
    <n v="2.3208323959505059"/>
    <n v="3.3145455390210885"/>
    <n v="3.2444874119375111"/>
    <n v="1.0791812460476249"/>
    <n v="2.9489017609702137"/>
    <n v="0.69754519790018954"/>
    <n v="2.2353642929734638"/>
    <n v="0.36564377805087478"/>
    <d v="2007-05-01T00:00:00"/>
  </r>
  <r>
    <n v="1181"/>
    <s v="Basic Sun Preparations"/>
    <n v="2007"/>
    <x v="4"/>
    <n v="486"/>
    <n v="2051.02"/>
    <n v="2409.98"/>
    <n v="1054.95"/>
    <n v="12"/>
    <n v="889"/>
    <n v="46071"/>
    <x v="2"/>
    <n v="132484"/>
    <n v="470.2"/>
    <n v="72824.91"/>
    <s v="Pacific"/>
    <n v="4.9588065843621401"/>
    <n v="200.83166666666668"/>
    <n v="2.7108886389201352"/>
    <n v="3.3820134384563292"/>
    <n v="3.3119698953012229"/>
    <n v="1.0791812460476249"/>
    <n v="2.9489017609702137"/>
    <n v="0.69537716919403592"/>
    <n v="2.3028321924087045"/>
    <n v="0.43311167748611562"/>
    <d v="2007-06-01T00:00:00"/>
  </r>
  <r>
    <n v="1181"/>
    <s v="Basic Sun Preparations"/>
    <n v="2007"/>
    <x v="5"/>
    <n v="454"/>
    <n v="1715.73"/>
    <n v="2016.04"/>
    <n v="919.76"/>
    <n v="12"/>
    <n v="889"/>
    <n v="46071"/>
    <x v="2"/>
    <n v="132484"/>
    <n v="470.2"/>
    <n v="72824.91"/>
    <s v="Pacific"/>
    <n v="4.4406167400881058"/>
    <n v="168.00333333333333"/>
    <n v="2.2677615298087739"/>
    <n v="3.3044991446420093"/>
    <n v="3.2344489450884191"/>
    <n v="1.0791812460476249"/>
    <n v="2.9489017609702137"/>
    <n v="0.64744329178490523"/>
    <n v="2.2253178985943842"/>
    <n v="0.3555973836717955"/>
    <d v="2007-07-01T00:00:00"/>
  </r>
  <r>
    <n v="1181"/>
    <s v="Basic Sun Preparations"/>
    <n v="2007"/>
    <x v="6"/>
    <n v="383"/>
    <n v="1520.54"/>
    <n v="1786.74"/>
    <n v="729.38"/>
    <n v="12"/>
    <n v="889"/>
    <n v="46071"/>
    <x v="2"/>
    <n v="132484"/>
    <n v="470.2"/>
    <n v="72824.91"/>
    <s v="Pacific"/>
    <n v="4.665117493472585"/>
    <n v="148.89500000000001"/>
    <n v="2.0098312710911137"/>
    <n v="3.2520613601270751"/>
    <n v="3.1819978493737908"/>
    <n v="1.0791812460476249"/>
    <n v="2.9489017609702137"/>
    <n v="0.66886258615845229"/>
    <n v="2.17288011407945"/>
    <n v="0.3031595991568613"/>
    <d v="2007-08-01T00:00:00"/>
  </r>
  <r>
    <n v="1181"/>
    <s v="Basic Sun Preparations"/>
    <n v="2007"/>
    <x v="9"/>
    <n v="518"/>
    <n v="2089.0700000000002"/>
    <n v="2454.88"/>
    <n v="739.75"/>
    <n v="12"/>
    <n v="889"/>
    <n v="46071"/>
    <x v="2"/>
    <n v="132484"/>
    <n v="470.2"/>
    <n v="72824.91"/>
    <s v="Pacific"/>
    <n v="4.7391505791505795"/>
    <n v="204.57333333333335"/>
    <n v="2.7613948256467942"/>
    <n v="3.3900302676966394"/>
    <n v="3.3199529924477091"/>
    <n v="1.0791812460476249"/>
    <n v="2.9489017609702137"/>
    <n v="0.67570050795140624"/>
    <n v="2.3108490216490143"/>
    <n v="0.44112850672642551"/>
    <d v="2007-09-01T00:00:00"/>
  </r>
  <r>
    <n v="1181"/>
    <s v="Basic Sun Preparations"/>
    <n v="2007"/>
    <x v="11"/>
    <n v="776"/>
    <n v="3111.32"/>
    <n v="3655.91"/>
    <n v="1121.8399999999999"/>
    <n v="12"/>
    <n v="889"/>
    <n v="46071"/>
    <x v="2"/>
    <n v="132484"/>
    <n v="470.2"/>
    <n v="72824.91"/>
    <s v="Pacific"/>
    <n v="4.7112242268041236"/>
    <n v="304.65916666666664"/>
    <n v="4.1123847019122612"/>
    <n v="3.5629954958734795"/>
    <n v="3.4929446806963593"/>
    <n v="1.0791812460476249"/>
    <n v="2.9489017609702137"/>
    <n v="0.67313377461529111"/>
    <n v="2.4838142498258549"/>
    <n v="0.61409373490326591"/>
    <d v="2007-11-01T00:00:00"/>
  </r>
  <r>
    <n v="1181"/>
    <s v="Basic Sun Preparations"/>
    <n v="2007"/>
    <x v="8"/>
    <n v="429"/>
    <n v="1580.78"/>
    <n v="1857.61"/>
    <n v="530.24"/>
    <n v="12"/>
    <n v="889"/>
    <n v="46071"/>
    <x v="2"/>
    <n v="132484"/>
    <n v="470.2"/>
    <n v="72824.91"/>
    <s v="Pacific"/>
    <n v="4.3300932400932401"/>
    <n v="154.80083333333332"/>
    <n v="2.0895500562429694"/>
    <n v="3.268954540321463"/>
    <n v="3.1988714325923735"/>
    <n v="1.0791812460476249"/>
    <n v="2.9489017609702137"/>
    <n v="0.63649724813673891"/>
    <n v="2.1897732942738384"/>
    <n v="0.32005277935124948"/>
    <d v="2007-12-01T00:00:00"/>
  </r>
  <r>
    <n v="1182"/>
    <s v="Basic Sun Preparations"/>
    <n v="2007"/>
    <x v="3"/>
    <n v="236"/>
    <n v="939.37"/>
    <n v="1103.81"/>
    <n v="470.42"/>
    <n v="12"/>
    <n v="1377"/>
    <n v="48928"/>
    <x v="2"/>
    <n v="116669"/>
    <n v="694.2"/>
    <n v="92711.55"/>
    <s v="Pacific"/>
    <n v="4.6771610169491522"/>
    <n v="91.984166666666667"/>
    <n v="0.80160493827160495"/>
    <n v="3.04289432425103"/>
    <n v="2.9728366863108224"/>
    <n v="1.0791812460476249"/>
    <n v="3.1389339402569236"/>
    <n v="0.66998232128092328"/>
    <n v="1.9637130782034051"/>
    <n v="-9.603961600589378E-2"/>
    <d v="2007-01-01T00:00:00"/>
  </r>
  <r>
    <n v="1182"/>
    <s v="Basic Sun Preparations"/>
    <n v="2007"/>
    <x v="0"/>
    <n v="281"/>
    <n v="1255.8"/>
    <n v="1475.55"/>
    <n v="600.91"/>
    <n v="12"/>
    <n v="1377"/>
    <n v="48928"/>
    <x v="2"/>
    <n v="116669"/>
    <n v="694.2"/>
    <n v="92711.55"/>
    <s v="Pacific"/>
    <n v="5.2510676156583624"/>
    <n v="122.96249999999999"/>
    <n v="1.0715686274509804"/>
    <n v="3.168953930444709"/>
    <n v="3.0989204787223299"/>
    <n v="1.0791812460476249"/>
    <n v="3.1389339402569236"/>
    <n v="0.72024761053962894"/>
    <n v="2.0897726843970839"/>
    <n v="3.0019990187785218E-2"/>
    <d v="2007-02-01T00:00:00"/>
  </r>
  <r>
    <n v="1182"/>
    <s v="Basic Sun Preparations"/>
    <n v="2007"/>
    <x v="1"/>
    <n v="214"/>
    <n v="918.66"/>
    <n v="1079.3699999999999"/>
    <n v="437.5"/>
    <n v="12"/>
    <n v="1377"/>
    <n v="48928"/>
    <x v="2"/>
    <n v="116669"/>
    <n v="694.2"/>
    <n v="92711.55"/>
    <s v="Pacific"/>
    <n v="5.0437850467289715"/>
    <n v="89.947499999999991"/>
    <n v="0.78385620915032672"/>
    <n v="3.0331703431200445"/>
    <n v="2.963154806875449"/>
    <n v="1.0791812460476249"/>
    <n v="3.1389339402569236"/>
    <n v="0.70275656977085366"/>
    <n v="1.9539890970724196"/>
    <n v="-0.10576359713687924"/>
    <d v="2007-03-01T00:00:00"/>
  </r>
  <r>
    <n v="1182"/>
    <s v="Basic Sun Preparations"/>
    <n v="2007"/>
    <x v="2"/>
    <n v="366"/>
    <n v="1601.92"/>
    <n v="1882.23"/>
    <n v="762.51"/>
    <n v="12"/>
    <n v="1377"/>
    <n v="48928"/>
    <x v="2"/>
    <n v="116669"/>
    <n v="694.2"/>
    <n v="92711.55"/>
    <s v="Pacific"/>
    <n v="5.1427049180327868"/>
    <n v="156.85249999999999"/>
    <n v="1.3669063180827887"/>
    <n v="3.2746726911569524"/>
    <n v="3.2046408235921104"/>
    <n v="1.0791812460476249"/>
    <n v="3.1389339402569236"/>
    <n v="0.71119160576254181"/>
    <n v="2.1954914451093277"/>
    <n v="0.13573875090002885"/>
    <d v="2007-04-01T00:00:00"/>
  </r>
  <r>
    <n v="1182"/>
    <s v="Basic Sun Preparations"/>
    <n v="2007"/>
    <x v="7"/>
    <n v="458"/>
    <n v="1923.1"/>
    <n v="2259.67"/>
    <n v="840.49"/>
    <n v="12"/>
    <n v="1377"/>
    <n v="48928"/>
    <x v="2"/>
    <n v="116669"/>
    <n v="694.2"/>
    <n v="92711.55"/>
    <s v="Pacific"/>
    <n v="4.9337772925764192"/>
    <n v="188.30583333333334"/>
    <n v="1.6410094408133624"/>
    <n v="3.3540450198361316"/>
    <n v="3.2840018678677145"/>
    <n v="1.0791812460476249"/>
    <n v="3.1389339402569236"/>
    <n v="0.69317954183226216"/>
    <n v="2.2748637737885065"/>
    <n v="0.21511107957920772"/>
    <d v="2007-05-01T00:00:00"/>
  </r>
  <r>
    <n v="1182"/>
    <s v="Basic Sun Preparations"/>
    <n v="2007"/>
    <x v="4"/>
    <n v="535"/>
    <n v="2274.42"/>
    <n v="2672.52"/>
    <n v="1074.1300000000001"/>
    <n v="12"/>
    <n v="1377"/>
    <n v="48928"/>
    <x v="2"/>
    <n v="116669"/>
    <n v="694.2"/>
    <n v="92711.55"/>
    <s v="Pacific"/>
    <n v="4.995364485981308"/>
    <n v="222.71"/>
    <n v="1.9408278867102395"/>
    <n v="3.4269209639676772"/>
    <n v="3.3568706656462655"/>
    <n v="1.0791812460476249"/>
    <n v="3.1389339402569236"/>
    <n v="0.69856718194644862"/>
    <n v="2.3477397179200521"/>
    <n v="0.28798702371075335"/>
    <d v="2007-06-01T00:00:00"/>
  </r>
  <r>
    <n v="1182"/>
    <s v="Basic Sun Preparations"/>
    <n v="2007"/>
    <x v="5"/>
    <n v="405"/>
    <n v="1697.32"/>
    <n v="1994.47"/>
    <n v="681.44"/>
    <n v="12"/>
    <n v="1377"/>
    <n v="48928"/>
    <x v="2"/>
    <n v="116669"/>
    <n v="694.2"/>
    <n v="92711.55"/>
    <s v="Pacific"/>
    <n v="4.9246172839506173"/>
    <n v="166.20583333333335"/>
    <n v="1.4484168482207698"/>
    <n v="3.2998275082154529"/>
    <n v="3.2297637286658225"/>
    <n v="1.0791812460476249"/>
    <n v="3.1389339402569236"/>
    <n v="0.6923724850007843"/>
    <n v="2.2206462621678282"/>
    <n v="0.16089356795852916"/>
    <d v="2007-07-01T00:00:00"/>
  </r>
  <r>
    <n v="1182"/>
    <s v="Basic Sun Preparations"/>
    <n v="2007"/>
    <x v="6"/>
    <n v="592"/>
    <n v="2251.34"/>
    <n v="2645.37"/>
    <n v="860.93"/>
    <n v="12"/>
    <n v="1377"/>
    <n v="48928"/>
    <x v="2"/>
    <n v="116669"/>
    <n v="694.2"/>
    <n v="92711.55"/>
    <s v="Pacific"/>
    <n v="4.4685304054054056"/>
    <n v="220.44749999999999"/>
    <n v="1.921111111111111"/>
    <n v="3.4224864240915212"/>
    <n v="3.3524410876141957"/>
    <n v="1.0791812460476249"/>
    <n v="3.1389339402569236"/>
    <n v="0.6501647173686016"/>
    <n v="2.3433051780438965"/>
    <n v="0.28355248383459764"/>
    <d v="2007-08-01T00:00:00"/>
  </r>
  <r>
    <n v="1182"/>
    <s v="Basic Sun Preparations"/>
    <n v="2007"/>
    <x v="9"/>
    <n v="577"/>
    <n v="2099.85"/>
    <n v="2467.3000000000002"/>
    <n v="639.29999999999995"/>
    <n v="12"/>
    <n v="1377"/>
    <n v="48928"/>
    <x v="2"/>
    <n v="116669"/>
    <n v="694.2"/>
    <n v="92711.55"/>
    <s v="Pacific"/>
    <n v="4.2760831889081459"/>
    <n v="205.60833333333335"/>
    <n v="1.7917937545388527"/>
    <n v="3.3922219587411928"/>
    <n v="3.3221882725915508"/>
    <n v="1.0791812460476249"/>
    <n v="3.1389339402569236"/>
    <n v="0.63104614558546135"/>
    <n v="2.3130407126935681"/>
    <n v="0.25328801848426913"/>
    <d v="2007-09-01T00:00:00"/>
  </r>
  <r>
    <n v="1182"/>
    <s v="Basic Sun Preparations"/>
    <n v="2007"/>
    <x v="11"/>
    <n v="846"/>
    <n v="3277.26"/>
    <n v="3850.92"/>
    <n v="1220.3399999999999"/>
    <n v="12"/>
    <n v="1377"/>
    <n v="48928"/>
    <x v="2"/>
    <n v="116669"/>
    <n v="694.2"/>
    <n v="92711.55"/>
    <s v="Pacific"/>
    <n v="4.5519148936170213"/>
    <n v="320.91000000000003"/>
    <n v="2.7966013071895426"/>
    <n v="3.5855644965714624"/>
    <n v="3.5155108973134355"/>
    <n v="1.0791812460476249"/>
    <n v="3.1389339402569236"/>
    <n v="0.65819413353243894"/>
    <n v="2.5063832505238377"/>
    <n v="0.4466305563145388"/>
    <d v="2007-11-01T00:00:00"/>
  </r>
  <r>
    <n v="1182"/>
    <s v="Basic Sun Preparations"/>
    <n v="2007"/>
    <x v="8"/>
    <n v="629"/>
    <n v="2419.25"/>
    <n v="2842.69"/>
    <n v="696.65"/>
    <n v="12"/>
    <n v="1377"/>
    <n v="48928"/>
    <x v="2"/>
    <n v="116669"/>
    <n v="694.2"/>
    <n v="92711.55"/>
    <s v="Pacific"/>
    <n v="4.5193799682034976"/>
    <n v="236.89083333333335"/>
    <n v="2.0644081336238198"/>
    <n v="3.4537295017481262"/>
    <n v="3.383680749722112"/>
    <n v="1.0791812460476249"/>
    <n v="3.1389339402569236"/>
    <n v="0.65507885630285723"/>
    <n v="2.3745482557005011"/>
    <n v="0.31479556149120241"/>
    <d v="2007-12-01T00:00:00"/>
  </r>
  <r>
    <n v="1187"/>
    <s v="Basic Sun Preparations"/>
    <n v="2007"/>
    <x v="3"/>
    <n v="38"/>
    <n v="179.06"/>
    <n v="210.38"/>
    <n v="108.23"/>
    <n v="6"/>
    <n v="298"/>
    <n v="9880"/>
    <x v="2"/>
    <n v="27405"/>
    <n v="169"/>
    <n v="15064.58"/>
    <s v="Pacific"/>
    <n v="5.5363157894736839"/>
    <n v="35.063333333333333"/>
    <n v="0.70597315436241614"/>
    <n v="2.3230044507740413"/>
    <n v="2.2529985801568921"/>
    <n v="0.77815125038364363"/>
    <n v="2.4742162640762553"/>
    <n v="0.74322085415723116"/>
    <n v="1.5448532003903976"/>
    <n v="-0.15121181330221384"/>
    <d v="2007-01-01T00:00:00"/>
  </r>
  <r>
    <n v="1187"/>
    <s v="Basic Sun Preparations"/>
    <n v="2007"/>
    <x v="0"/>
    <n v="43"/>
    <n v="188.18"/>
    <n v="221.12"/>
    <n v="123.23"/>
    <n v="6"/>
    <n v="298"/>
    <n v="9880"/>
    <x v="2"/>
    <n v="27405"/>
    <n v="169"/>
    <n v="15064.58"/>
    <s v="Pacific"/>
    <n v="5.1423255813953492"/>
    <n v="36.853333333333332"/>
    <n v="0.74201342281879201"/>
    <n v="2.3446280256941043"/>
    <n v="2.2745734641964708"/>
    <n v="0.77815125038364363"/>
    <n v="2.4742162640762553"/>
    <n v="0.71115957011451791"/>
    <n v="1.5664767753104607"/>
    <n v="-0.12958823838215081"/>
    <d v="2007-02-01T00:00:00"/>
  </r>
  <r>
    <n v="1187"/>
    <s v="Basic Sun Preparations"/>
    <n v="2007"/>
    <x v="1"/>
    <n v="46"/>
    <n v="232.91"/>
    <n v="273.74"/>
    <n v="133.65"/>
    <n v="6"/>
    <n v="298"/>
    <n v="9880"/>
    <x v="2"/>
    <n v="27405"/>
    <n v="169"/>
    <n v="15064.58"/>
    <s v="Pacific"/>
    <n v="5.9508695652173911"/>
    <n v="45.623333333333335"/>
    <n v="0.91859060402684567"/>
    <n v="2.4373382629197944"/>
    <n v="2.3671881353856272"/>
    <n v="0.77815125038364363"/>
    <n v="2.4742162640762553"/>
    <n v="0.77458043123822018"/>
    <n v="1.6591870125361508"/>
    <n v="-3.6878001156460949E-2"/>
    <d v="2007-03-01T00:00:00"/>
  </r>
  <r>
    <n v="1187"/>
    <s v="Basic Sun Preparations"/>
    <n v="2007"/>
    <x v="2"/>
    <n v="61"/>
    <n v="310.58999999999997"/>
    <n v="364.91"/>
    <n v="162.28"/>
    <n v="6"/>
    <n v="298"/>
    <n v="9880"/>
    <x v="2"/>
    <n v="27405"/>
    <n v="169"/>
    <n v="15064.58"/>
    <s v="Pacific"/>
    <n v="5.9821311475409837"/>
    <n v="60.818333333333335"/>
    <n v="1.2245302013422819"/>
    <n v="2.562185764941276"/>
    <n v="2.4921874687308119"/>
    <n v="0.77815125038364363"/>
    <n v="2.4742162640762553"/>
    <n v="0.77685592993050889"/>
    <n v="1.7840345145576322"/>
    <n v="8.7969500865020658E-2"/>
    <d v="2007-04-01T00:00:00"/>
  </r>
  <r>
    <n v="1187"/>
    <s v="Basic Sun Preparations"/>
    <n v="2007"/>
    <x v="7"/>
    <n v="98"/>
    <n v="388.61"/>
    <n v="456.61"/>
    <n v="220.06"/>
    <n v="6"/>
    <n v="298"/>
    <n v="9880"/>
    <x v="2"/>
    <n v="27405"/>
    <n v="169"/>
    <n v="15064.58"/>
    <s v="Pacific"/>
    <n v="4.6592857142857147"/>
    <n v="76.101666666666674"/>
    <n v="1.5322483221476511"/>
    <n v="2.6595454185367444"/>
    <n v="2.5895139719944393"/>
    <n v="0.77815125038364363"/>
    <n v="2.4742162640762553"/>
    <n v="0.66831934284424965"/>
    <n v="1.8813941681531008"/>
    <n v="0.18532915446048925"/>
    <d v="2007-05-01T00:00:00"/>
  </r>
  <r>
    <n v="1187"/>
    <s v="Basic Sun Preparations"/>
    <n v="2007"/>
    <x v="4"/>
    <n v="132"/>
    <n v="667.74"/>
    <n v="784.61"/>
    <n v="366.51"/>
    <n v="6"/>
    <n v="298"/>
    <n v="9880"/>
    <x v="2"/>
    <n v="27405"/>
    <n v="169"/>
    <n v="15064.58"/>
    <s v="Pacific"/>
    <n v="5.9440151515151518"/>
    <n v="130.76833333333335"/>
    <n v="2.6329194630872483"/>
    <n v="2.8946538389925269"/>
    <n v="2.8246073927962354"/>
    <n v="0.77815125038364363"/>
    <n v="2.4742162640762553"/>
    <n v="0.77407990778667712"/>
    <n v="2.1165025886088835"/>
    <n v="0.42043757491627171"/>
    <d v="2007-06-01T00:00:00"/>
  </r>
  <r>
    <n v="1187"/>
    <s v="Basic Sun Preparations"/>
    <n v="2007"/>
    <x v="5"/>
    <n v="98"/>
    <n v="366.69"/>
    <n v="430.83"/>
    <n v="206.28"/>
    <n v="6"/>
    <n v="298"/>
    <n v="9880"/>
    <x v="2"/>
    <n v="27405"/>
    <n v="169"/>
    <n v="15064.58"/>
    <s v="Pacific"/>
    <n v="4.3962244897959186"/>
    <n v="71.804999999999993"/>
    <n v="1.4457382550335569"/>
    <n v="2.6343059369212734"/>
    <n v="2.5642990664808192"/>
    <n v="0.77815125038364363"/>
    <n v="2.4742162640762553"/>
    <n v="0.64307986122877858"/>
    <n v="1.8561546865376297"/>
    <n v="0.16008967284501815"/>
    <d v="2007-07-01T00:00:00"/>
  </r>
  <r>
    <n v="1187"/>
    <s v="Basic Sun Preparations"/>
    <n v="2007"/>
    <x v="6"/>
    <n v="120"/>
    <n v="508.02"/>
    <n v="596.94000000000005"/>
    <n v="297.25"/>
    <n v="6"/>
    <n v="298"/>
    <n v="9880"/>
    <x v="2"/>
    <n v="27405"/>
    <n v="169"/>
    <n v="15064.58"/>
    <s v="Pacific"/>
    <n v="4.9745000000000008"/>
    <n v="99.490000000000009"/>
    <n v="2.0031543624161077"/>
    <n v="2.7759306812492475"/>
    <n v="2.705880810155298"/>
    <n v="0.77815125038364363"/>
    <n v="2.4742162640762553"/>
    <n v="0.6967494352016228"/>
    <n v="1.9977794308656041"/>
    <n v="0.30171441717299241"/>
    <d v="2007-08-01T00:00:00"/>
  </r>
  <r>
    <n v="1187"/>
    <s v="Basic Sun Preparations"/>
    <n v="2007"/>
    <x v="9"/>
    <n v="137"/>
    <n v="526.71"/>
    <n v="618.89"/>
    <n v="243.84"/>
    <n v="6"/>
    <n v="298"/>
    <n v="9880"/>
    <x v="2"/>
    <n v="27405"/>
    <n v="169"/>
    <n v="15064.58"/>
    <s v="Pacific"/>
    <n v="4.5174452554744526"/>
    <n v="103.14833333333333"/>
    <n v="2.0768120805369126"/>
    <n v="2.7916134654365443"/>
    <n v="2.7215715638550919"/>
    <n v="0.77815125038364363"/>
    <n v="2.4742162640762553"/>
    <n v="0.65489289828013741"/>
    <n v="2.0134622150529005"/>
    <n v="0.31739720136028887"/>
    <d v="2007-09-01T00:00:00"/>
  </r>
  <r>
    <n v="1187"/>
    <s v="Basic Sun Preparations"/>
    <n v="2007"/>
    <x v="10"/>
    <n v="417"/>
    <n v="1570.21"/>
    <n v="1845.13"/>
    <n v="839"/>
    <n v="6"/>
    <n v="298"/>
    <n v="9880"/>
    <x v="2"/>
    <n v="27405"/>
    <n v="169"/>
    <n v="15064.58"/>
    <s v="Pacific"/>
    <n v="4.4247721822541966"/>
    <n v="307.5216666666667"/>
    <n v="6.1917114093959738"/>
    <n v="3.2660269701122586"/>
    <n v="3.1959577388692701"/>
    <n v="0.77815125038364363"/>
    <n v="2.4742162640762553"/>
    <n v="0.64589091513850083"/>
    <n v="2.4878757197286148"/>
    <n v="0.79181070603600323"/>
    <d v="2007-10-01T00:00:00"/>
  </r>
  <r>
    <n v="1187"/>
    <s v="Basic Sun Preparations"/>
    <n v="2007"/>
    <x v="11"/>
    <n v="195"/>
    <n v="784.89"/>
    <n v="922.29"/>
    <n v="441.34"/>
    <n v="6"/>
    <n v="298"/>
    <n v="9880"/>
    <x v="2"/>
    <n v="27405"/>
    <n v="169"/>
    <n v="15064.58"/>
    <s v="Pacific"/>
    <n v="4.7296923076923072"/>
    <n v="153.715"/>
    <n v="3.0949328859060401"/>
    <n v="2.9648674997921032"/>
    <n v="2.8948087959294151"/>
    <n v="0.77815125038364363"/>
    <n v="2.4742162640762553"/>
    <n v="0.67483288842958511"/>
    <n v="2.1867162494084593"/>
    <n v="0.4906512357158479"/>
    <d v="2007-11-01T00:00:00"/>
  </r>
  <r>
    <n v="1187"/>
    <s v="Basic Sun Preparations"/>
    <n v="2007"/>
    <x v="8"/>
    <n v="98"/>
    <n v="376.09"/>
    <n v="441.86"/>
    <n v="179.47"/>
    <n v="6"/>
    <n v="298"/>
    <n v="9880"/>
    <x v="2"/>
    <n v="27405"/>
    <n v="169"/>
    <n v="15064.58"/>
    <s v="Pacific"/>
    <n v="4.5087755102040816"/>
    <n v="73.643333333333331"/>
    <n v="1.4827516778523491"/>
    <n v="2.6452846882209156"/>
    <n v="2.5752917859548194"/>
    <n v="0.77815125038364363"/>
    <n v="2.4742162640762553"/>
    <n v="0.65405861252842079"/>
    <n v="1.8671334378372719"/>
    <n v="0.17106842414466039"/>
    <d v="2007-12-01T00:00:00"/>
  </r>
  <r>
    <n v="1238"/>
    <s v="Basic Sun Preparations"/>
    <n v="2007"/>
    <x v="3"/>
    <n v="153"/>
    <n v="519.04999999999995"/>
    <n v="609.89"/>
    <n v="292.44"/>
    <n v="16"/>
    <n v="1177"/>
    <n v="39486"/>
    <x v="2"/>
    <n v="130520"/>
    <n v="505.7"/>
    <n v="54189.785000000003"/>
    <s v="Pacific"/>
    <n v="3.9862091503267973"/>
    <n v="38.118124999999999"/>
    <n v="0.51817332200509769"/>
    <n v="2.7852515125503174"/>
    <n v="2.7152091953786575"/>
    <n v="1.2041199826559248"/>
    <n v="3.0707764628434346"/>
    <n v="0.6005600817327188"/>
    <n v="1.5811315298943929"/>
    <n v="-0.28552495029311709"/>
    <d v="2007-01-01T00:00:00"/>
  </r>
  <r>
    <n v="1238"/>
    <s v="Basic Sun Preparations"/>
    <n v="2007"/>
    <x v="0"/>
    <n v="152"/>
    <n v="662.93"/>
    <n v="779.09"/>
    <n v="268.08999999999997"/>
    <n v="16"/>
    <n v="1177"/>
    <n v="39486"/>
    <x v="2"/>
    <n v="130520"/>
    <n v="505.7"/>
    <n v="54189.785000000003"/>
    <s v="Pacific"/>
    <n v="5.1255921052631583"/>
    <n v="48.693125000000002"/>
    <n v="0.66192863211554798"/>
    <n v="2.8915876300033219"/>
    <n v="2.8214676728712811"/>
    <n v="1.2041199826559248"/>
    <n v="3.0707764628434346"/>
    <n v="0.70974404205854913"/>
    <n v="1.6874676473473968"/>
    <n v="-0.17918883284011303"/>
    <d v="2007-02-01T00:00:00"/>
  </r>
  <r>
    <n v="1238"/>
    <s v="Basic Sun Preparations"/>
    <n v="2007"/>
    <x v="1"/>
    <n v="149"/>
    <n v="525.58000000000004"/>
    <n v="617.62"/>
    <n v="228.93"/>
    <n v="16"/>
    <n v="1177"/>
    <n v="39486"/>
    <x v="2"/>
    <n v="130520"/>
    <n v="505.7"/>
    <n v="54189.785000000003"/>
    <s v="Pacific"/>
    <n v="4.1451006711409395"/>
    <n v="38.60125"/>
    <n v="0.5247408666100255"/>
    <n v="2.7907213510404416"/>
    <n v="2.7206388305720841"/>
    <n v="1.2041199826559248"/>
    <n v="3.0707764628434346"/>
    <n v="0.61753508262816748"/>
    <n v="1.5866013683845168"/>
    <n v="-0.28005511180299314"/>
    <d v="2007-03-01T00:00:00"/>
  </r>
  <r>
    <n v="1238"/>
    <s v="Basic Sun Preparations"/>
    <n v="2007"/>
    <x v="2"/>
    <n v="224"/>
    <n v="943"/>
    <n v="1108.05"/>
    <n v="447.27"/>
    <n v="16"/>
    <n v="1177"/>
    <n v="39486"/>
    <x v="2"/>
    <n v="130520"/>
    <n v="505.7"/>
    <n v="54189.785000000003"/>
    <s v="Pacific"/>
    <n v="4.9466517857142858"/>
    <n v="69.253124999999997"/>
    <n v="0.94141886151231946"/>
    <n v="3.0445593580766679"/>
    <n v="2.9745116927373285"/>
    <n v="1.2041199826559248"/>
    <n v="3.0707764628434346"/>
    <n v="0.69431133974250514"/>
    <n v="1.8404393754207431"/>
    <n v="-2.6217104766766749E-2"/>
    <d v="2007-04-01T00:00:00"/>
  </r>
  <r>
    <n v="1238"/>
    <s v="Basic Sun Preparations"/>
    <n v="2007"/>
    <x v="7"/>
    <n v="284"/>
    <n v="1129.3399999999999"/>
    <n v="1326.86"/>
    <n v="520.23"/>
    <n v="16"/>
    <n v="1177"/>
    <n v="39486"/>
    <x v="2"/>
    <n v="130520"/>
    <n v="505.7"/>
    <n v="54189.785000000003"/>
    <s v="Pacific"/>
    <n v="4.6720422535211261"/>
    <n v="82.928749999999994"/>
    <n v="1.12732370433305"/>
    <n v="3.1228251018885569"/>
    <n v="3.0528247106532929"/>
    <n v="1.2041199826559248"/>
    <n v="3.0707764628434346"/>
    <n v="0.66950676184151903"/>
    <n v="1.9187051192326319"/>
    <n v="5.2048639045121962E-2"/>
    <d v="2007-05-01T00:00:00"/>
  </r>
  <r>
    <n v="1238"/>
    <s v="Basic Sun Preparations"/>
    <n v="2007"/>
    <x v="4"/>
    <n v="332"/>
    <n v="1320.67"/>
    <n v="1551.9"/>
    <n v="604.01"/>
    <n v="16"/>
    <n v="1177"/>
    <n v="39486"/>
    <x v="2"/>
    <n v="130520"/>
    <n v="505.7"/>
    <n v="54189.785000000003"/>
    <s v="Pacific"/>
    <n v="4.6743975903614459"/>
    <n v="96.993750000000006"/>
    <n v="1.3185216652506373"/>
    <n v="3.1908637331287451"/>
    <n v="3.1207943126311086"/>
    <n v="1.2041199826559248"/>
    <n v="3.0707764628434346"/>
    <n v="0.66972564942470869"/>
    <n v="1.9867437504728203"/>
    <n v="0.12008727028531035"/>
    <d v="2007-06-01T00:00:00"/>
  </r>
  <r>
    <n v="1238"/>
    <s v="Basic Sun Preparations"/>
    <n v="2007"/>
    <x v="5"/>
    <n v="311"/>
    <n v="1166.3800000000001"/>
    <n v="1370.72"/>
    <n v="631.38"/>
    <n v="16"/>
    <n v="1177"/>
    <n v="39486"/>
    <x v="2"/>
    <n v="130520"/>
    <n v="505.7"/>
    <n v="54189.785000000003"/>
    <s v="Pacific"/>
    <n v="4.4074598070739555"/>
    <n v="85.67"/>
    <n v="1.1645879354290569"/>
    <n v="3.1369487495567716"/>
    <n v="3.0668400641596794"/>
    <n v="1.2041199826559248"/>
    <n v="3.0707764628434346"/>
    <n v="0.644188360529934"/>
    <n v="1.9328287669008466"/>
    <n v="6.6172286713336734E-2"/>
    <d v="2007-07-01T00:00:00"/>
  </r>
  <r>
    <n v="1238"/>
    <s v="Basic Sun Preparations"/>
    <n v="2007"/>
    <x v="6"/>
    <n v="383"/>
    <n v="1471.82"/>
    <n v="1729.4"/>
    <n v="597.91999999999996"/>
    <n v="16"/>
    <n v="1177"/>
    <n v="39486"/>
    <x v="2"/>
    <n v="130520"/>
    <n v="505.7"/>
    <n v="54189.785000000003"/>
    <s v="Pacific"/>
    <n v="4.5154046997389035"/>
    <n v="108.08750000000001"/>
    <n v="1.4693288020390824"/>
    <n v="3.2378954546396037"/>
    <n v="3.1678547000920156"/>
    <n v="1.2041199826559248"/>
    <n v="3.0707764628434346"/>
    <n v="0.65469668067098108"/>
    <n v="2.0337754719836791"/>
    <n v="0.1671189917961691"/>
    <d v="2007-08-01T00:00:00"/>
  </r>
  <r>
    <n v="1238"/>
    <s v="Basic Sun Preparations"/>
    <n v="2007"/>
    <x v="9"/>
    <n v="397"/>
    <n v="1431.5"/>
    <n v="1682.06"/>
    <n v="608.83000000000004"/>
    <n v="16"/>
    <n v="1177"/>
    <n v="39486"/>
    <x v="2"/>
    <n v="130520"/>
    <n v="505.7"/>
    <n v="54189.785000000003"/>
    <s v="Pacific"/>
    <n v="4.236926952141058"/>
    <n v="105.12875"/>
    <n v="1.42910790144435"/>
    <n v="3.2258414832598499"/>
    <n v="3.1557913523576175"/>
    <n v="1.2041199826559248"/>
    <n v="3.0707764628434346"/>
    <n v="0.62705097649673491"/>
    <n v="2.0217215006039253"/>
    <n v="0.15506502041641526"/>
    <d v="2007-09-01T00:00:00"/>
  </r>
  <r>
    <n v="1238"/>
    <s v="Basic Sun Preparations"/>
    <n v="2007"/>
    <x v="10"/>
    <n v="820"/>
    <n v="2864.52"/>
    <n v="3365.81"/>
    <n v="1101.3900000000001"/>
    <n v="16"/>
    <n v="1177"/>
    <n v="39486"/>
    <x v="2"/>
    <n v="130520"/>
    <n v="505.7"/>
    <n v="54189.785000000003"/>
    <s v="Pacific"/>
    <n v="4.1046463414634147"/>
    <n v="210.363125"/>
    <n v="2.8596516567544605"/>
    <n v="3.5270895964049473"/>
    <n v="3.457051858828367"/>
    <n v="1.2041199826559248"/>
    <n v="3.0707764628434346"/>
    <n v="0.61327574402123075"/>
    <n v="2.3229696137490228"/>
    <n v="0.45631313356151271"/>
    <d v="2007-10-01T00:00:00"/>
  </r>
  <r>
    <n v="1238"/>
    <s v="Basic Sun Preparations"/>
    <n v="2007"/>
    <x v="11"/>
    <n v="612"/>
    <n v="2454.6799999999998"/>
    <n v="2884.45"/>
    <n v="891.35"/>
    <n v="16"/>
    <n v="1177"/>
    <n v="39486"/>
    <x v="2"/>
    <n v="130520"/>
    <n v="505.7"/>
    <n v="54189.785000000003"/>
    <s v="Pacific"/>
    <n v="4.7131535947712413"/>
    <n v="180.27812499999999"/>
    <n v="2.4506796941376381"/>
    <n v="3.4600630151567717"/>
    <n v="3.3899948841199321"/>
    <n v="1.2041199826559248"/>
    <n v="3.0707764628434346"/>
    <n v="0.67331159301121069"/>
    <n v="2.2559430325008472"/>
    <n v="0.38928655231333725"/>
    <d v="2007-11-01T00:00:00"/>
  </r>
  <r>
    <n v="1238"/>
    <s v="Basic Sun Preparations"/>
    <n v="2007"/>
    <x v="8"/>
    <n v="397"/>
    <n v="1454.07"/>
    <n v="1708.64"/>
    <n v="491.31"/>
    <n v="16"/>
    <n v="1177"/>
    <n v="39486"/>
    <x v="2"/>
    <n v="130520"/>
    <n v="505.7"/>
    <n v="54189.785000000003"/>
    <s v="Pacific"/>
    <n v="4.3038790931989928"/>
    <n v="106.79"/>
    <n v="1.4516907391673748"/>
    <n v="3.2326505691672534"/>
    <n v="3.1625853142822815"/>
    <n v="1.2041199826559248"/>
    <n v="3.0707764628434346"/>
    <n v="0.6338600624041385"/>
    <n v="2.0285305865113288"/>
    <n v="0.16187410632381882"/>
    <d v="2007-12-01T00:00:00"/>
  </r>
  <r>
    <n v="1262"/>
    <s v="Basic Sun Preparations"/>
    <n v="2007"/>
    <x v="3"/>
    <n v="12"/>
    <n v="46.51"/>
    <n v="54.65"/>
    <n v="16.88"/>
    <n v="4"/>
    <n v="261"/>
    <n v="13046"/>
    <x v="2"/>
    <n v="79018"/>
    <n v="156.19999999999999"/>
    <n v="14025.96"/>
    <s v="Pacific"/>
    <n v="4.5541666666666663"/>
    <n v="13.6625"/>
    <n v="0.20938697318007662"/>
    <n v="1.7375901662857216"/>
    <n v="1.6675463395115164"/>
    <n v="0.6020599913279624"/>
    <n v="2.4166405073382808"/>
    <n v="0.65840892023809672"/>
    <n v="1.1355301749577591"/>
    <n v="-0.67905034105255935"/>
    <d v="2007-01-01T00:00:00"/>
  </r>
  <r>
    <n v="1262"/>
    <s v="Basic Sun Preparations"/>
    <n v="2007"/>
    <x v="0"/>
    <n v="36"/>
    <n v="174.26"/>
    <n v="204.76"/>
    <n v="107.79"/>
    <n v="4"/>
    <n v="261"/>
    <n v="13046"/>
    <x v="2"/>
    <n v="79018"/>
    <n v="156.19999999999999"/>
    <n v="14025.96"/>
    <s v="Pacific"/>
    <n v="5.6877777777777778"/>
    <n v="51.19"/>
    <n v="0.78452107279693484"/>
    <n v="2.3112451208782079"/>
    <n v="2.241197709698056"/>
    <n v="0.6020599913279624"/>
    <n v="2.4166405073382808"/>
    <n v="0.7549426201109205"/>
    <n v="1.7091851295502454"/>
    <n v="-0.10539538646007317"/>
    <d v="2007-02-01T00:00:00"/>
  </r>
  <r>
    <n v="1262"/>
    <s v="Basic Sun Preparations"/>
    <n v="2007"/>
    <x v="1"/>
    <n v="28"/>
    <n v="120.09"/>
    <n v="141.1"/>
    <n v="82.54"/>
    <n v="4"/>
    <n v="261"/>
    <n v="13046"/>
    <x v="2"/>
    <n v="79018"/>
    <n v="156.19999999999999"/>
    <n v="14025.96"/>
    <s v="Pacific"/>
    <n v="5.0392857142857137"/>
    <n v="35.274999999999999"/>
    <n v="0.5406130268199234"/>
    <n v="2.1495270137543478"/>
    <n v="2.0795068448247678"/>
    <n v="0.6020599913279624"/>
    <n v="2.4166405073382808"/>
    <n v="0.70236898241212853"/>
    <n v="1.5474670224263853"/>
    <n v="-0.2671134935839331"/>
    <d v="2007-03-01T00:00:00"/>
  </r>
  <r>
    <n v="1262"/>
    <s v="Basic Sun Preparations"/>
    <n v="2007"/>
    <x v="2"/>
    <n v="37"/>
    <n v="140.16"/>
    <n v="164.68"/>
    <n v="91.1"/>
    <n v="4"/>
    <n v="261"/>
    <n v="13046"/>
    <x v="2"/>
    <n v="79018"/>
    <n v="156.19999999999999"/>
    <n v="14025.96"/>
    <s v="Pacific"/>
    <n v="4.4508108108108111"/>
    <n v="41.17"/>
    <n v="0.63095785440613028"/>
    <n v="2.2166408583254484"/>
    <n v="2.1466240888240056"/>
    <n v="0.6020599913279624"/>
    <n v="2.4166405073382808"/>
    <n v="0.64843913425845345"/>
    <n v="1.6145808669974862"/>
    <n v="-0.19999964901283251"/>
    <d v="2007-04-01T00:00:00"/>
  </r>
  <r>
    <n v="1262"/>
    <s v="Basic Sun Preparations"/>
    <n v="2007"/>
    <x v="7"/>
    <n v="79"/>
    <n v="320.19"/>
    <n v="376.24"/>
    <n v="176.99"/>
    <n v="4"/>
    <n v="261"/>
    <n v="13046"/>
    <x v="2"/>
    <n v="79018"/>
    <n v="156.19999999999999"/>
    <n v="14025.96"/>
    <s v="Pacific"/>
    <n v="4.7625316455696201"/>
    <n v="94.06"/>
    <n v="1.4415325670498085"/>
    <n v="2.5754649657380231"/>
    <n v="2.5054077641459398"/>
    <n v="0.6020599913279624"/>
    <n v="2.4166405073382808"/>
    <n v="0.67783787444758159"/>
    <n v="1.9734049744100608"/>
    <n v="0.15882445839974213"/>
    <d v="2007-05-01T00:00:00"/>
  </r>
  <r>
    <n v="1262"/>
    <s v="Basic Sun Preparations"/>
    <n v="2007"/>
    <x v="4"/>
    <n v="97"/>
    <n v="373.31"/>
    <n v="438.63"/>
    <n v="248.62"/>
    <n v="4"/>
    <n v="261"/>
    <n v="13046"/>
    <x v="2"/>
    <n v="79018"/>
    <n v="156.19999999999999"/>
    <n v="14025.96"/>
    <s v="Pacific"/>
    <n v="4.521958762886598"/>
    <n v="109.6575"/>
    <n v="1.6805747126436781"/>
    <n v="2.6420983318305482"/>
    <n v="2.5720696236971334"/>
    <n v="0.6020599913279624"/>
    <n v="2.4166405073382808"/>
    <n v="0.65532659756430356"/>
    <n v="2.0400383405025861"/>
    <n v="0.22545782449226742"/>
    <d v="2007-06-01T00:00:00"/>
  </r>
  <r>
    <n v="1262"/>
    <s v="Basic Sun Preparations"/>
    <n v="2007"/>
    <x v="5"/>
    <n v="49"/>
    <n v="171.08"/>
    <n v="201.01"/>
    <n v="100.33"/>
    <n v="4"/>
    <n v="261"/>
    <n v="13046"/>
    <x v="2"/>
    <n v="79018"/>
    <n v="156.19999999999999"/>
    <n v="14025.96"/>
    <s v="Pacific"/>
    <n v="4.1022448979591832"/>
    <n v="50.252499999999998"/>
    <n v="0.7701532567049808"/>
    <n v="2.303217663573669"/>
    <n v="2.2331992415847735"/>
    <n v="0.6020599913279624"/>
    <n v="2.4166405073382808"/>
    <n v="0.61302158354515512"/>
    <n v="1.7011576722457065"/>
    <n v="-0.1134228437646122"/>
    <d v="2007-07-01T00:00:00"/>
  </r>
  <r>
    <n v="1262"/>
    <s v="Basic Sun Preparations"/>
    <n v="2007"/>
    <x v="6"/>
    <n v="81"/>
    <n v="285.35000000000002"/>
    <n v="335.23"/>
    <n v="175.4"/>
    <n v="4"/>
    <n v="261"/>
    <n v="13046"/>
    <x v="2"/>
    <n v="79018"/>
    <n v="156.19999999999999"/>
    <n v="14025.96"/>
    <s v="Pacific"/>
    <n v="4.1386419753086425"/>
    <n v="83.807500000000005"/>
    <n v="1.2844061302681993"/>
    <n v="2.5253428770568647"/>
    <n v="2.455377876884977"/>
    <n v="0.6020599913279624"/>
    <n v="2.4166405073382808"/>
    <n v="0.61685785817821481"/>
    <n v="1.9232828857289022"/>
    <n v="0.10870236971858359"/>
    <d v="2007-08-01T00:00:00"/>
  </r>
  <r>
    <n v="1262"/>
    <s v="Basic Sun Preparations"/>
    <n v="2007"/>
    <x v="9"/>
    <n v="124"/>
    <n v="471.41"/>
    <n v="553.87"/>
    <n v="194.52"/>
    <n v="4"/>
    <n v="261"/>
    <n v="13046"/>
    <x v="2"/>
    <n v="79018"/>
    <n v="156.19999999999999"/>
    <n v="14025.96"/>
    <s v="Pacific"/>
    <n v="4.4666935483870969"/>
    <n v="138.4675"/>
    <n v="2.1221072796934868"/>
    <n v="2.7434078425120929"/>
    <n v="2.6733987909561354"/>
    <n v="0.6020599913279624"/>
    <n v="2.4166405073382808"/>
    <n v="0.64998615734985787"/>
    <n v="2.1413478511841304"/>
    <n v="0.32676733517381196"/>
    <d v="2007-09-01T00:00:00"/>
  </r>
  <r>
    <n v="1262"/>
    <s v="Basic Sun Preparations"/>
    <n v="2007"/>
    <x v="10"/>
    <n v="259"/>
    <n v="926.69"/>
    <n v="1088.9000000000001"/>
    <n v="357.57"/>
    <n v="4"/>
    <n v="261"/>
    <n v="13046"/>
    <x v="2"/>
    <n v="79018"/>
    <n v="156.19999999999999"/>
    <n v="14025.96"/>
    <s v="Pacific"/>
    <n v="4.2042471042471048"/>
    <n v="272.22500000000002"/>
    <n v="4.1720306513409966"/>
    <n v="3.0369879978069059"/>
    <n v="2.9669344765333054"/>
    <n v="0.6020599913279624"/>
    <n v="2.4166405073382808"/>
    <n v="0.62368823372565418"/>
    <n v="2.4349280064789438"/>
    <n v="0.62034749046862514"/>
    <d v="2007-10-01T00:00:00"/>
  </r>
  <r>
    <n v="1262"/>
    <s v="Basic Sun Preparations"/>
    <n v="2007"/>
    <x v="11"/>
    <n v="170"/>
    <n v="626.96"/>
    <n v="736.69"/>
    <n v="253.95"/>
    <n v="4"/>
    <n v="261"/>
    <n v="13046"/>
    <x v="2"/>
    <n v="79018"/>
    <n v="156.19999999999999"/>
    <n v="14025.96"/>
    <s v="Pacific"/>
    <n v="4.3334705882352944"/>
    <n v="184.17250000000001"/>
    <n v="2.8225670498084292"/>
    <n v="2.8672847746814147"/>
    <n v="2.7972398337598658"/>
    <n v="0.6020599913279624"/>
    <n v="2.4166405073382808"/>
    <n v="0.63683585330314074"/>
    <n v="2.2652247833534522"/>
    <n v="0.45064426734313368"/>
    <d v="2007-11-01T00:00:00"/>
  </r>
  <r>
    <n v="1262"/>
    <s v="Basic Sun Preparations"/>
    <n v="2007"/>
    <x v="8"/>
    <n v="60"/>
    <n v="233.29"/>
    <n v="274.08999999999997"/>
    <n v="150.71"/>
    <n v="4"/>
    <n v="261"/>
    <n v="13046"/>
    <x v="2"/>
    <n v="79018"/>
    <n v="156.19999999999999"/>
    <n v="14025.96"/>
    <s v="Pacific"/>
    <n v="4.5681666666666665"/>
    <n v="68.522499999999994"/>
    <n v="1.0501532567049807"/>
    <n v="2.4378931908695134"/>
    <n v="2.3678961231148068"/>
    <n v="0.6020599913279624"/>
    <n v="2.4166405073382808"/>
    <n v="0.65974194048586987"/>
    <n v="1.8358331995415511"/>
    <n v="2.1252683531232459E-2"/>
    <d v="2007-12-01T00:00:00"/>
  </r>
  <r>
    <n v="1403"/>
    <s v="Basic Sun Preparations"/>
    <n v="2007"/>
    <x v="3"/>
    <n v="101"/>
    <n v="427.7"/>
    <n v="502.53"/>
    <n v="211.84"/>
    <n v="8"/>
    <n v="489"/>
    <n v="20390"/>
    <x v="2"/>
    <n v="36129"/>
    <n v="308"/>
    <n v="35819.22"/>
    <s v="Pacific"/>
    <n v="4.9755445544554453"/>
    <n v="62.816249999999997"/>
    <n v="1.0276687116564416"/>
    <n v="2.7011619933473567"/>
    <n v="2.6311392502568109"/>
    <n v="0.90308998699194354"/>
    <n v="2.6893088591236203"/>
    <n v="0.69684061956471399"/>
    <n v="1.798072006355413"/>
    <n v="1.1853134223736317E-2"/>
    <d v="2007-01-01T00:00:00"/>
  </r>
  <r>
    <n v="1403"/>
    <s v="Basic Sun Preparations"/>
    <n v="2007"/>
    <x v="0"/>
    <n v="93"/>
    <n v="452.99"/>
    <n v="532.29999999999995"/>
    <n v="201.99"/>
    <n v="8"/>
    <n v="489"/>
    <n v="20390"/>
    <x v="2"/>
    <n v="36129"/>
    <n v="308"/>
    <n v="35819.22"/>
    <s v="Pacific"/>
    <n v="5.7236559139784937"/>
    <n v="66.537499999999994"/>
    <n v="1.0885480572597137"/>
    <n v="2.7261564661727546"/>
    <n v="2.656088614832357"/>
    <n v="0.90308998699194354"/>
    <n v="2.6893088591236203"/>
    <n v="0.75767351761881963"/>
    <n v="1.8230664791808113"/>
    <n v="3.6847607049134617E-2"/>
    <d v="2007-02-01T00:00:00"/>
  </r>
  <r>
    <n v="1403"/>
    <s v="Basic Sun Preparations"/>
    <n v="2007"/>
    <x v="1"/>
    <n v="100"/>
    <n v="409.79"/>
    <n v="481.51"/>
    <n v="230.06"/>
    <n v="8"/>
    <n v="489"/>
    <n v="20390"/>
    <x v="2"/>
    <n v="36129"/>
    <n v="308"/>
    <n v="35819.22"/>
    <s v="Pacific"/>
    <n v="4.8151000000000002"/>
    <n v="60.188749999999999"/>
    <n v="0.98468302658486706"/>
    <n v="2.6826053109823009"/>
    <n v="2.6125613562179129"/>
    <n v="0.90308998699194354"/>
    <n v="2.6893088591236203"/>
    <n v="0.68260531098230115"/>
    <n v="1.7795153239903576"/>
    <n v="-6.7035481413191024E-3"/>
    <d v="2007-03-01T00:00:00"/>
  </r>
  <r>
    <n v="1403"/>
    <s v="Basic Sun Preparations"/>
    <n v="2007"/>
    <x v="2"/>
    <n v="142"/>
    <n v="618.63"/>
    <n v="726.9"/>
    <n v="359.32"/>
    <n v="8"/>
    <n v="489"/>
    <n v="20390"/>
    <x v="2"/>
    <n v="36129"/>
    <n v="308"/>
    <n v="35819.22"/>
    <s v="Pacific"/>
    <n v="5.1190140845070422"/>
    <n v="90.862499999999997"/>
    <n v="1.4865030674846624"/>
    <n v="2.8614746688571686"/>
    <n v="2.7914309769645094"/>
    <n v="0.90308998699194354"/>
    <n v="2.6893088591236203"/>
    <n v="0.70918632447411212"/>
    <n v="1.9583846818652251"/>
    <n v="0.17216580973354836"/>
    <d v="2007-04-01T00:00:00"/>
  </r>
  <r>
    <n v="1403"/>
    <s v="Basic Sun Preparations"/>
    <n v="2007"/>
    <x v="7"/>
    <n v="233"/>
    <n v="1102.03"/>
    <n v="1294.9000000000001"/>
    <n v="528.14"/>
    <n v="8"/>
    <n v="489"/>
    <n v="20390"/>
    <x v="2"/>
    <n v="36129"/>
    <n v="308"/>
    <n v="35819.22"/>
    <s v="Pacific"/>
    <n v="5.5575107296137345"/>
    <n v="161.86250000000001"/>
    <n v="2.6480572597137018"/>
    <n v="3.1122362308689393"/>
    <n v="3.0421934172536216"/>
    <n v="0.90308998699194354"/>
    <n v="2.6893088591236203"/>
    <n v="0.7448803098429202"/>
    <n v="2.2091462438769955"/>
    <n v="0.42292737174531891"/>
    <d v="2007-05-01T00:00:00"/>
  </r>
  <r>
    <n v="1403"/>
    <s v="Basic Sun Preparations"/>
    <n v="2007"/>
    <x v="4"/>
    <n v="270"/>
    <n v="1294.33"/>
    <n v="1520.99"/>
    <n v="582.54"/>
    <n v="8"/>
    <n v="489"/>
    <n v="20390"/>
    <x v="2"/>
    <n v="36129"/>
    <n v="308"/>
    <n v="35819.22"/>
    <s v="Pacific"/>
    <n v="5.6332962962962965"/>
    <n v="190.12375"/>
    <n v="3.1104089979550102"/>
    <n v="3.1821263587215745"/>
    <n v="3.1120450173740517"/>
    <n v="0.90308998699194354"/>
    <n v="2.6893088591236203"/>
    <n v="0.7507625945625872"/>
    <n v="2.2790363717296311"/>
    <n v="0.49281749959795429"/>
    <d v="2007-06-01T00:00:00"/>
  </r>
  <r>
    <n v="1403"/>
    <s v="Basic Sun Preparations"/>
    <n v="2007"/>
    <x v="5"/>
    <n v="231"/>
    <n v="1089.05"/>
    <n v="1279.6300000000001"/>
    <n v="536.11"/>
    <n v="8"/>
    <n v="489"/>
    <n v="20390"/>
    <x v="2"/>
    <n v="36129"/>
    <n v="308"/>
    <n v="35819.22"/>
    <s v="Pacific"/>
    <n v="5.5395238095238097"/>
    <n v="159.95375000000001"/>
    <n v="2.6168302658486708"/>
    <n v="3.1070844132514961"/>
    <n v="3.0370478193568853"/>
    <n v="0.90308998699194354"/>
    <n v="2.6893088591236203"/>
    <n v="0.74347243335935165"/>
    <n v="2.2039944262595523"/>
    <n v="0.4177755541278757"/>
    <d v="2007-07-01T00:00:00"/>
  </r>
  <r>
    <n v="1403"/>
    <s v="Basic Sun Preparations"/>
    <n v="2007"/>
    <x v="6"/>
    <n v="279"/>
    <n v="1177.98"/>
    <n v="1384.25"/>
    <n v="397.49"/>
    <n v="8"/>
    <n v="489"/>
    <n v="20390"/>
    <x v="2"/>
    <n v="36129"/>
    <n v="308"/>
    <n v="35819.22"/>
    <s v="Pacific"/>
    <n v="4.9614695340501793"/>
    <n v="173.03125"/>
    <n v="2.8307770961145193"/>
    <n v="3.1412145321839708"/>
    <n v="3.0711379169677442"/>
    <n v="0.90308998699194354"/>
    <n v="2.6893088591236203"/>
    <n v="0.69561032891037344"/>
    <n v="2.2381245451920275"/>
    <n v="0.45190567306035073"/>
    <d v="2007-08-01T00:00:00"/>
  </r>
  <r>
    <n v="1403"/>
    <s v="Basic Sun Preparations"/>
    <n v="2007"/>
    <x v="9"/>
    <n v="282"/>
    <n v="1250.01"/>
    <n v="1468.79"/>
    <n v="520.70000000000005"/>
    <n v="8"/>
    <n v="489"/>
    <n v="20390"/>
    <x v="2"/>
    <n v="36129"/>
    <n v="308"/>
    <n v="35819.22"/>
    <s v="Pacific"/>
    <n v="5.2084751773049645"/>
    <n v="183.59875"/>
    <n v="3.0036605316973413"/>
    <n v="3.1669597070491586"/>
    <n v="3.0969134873500144"/>
    <n v="0.90308998699194354"/>
    <n v="2.6893088591236203"/>
    <n v="0.71671059872979748"/>
    <n v="2.2638697200572149"/>
    <n v="0.4776508479255383"/>
    <d v="2007-09-01T00:00:00"/>
  </r>
  <r>
    <n v="1403"/>
    <s v="Basic Sun Preparations"/>
    <n v="2007"/>
    <x v="10"/>
    <n v="760"/>
    <n v="3283.73"/>
    <n v="3858.59"/>
    <n v="1294.3"/>
    <n v="8"/>
    <n v="489"/>
    <n v="20390"/>
    <x v="2"/>
    <n v="36129"/>
    <n v="308"/>
    <n v="35819.22"/>
    <s v="Pacific"/>
    <n v="5.0770921052631577"/>
    <n v="482.32375000000002"/>
    <n v="7.8907770961145198"/>
    <n v="3.5864286344414942"/>
    <n v="3.5163674406731249"/>
    <n v="0.90308998699194354"/>
    <n v="2.6893088591236203"/>
    <n v="0.70561504216070259"/>
    <n v="2.6833386474495504"/>
    <n v="0.89711977531787379"/>
    <d v="2007-10-01T00:00:00"/>
  </r>
  <r>
    <n v="1403"/>
    <s v="Basic Sun Preparations"/>
    <n v="2007"/>
    <x v="11"/>
    <n v="517"/>
    <n v="2272.58"/>
    <n v="2670.38"/>
    <n v="882.44"/>
    <n v="8"/>
    <n v="489"/>
    <n v="20390"/>
    <x v="2"/>
    <n v="36129"/>
    <n v="308"/>
    <n v="35819.22"/>
    <s v="Pacific"/>
    <n v="5.1651450676982593"/>
    <n v="333.79750000000001"/>
    <n v="5.4608997955010228"/>
    <n v="3.4265730666680936"/>
    <n v="3.3565191803195358"/>
    <n v="0.90308998699194354"/>
    <n v="2.6893088591236203"/>
    <n v="0.71308252357415114"/>
    <n v="2.5234830796761498"/>
    <n v="0.73726420754447342"/>
    <d v="2007-11-01T00:00:00"/>
  </r>
  <r>
    <n v="1403"/>
    <s v="Basic Sun Preparations"/>
    <n v="2007"/>
    <x v="8"/>
    <n v="380"/>
    <n v="1485.11"/>
    <n v="1745.02"/>
    <n v="466.52"/>
    <n v="8"/>
    <n v="489"/>
    <n v="20390"/>
    <x v="2"/>
    <n v="36129"/>
    <n v="308"/>
    <n v="35819.22"/>
    <s v="Pacific"/>
    <n v="4.5921578947368422"/>
    <n v="218.1275"/>
    <n v="3.5685480572597137"/>
    <n v="3.2418004088538592"/>
    <n v="3.1717586224234324"/>
    <n v="0.90308998699194354"/>
    <n v="2.6893088591236203"/>
    <n v="0.662016812237049"/>
    <n v="2.3387104218619155"/>
    <n v="0.55249154973023895"/>
    <d v="2007-12-01T00:00:00"/>
  </r>
  <r>
    <n v="1407"/>
    <s v="Basic Sun Preparations"/>
    <n v="2007"/>
    <x v="3"/>
    <n v="107"/>
    <n v="507.36"/>
    <n v="596.21"/>
    <n v="232.52"/>
    <n v="6"/>
    <n v="350"/>
    <n v="21304"/>
    <x v="2"/>
    <n v="35166"/>
    <n v="221.2"/>
    <n v="32038.91"/>
    <s v="Mid-Atlantic"/>
    <n v="5.5720560747663557"/>
    <n v="99.368333333333339"/>
    <n v="1.703457142857143"/>
    <n v="2.7753992560112675"/>
    <n v="2.7053162246830134"/>
    <n v="0.77815125038364363"/>
    <n v="2.5440680443502757"/>
    <n v="0.74601547832605775"/>
    <n v="1.9972480056276238"/>
    <n v="0.2313312116609918"/>
    <d v="2007-01-01T00:00:00"/>
  </r>
  <r>
    <n v="1407"/>
    <s v="Basic Sun Preparations"/>
    <n v="2007"/>
    <x v="0"/>
    <n v="65"/>
    <n v="259.74"/>
    <n v="305.19"/>
    <n v="124.72"/>
    <n v="6"/>
    <n v="350"/>
    <n v="21304"/>
    <x v="2"/>
    <n v="35166"/>
    <n v="221.2"/>
    <n v="32038.91"/>
    <s v="Mid-Atlantic"/>
    <n v="4.6952307692307693"/>
    <n v="50.865000000000002"/>
    <n v="0.87197142857142862"/>
    <n v="2.484570299217411"/>
    <n v="2.4145388361968001"/>
    <n v="0.77815125038364363"/>
    <n v="2.5440680443502757"/>
    <n v="0.67165694257455566"/>
    <n v="1.7064190488337676"/>
    <n v="-5.9497745132864432E-2"/>
    <d v="2007-02-01T00:00:00"/>
  </r>
  <r>
    <n v="1407"/>
    <s v="Basic Sun Preparations"/>
    <n v="2007"/>
    <x v="1"/>
    <n v="102"/>
    <n v="436.2"/>
    <n v="512.54"/>
    <n v="235.51"/>
    <n v="6"/>
    <n v="350"/>
    <n v="21304"/>
    <x v="2"/>
    <n v="35166"/>
    <n v="221.2"/>
    <n v="32038.91"/>
    <s v="Mid-Atlantic"/>
    <n v="5.0249019607843133"/>
    <n v="85.423333333333332"/>
    <n v="1.4643999999999999"/>
    <n v="2.7097277645597693"/>
    <n v="2.6396856612426816"/>
    <n v="0.77815125038364363"/>
    <n v="2.5440680443502757"/>
    <n v="0.70112759279785153"/>
    <n v="1.9315765141761254"/>
    <n v="0.16565972020949343"/>
    <d v="2007-03-01T00:00:00"/>
  </r>
  <r>
    <n v="1407"/>
    <s v="Basic Sun Preparations"/>
    <n v="2007"/>
    <x v="2"/>
    <n v="94"/>
    <n v="464.21"/>
    <n v="545.5"/>
    <n v="178.08"/>
    <n v="6"/>
    <n v="350"/>
    <n v="21304"/>
    <x v="2"/>
    <n v="35166"/>
    <n v="221.2"/>
    <n v="32038.91"/>
    <s v="Mid-Atlantic"/>
    <n v="5.8031914893617023"/>
    <n v="90.916666666666671"/>
    <n v="1.5585714285714285"/>
    <n v="2.7367947549243605"/>
    <n v="2.6667144917813399"/>
    <n v="0.77815125038364363"/>
    <n v="2.5440680443502757"/>
    <n v="0.76366690132466208"/>
    <n v="1.9586435045407171"/>
    <n v="0.19272671057408503"/>
    <d v="2007-04-01T00:00:00"/>
  </r>
  <r>
    <n v="1407"/>
    <s v="Basic Sun Preparations"/>
    <n v="2007"/>
    <x v="7"/>
    <n v="223"/>
    <n v="1006.95"/>
    <n v="1183.26"/>
    <n v="451.03"/>
    <n v="6"/>
    <n v="350"/>
    <n v="21304"/>
    <x v="2"/>
    <n v="35166"/>
    <n v="221.2"/>
    <n v="32038.91"/>
    <s v="Mid-Atlantic"/>
    <n v="5.3060986547085198"/>
    <n v="197.21"/>
    <n v="3.3807428571428573"/>
    <n v="3.0730801834772108"/>
    <n v="3.0030079062406019"/>
    <n v="0.77815125038364363"/>
    <n v="2.5440680443502757"/>
    <n v="0.72477532042905024"/>
    <n v="2.2949289330935674"/>
    <n v="0.52901213912693523"/>
    <d v="2007-05-01T00:00:00"/>
  </r>
  <r>
    <n v="1407"/>
    <s v="Basic Sun Preparations"/>
    <n v="2007"/>
    <x v="4"/>
    <n v="271"/>
    <n v="1268.49"/>
    <n v="1490.6"/>
    <n v="550.62"/>
    <n v="6"/>
    <n v="350"/>
    <n v="21304"/>
    <x v="2"/>
    <n v="35166"/>
    <n v="221.2"/>
    <n v="32038.91"/>
    <s v="Mid-Atlantic"/>
    <n v="5.5003690036900368"/>
    <n v="248.43333333333331"/>
    <n v="4.2588571428571429"/>
    <n v="3.1733611168942319"/>
    <n v="3.103287047858942"/>
    <n v="0.77815125038364363"/>
    <n v="2.5440680443502757"/>
    <n v="0.74039182601982612"/>
    <n v="2.3952098665105881"/>
    <n v="0.62929307254395617"/>
    <d v="2007-06-01T00:00:00"/>
  </r>
  <r>
    <n v="1407"/>
    <s v="Basic Sun Preparations"/>
    <n v="2007"/>
    <x v="5"/>
    <n v="118"/>
    <n v="534.51"/>
    <n v="628.04999999999995"/>
    <n v="248.94"/>
    <n v="6"/>
    <n v="350"/>
    <n v="21304"/>
    <x v="2"/>
    <n v="35166"/>
    <n v="221.2"/>
    <n v="32038.91"/>
    <s v="Mid-Atlantic"/>
    <n v="5.3224576271186441"/>
    <n v="104.675"/>
    <n v="1.7944285714285713"/>
    <n v="2.7979942199469119"/>
    <n v="2.7279558347163464"/>
    <n v="0.77815125038364363"/>
    <n v="2.5440680443502757"/>
    <n v="0.72611221264078629"/>
    <n v="2.019842969563268"/>
    <n v="0.25392617559663605"/>
    <d v="2007-07-01T00:00:00"/>
  </r>
  <r>
    <n v="1407"/>
    <s v="Basic Sun Preparations"/>
    <n v="2007"/>
    <x v="6"/>
    <n v="167"/>
    <n v="694.96"/>
    <n v="816.67"/>
    <n v="247.85"/>
    <n v="6"/>
    <n v="350"/>
    <n v="21304"/>
    <x v="2"/>
    <n v="35166"/>
    <n v="221.2"/>
    <n v="32038.91"/>
    <s v="Mid-Atlantic"/>
    <n v="4.890239520958084"/>
    <n v="136.11166666666665"/>
    <n v="2.3333428571428572"/>
    <n v="2.9120466022717908"/>
    <n v="2.8419598085049302"/>
    <n v="0.77815125038364363"/>
    <n v="2.5440680443502757"/>
    <n v="0.68933013112420749"/>
    <n v="2.1338953518881469"/>
    <n v="0.36797855792151518"/>
    <d v="2007-08-01T00:00:00"/>
  </r>
  <r>
    <n v="1407"/>
    <s v="Basic Sun Preparations"/>
    <n v="2007"/>
    <x v="9"/>
    <n v="237"/>
    <n v="1022.91"/>
    <n v="1202.01"/>
    <n v="401.64"/>
    <n v="6"/>
    <n v="350"/>
    <n v="21304"/>
    <x v="2"/>
    <n v="35166"/>
    <n v="221.2"/>
    <n v="32038.91"/>
    <s v="Mid-Atlantic"/>
    <n v="5.0717721518987338"/>
    <n v="200.33500000000001"/>
    <n v="3.4343142857142857"/>
    <n v="3.0799080807505423"/>
    <n v="3.0098374243056893"/>
    <n v="0.77815125038364363"/>
    <n v="2.5440680443502757"/>
    <n v="0.70515973474043847"/>
    <n v="2.3017568303668989"/>
    <n v="0.53584003640026678"/>
    <d v="2007-09-01T00:00:00"/>
  </r>
  <r>
    <n v="1407"/>
    <s v="Basic Sun Preparations"/>
    <n v="2007"/>
    <x v="10"/>
    <n v="711"/>
    <n v="3004.97"/>
    <n v="3531.01"/>
    <n v="1083.0899999999999"/>
    <n v="6"/>
    <n v="350"/>
    <n v="21304"/>
    <x v="2"/>
    <n v="35166"/>
    <n v="221.2"/>
    <n v="32038.91"/>
    <s v="Mid-Atlantic"/>
    <n v="4.9662587904360063"/>
    <n v="588.50166666666667"/>
    <n v="10.088600000000001"/>
    <n v="3.5478989475089113"/>
    <n v="3.4778401405984942"/>
    <n v="0.77815125038364363"/>
    <n v="2.5440680443502757"/>
    <n v="0.69602934677914485"/>
    <n v="2.7697476971252675"/>
    <n v="1.0038309031586357"/>
    <d v="2007-10-01T00:00:00"/>
  </r>
  <r>
    <n v="1407"/>
    <s v="Basic Sun Preparations"/>
    <n v="2007"/>
    <x v="11"/>
    <n v="391"/>
    <n v="1708.15"/>
    <n v="2007.25"/>
    <n v="525.73"/>
    <n v="6"/>
    <n v="350"/>
    <n v="21304"/>
    <x v="2"/>
    <n v="35166"/>
    <n v="221.2"/>
    <n v="32038.91"/>
    <s v="Mid-Atlantic"/>
    <n v="5.1336317135549869"/>
    <n v="334.54166666666669"/>
    <n v="5.7350000000000003"/>
    <n v="3.302601466587562"/>
    <n v="3.2325260052943836"/>
    <n v="0.77815125038364363"/>
    <n v="2.5440680443502757"/>
    <n v="0.71042470919169531"/>
    <n v="2.5244502162039186"/>
    <n v="0.75853342223728648"/>
    <d v="2007-11-01T00:00:00"/>
  </r>
  <r>
    <n v="1407"/>
    <s v="Basic Sun Preparations"/>
    <n v="2007"/>
    <x v="8"/>
    <n v="219"/>
    <n v="939.18"/>
    <n v="1103.6400000000001"/>
    <n v="365.77"/>
    <n v="6"/>
    <n v="350"/>
    <n v="21304"/>
    <x v="2"/>
    <n v="35166"/>
    <n v="221.2"/>
    <n v="32038.91"/>
    <s v="Mid-Atlantic"/>
    <n v="5.0394520547945207"/>
    <n v="183.94000000000003"/>
    <n v="3.153257142857143"/>
    <n v="3.042827432532468"/>
    <n v="2.9727488356261529"/>
    <n v="0.77815125038364363"/>
    <n v="2.5440680443502757"/>
    <n v="0.70238331769234985"/>
    <n v="2.2646761821488246"/>
    <n v="0.49875938818219256"/>
    <d v="2007-12-01T00:00:00"/>
  </r>
  <r>
    <n v="1433"/>
    <s v="Basic Sun Preparations"/>
    <n v="2007"/>
    <x v="3"/>
    <n v="113"/>
    <n v="652.36"/>
    <n v="766.5"/>
    <n v="348.01"/>
    <n v="4"/>
    <n v="294"/>
    <n v="19444"/>
    <x v="1"/>
    <n v="14918"/>
    <n v="203.5"/>
    <n v="33406.44"/>
    <s v="Mid-Atlantic"/>
    <n v="6.783185840707965"/>
    <n v="191.625"/>
    <n v="2.6071428571428572"/>
    <n v="2.8845121591903942"/>
    <n v="2.8144873240545536"/>
    <n v="0.6020599913279624"/>
    <n v="2.4683473304121573"/>
    <n v="0.83143371570697433"/>
    <n v="2.2824521678624317"/>
    <n v="0.41616482877823668"/>
    <d v="2007-01-01T00:00:00"/>
  </r>
  <r>
    <n v="1433"/>
    <s v="Basic Sun Preparations"/>
    <n v="2007"/>
    <x v="0"/>
    <n v="80"/>
    <n v="386.5"/>
    <n v="454.16"/>
    <n v="207.15"/>
    <n v="4"/>
    <n v="294"/>
    <n v="19444"/>
    <x v="1"/>
    <n v="14918"/>
    <n v="203.5"/>
    <n v="33406.44"/>
    <s v="Mid-Atlantic"/>
    <n v="5.6770000000000005"/>
    <n v="113.54"/>
    <n v="1.5447619047619048"/>
    <n v="2.6572088812173567"/>
    <n v="2.5871494982543437"/>
    <n v="0.6020599913279624"/>
    <n v="2.4683473304121573"/>
    <n v="0.75411889422541289"/>
    <n v="2.0551488898893941"/>
    <n v="0.18886155080519915"/>
    <d v="2007-02-01T00:00:00"/>
  </r>
  <r>
    <n v="1433"/>
    <s v="Basic Sun Preparations"/>
    <n v="2007"/>
    <x v="1"/>
    <n v="95"/>
    <n v="429.27"/>
    <n v="504.42"/>
    <n v="167.65"/>
    <n v="4"/>
    <n v="294"/>
    <n v="19444"/>
    <x v="1"/>
    <n v="14918"/>
    <n v="203.5"/>
    <n v="33406.44"/>
    <s v="Mid-Atlantic"/>
    <n v="5.3096842105263162"/>
    <n v="126.105"/>
    <n v="1.7157142857142857"/>
    <n v="2.7027922978008063"/>
    <n v="2.6327305383985777"/>
    <n v="0.6020599913279624"/>
    <n v="2.4683473304121573"/>
    <n v="0.72506869251195882"/>
    <n v="2.1007323064728443"/>
    <n v="0.23444496738864923"/>
    <d v="2007-03-01T00:00:00"/>
  </r>
  <r>
    <n v="1433"/>
    <s v="Basic Sun Preparations"/>
    <n v="2007"/>
    <x v="2"/>
    <n v="107"/>
    <n v="492.5"/>
    <n v="578.66999999999996"/>
    <n v="304.07"/>
    <n v="4"/>
    <n v="294"/>
    <n v="19444"/>
    <x v="1"/>
    <n v="14918"/>
    <n v="203.5"/>
    <n v="33406.44"/>
    <s v="Mid-Atlantic"/>
    <n v="5.408130841121495"/>
    <n v="144.66749999999999"/>
    <n v="1.9682653061224489"/>
    <n v="2.7624309678099297"/>
    <n v="2.6924062348336304"/>
    <n v="0.6020599913279624"/>
    <n v="2.4683473304121573"/>
    <n v="0.73304719012471997"/>
    <n v="2.1603709764819672"/>
    <n v="0.29408363739777232"/>
    <d v="2007-04-01T00:00:00"/>
  </r>
  <r>
    <n v="1433"/>
    <s v="Basic Sun Preparations"/>
    <n v="2007"/>
    <x v="7"/>
    <n v="199"/>
    <n v="924.74"/>
    <n v="1086.68"/>
    <n v="474.81"/>
    <n v="4"/>
    <n v="294"/>
    <n v="19444"/>
    <x v="1"/>
    <n v="14918"/>
    <n v="203.5"/>
    <n v="33406.44"/>
    <s v="Mid-Atlantic"/>
    <n v="5.4607035175879401"/>
    <n v="271.67"/>
    <n v="3.6961904761904765"/>
    <n v="3.036101674082234"/>
    <n v="2.9660196436172765"/>
    <n v="0.6020599913279624"/>
    <n v="2.4683473304121573"/>
    <n v="0.73724859767252748"/>
    <n v="2.4340416827542719"/>
    <n v="0.56775434367007682"/>
    <d v="2007-05-01T00:00:00"/>
  </r>
  <r>
    <n v="1433"/>
    <s v="Basic Sun Preparations"/>
    <n v="2007"/>
    <x v="4"/>
    <n v="245"/>
    <n v="1230.75"/>
    <n v="1446.24"/>
    <n v="612.71"/>
    <n v="4"/>
    <n v="294"/>
    <n v="19444"/>
    <x v="1"/>
    <n v="14918"/>
    <n v="203.5"/>
    <n v="33406.44"/>
    <s v="Mid-Atlantic"/>
    <n v="5.9030204081632656"/>
    <n v="361.56"/>
    <n v="4.9191836734693881"/>
    <n v="3.1602403690489442"/>
    <n v="3.0901698444447931"/>
    <n v="0.6020599913279624"/>
    <n v="2.4683473304121573"/>
    <n v="0.77107428468441186"/>
    <n v="2.5581803777209822"/>
    <n v="0.69189303863678708"/>
    <d v="2007-06-01T00:00:00"/>
  </r>
  <r>
    <n v="1433"/>
    <s v="Basic Sun Preparations"/>
    <n v="2007"/>
    <x v="5"/>
    <n v="131"/>
    <n v="644.57000000000005"/>
    <n v="757.3"/>
    <n v="403.96"/>
    <n v="4"/>
    <n v="294"/>
    <n v="19444"/>
    <x v="1"/>
    <n v="14918"/>
    <n v="203.5"/>
    <n v="33406.44"/>
    <s v="Mid-Atlantic"/>
    <n v="5.7809160305343505"/>
    <n v="189.32499999999999"/>
    <n v="2.5758503401360544"/>
    <n v="2.8792679568246129"/>
    <n v="2.8092700884278661"/>
    <n v="0.6020599913279624"/>
    <n v="2.4683473304121573"/>
    <n v="0.76199666116884845"/>
    <n v="2.2772079654966504"/>
    <n v="0.41092062641245553"/>
    <d v="2007-07-01T00:00:00"/>
  </r>
  <r>
    <n v="1433"/>
    <s v="Basic Sun Preparations"/>
    <n v="2007"/>
    <x v="6"/>
    <n v="169"/>
    <n v="716.65"/>
    <n v="842.04"/>
    <n v="367.73"/>
    <n v="4"/>
    <n v="294"/>
    <n v="19444"/>
    <x v="1"/>
    <n v="14918"/>
    <n v="203.5"/>
    <n v="33406.44"/>
    <s v="Mid-Atlantic"/>
    <n v="4.9824852071005914"/>
    <n v="210.51"/>
    <n v="2.8640816326530611"/>
    <n v="2.9253327225764405"/>
    <n v="2.8553071052068284"/>
    <n v="0.6020599913279624"/>
    <n v="2.4683473304121573"/>
    <n v="0.69744601796276673"/>
    <n v="2.323272731248478"/>
    <n v="0.45698539216428302"/>
    <d v="2007-08-01T00:00:00"/>
  </r>
  <r>
    <n v="1433"/>
    <s v="Basic Sun Preparations"/>
    <n v="2007"/>
    <x v="9"/>
    <n v="206"/>
    <n v="912.14"/>
    <n v="1071.8699999999999"/>
    <n v="486.79"/>
    <n v="4"/>
    <n v="294"/>
    <n v="19444"/>
    <x v="1"/>
    <n v="14918"/>
    <n v="203.5"/>
    <n v="33406.44"/>
    <s v="Mid-Atlantic"/>
    <n v="5.2032524271844656"/>
    <n v="267.96749999999997"/>
    <n v="3.6458163265306118"/>
    <n v="3.0301421158546669"/>
    <n v="2.9600615012244504"/>
    <n v="0.6020599913279624"/>
    <n v="2.4683473304121573"/>
    <n v="0.7162748954855136"/>
    <n v="2.4280821245267048"/>
    <n v="0.56179478544250971"/>
    <d v="2007-09-01T00:00:00"/>
  </r>
  <r>
    <n v="1433"/>
    <s v="Basic Sun Preparations"/>
    <n v="2007"/>
    <x v="10"/>
    <n v="723"/>
    <n v="3133.4"/>
    <n v="3681.9"/>
    <n v="1294.55"/>
    <n v="4"/>
    <n v="294"/>
    <n v="19444"/>
    <x v="1"/>
    <n v="14918"/>
    <n v="203.5"/>
    <n v="33406.44"/>
    <s v="Mid-Atlantic"/>
    <n v="5.0925311203319508"/>
    <n v="920.47500000000002"/>
    <n v="12.523469387755103"/>
    <n v="3.5660719889376988"/>
    <n v="3.4960158390898619"/>
    <n v="0.6020599913279624"/>
    <n v="2.4683473304121573"/>
    <n v="0.70693369164316788"/>
    <n v="2.9640119976097363"/>
    <n v="1.0977246585255414"/>
    <d v="2007-10-01T00:00:00"/>
  </r>
  <r>
    <n v="1433"/>
    <s v="Basic Sun Preparations"/>
    <n v="2007"/>
    <x v="11"/>
    <n v="472"/>
    <n v="1971.53"/>
    <n v="2316.56"/>
    <n v="716.73"/>
    <n v="4"/>
    <n v="294"/>
    <n v="19444"/>
    <x v="1"/>
    <n v="14918"/>
    <n v="203.5"/>
    <n v="33406.44"/>
    <s v="Mid-Atlantic"/>
    <n v="4.9079661016949148"/>
    <n v="579.14"/>
    <n v="7.8794557823129248"/>
    <n v="3.364843553117399"/>
    <n v="3.2948033899485925"/>
    <n v="0.6020599913279624"/>
    <n v="2.4683473304121573"/>
    <n v="0.69090155448331125"/>
    <n v="2.7627835617894365"/>
    <n v="0.89649622270524176"/>
    <d v="2007-11-01T00:00:00"/>
  </r>
  <r>
    <n v="1433"/>
    <s v="Basic Sun Preparations"/>
    <n v="2007"/>
    <x v="8"/>
    <n v="314"/>
    <n v="1330.41"/>
    <n v="1563.33"/>
    <n v="327.37"/>
    <n v="4"/>
    <n v="294"/>
    <n v="19444"/>
    <x v="1"/>
    <n v="14918"/>
    <n v="203.5"/>
    <n v="33406.44"/>
    <s v="Mid-Atlantic"/>
    <n v="4.9787579617834394"/>
    <n v="390.83249999999998"/>
    <n v="5.3174489795918367"/>
    <n v="3.1940506619934061"/>
    <n v="3.1239855005894674"/>
    <n v="0.6020599913279624"/>
    <n v="2.4683473304121573"/>
    <n v="0.69712101392019121"/>
    <n v="2.5919906706654436"/>
    <n v="0.72570333158124878"/>
    <d v="2007-12-01T00:00:00"/>
  </r>
  <r>
    <n v="1445"/>
    <s v="Basic Sun Preparations"/>
    <n v="2007"/>
    <x v="3"/>
    <n v="27"/>
    <n v="85.62"/>
    <n v="100.66"/>
    <n v="47.53"/>
    <n v="6"/>
    <n v="302"/>
    <n v="11405"/>
    <x v="2"/>
    <n v="59787"/>
    <n v="197"/>
    <n v="13879.73"/>
    <s v="Pacific"/>
    <n v="3.728148148148148"/>
    <n v="16.776666666666667"/>
    <n v="0.33331125827814567"/>
    <n v="2.0028569260611206"/>
    <n v="1.9325752234982907"/>
    <n v="0.77815125038364363"/>
    <n v="2.4800069429571505"/>
    <n v="0.57149316190213328"/>
    <n v="1.224705675677477"/>
    <n v="-0.47715001689603004"/>
    <d v="2007-01-01T00:00:00"/>
  </r>
  <r>
    <n v="1445"/>
    <s v="Basic Sun Preparations"/>
    <n v="2007"/>
    <x v="0"/>
    <n v="23"/>
    <n v="86.16"/>
    <n v="101.25"/>
    <n v="48.08"/>
    <n v="6"/>
    <n v="302"/>
    <n v="11405"/>
    <x v="2"/>
    <n v="59787"/>
    <n v="197"/>
    <n v="13879.73"/>
    <s v="Pacific"/>
    <n v="4.4021739130434785"/>
    <n v="16.875"/>
    <n v="0.33526490066225167"/>
    <n v="2.0053950318867062"/>
    <n v="1.9353056902899251"/>
    <n v="0.77815125038364363"/>
    <n v="2.4800069429571505"/>
    <n v="0.64366719586911336"/>
    <n v="1.2272437815030626"/>
    <n v="-0.47461191107044443"/>
    <d v="2007-02-01T00:00:00"/>
  </r>
  <r>
    <n v="1445"/>
    <s v="Basic Sun Preparations"/>
    <n v="2007"/>
    <x v="1"/>
    <n v="44"/>
    <n v="159.05000000000001"/>
    <n v="186.9"/>
    <n v="74.33"/>
    <n v="6"/>
    <n v="302"/>
    <n v="11405"/>
    <x v="2"/>
    <n v="59787"/>
    <n v="197"/>
    <n v="13879.73"/>
    <s v="Pacific"/>
    <n v="4.247727272727273"/>
    <n v="31.150000000000002"/>
    <n v="0.6188741721854305"/>
    <n v="2.2716093013788319"/>
    <n v="2.2015336734433824"/>
    <n v="0.77815125038364363"/>
    <n v="2.4800069429571505"/>
    <n v="0.62815662489264468"/>
    <n v="1.4934580509951885"/>
    <n v="-0.20839764157831855"/>
    <d v="2007-03-01T00:00:00"/>
  </r>
  <r>
    <n v="1445"/>
    <s v="Basic Sun Preparations"/>
    <n v="2007"/>
    <x v="2"/>
    <n v="58"/>
    <n v="251.82"/>
    <n v="295.88"/>
    <n v="119.07"/>
    <n v="6"/>
    <n v="302"/>
    <n v="11405"/>
    <x v="2"/>
    <n v="59787"/>
    <n v="197"/>
    <n v="13879.73"/>
    <s v="Pacific"/>
    <n v="5.1013793103448277"/>
    <n v="49.313333333333333"/>
    <n v="0.97973509933774838"/>
    <n v="2.4711156100298703"/>
    <n v="2.4010902195951336"/>
    <n v="0.77815125038364363"/>
    <n v="2.4800069429571505"/>
    <n v="0.70768761646693301"/>
    <n v="1.6929643596462267"/>
    <n v="-8.8913329272802839E-3"/>
    <d v="2007-04-01T00:00:00"/>
  </r>
  <r>
    <n v="1445"/>
    <s v="Basic Sun Preparations"/>
    <n v="2007"/>
    <x v="7"/>
    <n v="81"/>
    <n v="345.18"/>
    <n v="405.63"/>
    <n v="156.87"/>
    <n v="6"/>
    <n v="302"/>
    <n v="11405"/>
    <x v="2"/>
    <n v="59787"/>
    <n v="197"/>
    <n v="13879.73"/>
    <s v="Pacific"/>
    <n v="5.0077777777777781"/>
    <n v="67.605000000000004"/>
    <n v="1.3431456953642384"/>
    <n v="2.6081300675103023"/>
    <n v="2.5380456244091429"/>
    <n v="0.77815125038364363"/>
    <n v="2.4800069429571505"/>
    <n v="0.69964504863165267"/>
    <n v="1.8299788171266589"/>
    <n v="0.12812312455315178"/>
    <d v="2007-05-01T00:00:00"/>
  </r>
  <r>
    <n v="1445"/>
    <s v="Basic Sun Preparations"/>
    <n v="2007"/>
    <x v="4"/>
    <n v="111"/>
    <n v="433.29"/>
    <n v="509.16"/>
    <n v="249.26"/>
    <n v="6"/>
    <n v="302"/>
    <n v="11405"/>
    <x v="2"/>
    <n v="59787"/>
    <n v="197"/>
    <n v="13879.73"/>
    <s v="Pacific"/>
    <n v="4.5870270270270277"/>
    <n v="84.86"/>
    <n v="1.6859602649006624"/>
    <n v="2.7068542778142408"/>
    <n v="2.6367786659673667"/>
    <n v="0.77815125038364363"/>
    <n v="2.4800069429571505"/>
    <n v="0.66153129902758334"/>
    <n v="1.928703027430597"/>
    <n v="0.2268473348570901"/>
    <d v="2007-06-01T00:00:00"/>
  </r>
  <r>
    <n v="1445"/>
    <s v="Basic Sun Preparations"/>
    <n v="2007"/>
    <x v="5"/>
    <n v="54"/>
    <n v="206.6"/>
    <n v="242.78"/>
    <n v="111.4"/>
    <n v="6"/>
    <n v="302"/>
    <n v="11405"/>
    <x v="2"/>
    <n v="59787"/>
    <n v="197"/>
    <n v="13879.73"/>
    <s v="Pacific"/>
    <n v="4.4959259259259259"/>
    <n v="40.463333333333331"/>
    <n v="0.80390728476821194"/>
    <n v="2.3852129070844548"/>
    <n v="2.315130317183602"/>
    <n v="0.77815125038364363"/>
    <n v="2.4800069429571505"/>
    <n v="0.65281914726148638"/>
    <n v="1.6070616567008111"/>
    <n v="-9.4794035872695748E-2"/>
    <d v="2007-07-01T00:00:00"/>
  </r>
  <r>
    <n v="1445"/>
    <s v="Basic Sun Preparations"/>
    <n v="2007"/>
    <x v="6"/>
    <n v="56"/>
    <n v="246.07"/>
    <n v="289.16000000000003"/>
    <n v="121.83"/>
    <n v="6"/>
    <n v="302"/>
    <n v="11405"/>
    <x v="2"/>
    <n v="59787"/>
    <n v="197"/>
    <n v="13879.73"/>
    <s v="Pacific"/>
    <n v="5.1635714285714291"/>
    <n v="48.193333333333335"/>
    <n v="0.95748344370860938"/>
    <n v="2.4611382160749318"/>
    <n v="2.3910586692548548"/>
    <n v="0.77815125038364363"/>
    <n v="2.4800069429571505"/>
    <n v="0.71295018906873142"/>
    <n v="1.6829869656912881"/>
    <n v="-1.8868726882218845E-2"/>
    <d v="2007-08-01T00:00:00"/>
  </r>
  <r>
    <n v="1445"/>
    <s v="Basic Sun Preparations"/>
    <n v="2007"/>
    <x v="9"/>
    <n v="117"/>
    <n v="485.73"/>
    <n v="570.74"/>
    <n v="224.43"/>
    <n v="6"/>
    <n v="302"/>
    <n v="11405"/>
    <x v="2"/>
    <n v="59787"/>
    <n v="197"/>
    <n v="13879.73"/>
    <s v="Pacific"/>
    <n v="4.8781196581196582"/>
    <n v="95.123333333333335"/>
    <n v="1.8898675496688742"/>
    <n v="2.7564383109062667"/>
    <n v="2.6863949275045389"/>
    <n v="0.77815125038364363"/>
    <n v="2.4800069429571505"/>
    <n v="0.6882524491601052"/>
    <n v="1.9782870605226233"/>
    <n v="0.27643136794911621"/>
    <d v="2007-09-01T00:00:00"/>
  </r>
  <r>
    <n v="1445"/>
    <s v="Basic Sun Preparations"/>
    <n v="2007"/>
    <x v="10"/>
    <n v="379"/>
    <n v="1529.2"/>
    <n v="1796.94"/>
    <n v="787"/>
    <n v="6"/>
    <n v="302"/>
    <n v="11405"/>
    <x v="2"/>
    <n v="59787"/>
    <n v="197"/>
    <n v="13879.73"/>
    <s v="Pacific"/>
    <n v="4.741266490765172"/>
    <n v="299.49"/>
    <n v="5.9501324503311261"/>
    <n v="3.2545335762164065"/>
    <n v="3.1844642893469906"/>
    <n v="0.77815125038364363"/>
    <n v="2.4800069429571505"/>
    <n v="0.67589436624833421"/>
    <n v="2.4763823258327631"/>
    <n v="0.77452663325925597"/>
    <d v="2007-10-01T00:00:00"/>
  </r>
  <r>
    <n v="1445"/>
    <s v="Basic Sun Preparations"/>
    <n v="2007"/>
    <x v="11"/>
    <n v="177"/>
    <n v="667.58"/>
    <n v="784.46"/>
    <n v="372.55"/>
    <n v="6"/>
    <n v="302"/>
    <n v="11405"/>
    <x v="2"/>
    <n v="59787"/>
    <n v="197"/>
    <n v="13879.73"/>
    <s v="Pacific"/>
    <n v="4.4319774011299433"/>
    <n v="130.74333333333334"/>
    <n v="2.5975496688741724"/>
    <n v="2.8945708035989703"/>
    <n v="2.824503317192729"/>
    <n v="0.77815125038364363"/>
    <n v="2.4800069429571505"/>
    <n v="0.64659753723716362"/>
    <n v="2.1164195532153265"/>
    <n v="0.41456386064181971"/>
    <d v="2007-11-01T00:00:00"/>
  </r>
  <r>
    <n v="1445"/>
    <s v="Basic Sun Preparations"/>
    <n v="2007"/>
    <x v="8"/>
    <n v="108"/>
    <n v="419.17"/>
    <n v="492.59"/>
    <n v="163.58000000000001"/>
    <n v="6"/>
    <n v="302"/>
    <n v="11405"/>
    <x v="2"/>
    <n v="59787"/>
    <n v="197"/>
    <n v="13879.73"/>
    <s v="Pacific"/>
    <n v="4.5610185185185186"/>
    <n v="82.098333333333329"/>
    <n v="1.631092715231788"/>
    <n v="2.6924855910416521"/>
    <n v="2.6223901926286213"/>
    <n v="0.77815125038364363"/>
    <n v="2.4800069429571505"/>
    <n v="0.65906183555470255"/>
    <n v="1.9143343406580087"/>
    <n v="0.21247864808450156"/>
    <d v="2007-12-01T00:00:00"/>
  </r>
  <r>
    <n v="1449"/>
    <s v="Basic Sun Preparations"/>
    <n v="2007"/>
    <x v="3"/>
    <n v="522"/>
    <n v="2046.74"/>
    <n v="2405.0100000000002"/>
    <n v="922.74"/>
    <n v="18"/>
    <n v="1861"/>
    <n v="77788"/>
    <x v="2"/>
    <n v="238469"/>
    <n v="875.2"/>
    <n v="152481.57999999999"/>
    <s v="Pacific"/>
    <n v="4.607298850574713"/>
    <n v="133.61166666666668"/>
    <n v="1.2923213326168728"/>
    <n v="3.3811168865043579"/>
    <n v="3.3110626771827993"/>
    <n v="1.255272505103306"/>
    <n v="3.2697463731307672"/>
    <n v="0.66344638350209573"/>
    <n v="2.1258443814010519"/>
    <n v="0.1113705133735909"/>
    <d v="2007-01-01T00:00:00"/>
  </r>
  <r>
    <n v="1449"/>
    <s v="Basic Sun Preparations"/>
    <n v="2007"/>
    <x v="0"/>
    <n v="485"/>
    <n v="1936.19"/>
    <n v="2275.02"/>
    <n v="951.76"/>
    <n v="18"/>
    <n v="1861"/>
    <n v="77788"/>
    <x v="2"/>
    <n v="238469"/>
    <n v="875.2"/>
    <n v="152481.57999999999"/>
    <s v="Pacific"/>
    <n v="4.6907628865979385"/>
    <n v="126.39"/>
    <n v="1.2224717893605588"/>
    <n v="3.3569852189498164"/>
    <n v="3.2869479727568525"/>
    <n v="1.255272505103306"/>
    <n v="3.2697463731307672"/>
    <n v="0.67124348034755266"/>
    <n v="2.1017127138465104"/>
    <n v="8.7238845819049254E-2"/>
    <d v="2007-02-01T00:00:00"/>
  </r>
  <r>
    <n v="1449"/>
    <s v="Basic Sun Preparations"/>
    <n v="2007"/>
    <x v="1"/>
    <n v="502"/>
    <n v="1995.11"/>
    <n v="2344.29"/>
    <n v="910.19"/>
    <n v="18"/>
    <n v="1861"/>
    <n v="77788"/>
    <x v="2"/>
    <n v="238469"/>
    <n v="875.2"/>
    <n v="152481.57999999999"/>
    <s v="Pacific"/>
    <n v="4.6699003984063747"/>
    <n v="130.23833333333334"/>
    <n v="1.2596937130574959"/>
    <n v="3.370011334995116"/>
    <n v="3.299966845424283"/>
    <n v="1.255272505103306"/>
    <n v="3.2697463731307672"/>
    <n v="0.66930761785009663"/>
    <n v="2.1147388298918099"/>
    <n v="0.10026496186434891"/>
    <d v="2007-03-01T00:00:00"/>
  </r>
  <r>
    <n v="1465"/>
    <s v="Basic Sun Preparations"/>
    <n v="2007"/>
    <x v="3"/>
    <n v="102"/>
    <n v="459.42"/>
    <n v="539.74"/>
    <n v="242.74"/>
    <n v="6"/>
    <n v="457"/>
    <n v="23726"/>
    <x v="2"/>
    <n v="37805"/>
    <n v="245.2"/>
    <n v="37981.440000000002"/>
    <s v="Pacific"/>
    <n v="5.2915686274509808"/>
    <n v="89.956666666666663"/>
    <n v="1.1810503282275711"/>
    <n v="2.7321846047162257"/>
    <n v="2.6622098974775819"/>
    <n v="0.77815125038364363"/>
    <n v="2.6599162000698504"/>
    <n v="0.72358443295430808"/>
    <n v="1.9540333543325819"/>
    <n v="7.226840464637535E-2"/>
    <d v="2007-01-01T00:00:00"/>
  </r>
  <r>
    <n v="1465"/>
    <s v="Basic Sun Preparations"/>
    <n v="2007"/>
    <x v="0"/>
    <n v="74"/>
    <n v="341.82"/>
    <n v="401.63"/>
    <n v="143.19999999999999"/>
    <n v="6"/>
    <n v="457"/>
    <n v="23726"/>
    <x v="2"/>
    <n v="37805"/>
    <n v="245.2"/>
    <n v="37981.440000000002"/>
    <s v="Pacific"/>
    <n v="5.4274324324324326"/>
    <n v="66.938333333333333"/>
    <n v="0.87884026258205683"/>
    <n v="2.6038261452421585"/>
    <n v="2.5337974698403234"/>
    <n v="0.77815125038364363"/>
    <n v="2.6599162000698504"/>
    <n v="0.73459442551118237"/>
    <n v="1.8256748948585149"/>
    <n v="-5.6090054827691672E-2"/>
    <d v="2007-02-01T00:00:00"/>
  </r>
  <r>
    <n v="1465"/>
    <s v="Basic Sun Preparations"/>
    <n v="2007"/>
    <x v="1"/>
    <n v="76"/>
    <n v="351.66"/>
    <n v="413.28"/>
    <n v="186.08"/>
    <n v="6"/>
    <n v="457"/>
    <n v="23726"/>
    <x v="2"/>
    <n v="37805"/>
    <n v="245.2"/>
    <n v="37981.440000000002"/>
    <s v="Pacific"/>
    <n v="5.4378947368421047"/>
    <n v="68.88"/>
    <n v="0.90433260393873083"/>
    <n v="2.6162443888292422"/>
    <n v="2.5461229717652625"/>
    <n v="0.77815125038364363"/>
    <n v="2.6599162000698504"/>
    <n v="0.73543079654845056"/>
    <n v="1.8380931384455983"/>
    <n v="-4.3671811240608253E-2"/>
    <d v="2007-03-01T00:00:00"/>
  </r>
  <r>
    <n v="1465"/>
    <s v="Basic Sun Preparations"/>
    <n v="2007"/>
    <x v="2"/>
    <n v="149"/>
    <n v="619.47"/>
    <n v="727.93"/>
    <n v="264.75"/>
    <n v="6"/>
    <n v="457"/>
    <n v="23726"/>
    <x v="2"/>
    <n v="37805"/>
    <n v="245.2"/>
    <n v="37981.440000000002"/>
    <s v="Pacific"/>
    <n v="4.885436241610738"/>
    <n v="121.32166666666666"/>
    <n v="1.5928446389496718"/>
    <n v="2.8620896182204616"/>
    <n v="2.7920202789930584"/>
    <n v="0.77815125038364363"/>
    <n v="2.6599162000698504"/>
    <n v="0.68890334980818768"/>
    <n v="2.0839383678368182"/>
    <n v="0.20217341815061157"/>
    <d v="2007-04-01T00:00:00"/>
  </r>
  <r>
    <n v="1465"/>
    <s v="Basic Sun Preparations"/>
    <n v="2007"/>
    <x v="7"/>
    <n v="243"/>
    <n v="1031.21"/>
    <n v="1211.73"/>
    <n v="477.46"/>
    <n v="6"/>
    <n v="457"/>
    <n v="23726"/>
    <x v="2"/>
    <n v="37805"/>
    <n v="245.2"/>
    <n v="37981.440000000002"/>
    <s v="Pacific"/>
    <n v="4.986543209876543"/>
    <n v="201.95500000000001"/>
    <n v="2.6514879649890593"/>
    <n v="3.0834058602814736"/>
    <n v="3.0133471158695526"/>
    <n v="0.77815125038364363"/>
    <n v="2.6599162000698504"/>
    <n v="0.69779958668316144"/>
    <n v="2.3052546098978302"/>
    <n v="0.42348966021162349"/>
    <d v="2007-05-01T00:00:00"/>
  </r>
  <r>
    <n v="1465"/>
    <s v="Basic Sun Preparations"/>
    <n v="2007"/>
    <x v="4"/>
    <n v="348"/>
    <n v="1487.72"/>
    <n v="1748.16"/>
    <n v="713.11"/>
    <n v="6"/>
    <n v="457"/>
    <n v="23726"/>
    <x v="2"/>
    <n v="37805"/>
    <n v="245.2"/>
    <n v="37981.440000000002"/>
    <s v="Pacific"/>
    <n v="5.0234482758620693"/>
    <n v="291.36"/>
    <n v="3.8252954048140047"/>
    <n v="3.2425811788344885"/>
    <n v="3.1725212014400617"/>
    <n v="0.77815125038364363"/>
    <n v="2.6599162000698504"/>
    <n v="0.70100193488790752"/>
    <n v="2.4644299284508446"/>
    <n v="0.58266497876463819"/>
    <d v="2007-06-01T00:00:00"/>
  </r>
  <r>
    <n v="1465"/>
    <s v="Basic Sun Preparations"/>
    <n v="2007"/>
    <x v="5"/>
    <n v="216"/>
    <n v="916.48"/>
    <n v="1076.98"/>
    <n v="409.21"/>
    <n v="6"/>
    <n v="457"/>
    <n v="23726"/>
    <x v="2"/>
    <n v="37805"/>
    <n v="245.2"/>
    <n v="37981.440000000002"/>
    <s v="Pacific"/>
    <n v="4.9860185185185184"/>
    <n v="179.49666666666667"/>
    <n v="2.3566301969365426"/>
    <n v="3.0322076383302119"/>
    <n v="2.9621229919557241"/>
    <n v="0.77815125038364363"/>
    <n v="2.6599162000698504"/>
    <n v="0.697753887179281"/>
    <n v="2.254056387946568"/>
    <n v="0.37229143826036165"/>
    <d v="2007-07-01T00:00:00"/>
  </r>
  <r>
    <n v="1465"/>
    <s v="Basic Sun Preparations"/>
    <n v="2007"/>
    <x v="6"/>
    <n v="205"/>
    <n v="820.81"/>
    <n v="964.47"/>
    <n v="358.32"/>
    <n v="6"/>
    <n v="457"/>
    <n v="23726"/>
    <x v="2"/>
    <n v="37805"/>
    <n v="245.2"/>
    <n v="37981.440000000002"/>
    <s v="Pacific"/>
    <n v="4.7047317073170731"/>
    <n v="160.745"/>
    <n v="2.1104376367614881"/>
    <n v="2.9842887233877966"/>
    <n v="2.914242638847619"/>
    <n v="0.77815125038364363"/>
    <n v="2.6599162000698504"/>
    <n v="0.67253486233204218"/>
    <n v="2.2061374730041527"/>
    <n v="0.3243725233179463"/>
    <d v="2007-08-01T00:00:00"/>
  </r>
  <r>
    <n v="1465"/>
    <s v="Basic Sun Preparations"/>
    <n v="2007"/>
    <x v="9"/>
    <n v="206"/>
    <n v="794.24"/>
    <n v="933.35"/>
    <n v="309.56"/>
    <n v="6"/>
    <n v="457"/>
    <n v="23726"/>
    <x v="2"/>
    <n v="37805"/>
    <n v="245.2"/>
    <n v="37981.440000000002"/>
    <s v="Pacific"/>
    <n v="4.5308252427184463"/>
    <n v="155.55833333333334"/>
    <n v="2.0423413566739606"/>
    <n v="2.9700445318119195"/>
    <n v="2.8999517554826171"/>
    <n v="0.77815125038364363"/>
    <n v="2.6599162000698504"/>
    <n v="0.65617731144276625"/>
    <n v="2.1918932814282761"/>
    <n v="0.31012833174206939"/>
    <d v="2007-09-01T00:00:00"/>
  </r>
  <r>
    <n v="1465"/>
    <s v="Basic Sun Preparations"/>
    <n v="2007"/>
    <x v="10"/>
    <n v="800"/>
    <n v="3197.65"/>
    <n v="3757.32"/>
    <n v="1225.3599999999999"/>
    <n v="6"/>
    <n v="457"/>
    <n v="23726"/>
    <x v="2"/>
    <n v="37805"/>
    <n v="245.2"/>
    <n v="37981.440000000002"/>
    <s v="Pacific"/>
    <n v="4.69665"/>
    <n v="626.22"/>
    <n v="8.2217067833698039"/>
    <n v="3.5748781842345387"/>
    <n v="3.5048309261434429"/>
    <n v="0.77815125038364363"/>
    <n v="2.6599162000698504"/>
    <n v="0.67178819724259509"/>
    <n v="2.7967269338508949"/>
    <n v="0.91496198416468844"/>
    <d v="2007-10-01T00:00:00"/>
  </r>
  <r>
    <n v="1465"/>
    <s v="Basic Sun Preparations"/>
    <n v="2007"/>
    <x v="11"/>
    <n v="626"/>
    <n v="2512.34"/>
    <n v="2952.01"/>
    <n v="1017.15"/>
    <n v="6"/>
    <n v="457"/>
    <n v="23726"/>
    <x v="2"/>
    <n v="37805"/>
    <n v="245.2"/>
    <n v="37981.440000000002"/>
    <s v="Pacific"/>
    <n v="4.7156709265175722"/>
    <n v="492.00166666666672"/>
    <n v="6.4595404814004382"/>
    <n v="3.4701178243357815"/>
    <n v="3.4000784129838793"/>
    <n v="0.77815125038364363"/>
    <n v="2.6599162000698504"/>
    <n v="0.67354349112535183"/>
    <n v="2.6919665739521377"/>
    <n v="0.81020162426593123"/>
    <d v="2007-11-01T00:00:00"/>
  </r>
  <r>
    <n v="1465"/>
    <s v="Basic Sun Preparations"/>
    <n v="2007"/>
    <x v="8"/>
    <n v="321"/>
    <n v="1328.41"/>
    <n v="1560.9"/>
    <n v="562.19000000000005"/>
    <n v="6"/>
    <n v="457"/>
    <n v="23726"/>
    <x v="2"/>
    <n v="37805"/>
    <n v="245.2"/>
    <n v="37981.440000000002"/>
    <s v="Pacific"/>
    <n v="4.8626168224299064"/>
    <n v="260.15000000000003"/>
    <n v="3.4155361050328228"/>
    <n v="3.1933750806156991"/>
    <n v="3.1233321362190853"/>
    <n v="0.77815125038364363"/>
    <n v="2.6599162000698504"/>
    <n v="0.68687004821082698"/>
    <n v="2.4152238302320557"/>
    <n v="0.53345888054584878"/>
    <d v="2007-12-01T00:00:00"/>
  </r>
  <r>
    <n v="1527"/>
    <s v="Basic Sun Preparations"/>
    <n v="2007"/>
    <x v="3"/>
    <n v="184"/>
    <n v="688"/>
    <n v="808.47"/>
    <n v="291.64999999999998"/>
    <n v="9"/>
    <n v="710"/>
    <n v="39481"/>
    <x v="2"/>
    <n v="76380"/>
    <n v="420.2"/>
    <n v="61755.3"/>
    <s v="Pacific"/>
    <n v="4.3938586956521739"/>
    <n v="89.83"/>
    <n v="1.1386901408450705"/>
    <n v="2.9076639091203602"/>
    <n v="2.8375884382355112"/>
    <n v="0.95424250943932487"/>
    <n v="2.8512583487190755"/>
    <n v="0.64284608611082361"/>
    <n v="1.9534213996810352"/>
    <n v="5.6405560401284784E-2"/>
    <d v="2007-01-01T00:00:00"/>
  </r>
  <r>
    <n v="1527"/>
    <s v="Basic Sun Preparations"/>
    <n v="2007"/>
    <x v="0"/>
    <n v="147"/>
    <n v="591.82000000000005"/>
    <n v="695.37"/>
    <n v="286.22000000000003"/>
    <n v="9"/>
    <n v="710"/>
    <n v="39481"/>
    <x v="2"/>
    <n v="76380"/>
    <n v="420.2"/>
    <n v="61755.3"/>
    <s v="Pacific"/>
    <n v="4.7304081632653059"/>
    <n v="77.263333333333335"/>
    <n v="0.97939436619718312"/>
    <n v="2.842215950201854"/>
    <n v="2.7721896376459569"/>
    <n v="0.95424250943932487"/>
    <n v="2.8512583487190755"/>
    <n v="0.67489861545367769"/>
    <n v="1.887973440762529"/>
    <n v="-9.0423985172214689E-3"/>
    <d v="2007-02-01T00:00:00"/>
  </r>
  <r>
    <n v="1527"/>
    <s v="Basic Sun Preparations"/>
    <n v="2007"/>
    <x v="1"/>
    <n v="119"/>
    <n v="428.81"/>
    <n v="503.91"/>
    <n v="219.38"/>
    <n v="9"/>
    <n v="710"/>
    <n v="39481"/>
    <x v="2"/>
    <n v="76380"/>
    <n v="420.2"/>
    <n v="61755.3"/>
    <s v="Pacific"/>
    <n v="4.2345378151260507"/>
    <n v="55.99"/>
    <n v="0.70973239436619717"/>
    <n v="2.7023529769343089"/>
    <n v="2.6322649047028555"/>
    <n v="0.95424250943932487"/>
    <n v="2.8512583487190755"/>
    <n v="0.62680601554177795"/>
    <n v="1.7481104674949839"/>
    <n v="-0.14890537178476662"/>
    <d v="2007-03-01T00:00:00"/>
  </r>
  <r>
    <n v="1527"/>
    <s v="Basic Sun Preparations"/>
    <n v="2007"/>
    <x v="2"/>
    <n v="138"/>
    <n v="658.95"/>
    <n v="774.29"/>
    <n v="305.51"/>
    <n v="9"/>
    <n v="710"/>
    <n v="39481"/>
    <x v="2"/>
    <n v="76380"/>
    <n v="420.2"/>
    <n v="61755.3"/>
    <s v="Pacific"/>
    <n v="5.6107971014492755"/>
    <n v="86.032222222222217"/>
    <n v="1.0905492957746479"/>
    <n v="2.8889036503614731"/>
    <n v="2.8188524623210016"/>
    <n v="0.95424250943932487"/>
    <n v="2.8512583487190755"/>
    <n v="0.74902456396023664"/>
    <n v="1.9346611409221484"/>
    <n v="3.7645301642397898E-2"/>
    <d v="2007-04-01T00:00:00"/>
  </r>
  <r>
    <n v="1527"/>
    <s v="Basic Sun Preparations"/>
    <n v="2007"/>
    <x v="7"/>
    <n v="201"/>
    <n v="847.27"/>
    <n v="995.62"/>
    <n v="356.76"/>
    <n v="9"/>
    <n v="710"/>
    <n v="39481"/>
    <x v="2"/>
    <n v="76380"/>
    <n v="420.2"/>
    <n v="61755.3"/>
    <s v="Pacific"/>
    <n v="4.9533333333333331"/>
    <n v="110.62444444444445"/>
    <n v="1.402281690140845"/>
    <n v="2.9980936121253827"/>
    <n v="2.9280218292498952"/>
    <n v="0.95424250943932487"/>
    <n v="2.8512583487190755"/>
    <n v="0.694897554704894"/>
    <n v="2.043851102686058"/>
    <n v="0.14683526340630762"/>
    <d v="2007-05-01T00:00:00"/>
  </r>
  <r>
    <n v="1527"/>
    <s v="Basic Sun Preparations"/>
    <n v="2007"/>
    <x v="4"/>
    <n v="223"/>
    <n v="921.02"/>
    <n v="1082.22"/>
    <n v="425.98"/>
    <n v="9"/>
    <n v="710"/>
    <n v="39481"/>
    <x v="2"/>
    <n v="76380"/>
    <n v="420.2"/>
    <n v="61755.3"/>
    <s v="Pacific"/>
    <n v="4.8530044843049325"/>
    <n v="120.24666666666667"/>
    <n v="1.5242535211267605"/>
    <n v="3.0343155556632584"/>
    <n v="2.9642690610278262"/>
    <n v="0.95424250943932487"/>
    <n v="2.8512583487190755"/>
    <n v="0.68601069261509751"/>
    <n v="2.0800730462239332"/>
    <n v="0.18305720694418293"/>
    <d v="2007-06-01T00:00:00"/>
  </r>
  <r>
    <n v="1527"/>
    <s v="Basic Sun Preparations"/>
    <n v="2007"/>
    <x v="5"/>
    <n v="290"/>
    <n v="1162.45"/>
    <n v="1365.96"/>
    <n v="557.87"/>
    <n v="9"/>
    <n v="710"/>
    <n v="39481"/>
    <x v="2"/>
    <n v="76380"/>
    <n v="420.2"/>
    <n v="61755.3"/>
    <s v="Pacific"/>
    <n v="4.7102068965517239"/>
    <n v="151.77333333333334"/>
    <n v="1.923887323943662"/>
    <n v="3.135437981897764"/>
    <n v="3.0653742818277188"/>
    <n v="0.95424250943932487"/>
    <n v="2.8512583487190755"/>
    <n v="0.67303998399880782"/>
    <n v="2.1811954724584388"/>
    <n v="0.28417963317868861"/>
    <d v="2007-07-01T00:00:00"/>
  </r>
  <r>
    <n v="1527"/>
    <s v="Basic Sun Preparations"/>
    <n v="2007"/>
    <x v="6"/>
    <n v="248"/>
    <n v="950.47"/>
    <n v="1116.8"/>
    <n v="378.17"/>
    <n v="9"/>
    <n v="710"/>
    <n v="39481"/>
    <x v="2"/>
    <n v="76380"/>
    <n v="420.2"/>
    <n v="61755.3"/>
    <s v="Pacific"/>
    <n v="4.5032258064516126"/>
    <n v="124.08888888888889"/>
    <n v="1.5729577464788731"/>
    <n v="3.0479754052790859"/>
    <n v="2.9779384136369469"/>
    <n v="0.95424250943932487"/>
    <n v="2.8512583487190755"/>
    <n v="0.65352372445286955"/>
    <n v="2.0937328958397612"/>
    <n v="0.19671705656001054"/>
    <d v="2007-08-01T00:00:00"/>
  </r>
  <r>
    <n v="1527"/>
    <s v="Basic Sun Preparations"/>
    <n v="2007"/>
    <x v="9"/>
    <n v="745"/>
    <n v="2793.92"/>
    <n v="3282.95"/>
    <n v="1027.57"/>
    <n v="9"/>
    <n v="710"/>
    <n v="39481"/>
    <x v="2"/>
    <n v="76380"/>
    <n v="420.2"/>
    <n v="61755.3"/>
    <s v="Pacific"/>
    <n v="4.4066442953020131"/>
    <n v="364.77222222222218"/>
    <n v="4.6238732394366195"/>
    <n v="3.516264268385918"/>
    <n v="3.4462139665398079"/>
    <n v="0.95424250943932487"/>
    <n v="2.8512583487190755"/>
    <n v="0.64410799563762533"/>
    <n v="2.5620217589465932"/>
    <n v="0.66500591966684286"/>
    <d v="2007-09-01T00:00:00"/>
  </r>
  <r>
    <n v="1527"/>
    <s v="Basic Sun Preparations"/>
    <n v="2007"/>
    <x v="11"/>
    <n v="600"/>
    <n v="2210.13"/>
    <n v="2597.04"/>
    <n v="852.26"/>
    <n v="9"/>
    <n v="710"/>
    <n v="39481"/>
    <x v="2"/>
    <n v="76380"/>
    <n v="420.2"/>
    <n v="61755.3"/>
    <s v="Pacific"/>
    <n v="4.3284000000000002"/>
    <n v="288.56"/>
    <n v="3.6578028169014085"/>
    <n v="3.4144786387496318"/>
    <n v="3.3444178196679952"/>
    <n v="0.95424250943932487"/>
    <n v="2.8512583487190755"/>
    <n v="0.63632738836598801"/>
    <n v="2.4602361293103066"/>
    <n v="0.56322029003055629"/>
    <d v="2007-11-01T00:00:00"/>
  </r>
  <r>
    <n v="1527"/>
    <s v="Basic Sun Preparations"/>
    <n v="2007"/>
    <x v="8"/>
    <n v="315"/>
    <n v="1166.26"/>
    <n v="1370.44"/>
    <n v="511.06"/>
    <n v="9"/>
    <n v="710"/>
    <n v="39481"/>
    <x v="2"/>
    <n v="76380"/>
    <n v="420.2"/>
    <n v="61755.3"/>
    <s v="Pacific"/>
    <n v="4.350603174603175"/>
    <n v="152.27111111111111"/>
    <n v="1.9301971830985916"/>
    <n v="3.1368600262021653"/>
    <n v="3.0667953805926698"/>
    <n v="0.95424250943932487"/>
    <n v="2.8512583487190755"/>
    <n v="0.63854947241256499"/>
    <n v="2.1826175167628405"/>
    <n v="0.28560167748309018"/>
    <d v="2007-12-01T00:00:00"/>
  </r>
  <r>
    <n v="1595"/>
    <s v="Basic Sun Preparations"/>
    <n v="2007"/>
    <x v="3"/>
    <n v="94"/>
    <n v="450.24"/>
    <n v="529.11"/>
    <n v="217.32"/>
    <n v="5"/>
    <n v="239"/>
    <n v="16294"/>
    <x v="1"/>
    <n v="111947"/>
    <n v="149"/>
    <n v="26170.26"/>
    <s v="Mid-Atlantic"/>
    <n v="5.6288297872340429"/>
    <n v="105.822"/>
    <n v="2.2138493723849373"/>
    <n v="2.7235459696284066"/>
    <n v="2.6534440757546518"/>
    <n v="0.69897000433601886"/>
    <n v="2.3783979009481375"/>
    <n v="0.750418116028708"/>
    <n v="2.0245759652923878"/>
    <n v="0.34514806868026893"/>
    <d v="2007-01-01T00:00:00"/>
  </r>
  <r>
    <n v="1595"/>
    <s v="Basic Sun Preparations"/>
    <n v="2007"/>
    <x v="0"/>
    <n v="109"/>
    <n v="421.07"/>
    <n v="494.79"/>
    <n v="187.99"/>
    <n v="5"/>
    <n v="239"/>
    <n v="16294"/>
    <x v="1"/>
    <n v="111947"/>
    <n v="149"/>
    <n v="26170.26"/>
    <s v="Mid-Atlantic"/>
    <n v="4.5393577981651374"/>
    <n v="98.957999999999998"/>
    <n v="2.0702510460251049"/>
    <n v="2.6944209136961583"/>
    <n v="2.6243543003170138"/>
    <n v="0.69897000433601886"/>
    <n v="2.3783979009481375"/>
    <n v="0.65699441575553486"/>
    <n v="1.9954509093601396"/>
    <n v="0.31602301274802086"/>
    <d v="2007-02-01T00:00:00"/>
  </r>
  <r>
    <n v="1595"/>
    <s v="Basic Sun Preparations"/>
    <n v="2007"/>
    <x v="1"/>
    <n v="101"/>
    <n v="406.21"/>
    <n v="477.37"/>
    <n v="150.96"/>
    <n v="5"/>
    <n v="239"/>
    <n v="16294"/>
    <x v="1"/>
    <n v="111947"/>
    <n v="149"/>
    <n v="26170.26"/>
    <s v="Mid-Atlantic"/>
    <n v="4.7264356435643569"/>
    <n v="95.474000000000004"/>
    <n v="1.9973640167364017"/>
    <n v="2.678855122580575"/>
    <n v="2.6087506105787872"/>
    <n v="0.69897000433601886"/>
    <n v="2.3783979009481375"/>
    <n v="0.67453374879793249"/>
    <n v="1.9798851182445563"/>
    <n v="0.30045722163243732"/>
    <d v="2007-03-01T00:00:00"/>
  </r>
  <r>
    <n v="1595"/>
    <s v="Basic Sun Preparations"/>
    <n v="2007"/>
    <x v="2"/>
    <n v="154"/>
    <n v="638.66999999999996"/>
    <n v="750.48"/>
    <n v="260.12"/>
    <n v="5"/>
    <n v="239"/>
    <n v="16294"/>
    <x v="1"/>
    <n v="111947"/>
    <n v="149"/>
    <n v="26170.26"/>
    <s v="Mid-Atlantic"/>
    <n v="4.8732467532467529"/>
    <n v="150.096"/>
    <n v="3.1400836820083682"/>
    <n v="2.8753391229545393"/>
    <n v="2.8052765166896094"/>
    <n v="0.69897000433601886"/>
    <n v="2.3783979009481375"/>
    <n v="0.68781840211807621"/>
    <n v="2.1763691186185206"/>
    <n v="0.49694122200640156"/>
    <d v="2007-04-01T00:00:00"/>
  </r>
  <r>
    <n v="1595"/>
    <s v="Basic Sun Preparations"/>
    <n v="2007"/>
    <x v="7"/>
    <n v="155"/>
    <n v="575.67999999999995"/>
    <n v="676.46"/>
    <n v="194.47"/>
    <n v="5"/>
    <n v="239"/>
    <n v="16294"/>
    <x v="1"/>
    <n v="111947"/>
    <n v="149"/>
    <n v="26170.26"/>
    <s v="Mid-Atlantic"/>
    <n v="4.3642580645161289"/>
    <n v="135.292"/>
    <n v="2.8303765690376572"/>
    <n v="2.8302421212693778"/>
    <n v="2.7601811416654574"/>
    <n v="0.69897000433601886"/>
    <n v="2.3783979009481375"/>
    <n v="0.63991042309908641"/>
    <n v="2.1312721169333591"/>
    <n v="0.45184422032124033"/>
    <d v="2007-05-01T00:00:00"/>
  </r>
  <r>
    <n v="1595"/>
    <s v="Basic Sun Preparations"/>
    <n v="2007"/>
    <x v="4"/>
    <n v="259"/>
    <n v="1021.2"/>
    <n v="1200.01"/>
    <n v="344.47"/>
    <n v="5"/>
    <n v="239"/>
    <n v="16294"/>
    <x v="1"/>
    <n v="111947"/>
    <n v="149"/>
    <n v="26170.26"/>
    <s v="Mid-Atlantic"/>
    <n v="4.6332432432432435"/>
    <n v="240.00200000000001"/>
    <n v="5.020962343096234"/>
    <n v="3.0791848651532279"/>
    <n v="3.0091108061322127"/>
    <n v="0.69897000433601886"/>
    <n v="2.3783979009481375"/>
    <n v="0.66588510107197596"/>
    <n v="2.3802148608172091"/>
    <n v="0.70078696420509001"/>
    <d v="2007-06-01T00:00:00"/>
  </r>
  <r>
    <n v="1595"/>
    <s v="Basic Sun Preparations"/>
    <n v="2007"/>
    <x v="5"/>
    <n v="156"/>
    <n v="573.16999999999996"/>
    <n v="673.44"/>
    <n v="239.19"/>
    <n v="5"/>
    <n v="239"/>
    <n v="16294"/>
    <x v="1"/>
    <n v="111947"/>
    <n v="149"/>
    <n v="26170.26"/>
    <s v="Mid-Atlantic"/>
    <n v="4.3169230769230769"/>
    <n v="134.68800000000002"/>
    <n v="2.8177405857740587"/>
    <n v="2.8282989084039474"/>
    <n v="2.7582834511331593"/>
    <n v="0.69897000433601886"/>
    <n v="2.3783979009481375"/>
    <n v="0.63517431004948555"/>
    <n v="2.1293289040679282"/>
    <n v="0.44990100745580947"/>
    <d v="2007-07-01T00:00:00"/>
  </r>
  <r>
    <n v="1595"/>
    <s v="Basic Sun Preparations"/>
    <n v="2007"/>
    <x v="6"/>
    <n v="260"/>
    <n v="1055.51"/>
    <n v="1240.22"/>
    <n v="444.67"/>
    <n v="5"/>
    <n v="239"/>
    <n v="16294"/>
    <x v="1"/>
    <n v="111947"/>
    <n v="149"/>
    <n v="26170.26"/>
    <s v="Mid-Atlantic"/>
    <n v="4.7700769230769229"/>
    <n v="248.04400000000001"/>
    <n v="5.1892050209205021"/>
    <n v="3.0934987305745527"/>
    <n v="3.023462352209517"/>
    <n v="0.69897000433601886"/>
    <n v="2.3783979009481375"/>
    <n v="0.67852538260373474"/>
    <n v="2.394528726238534"/>
    <n v="0.71510082962641508"/>
    <d v="2007-08-01T00:00:00"/>
  </r>
  <r>
    <n v="1595"/>
    <s v="Basic Sun Preparations"/>
    <n v="2007"/>
    <x v="9"/>
    <n v="390"/>
    <n v="1475.82"/>
    <n v="1734.2"/>
    <n v="514.67999999999995"/>
    <n v="5"/>
    <n v="239"/>
    <n v="16294"/>
    <x v="1"/>
    <n v="111947"/>
    <n v="149"/>
    <n v="26170.26"/>
    <s v="Mid-Atlantic"/>
    <n v="4.4466666666666672"/>
    <n v="346.84000000000003"/>
    <n v="7.2560669456066949"/>
    <n v="3.2390991818873669"/>
    <n v="3.169033391515629"/>
    <n v="0.69897000433601886"/>
    <n v="2.3783979009481375"/>
    <n v="0.6480345748608678"/>
    <n v="2.5401291775513481"/>
    <n v="0.86070128093922926"/>
    <d v="2007-09-01T00:00:00"/>
  </r>
  <r>
    <n v="1595"/>
    <s v="Basic Sun Preparations"/>
    <n v="2007"/>
    <x v="10"/>
    <n v="645"/>
    <n v="2440.16"/>
    <n v="2867.22"/>
    <n v="924.81"/>
    <n v="5"/>
    <n v="239"/>
    <n v="16294"/>
    <x v="1"/>
    <n v="111947"/>
    <n v="149"/>
    <n v="26170.26"/>
    <s v="Mid-Atlantic"/>
    <n v="4.4453023255813946"/>
    <n v="573.44399999999996"/>
    <n v="11.996736401673639"/>
    <n v="3.4574610173693583"/>
    <n v="3.3874183037317369"/>
    <n v="0.69897000433601886"/>
    <n v="2.3783979009481375"/>
    <n v="0.64790130273409041"/>
    <n v="2.7584910130333395"/>
    <n v="1.0790631164212205"/>
    <d v="2007-10-01T00:00:00"/>
  </r>
  <r>
    <n v="1595"/>
    <s v="Basic Sun Preparations"/>
    <n v="2007"/>
    <x v="11"/>
    <n v="497"/>
    <n v="1931.78"/>
    <n v="2269.9499999999998"/>
    <n v="757.55"/>
    <n v="5"/>
    <n v="239"/>
    <n v="16294"/>
    <x v="1"/>
    <n v="111947"/>
    <n v="149"/>
    <n v="26170.26"/>
    <s v="Mid-Atlantic"/>
    <n v="4.5673038229376255"/>
    <n v="453.98999999999995"/>
    <n v="9.497698744769874"/>
    <n v="3.3560162911300182"/>
    <n v="3.2859576654405758"/>
    <n v="0.69897000433601886"/>
    <n v="2.3783979009481375"/>
    <n v="0.65965990239668593"/>
    <n v="2.657046286793999"/>
    <n v="0.97761839018188035"/>
    <d v="2007-11-01T00:00:00"/>
  </r>
  <r>
    <n v="1595"/>
    <s v="Basic Sun Preparations"/>
    <n v="2007"/>
    <x v="8"/>
    <n v="347"/>
    <n v="1415.24"/>
    <n v="1662.99"/>
    <n v="474.86"/>
    <n v="5"/>
    <n v="239"/>
    <n v="16294"/>
    <x v="1"/>
    <n v="111947"/>
    <n v="149"/>
    <n v="26170.26"/>
    <s v="Mid-Atlantic"/>
    <n v="4.7924783861671472"/>
    <n v="332.59800000000001"/>
    <n v="6.9581171548117151"/>
    <n v="3.2208896376994489"/>
    <n v="3.1508300948690056"/>
    <n v="0.69897000433601886"/>
    <n v="2.3783979009481375"/>
    <n v="0.68056016290857535"/>
    <n v="2.5219196333634302"/>
    <n v="0.84249173675131139"/>
    <d v="2007-12-01T00:00:00"/>
  </r>
  <r>
    <n v="1624"/>
    <s v="Basic Sun Preparations"/>
    <n v="2007"/>
    <x v="3"/>
    <n v="112"/>
    <n v="552.66999999999996"/>
    <n v="649.51"/>
    <n v="242.96"/>
    <n v="7"/>
    <n v="605"/>
    <n v="53191"/>
    <x v="2"/>
    <n v="74242"/>
    <n v="267.2"/>
    <n v="95796"/>
    <s v="Mid-Atlantic"/>
    <n v="5.7991964285714284"/>
    <n v="92.787142857142854"/>
    <n v="1.0735702479338842"/>
    <n v="2.8125858419546761"/>
    <n v="2.7424658908744006"/>
    <n v="0.84509804001425681"/>
    <n v="2.781755374652469"/>
    <n v="0.7633678192844946"/>
    <n v="1.9674878019404194"/>
    <n v="3.0830467302207315E-2"/>
    <d v="2007-01-01T00:00:00"/>
  </r>
  <r>
    <n v="1624"/>
    <s v="Basic Sun Preparations"/>
    <n v="2007"/>
    <x v="0"/>
    <n v="97"/>
    <n v="512.9"/>
    <n v="602.77"/>
    <n v="218.92"/>
    <n v="7"/>
    <n v="605"/>
    <n v="53191"/>
    <x v="2"/>
    <n v="74242"/>
    <n v="267.2"/>
    <n v="95796"/>
    <s v="Mid-Atlantic"/>
    <n v="6.2141237113402061"/>
    <n v="86.11"/>
    <n v="0.99631404958677683"/>
    <n v="2.7801516292453217"/>
    <n v="2.7100326990657537"/>
    <n v="0.84509804001425681"/>
    <n v="2.781755374652469"/>
    <n v="0.79337989497907702"/>
    <n v="1.935053589231065"/>
    <n v="-1.6037454071470057E-3"/>
    <d v="2007-02-01T00:00:00"/>
  </r>
  <r>
    <n v="1624"/>
    <s v="Basic Sun Preparations"/>
    <n v="2007"/>
    <x v="1"/>
    <n v="100"/>
    <n v="534.16"/>
    <n v="627.76"/>
    <n v="208.76"/>
    <n v="7"/>
    <n v="605"/>
    <n v="53191"/>
    <x v="2"/>
    <n v="74242"/>
    <n v="267.2"/>
    <n v="95796"/>
    <s v="Mid-Atlantic"/>
    <n v="6.2775999999999996"/>
    <n v="89.679999999999993"/>
    <n v="1.0376198347107437"/>
    <n v="2.7977936396011738"/>
    <n v="2.7276713632254261"/>
    <n v="0.84509804001425681"/>
    <n v="2.781755374652469"/>
    <n v="0.79779363960117355"/>
    <n v="1.9526955995869166"/>
    <n v="1.6038264948704643E-2"/>
    <d v="2007-03-01T00:00:00"/>
  </r>
  <r>
    <n v="1624"/>
    <s v="Basic Sun Preparations"/>
    <n v="2007"/>
    <x v="2"/>
    <n v="133"/>
    <n v="685.78"/>
    <n v="805.85"/>
    <n v="272.7"/>
    <n v="7"/>
    <n v="605"/>
    <n v="53191"/>
    <x v="2"/>
    <n v="74242"/>
    <n v="267.2"/>
    <n v="95796"/>
    <s v="Mid-Atlantic"/>
    <n v="6.0590225563909774"/>
    <n v="115.12142857142858"/>
    <n v="1.3319834710743803"/>
    <n v="2.9062542102482167"/>
    <n v="2.8361848152550206"/>
    <n v="0.84509804001425681"/>
    <n v="2.781755374652469"/>
    <n v="0.78240256928113106"/>
    <n v="2.0611561702339598"/>
    <n v="0.12449883559574797"/>
    <d v="2007-04-01T00:00:00"/>
  </r>
  <r>
    <n v="1624"/>
    <s v="Basic Sun Preparations"/>
    <n v="2007"/>
    <x v="7"/>
    <n v="190"/>
    <n v="931.55"/>
    <n v="1094.7"/>
    <n v="356.84"/>
    <n v="7"/>
    <n v="605"/>
    <n v="53191"/>
    <x v="2"/>
    <n v="74242"/>
    <n v="267.2"/>
    <n v="95796"/>
    <s v="Mid-Atlantic"/>
    <n v="5.7615789473684211"/>
    <n v="156.3857142857143"/>
    <n v="1.8094214876033059"/>
    <n v="3.0392951180843109"/>
    <n v="2.969206170173031"/>
    <n v="0.84509804001425681"/>
    <n v="2.781755374652469"/>
    <n v="0.76054151713148177"/>
    <n v="2.1941970780700539"/>
    <n v="0.25753974343184188"/>
    <d v="2007-05-01T00:00:00"/>
  </r>
  <r>
    <n v="1624"/>
    <s v="Basic Sun Preparations"/>
    <n v="2007"/>
    <x v="4"/>
    <n v="206"/>
    <n v="1087.9000000000001"/>
    <n v="1278.47"/>
    <n v="395.99"/>
    <n v="7"/>
    <n v="605"/>
    <n v="53191"/>
    <x v="2"/>
    <n v="74242"/>
    <n v="267.2"/>
    <n v="95796"/>
    <s v="Mid-Atlantic"/>
    <n v="6.2061650485436894"/>
    <n v="182.63857142857142"/>
    <n v="2.1131735537190082"/>
    <n v="3.106690541523621"/>
    <n v="3.0365889767554046"/>
    <n v="0.84509804001425681"/>
    <n v="2.781755374652469"/>
    <n v="0.79282332115446774"/>
    <n v="2.2615925015093645"/>
    <n v="0.32493516687115226"/>
    <d v="2007-06-01T00:00:00"/>
  </r>
  <r>
    <n v="1624"/>
    <s v="Basic Sun Preparations"/>
    <n v="2007"/>
    <x v="5"/>
    <n v="138"/>
    <n v="679.21"/>
    <n v="798.24"/>
    <n v="182.22"/>
    <n v="7"/>
    <n v="605"/>
    <n v="53191"/>
    <x v="2"/>
    <n v="74242"/>
    <n v="267.2"/>
    <n v="95796"/>
    <s v="Mid-Atlantic"/>
    <n v="5.7843478260869565"/>
    <n v="114.03428571428572"/>
    <n v="1.3194049586776859"/>
    <n v="2.9021334865951065"/>
    <n v="2.8320040713949779"/>
    <n v="0.84509804001425681"/>
    <n v="2.781755374652469"/>
    <n v="0.76225440019386992"/>
    <n v="2.0570354465808496"/>
    <n v="0.12037811194263756"/>
    <d v="2007-07-01T00:00:00"/>
  </r>
  <r>
    <n v="1624"/>
    <s v="Basic Sun Preparations"/>
    <n v="2007"/>
    <x v="6"/>
    <n v="171"/>
    <n v="811.76"/>
    <n v="953.97"/>
    <n v="255.7"/>
    <n v="7"/>
    <n v="605"/>
    <n v="53191"/>
    <x v="2"/>
    <n v="74242"/>
    <n v="267.2"/>
    <n v="95796"/>
    <s v="Mid-Atlantic"/>
    <n v="5.5787719298245619"/>
    <n v="136.28142857142856"/>
    <n v="1.576809917355372"/>
    <n v="2.9795347174301776"/>
    <n v="2.9094276473664946"/>
    <n v="0.84509804001425681"/>
    <n v="2.781755374652469"/>
    <n v="0.74653860703802388"/>
    <n v="2.1344366774159207"/>
    <n v="0.19777934277770878"/>
    <d v="2007-08-01T00:00:00"/>
  </r>
  <r>
    <n v="1624"/>
    <s v="Basic Sun Preparations"/>
    <n v="2007"/>
    <x v="9"/>
    <n v="302"/>
    <n v="1311.17"/>
    <n v="1540.75"/>
    <n v="378.3"/>
    <n v="7"/>
    <n v="605"/>
    <n v="53191"/>
    <x v="2"/>
    <n v="74242"/>
    <n v="267.2"/>
    <n v="95796"/>
    <s v="Mid-Atlantic"/>
    <n v="5.1018211920529799"/>
    <n v="220.10714285714286"/>
    <n v="2.546694214876033"/>
    <n v="3.1877321764027129"/>
    <n v="3.1176590038758136"/>
    <n v="0.84509804001425681"/>
    <n v="2.781755374652469"/>
    <n v="0.70772523344556237"/>
    <n v="2.342634136388456"/>
    <n v="0.40597680175024409"/>
    <d v="2007-09-01T00:00:00"/>
  </r>
  <r>
    <n v="1624"/>
    <s v="Basic Sun Preparations"/>
    <n v="2007"/>
    <x v="10"/>
    <n v="791"/>
    <n v="3529.37"/>
    <n v="4147.21"/>
    <n v="1100.05"/>
    <n v="7"/>
    <n v="605"/>
    <n v="53191"/>
    <x v="2"/>
    <n v="74242"/>
    <n v="267.2"/>
    <n v="95796"/>
    <s v="Mid-Atlantic"/>
    <n v="5.2429962073324905"/>
    <n v="592.45857142857142"/>
    <n v="6.8548925619834709"/>
    <n v="3.6177560270524896"/>
    <n v="3.5476971898235936"/>
    <n v="0.84509804001425681"/>
    <n v="2.781755374652469"/>
    <n v="0.71957954355481302"/>
    <n v="2.7726579870382326"/>
    <n v="0.83600065240002064"/>
    <d v="2007-10-01T00:00:00"/>
  </r>
  <r>
    <n v="1624"/>
    <s v="Basic Sun Preparations"/>
    <n v="2007"/>
    <x v="11"/>
    <n v="737"/>
    <n v="3292.36"/>
    <n v="3868.77"/>
    <n v="1059.9000000000001"/>
    <n v="7"/>
    <n v="605"/>
    <n v="53191"/>
    <x v="2"/>
    <n v="74242"/>
    <n v="267.2"/>
    <n v="95796"/>
    <s v="Mid-Atlantic"/>
    <n v="5.2493487109905024"/>
    <n v="552.68142857142857"/>
    <n v="6.3946611570247933"/>
    <n v="3.5875729114994916"/>
    <n v="3.5175073166573099"/>
    <n v="0.84509804001425681"/>
    <n v="2.781755374652469"/>
    <n v="0.72010542364044039"/>
    <n v="2.7424748714852352"/>
    <n v="0.80581753684702295"/>
    <d v="2007-11-01T00:00:00"/>
  </r>
  <r>
    <n v="1624"/>
    <s v="Basic Sun Preparations"/>
    <n v="2007"/>
    <x v="8"/>
    <n v="406"/>
    <n v="1662.08"/>
    <n v="1953.1"/>
    <n v="494.31"/>
    <n v="7"/>
    <n v="605"/>
    <n v="53191"/>
    <x v="2"/>
    <n v="74242"/>
    <n v="267.2"/>
    <n v="95796"/>
    <s v="Mid-Atlantic"/>
    <n v="4.8105911330049258"/>
    <n v="279.01428571428568"/>
    <n v="3.2282644628099173"/>
    <n v="3.290724480019223"/>
    <n v="3.2206519236131896"/>
    <n v="0.84509804001425681"/>
    <n v="2.781755374652469"/>
    <n v="0.68219844644202898"/>
    <n v="2.4456264400049661"/>
    <n v="0.50896910536675433"/>
    <d v="2007-12-01T00:00:00"/>
  </r>
  <r>
    <n v="2023"/>
    <s v="Basic Sun Preparations"/>
    <n v="2007"/>
    <x v="3"/>
    <n v="116"/>
    <n v="459.15"/>
    <n v="539.51"/>
    <n v="223.81"/>
    <n v="8"/>
    <n v="462"/>
    <n v="31565"/>
    <x v="2"/>
    <n v="80321"/>
    <n v="273.2"/>
    <n v="46837.5"/>
    <s v="Mid-Atlantic"/>
    <n v="4.6509482758620688"/>
    <n v="67.438749999999999"/>
    <n v="1.1677705627705628"/>
    <n v="2.7319994988883822"/>
    <n v="2.6619545886530158"/>
    <n v="0.90308998699194354"/>
    <n v="2.6646419755561257"/>
    <n v="0.66754150966146386"/>
    <n v="1.8289095118964387"/>
    <n v="6.7357523332256822E-2"/>
    <d v="2007-01-01T00:00:00"/>
  </r>
  <r>
    <n v="2023"/>
    <s v="Basic Sun Preparations"/>
    <n v="2007"/>
    <x v="0"/>
    <n v="151"/>
    <n v="584.59"/>
    <n v="686.92"/>
    <n v="354.9"/>
    <n v="8"/>
    <n v="462"/>
    <n v="31565"/>
    <x v="2"/>
    <n v="80321"/>
    <n v="273.2"/>
    <n v="46837.5"/>
    <s v="Mid-Atlantic"/>
    <n v="4.5491390728476819"/>
    <n v="85.864999999999995"/>
    <n v="1.4868398268398269"/>
    <n v="2.8369061612493263"/>
    <n v="2.7668513820409797"/>
    <n v="0.90308998699194354"/>
    <n v="2.6646419755561257"/>
    <n v="0.65792921395615689"/>
    <n v="1.9338161742573827"/>
    <n v="0.17226418569320087"/>
    <d v="2007-02-01T00:00:00"/>
  </r>
  <r>
    <n v="2023"/>
    <s v="Basic Sun Preparations"/>
    <n v="2007"/>
    <x v="1"/>
    <n v="84"/>
    <n v="316.47000000000003"/>
    <n v="371.87"/>
    <n v="170.59"/>
    <n v="8"/>
    <n v="462"/>
    <n v="31565"/>
    <x v="2"/>
    <n v="80321"/>
    <n v="273.2"/>
    <n v="46837.5"/>
    <s v="Mid-Atlantic"/>
    <n v="4.4270238095238099"/>
    <n v="46.483750000000001"/>
    <n v="0.80491341991341991"/>
    <n v="2.5703911437798306"/>
    <n v="2.5003325470485511"/>
    <n v="0.90308998699194354"/>
    <n v="2.6646419755561257"/>
    <n v="0.6461118577179491"/>
    <n v="1.6673011567878873"/>
    <n v="-9.4250831776294758E-2"/>
    <d v="2007-03-01T00:00:00"/>
  </r>
  <r>
    <n v="2023"/>
    <s v="Basic Sun Preparations"/>
    <n v="2007"/>
    <x v="2"/>
    <n v="153"/>
    <n v="626.4"/>
    <n v="736.05"/>
    <n v="348.75"/>
    <n v="8"/>
    <n v="462"/>
    <n v="31565"/>
    <x v="2"/>
    <n v="80321"/>
    <n v="273.2"/>
    <n v="46837.5"/>
    <s v="Mid-Atlantic"/>
    <n v="4.81078431372549"/>
    <n v="92.006249999999994"/>
    <n v="1.593181818181818"/>
    <n v="2.8669073170365968"/>
    <n v="2.7968517490498868"/>
    <n v="0.90308998699194354"/>
    <n v="2.6646419755561257"/>
    <n v="0.68221588621899787"/>
    <n v="1.9638173300446531"/>
    <n v="0.20226534148047118"/>
    <d v="2007-04-01T00:00:00"/>
  </r>
  <r>
    <n v="2023"/>
    <s v="Basic Sun Preparations"/>
    <n v="2007"/>
    <x v="7"/>
    <n v="206"/>
    <n v="863.39"/>
    <n v="1014.49"/>
    <n v="426.63"/>
    <n v="8"/>
    <n v="462"/>
    <n v="31565"/>
    <x v="2"/>
    <n v="80321"/>
    <n v="273.2"/>
    <n v="46837.5"/>
    <s v="Mid-Atlantic"/>
    <n v="4.9247087378640781"/>
    <n v="126.81125"/>
    <n v="2.1958658008658007"/>
    <n v="3.0062477704760937"/>
    <n v="2.9362070142415257"/>
    <n v="0.90308998699194354"/>
    <n v="2.6646419755561257"/>
    <n v="0.69238055010694033"/>
    <n v="2.1031577834841499"/>
    <n v="0.34160579491996818"/>
    <d v="2007-05-01T00:00:00"/>
  </r>
  <r>
    <n v="2023"/>
    <s v="Basic Sun Preparations"/>
    <n v="2007"/>
    <x v="4"/>
    <n v="312"/>
    <n v="1362.89"/>
    <n v="1601.53"/>
    <n v="595.05999999999995"/>
    <n v="8"/>
    <n v="462"/>
    <n v="31565"/>
    <x v="2"/>
    <n v="80321"/>
    <n v="273.2"/>
    <n v="46837.5"/>
    <s v="Mid-Atlantic"/>
    <n v="5.133108974358974"/>
    <n v="200.19125"/>
    <n v="3.4665151515151513"/>
    <n v="3.2045350783182469"/>
    <n v="3.1344608049756624"/>
    <n v="0.90308998699194354"/>
    <n v="2.6646419755561257"/>
    <n v="0.71038048429980405"/>
    <n v="2.3014450913263031"/>
    <n v="0.53989310276212132"/>
    <d v="2007-06-01T00:00:00"/>
  </r>
  <r>
    <n v="2023"/>
    <s v="Basic Sun Preparations"/>
    <n v="2007"/>
    <x v="5"/>
    <n v="206"/>
    <n v="952.33"/>
    <n v="1119.07"/>
    <n v="515.29999999999995"/>
    <n v="8"/>
    <n v="462"/>
    <n v="31565"/>
    <x v="2"/>
    <n v="80321"/>
    <n v="273.2"/>
    <n v="46837.5"/>
    <s v="Mid-Atlantic"/>
    <n v="5.4323786407766983"/>
    <n v="139.88374999999999"/>
    <n v="2.4222294372294373"/>
    <n v="3.0488572533405973"/>
    <n v="2.9787874655537281"/>
    <n v="0.90308998699194354"/>
    <n v="2.6646419755561257"/>
    <n v="0.73499003297144383"/>
    <n v="2.1457672663486536"/>
    <n v="0.38421527778447184"/>
    <d v="2007-07-01T00:00:00"/>
  </r>
  <r>
    <n v="2023"/>
    <s v="Basic Sun Preparations"/>
    <n v="2007"/>
    <x v="6"/>
    <n v="264"/>
    <n v="1105.53"/>
    <n v="1299.0999999999999"/>
    <n v="439.26"/>
    <n v="8"/>
    <n v="462"/>
    <n v="31565"/>
    <x v="2"/>
    <n v="80321"/>
    <n v="273.2"/>
    <n v="46837.5"/>
    <s v="Mid-Atlantic"/>
    <n v="4.9208333333333334"/>
    <n v="162.38749999999999"/>
    <n v="2.8119047619047617"/>
    <n v="3.1136425827717398"/>
    <n v="3.0435705322224473"/>
    <n v="0.90308998699194354"/>
    <n v="2.6646419755561257"/>
    <n v="0.69203865590190883"/>
    <n v="2.210552595779796"/>
    <n v="0.4490006072156143"/>
    <d v="2007-08-01T00:00:00"/>
  </r>
  <r>
    <n v="2023"/>
    <s v="Basic Sun Preparations"/>
    <n v="2007"/>
    <x v="9"/>
    <n v="591"/>
    <n v="2415.09"/>
    <n v="2837.71"/>
    <n v="943.37"/>
    <n v="8"/>
    <n v="462"/>
    <n v="31565"/>
    <x v="2"/>
    <n v="80321"/>
    <n v="273.2"/>
    <n v="46837.5"/>
    <s v="Mid-Atlantic"/>
    <n v="4.8015397631133672"/>
    <n v="354.71375"/>
    <n v="6.142229437229437"/>
    <n v="3.4529680106299003"/>
    <n v="3.382933319673481"/>
    <n v="0.90308998699194354"/>
    <n v="2.6646419755561257"/>
    <n v="0.68138052974864494"/>
    <n v="2.5498780236379566"/>
    <n v="0.78832603507377474"/>
    <d v="2007-09-01T00:00:00"/>
  </r>
  <r>
    <n v="2023"/>
    <s v="Basic Sun Preparations"/>
    <n v="2007"/>
    <x v="10"/>
    <n v="809"/>
    <n v="3375.06"/>
    <n v="3965.79"/>
    <n v="1327.21"/>
    <n v="8"/>
    <n v="462"/>
    <n v="31565"/>
    <x v="2"/>
    <n v="80321"/>
    <n v="273.2"/>
    <n v="46837.5"/>
    <s v="Mid-Atlantic"/>
    <n v="4.9020889987639062"/>
    <n v="495.72375"/>
    <n v="8.5839610389610392"/>
    <n v="3.5983297133347762"/>
    <n v="3.5282814978892048"/>
    <n v="0.90308998699194354"/>
    <n v="2.6646419755561257"/>
    <n v="0.69038119172250401"/>
    <n v="2.6952397263428325"/>
    <n v="0.93368773777865077"/>
    <d v="2007-10-01T00:00:00"/>
  </r>
  <r>
    <n v="2023"/>
    <s v="Basic Sun Preparations"/>
    <n v="2007"/>
    <x v="11"/>
    <n v="481"/>
    <n v="1889.42"/>
    <n v="2220.06"/>
    <n v="738.4"/>
    <n v="8"/>
    <n v="462"/>
    <n v="31565"/>
    <x v="2"/>
    <n v="80321"/>
    <n v="273.2"/>
    <n v="46837.5"/>
    <s v="Mid-Atlantic"/>
    <n v="4.6155093555093556"/>
    <n v="277.50749999999999"/>
    <n v="4.805324675324675"/>
    <n v="3.346364711980724"/>
    <n v="3.2763285081640778"/>
    <n v="0.90308998699194354"/>
    <n v="2.6646419755561257"/>
    <n v="0.66421963560689246"/>
    <n v="2.4432747249887807"/>
    <n v="0.68172273642459857"/>
    <d v="2007-11-01T00:00:00"/>
  </r>
  <r>
    <n v="2023"/>
    <s v="Basic Sun Preparations"/>
    <n v="2007"/>
    <x v="8"/>
    <n v="338"/>
    <n v="1195.4000000000001"/>
    <n v="1404.59"/>
    <n v="448.51"/>
    <n v="8"/>
    <n v="462"/>
    <n v="31565"/>
    <x v="2"/>
    <n v="80321"/>
    <n v="273.2"/>
    <n v="46837.5"/>
    <s v="Mid-Atlantic"/>
    <n v="4.1555917159763309"/>
    <n v="175.57374999999999"/>
    <n v="3.0402380952380952"/>
    <n v="3.1475495721250644"/>
    <n v="3.0775132514976629"/>
    <n v="0.90308998699194354"/>
    <n v="2.6646419755561257"/>
    <n v="0.61863287184740967"/>
    <n v="2.244459585133121"/>
    <n v="0.482907596568939"/>
    <d v="2007-12-01T00:00:00"/>
  </r>
  <r>
    <n v="5009"/>
    <s v="Basic Sun Preparations"/>
    <n v="2007"/>
    <x v="3"/>
    <n v="50"/>
    <n v="191.5"/>
    <n v="225.05"/>
    <n v="108.01"/>
    <n v="6"/>
    <n v="325"/>
    <n v="12671"/>
    <x v="2"/>
    <n v="24856"/>
    <n v="213.2"/>
    <n v="14427.91"/>
    <s v="Pacific"/>
    <n v="4.5010000000000003"/>
    <n v="37.508333333333333"/>
    <n v="0.69246153846153846"/>
    <n v="2.3522790172744976"/>
    <n v="2.2821687783046416"/>
    <n v="0.77815125038364363"/>
    <n v="2.5118833609788744"/>
    <n v="0.65330901293847898"/>
    <n v="1.574127766890854"/>
    <n v="-0.15960434370437668"/>
    <d v="2007-01-01T00:00:00"/>
  </r>
  <r>
    <n v="5009"/>
    <s v="Basic Sun Preparations"/>
    <n v="2007"/>
    <x v="0"/>
    <n v="40"/>
    <n v="165.7"/>
    <n v="194.72"/>
    <n v="102.41"/>
    <n v="6"/>
    <n v="325"/>
    <n v="12671"/>
    <x v="2"/>
    <n v="24856"/>
    <n v="213.2"/>
    <n v="14427.91"/>
    <s v="Pacific"/>
    <n v="4.8680000000000003"/>
    <n v="32.453333333333333"/>
    <n v="0.59913846153846151"/>
    <n v="2.2894105608859898"/>
    <n v="2.2193225084193369"/>
    <n v="0.77815125038364363"/>
    <n v="2.5118833609788744"/>
    <n v="0.68735056955802742"/>
    <n v="1.5112593105023462"/>
    <n v="-0.22247280009288464"/>
    <d v="2007-02-01T00:00:00"/>
  </r>
  <r>
    <n v="5009"/>
    <s v="Basic Sun Preparations"/>
    <n v="2007"/>
    <x v="1"/>
    <n v="39"/>
    <n v="148.68"/>
    <n v="174.73"/>
    <n v="47.87"/>
    <n v="6"/>
    <n v="325"/>
    <n v="12671"/>
    <x v="2"/>
    <n v="24856"/>
    <n v="213.2"/>
    <n v="14427.91"/>
    <s v="Pacific"/>
    <n v="4.48025641025641"/>
    <n v="29.121666666666666"/>
    <n v="0.53763076923076925"/>
    <n v="2.2423674769114381"/>
    <n v="2.1722525524236884"/>
    <n v="0.77815125038364363"/>
    <n v="2.5118833609788744"/>
    <n v="0.6513028698849388"/>
    <n v="1.4642162265277943"/>
    <n v="-0.26951588406743637"/>
    <d v="2007-03-01T00:00:00"/>
  </r>
  <r>
    <n v="5009"/>
    <s v="Basic Sun Preparations"/>
    <n v="2007"/>
    <x v="2"/>
    <n v="59"/>
    <n v="265.06"/>
    <n v="311.45999999999998"/>
    <n v="134.44999999999999"/>
    <n v="6"/>
    <n v="325"/>
    <n v="12671"/>
    <x v="2"/>
    <n v="24856"/>
    <n v="213.2"/>
    <n v="14427.91"/>
    <s v="Pacific"/>
    <n v="5.2789830508474571"/>
    <n v="51.91"/>
    <n v="0.95833846153846147"/>
    <n v="2.4934022792624928"/>
    <n v="2.4233441936327873"/>
    <n v="0.77815125038364363"/>
    <n v="2.5118833609788744"/>
    <n v="0.72255026762034869"/>
    <n v="1.7152510288788492"/>
    <n v="-1.848108171638152E-2"/>
    <d v="2007-04-01T00:00:00"/>
  </r>
  <r>
    <n v="5009"/>
    <s v="Basic Sun Preparations"/>
    <n v="2007"/>
    <x v="7"/>
    <n v="66"/>
    <n v="271.08"/>
    <n v="318.55"/>
    <n v="164.39"/>
    <n v="6"/>
    <n v="325"/>
    <n v="12671"/>
    <x v="2"/>
    <n v="24856"/>
    <n v="213.2"/>
    <n v="14427.91"/>
    <s v="Pacific"/>
    <n v="4.8265151515151521"/>
    <n v="53.091666666666669"/>
    <n v="0.98015384615384615"/>
    <n v="2.5031776094180604"/>
    <n v="2.4330974769679878"/>
    <n v="0.77815125038364363"/>
    <n v="2.5118833609788744"/>
    <n v="0.68363367387619156"/>
    <n v="1.7250263590344166"/>
    <n v="-8.7057515608141411E-3"/>
    <d v="2007-05-01T00:00:00"/>
  </r>
  <r>
    <n v="5009"/>
    <s v="Basic Sun Preparations"/>
    <n v="2007"/>
    <x v="4"/>
    <n v="104"/>
    <n v="427.98"/>
    <n v="502.92"/>
    <n v="256.88"/>
    <n v="6"/>
    <n v="325"/>
    <n v="12671"/>
    <x v="2"/>
    <n v="24856"/>
    <n v="213.2"/>
    <n v="14427.91"/>
    <s v="Pacific"/>
    <n v="4.8357692307692313"/>
    <n v="83.820000000000007"/>
    <n v="1.5474461538461539"/>
    <n v="2.701498906881469"/>
    <n v="2.6314234744043268"/>
    <n v="0.77815125038364363"/>
    <n v="2.5118833609788744"/>
    <n v="0.68446556758268884"/>
    <n v="1.9233476564978256"/>
    <n v="0.1896155459025948"/>
    <d v="2007-06-01T00:00:00"/>
  </r>
  <r>
    <n v="5009"/>
    <s v="Basic Sun Preparations"/>
    <n v="2007"/>
    <x v="5"/>
    <n v="75"/>
    <n v="263.45"/>
    <n v="309.58999999999997"/>
    <n v="105.82"/>
    <n v="6"/>
    <n v="325"/>
    <n v="12671"/>
    <x v="2"/>
    <n v="24856"/>
    <n v="213.2"/>
    <n v="14427.91"/>
    <s v="Pacific"/>
    <n v="4.1278666666666659"/>
    <n v="51.598333333333329"/>
    <n v="0.95258461538461536"/>
    <n v="2.4907869241847616"/>
    <n v="2.4206982029088069"/>
    <n v="0.77815125038364363"/>
    <n v="2.5118833609788744"/>
    <n v="0.61572566079306135"/>
    <n v="1.7126356738011179"/>
    <n v="-2.1096436794112879E-2"/>
    <d v="2007-07-01T00:00:00"/>
  </r>
  <r>
    <n v="5009"/>
    <s v="Basic Sun Preparations"/>
    <n v="2007"/>
    <x v="6"/>
    <n v="82"/>
    <n v="323.8"/>
    <n v="380.44"/>
    <n v="156.83000000000001"/>
    <n v="6"/>
    <n v="325"/>
    <n v="12671"/>
    <x v="2"/>
    <n v="24856"/>
    <n v="213.2"/>
    <n v="14427.91"/>
    <s v="Pacific"/>
    <n v="4.6395121951219513"/>
    <n v="63.406666666666666"/>
    <n v="1.1705846153846153"/>
    <n v="2.5802861730024884"/>
    <n v="2.5102768444173549"/>
    <n v="0.77815125038364363"/>
    <n v="2.5118833609788744"/>
    <n v="0.6664723206187716"/>
    <n v="1.8021349226188446"/>
    <n v="6.8402812023613896E-2"/>
    <d v="2007-08-01T00:00:00"/>
  </r>
  <r>
    <n v="5009"/>
    <s v="Basic Sun Preparations"/>
    <n v="2007"/>
    <x v="9"/>
    <n v="146"/>
    <n v="507.89"/>
    <n v="596.79"/>
    <n v="199.44"/>
    <n v="6"/>
    <n v="325"/>
    <n v="12671"/>
    <x v="2"/>
    <n v="24856"/>
    <n v="213.2"/>
    <n v="14427.91"/>
    <s v="Pacific"/>
    <n v="4.0876027397260275"/>
    <n v="99.464999999999989"/>
    <n v="1.8362769230769229"/>
    <n v="2.7758215373513337"/>
    <n v="2.7057696619572185"/>
    <n v="0.77815125038364363"/>
    <n v="2.5118833609788744"/>
    <n v="0.6114686815668966"/>
    <n v="1.9976702869676901"/>
    <n v="0.26393817637245931"/>
    <d v="2007-09-01T00:00:00"/>
  </r>
  <r>
    <n v="5009"/>
    <s v="Basic Sun Preparations"/>
    <n v="2007"/>
    <x v="10"/>
    <n v="240"/>
    <n v="828.04"/>
    <n v="972.96"/>
    <n v="338.99"/>
    <n v="6"/>
    <n v="325"/>
    <n v="12671"/>
    <x v="2"/>
    <n v="24856"/>
    <n v="213.2"/>
    <n v="14427.91"/>
    <s v="Pacific"/>
    <n v="4.0540000000000003"/>
    <n v="162.16"/>
    <n v="2.9937230769230769"/>
    <n v="2.9880949860685959"/>
    <n v="2.918051316687877"/>
    <n v="0.77815125038364363"/>
    <n v="2.5118833609788744"/>
    <n v="0.60788374435698989"/>
    <n v="2.2099437356849525"/>
    <n v="0.47621162508972154"/>
    <d v="2007-10-01T00:00:00"/>
  </r>
  <r>
    <n v="5009"/>
    <s v="Basic Sun Preparations"/>
    <n v="2007"/>
    <x v="11"/>
    <n v="131"/>
    <n v="457.86"/>
    <n v="538.03"/>
    <n v="125.01"/>
    <n v="6"/>
    <n v="325"/>
    <n v="12671"/>
    <x v="2"/>
    <n v="24856"/>
    <n v="213.2"/>
    <n v="14427.91"/>
    <s v="Pacific"/>
    <n v="4.1070992366412211"/>
    <n v="89.671666666666667"/>
    <n v="1.6554769230769231"/>
    <n v="2.730806492155633"/>
    <n v="2.6607327039380948"/>
    <n v="0.77815125038364363"/>
    <n v="2.5118833609788744"/>
    <n v="0.61353519649986865"/>
    <n v="1.9526552417719893"/>
    <n v="0.21892313117675855"/>
    <d v="2007-11-01T00:00:00"/>
  </r>
  <r>
    <n v="5009"/>
    <s v="Basic Sun Preparations"/>
    <n v="2007"/>
    <x v="8"/>
    <n v="83"/>
    <n v="339.9"/>
    <n v="399.48"/>
    <n v="156.96"/>
    <n v="6"/>
    <n v="325"/>
    <n v="12671"/>
    <x v="2"/>
    <n v="24856"/>
    <n v="213.2"/>
    <n v="14427.91"/>
    <s v="Pacific"/>
    <n v="4.8130120481927712"/>
    <n v="66.58"/>
    <n v="1.2291692307692308"/>
    <n v="2.6014950412042923"/>
    <n v="2.5313511645830595"/>
    <n v="0.77815125038364363"/>
    <n v="2.5118833609788744"/>
    <n v="0.68241694882821835"/>
    <n v="1.8233437908206485"/>
    <n v="8.9611680225417836E-2"/>
    <d v="2007-12-01T00:00:00"/>
  </r>
  <r>
    <n v="5053"/>
    <s v="Basic Sun Preparations"/>
    <n v="2007"/>
    <x v="3"/>
    <n v="72"/>
    <n v="277.08999999999997"/>
    <n v="325.62"/>
    <n v="90.78"/>
    <n v="6"/>
    <n v="346"/>
    <n v="21051"/>
    <x v="2"/>
    <n v="63511"/>
    <n v="207.2"/>
    <n v="31485.95"/>
    <s v="Mid-Atlantic"/>
    <n v="4.5225"/>
    <n v="54.27"/>
    <n v="0.9410982658959538"/>
    <n v="2.5127110719631198"/>
    <n v="2.4426208526563382"/>
    <n v="0.77815125038364363"/>
    <n v="2.5390760987927767"/>
    <n v="0.6553785755318513"/>
    <n v="1.7345598215794762"/>
    <n v="-2.6365026829656774E-2"/>
    <d v="2007-01-01T00:00:00"/>
  </r>
  <r>
    <n v="5053"/>
    <s v="Basic Sun Preparations"/>
    <n v="2007"/>
    <x v="0"/>
    <n v="48"/>
    <n v="235.59"/>
    <n v="276.86"/>
    <n v="99.66"/>
    <n v="6"/>
    <n v="346"/>
    <n v="21051"/>
    <x v="2"/>
    <n v="63511"/>
    <n v="207.2"/>
    <n v="31485.95"/>
    <s v="Mid-Atlantic"/>
    <n v="5.7679166666666672"/>
    <n v="46.143333333333338"/>
    <n v="0.80017341040462431"/>
    <n v="2.4422602145605619"/>
    <n v="2.3721568521719849"/>
    <n v="0.77815125038364363"/>
    <n v="2.5390760987927767"/>
    <n v="0.76101897718497447"/>
    <n v="1.664108964176918"/>
    <n v="-9.6815884232214905E-2"/>
    <d v="2007-02-01T00:00:00"/>
  </r>
  <r>
    <n v="5053"/>
    <s v="Basic Sun Preparations"/>
    <n v="2007"/>
    <x v="1"/>
    <n v="68"/>
    <n v="302.55"/>
    <n v="355.52"/>
    <n v="91.29"/>
    <n v="6"/>
    <n v="346"/>
    <n v="21051"/>
    <x v="2"/>
    <n v="63511"/>
    <n v="207.2"/>
    <n v="31485.95"/>
    <s v="Mid-Atlantic"/>
    <n v="5.2282352941176464"/>
    <n v="59.25333333333333"/>
    <n v="1.027514450867052"/>
    <n v="2.5508640372607734"/>
    <n v="2.4807971572684466"/>
    <n v="0.77815125038364363"/>
    <n v="2.5390760987927767"/>
    <n v="0.71835512455453721"/>
    <n v="1.77271278687713"/>
    <n v="1.1787938467996951E-2"/>
    <d v="2007-03-01T00:00:00"/>
  </r>
  <r>
    <n v="5053"/>
    <s v="Basic Sun Preparations"/>
    <n v="2007"/>
    <x v="2"/>
    <n v="75"/>
    <n v="326.14"/>
    <n v="383.26"/>
    <n v="138.74"/>
    <n v="6"/>
    <n v="346"/>
    <n v="21051"/>
    <x v="2"/>
    <n v="63511"/>
    <n v="207.2"/>
    <n v="31485.95"/>
    <s v="Mid-Atlantic"/>
    <n v="5.1101333333333336"/>
    <n v="63.876666666666665"/>
    <n v="1.1076878612716763"/>
    <n v="2.5834934952632964"/>
    <n v="2.5134040668646405"/>
    <n v="0.77815125038364363"/>
    <n v="2.5390760987927767"/>
    <n v="0.70843223187159621"/>
    <n v="1.8053422448796526"/>
    <n v="4.4417396470519649E-2"/>
    <d v="2007-04-01T00:00:00"/>
  </r>
  <r>
    <n v="5053"/>
    <s v="Basic Sun Preparations"/>
    <n v="2007"/>
    <x v="7"/>
    <n v="213"/>
    <n v="837.96"/>
    <n v="984.61"/>
    <n v="395.22"/>
    <n v="6"/>
    <n v="346"/>
    <n v="21051"/>
    <x v="2"/>
    <n v="63511"/>
    <n v="207.2"/>
    <n v="31485.95"/>
    <s v="Mid-Atlantic"/>
    <n v="4.6225821596244128"/>
    <n v="164.10166666666666"/>
    <n v="2.8456936416184972"/>
    <n v="2.9932642422865894"/>
    <n v="2.9232232880886415"/>
    <n v="0.77815125038364363"/>
    <n v="2.5390760987927767"/>
    <n v="0.66488463884785165"/>
    <n v="2.2151129919029455"/>
    <n v="0.45418814349381281"/>
    <d v="2007-05-01T00:00:00"/>
  </r>
  <r>
    <n v="5053"/>
    <s v="Basic Sun Preparations"/>
    <n v="2007"/>
    <x v="4"/>
    <n v="237"/>
    <n v="1015.83"/>
    <n v="1193.68"/>
    <n v="467.39"/>
    <n v="6"/>
    <n v="346"/>
    <n v="21051"/>
    <x v="2"/>
    <n v="63511"/>
    <n v="207.2"/>
    <n v="31485.95"/>
    <s v="Mid-Atlantic"/>
    <n v="5.0366244725738403"/>
    <n v="198.94666666666669"/>
    <n v="3.4499421965317922"/>
    <n v="3.076887917362404"/>
    <n v="3.0068210344839827"/>
    <n v="0.77815125038364363"/>
    <n v="2.5390760987927767"/>
    <n v="0.70213957135229998"/>
    <n v="2.2987366669787601"/>
    <n v="0.53781181856962723"/>
    <d v="2007-06-01T00:00:00"/>
  </r>
  <r>
    <n v="5053"/>
    <s v="Basic Sun Preparations"/>
    <n v="2007"/>
    <x v="5"/>
    <n v="145"/>
    <n v="591.09"/>
    <n v="694.52"/>
    <n v="264.49"/>
    <n v="6"/>
    <n v="346"/>
    <n v="21051"/>
    <x v="2"/>
    <n v="63511"/>
    <n v="207.2"/>
    <n v="31485.95"/>
    <s v="Mid-Atlantic"/>
    <n v="4.7897931034482761"/>
    <n v="115.75333333333333"/>
    <n v="2.0072832369942195"/>
    <n v="2.8416847565741006"/>
    <n v="2.7716536120615323"/>
    <n v="0.77815125038364363"/>
    <n v="2.5390760987927767"/>
    <n v="0.68031675433912553"/>
    <n v="2.0635335061904567"/>
    <n v="0.30260865778132379"/>
    <d v="2007-07-01T00:00:00"/>
  </r>
  <r>
    <n v="5053"/>
    <s v="Basic Sun Preparations"/>
    <n v="2007"/>
    <x v="6"/>
    <n v="169"/>
    <n v="695.75"/>
    <n v="817.56"/>
    <n v="335.21"/>
    <n v="6"/>
    <n v="346"/>
    <n v="21051"/>
    <x v="2"/>
    <n v="63511"/>
    <n v="207.2"/>
    <n v="31485.95"/>
    <s v="Mid-Atlantic"/>
    <n v="4.8376331360946745"/>
    <n v="136.26"/>
    <n v="2.3628901734104044"/>
    <n v="2.9125196349870226"/>
    <n v="2.8424532150060804"/>
    <n v="0.77815125038364363"/>
    <n v="2.5390760987927767"/>
    <n v="0.68463293037334894"/>
    <n v="2.1343683846033787"/>
    <n v="0.37344353619424581"/>
    <d v="2007-08-01T00:00:00"/>
  </r>
  <r>
    <n v="5053"/>
    <s v="Basic Sun Preparations"/>
    <n v="2007"/>
    <x v="9"/>
    <n v="259"/>
    <n v="1064.4000000000001"/>
    <n v="1250.6600000000001"/>
    <n v="430.77"/>
    <n v="6"/>
    <n v="346"/>
    <n v="21051"/>
    <x v="2"/>
    <n v="63511"/>
    <n v="207.2"/>
    <n v="31485.95"/>
    <s v="Mid-Atlantic"/>
    <n v="4.8288030888030891"/>
    <n v="208.44333333333336"/>
    <n v="3.6146242774566475"/>
    <n v="3.0971392599786256"/>
    <n v="3.0271048658793513"/>
    <n v="0.77815125038364363"/>
    <n v="2.5390760987927767"/>
    <n v="0.68383949589737381"/>
    <n v="2.3189880095949822"/>
    <n v="0.55806316118584898"/>
    <d v="2007-09-01T00:00:00"/>
  </r>
  <r>
    <n v="5053"/>
    <s v="Basic Sun Preparations"/>
    <n v="2007"/>
    <x v="10"/>
    <n v="712"/>
    <n v="2785.93"/>
    <n v="3273.56"/>
    <n v="1000.84"/>
    <n v="6"/>
    <n v="346"/>
    <n v="21051"/>
    <x v="2"/>
    <n v="63511"/>
    <n v="207.2"/>
    <n v="31485.95"/>
    <s v="Mid-Atlantic"/>
    <n v="4.5976966292134831"/>
    <n v="545.59333333333336"/>
    <n v="9.4611560693641614"/>
    <n v="3.5150203053710785"/>
    <n v="3.4449702000292022"/>
    <n v="0.77815125038364363"/>
    <n v="2.5390760987927767"/>
    <n v="0.66254031173422201"/>
    <n v="2.7368690549874346"/>
    <n v="0.97594420657830172"/>
    <d v="2007-10-01T00:00:00"/>
  </r>
  <r>
    <n v="5053"/>
    <s v="Basic Sun Preparations"/>
    <n v="2007"/>
    <x v="11"/>
    <n v="337"/>
    <n v="1300.5"/>
    <n v="1528.15"/>
    <n v="508.98"/>
    <n v="6"/>
    <n v="346"/>
    <n v="21051"/>
    <x v="2"/>
    <n v="63511"/>
    <n v="207.2"/>
    <n v="31485.95"/>
    <s v="Mid-Atlantic"/>
    <n v="4.5345697329376859"/>
    <n v="254.69166666666669"/>
    <n v="4.4166184971098268"/>
    <n v="3.1841659857677951"/>
    <n v="3.1141103565318917"/>
    <n v="0.77815125038364363"/>
    <n v="2.5390760987927767"/>
    <n v="0.65653608489645632"/>
    <n v="2.4060147353841512"/>
    <n v="0.64508988697501835"/>
    <d v="2007-11-01T00:00:00"/>
  </r>
  <r>
    <n v="5053"/>
    <s v="Basic Sun Preparations"/>
    <n v="2007"/>
    <x v="8"/>
    <n v="220"/>
    <n v="890.34"/>
    <n v="1046.18"/>
    <n v="321.98"/>
    <n v="6"/>
    <n v="346"/>
    <n v="21051"/>
    <x v="2"/>
    <n v="63511"/>
    <n v="207.2"/>
    <n v="31485.95"/>
    <s v="Mid-Atlantic"/>
    <n v="4.7553636363636365"/>
    <n v="174.36333333333334"/>
    <n v="3.02364161849711"/>
    <n v="3.0196064132897136"/>
    <n v="2.9495558852137731"/>
    <n v="0.77815125038364363"/>
    <n v="2.5390760987927767"/>
    <n v="0.67718373246750729"/>
    <n v="2.2414551629060702"/>
    <n v="0.48053031449693695"/>
    <d v="2007-12-01T00:00:00"/>
  </r>
  <r>
    <n v="5060"/>
    <s v="Basic Sun Preparations"/>
    <n v="2007"/>
    <x v="3"/>
    <n v="159"/>
    <n v="686.96"/>
    <n v="807.26"/>
    <n v="274.57"/>
    <n v="5"/>
    <n v="670"/>
    <n v="45206"/>
    <x v="2"/>
    <n v="2727610"/>
    <n v="319.5"/>
    <n v="85380.72"/>
    <s v="Mid-Atlantic"/>
    <n v="5.0771069182389938"/>
    <n v="161.452"/>
    <n v="1.2048656716417909"/>
    <n v="2.9070134335813265"/>
    <n v="2.836931449890665"/>
    <n v="0.69897000433601886"/>
    <n v="2.8260748027008264"/>
    <n v="0.70561630926087493"/>
    <n v="2.2080434292453077"/>
    <n v="8.0938630880499907E-2"/>
    <d v="2007-01-01T00:00:00"/>
  </r>
  <r>
    <n v="5060"/>
    <s v="Basic Sun Preparations"/>
    <n v="2007"/>
    <x v="0"/>
    <n v="138"/>
    <n v="688.39"/>
    <n v="808.82"/>
    <n v="308.11"/>
    <n v="5"/>
    <n v="670"/>
    <n v="45206"/>
    <x v="2"/>
    <n v="2727610"/>
    <n v="319.5"/>
    <n v="85380.72"/>
    <s v="Mid-Atlantic"/>
    <n v="5.8610144927536236"/>
    <n v="161.76400000000001"/>
    <n v="1.2071940298507464"/>
    <n v="2.9078518816806791"/>
    <n v="2.8378345528577844"/>
    <n v="0.69897000433601886"/>
    <n v="2.8260748027008264"/>
    <n v="0.76797279527944251"/>
    <n v="2.2088818773446603"/>
    <n v="8.1777078979852605E-2"/>
    <d v="2007-02-01T00:00:00"/>
  </r>
  <r>
    <n v="5060"/>
    <s v="Basic Sun Preparations"/>
    <n v="2007"/>
    <x v="1"/>
    <n v="109"/>
    <n v="491.54"/>
    <n v="577.62"/>
    <n v="220.85"/>
    <n v="5"/>
    <n v="670"/>
    <n v="45206"/>
    <x v="2"/>
    <n v="2727610"/>
    <n v="319.5"/>
    <n v="85380.72"/>
    <s v="Mid-Atlantic"/>
    <n v="5.2992660550458712"/>
    <n v="115.524"/>
    <n v="0.86211940298507461"/>
    <n v="2.7616422221988102"/>
    <n v="2.6915588651435893"/>
    <n v="0.69897000433601886"/>
    <n v="2.8260748027008264"/>
    <n v="0.72421572425818648"/>
    <n v="2.0626722178627914"/>
    <n v="-6.4432580502016307E-2"/>
    <d v="2007-03-01T00:00:00"/>
  </r>
  <r>
    <n v="5060"/>
    <s v="Basic Sun Preparations"/>
    <n v="2007"/>
    <x v="2"/>
    <n v="166"/>
    <n v="712.48"/>
    <n v="837.18"/>
    <n v="259.25"/>
    <n v="5"/>
    <n v="670"/>
    <n v="45206"/>
    <x v="2"/>
    <n v="2727610"/>
    <n v="319.5"/>
    <n v="85380.72"/>
    <s v="Mid-Atlantic"/>
    <n v="5.0432530120481927"/>
    <n v="167.43599999999998"/>
    <n v="1.2495223880597015"/>
    <n v="2.9228188446148224"/>
    <n v="2.8527726777871476"/>
    <n v="0.69897000433601886"/>
    <n v="2.8260748027008264"/>
    <n v="0.70271075657476745"/>
    <n v="2.2238488402788037"/>
    <n v="9.6744041913996118E-2"/>
    <d v="2007-04-01T00:00:00"/>
  </r>
  <r>
    <n v="5060"/>
    <s v="Basic Sun Preparations"/>
    <n v="2007"/>
    <x v="7"/>
    <n v="158"/>
    <n v="661.73"/>
    <n v="777.55"/>
    <n v="215.62"/>
    <n v="5"/>
    <n v="670"/>
    <n v="45206"/>
    <x v="2"/>
    <n v="2727610"/>
    <n v="319.5"/>
    <n v="85380.72"/>
    <s v="Mid-Atlantic"/>
    <n v="4.9212025316455694"/>
    <n v="155.51"/>
    <n v="1.1605223880597013"/>
    <n v="2.8907283257064669"/>
    <n v="2.8206808241390116"/>
    <n v="0.69897000433601886"/>
    <n v="2.8260748027008264"/>
    <n v="0.69207123875204402"/>
    <n v="2.1917583213704477"/>
    <n v="6.4653523005640201E-2"/>
    <d v="2007-05-01T00:00:00"/>
  </r>
  <r>
    <n v="5060"/>
    <s v="Basic Sun Preparations"/>
    <n v="2007"/>
    <x v="4"/>
    <n v="299"/>
    <n v="1288.3499999999999"/>
    <n v="1513.89"/>
    <n v="430.91"/>
    <n v="5"/>
    <n v="670"/>
    <n v="45206"/>
    <x v="2"/>
    <n v="2727610"/>
    <n v="319.5"/>
    <n v="85380.72"/>
    <s v="Mid-Atlantic"/>
    <n v="5.0631772575250835"/>
    <n v="302.77800000000002"/>
    <n v="2.259537313432836"/>
    <n v="3.1800943202574818"/>
    <n v="3.1100338617969423"/>
    <n v="0.69897000433601886"/>
    <n v="2.8260748027008264"/>
    <n v="0.70442313193305217"/>
    <n v="2.4811243159214631"/>
    <n v="0.35401951755665539"/>
    <d v="2007-06-01T00:00:00"/>
  </r>
  <r>
    <n v="5060"/>
    <s v="Basic Sun Preparations"/>
    <n v="2007"/>
    <x v="5"/>
    <n v="176"/>
    <n v="748.96"/>
    <n v="880"/>
    <n v="287.85000000000002"/>
    <n v="5"/>
    <n v="670"/>
    <n v="45206"/>
    <x v="2"/>
    <n v="2727610"/>
    <n v="319.5"/>
    <n v="85380.72"/>
    <s v="Mid-Atlantic"/>
    <n v="5"/>
    <n v="176"/>
    <n v="1.3134328358208955"/>
    <n v="2.9444826721501687"/>
    <n v="2.8744586237833669"/>
    <n v="0.69897000433601886"/>
    <n v="2.8260748027008264"/>
    <n v="0.69897000433601886"/>
    <n v="2.2455126678141499"/>
    <n v="0.1184078694493422"/>
    <d v="2007-07-01T00:00:00"/>
  </r>
  <r>
    <n v="5060"/>
    <s v="Basic Sun Preparations"/>
    <n v="2007"/>
    <x v="6"/>
    <n v="276"/>
    <n v="1212.6099999999999"/>
    <n v="1424.89"/>
    <n v="336.07"/>
    <n v="5"/>
    <n v="670"/>
    <n v="45206"/>
    <x v="2"/>
    <n v="2727610"/>
    <n v="319.5"/>
    <n v="85380.72"/>
    <s v="Mid-Atlantic"/>
    <n v="5.1626449275362321"/>
    <n v="284.97800000000001"/>
    <n v="2.1267014925373138"/>
    <n v="3.1537813385642126"/>
    <n v="3.083721145398957"/>
    <n v="0.69897000433601886"/>
    <n v="2.8260748027008264"/>
    <n v="0.71287225649899477"/>
    <n v="2.4548113342281939"/>
    <n v="0.32770653586338616"/>
    <d v="2007-08-01T00:00:00"/>
  </r>
  <r>
    <n v="5060"/>
    <s v="Basic Sun Preparations"/>
    <n v="2007"/>
    <x v="9"/>
    <n v="258"/>
    <n v="1084.33"/>
    <n v="1274.08"/>
    <n v="316.05"/>
    <n v="5"/>
    <n v="670"/>
    <n v="45206"/>
    <x v="2"/>
    <n v="2727610"/>
    <n v="319.5"/>
    <n v="85380.72"/>
    <s v="Mid-Atlantic"/>
    <n v="4.938294573643411"/>
    <n v="254.81599999999997"/>
    <n v="1.9016119402985074"/>
    <n v="3.1051966983821795"/>
    <n v="3.0351614735017871"/>
    <n v="0.69897000433601886"/>
    <n v="2.8260748027008264"/>
    <n v="0.69357699241894943"/>
    <n v="2.4062266940461607"/>
    <n v="0.2791218956813532"/>
    <d v="2007-09-01T00:00:00"/>
  </r>
  <r>
    <n v="5060"/>
    <s v="Basic Sun Preparations"/>
    <n v="2007"/>
    <x v="10"/>
    <n v="781"/>
    <n v="3385.39"/>
    <n v="3978.03"/>
    <n v="920.91"/>
    <n v="5"/>
    <n v="670"/>
    <n v="45206"/>
    <x v="2"/>
    <n v="2727610"/>
    <n v="319.5"/>
    <n v="85380.72"/>
    <s v="Mid-Atlantic"/>
    <n v="5.0935083226632525"/>
    <n v="795.60599999999999"/>
    <n v="5.9373582089552244"/>
    <n v="3.5996680539984038"/>
    <n v="3.5296087070216062"/>
    <n v="0.69897000433601886"/>
    <n v="2.8260748027008264"/>
    <n v="0.70701702012110368"/>
    <n v="2.9006980496623851"/>
    <n v="0.7735932512975775"/>
    <d v="2007-10-01T00:00:00"/>
  </r>
  <r>
    <n v="5060"/>
    <s v="Basic Sun Preparations"/>
    <n v="2007"/>
    <x v="11"/>
    <n v="596"/>
    <n v="2574.0100000000002"/>
    <n v="3024.63"/>
    <n v="746.44"/>
    <n v="5"/>
    <n v="670"/>
    <n v="45206"/>
    <x v="2"/>
    <n v="2727610"/>
    <n v="319.5"/>
    <n v="85380.72"/>
    <s v="Mid-Atlantic"/>
    <n v="5.0748825503355706"/>
    <n v="604.92600000000004"/>
    <n v="4.5143731343283582"/>
    <n v="3.4806722554227476"/>
    <n v="3.4106102298008398"/>
    <n v="0.69897000433601886"/>
    <n v="2.8260748027008264"/>
    <n v="0.70542599568251108"/>
    <n v="2.7817022510867289"/>
    <n v="0.65459745272192105"/>
    <d v="2007-11-01T00:00:00"/>
  </r>
  <r>
    <n v="5060"/>
    <s v="Basic Sun Preparations"/>
    <n v="2007"/>
    <x v="8"/>
    <n v="347"/>
    <n v="1444.12"/>
    <n v="1696.93"/>
    <n v="341.83"/>
    <n v="5"/>
    <n v="670"/>
    <n v="45206"/>
    <x v="2"/>
    <n v="2727610"/>
    <n v="319.5"/>
    <n v="85380.72"/>
    <s v="Mid-Atlantic"/>
    <n v="4.8902881844380408"/>
    <n v="339.38600000000002"/>
    <n v="2.5327313432835821"/>
    <n v="3.2296639276207095"/>
    <n v="3.1596032826882539"/>
    <n v="0.69897000433601886"/>
    <n v="2.8260748027008264"/>
    <n v="0.68933445282983574"/>
    <n v="2.5306939232846908"/>
    <n v="0.40358912491988297"/>
    <d v="2007-12-01T00:00:00"/>
  </r>
  <r>
    <n v="6403"/>
    <s v="Basic Sun Preparations"/>
    <n v="2007"/>
    <x v="3"/>
    <n v="243"/>
    <n v="1114.48"/>
    <n v="1309.6199999999999"/>
    <n v="528.64"/>
    <n v="17"/>
    <n v="919"/>
    <n v="32153"/>
    <x v="2"/>
    <n v="109998"/>
    <n v="575.20000000000005"/>
    <n v="77255.740000000005"/>
    <s v="Pacific"/>
    <n v="5.3893827160493819"/>
    <n v="77.036470588235289"/>
    <n v="1.4250489662676822"/>
    <n v="3.1171452988285293"/>
    <n v="3.0470722792159206"/>
    <n v="1.2304489213782739"/>
    <n v="2.9633155113861114"/>
    <n v="0.73153902523021697"/>
    <n v="1.8866963774502552"/>
    <n v="0.1538297874424179"/>
    <d v="2007-01-01T00:00:00"/>
  </r>
  <r>
    <n v="6403"/>
    <s v="Basic Sun Preparations"/>
    <n v="2007"/>
    <x v="0"/>
    <n v="175"/>
    <n v="733.2"/>
    <n v="861.56"/>
    <n v="336.82"/>
    <n v="17"/>
    <n v="919"/>
    <n v="32153"/>
    <x v="2"/>
    <n v="109998"/>
    <n v="575.20000000000005"/>
    <n v="77255.740000000005"/>
    <s v="Pacific"/>
    <n v="4.9231999999999996"/>
    <n v="50.68"/>
    <n v="0.93749727965179541"/>
    <n v="2.9352855275896776"/>
    <n v="2.8652224562901791"/>
    <n v="1.2304489213782739"/>
    <n v="2.9633155113861114"/>
    <n v="0.69224747890338323"/>
    <n v="1.7048366062114038"/>
    <n v="-2.8029983796433615E-2"/>
    <d v="2007-02-01T00:00:00"/>
  </r>
  <r>
    <n v="6403"/>
    <s v="Basic Sun Preparations"/>
    <n v="2007"/>
    <x v="1"/>
    <n v="236"/>
    <n v="1014.33"/>
    <n v="1191.8"/>
    <n v="448.98"/>
    <n v="17"/>
    <n v="919"/>
    <n v="32153"/>
    <x v="2"/>
    <n v="109998"/>
    <n v="575.20000000000005"/>
    <n v="77255.740000000005"/>
    <s v="Pacific"/>
    <n v="5.05"/>
    <n v="70.10588235294118"/>
    <n v="1.2968443960826985"/>
    <n v="3.0762033810887681"/>
    <n v="3.0061792704443033"/>
    <n v="1.2304489213782739"/>
    <n v="2.9633155113861114"/>
    <n v="0.70329137811866138"/>
    <n v="1.845754459710494"/>
    <n v="0.11288786970265667"/>
    <d v="2007-03-01T00:00:00"/>
  </r>
  <r>
    <n v="6403"/>
    <s v="Basic Sun Preparations"/>
    <n v="2007"/>
    <x v="2"/>
    <n v="457"/>
    <n v="2066.87"/>
    <n v="2428.77"/>
    <n v="925.8"/>
    <n v="17"/>
    <n v="919"/>
    <n v="32153"/>
    <x v="2"/>
    <n v="109998"/>
    <n v="575.20000000000005"/>
    <n v="77255.740000000005"/>
    <s v="Pacific"/>
    <n v="5.314595185995624"/>
    <n v="142.86882352941177"/>
    <n v="2.6428400435255712"/>
    <n v="3.3853863898729446"/>
    <n v="3.3153131616499589"/>
    <n v="1.2304489213782739"/>
    <n v="2.9633155113861114"/>
    <n v="0.72547018980309441"/>
    <n v="2.1549374684946709"/>
    <n v="0.42207087848683333"/>
    <d v="2007-04-01T00:00:00"/>
  </r>
  <r>
    <n v="6403"/>
    <s v="Basic Sun Preparations"/>
    <n v="2007"/>
    <x v="7"/>
    <n v="618"/>
    <n v="2706.37"/>
    <n v="3180.02"/>
    <n v="1190.9000000000001"/>
    <n v="17"/>
    <n v="919"/>
    <n v="32153"/>
    <x v="2"/>
    <n v="109998"/>
    <n v="575.20000000000005"/>
    <n v="77255.740000000005"/>
    <s v="Pacific"/>
    <n v="5.1456634304207123"/>
    <n v="187.06"/>
    <n v="3.460304678998912"/>
    <n v="3.5024298513876793"/>
    <n v="3.4323871706701587"/>
    <n v="1.2304489213782739"/>
    <n v="2.9633155113861114"/>
    <n v="0.71144137629886339"/>
    <n v="2.2719809300094052"/>
    <n v="0.53911434000156799"/>
    <d v="2007-05-01T00:00:00"/>
  </r>
  <r>
    <n v="6403"/>
    <s v="Basic Sun Preparations"/>
    <n v="2007"/>
    <x v="4"/>
    <n v="565"/>
    <n v="2449.52"/>
    <n v="2878.2"/>
    <n v="934.23"/>
    <n v="17"/>
    <n v="919"/>
    <n v="32153"/>
    <x v="2"/>
    <n v="109998"/>
    <n v="575.20000000000005"/>
    <n v="77255.740000000005"/>
    <s v="Pacific"/>
    <n v="5.094159292035398"/>
    <n v="169.30588235294115"/>
    <n v="3.1318824809575623"/>
    <n v="3.4591209688495406"/>
    <n v="3.3890809897626202"/>
    <n v="1.2304489213782739"/>
    <n v="2.9633155113861114"/>
    <n v="0.70707252103010221"/>
    <n v="2.2286720474712669"/>
    <n v="0.49580545746342947"/>
    <d v="2007-06-01T00:00:00"/>
  </r>
  <r>
    <n v="6403"/>
    <s v="Basic Sun Preparations"/>
    <n v="2007"/>
    <x v="5"/>
    <n v="456"/>
    <n v="1974.04"/>
    <n v="2319.5300000000002"/>
    <n v="879.7"/>
    <n v="17"/>
    <n v="919"/>
    <n v="32153"/>
    <x v="2"/>
    <n v="109998"/>
    <n v="575.20000000000005"/>
    <n v="77255.740000000005"/>
    <s v="Pacific"/>
    <n v="5.0866885964912285"/>
    <n v="136.44294117647061"/>
    <n v="2.5239717083786726"/>
    <n v="3.365399993905954"/>
    <n v="3.2953559485379103"/>
    <n v="1.2304489213782739"/>
    <n v="2.9633155113861114"/>
    <n v="0.7064351512415189"/>
    <n v="2.1349510725276799"/>
    <n v="0.40208448251984263"/>
    <d v="2007-07-01T00:00:00"/>
  </r>
  <r>
    <n v="6403"/>
    <s v="Basic Sun Preparations"/>
    <n v="2007"/>
    <x v="6"/>
    <n v="444"/>
    <n v="1794.06"/>
    <n v="2108.14"/>
    <n v="755.14"/>
    <n v="17"/>
    <n v="919"/>
    <n v="32153"/>
    <x v="2"/>
    <n v="109998"/>
    <n v="575.20000000000005"/>
    <n v="77255.740000000005"/>
    <s v="Pacific"/>
    <n v="4.7480630630630625"/>
    <n v="124.00823529411764"/>
    <n v="2.2939499455930359"/>
    <n v="3.3238994486697973"/>
    <n v="3.2538369633642477"/>
    <n v="1.2304489213782739"/>
    <n v="2.9633155113861114"/>
    <n v="0.67651647855517738"/>
    <n v="2.0934505272915231"/>
    <n v="0.36058393728368604"/>
    <d v="2007-08-01T00:00:00"/>
  </r>
  <r>
    <n v="6403"/>
    <s v="Basic Sun Preparations"/>
    <n v="2007"/>
    <x v="9"/>
    <n v="626"/>
    <n v="2389.25"/>
    <n v="2807.48"/>
    <n v="826.08"/>
    <n v="17"/>
    <n v="919"/>
    <n v="32153"/>
    <x v="2"/>
    <n v="109998"/>
    <n v="575.20000000000005"/>
    <n v="77255.740000000005"/>
    <s v="Pacific"/>
    <n v="4.4847923322683707"/>
    <n v="165.14588235294119"/>
    <n v="3.0549292709466811"/>
    <n v="3.4483166711060416"/>
    <n v="3.3782615946807941"/>
    <n v="1.2304489213782739"/>
    <n v="2.9633155113861114"/>
    <n v="0.65174233789561198"/>
    <n v="2.2178677497277679"/>
    <n v="0.48500115971993035"/>
    <d v="2007-09-01T00:00:00"/>
  </r>
  <r>
    <n v="6403"/>
    <s v="Basic Sun Preparations"/>
    <n v="2007"/>
    <x v="8"/>
    <n v="643"/>
    <n v="2418.13"/>
    <n v="2841.28"/>
    <n v="851.67"/>
    <n v="17"/>
    <n v="919"/>
    <n v="32153"/>
    <x v="2"/>
    <n v="109998"/>
    <n v="575.20000000000005"/>
    <n v="77255.740000000005"/>
    <s v="Pacific"/>
    <n v="4.4187869362363923"/>
    <n v="167.13411764705884"/>
    <n v="3.0917083786724704"/>
    <n v="3.4535140343082755"/>
    <n v="3.3834796450628035"/>
    <n v="1.2304489213782739"/>
    <n v="2.9633155113861114"/>
    <n v="0.64530306138405324"/>
    <n v="2.2230651129300014"/>
    <n v="0.49019852292216409"/>
    <d v="2007-12-01T00:00:00"/>
  </r>
  <r>
    <n v="6434"/>
    <s v="Basic Sun Preparations"/>
    <n v="2007"/>
    <x v="3"/>
    <n v="133"/>
    <n v="557.27"/>
    <n v="654.83000000000004"/>
    <n v="209.78"/>
    <n v="9"/>
    <n v="775"/>
    <n v="28936"/>
    <x v="2"/>
    <n v="102575"/>
    <n v="479.2"/>
    <n v="66875.44"/>
    <s v="Pacific"/>
    <n v="4.9235338345864665"/>
    <n v="72.75888888888889"/>
    <n v="0.84494193548387098"/>
    <n v="2.8161285677099785"/>
    <n v="2.7460656639333809"/>
    <n v="0.95424250943932487"/>
    <n v="2.8893017025063101"/>
    <n v="0.69227692674289265"/>
    <n v="1.8618860582706536"/>
    <n v="-7.317313479633189E-2"/>
    <d v="2007-01-01T00:00:00"/>
  </r>
  <r>
    <n v="6434"/>
    <s v="Basic Sun Preparations"/>
    <n v="2007"/>
    <x v="0"/>
    <n v="111"/>
    <n v="506.21"/>
    <n v="594.80999999999995"/>
    <n v="234.61"/>
    <n v="9"/>
    <n v="775"/>
    <n v="28936"/>
    <x v="2"/>
    <n v="102575"/>
    <n v="479.2"/>
    <n v="66875.44"/>
    <s v="Pacific"/>
    <n v="5.3586486486486482"/>
    <n v="66.089999999999989"/>
    <n v="0.76749677419354834"/>
    <n v="2.7743782613097547"/>
    <n v="2.7043307202412832"/>
    <n v="0.95424250943932487"/>
    <n v="2.8893017025063101"/>
    <n v="0.72905528252309748"/>
    <n v="1.82013575187043"/>
    <n v="-0.11492344119655538"/>
    <d v="2007-02-01T00:00:00"/>
  </r>
  <r>
    <n v="6434"/>
    <s v="Basic Sun Preparations"/>
    <n v="2007"/>
    <x v="1"/>
    <n v="126"/>
    <n v="506.88"/>
    <n v="595.66"/>
    <n v="212.81"/>
    <n v="9"/>
    <n v="775"/>
    <n v="28936"/>
    <x v="2"/>
    <n v="102575"/>
    <n v="479.2"/>
    <n v="66875.44"/>
    <s v="Pacific"/>
    <n v="4.7274603174603174"/>
    <n v="66.184444444444438"/>
    <n v="0.7685935483870967"/>
    <n v="2.7749984371602157"/>
    <n v="2.7049051555733805"/>
    <n v="0.95424250943932487"/>
    <n v="2.8893017025063101"/>
    <n v="0.67462789204265261"/>
    <n v="1.8207559277208905"/>
    <n v="-0.11430326534609485"/>
    <d v="2007-03-01T00:00:00"/>
  </r>
  <r>
    <n v="6434"/>
    <s v="Basic Sun Preparations"/>
    <n v="2007"/>
    <x v="2"/>
    <n v="207"/>
    <n v="934.8"/>
    <n v="1098.48"/>
    <n v="478.77"/>
    <n v="9"/>
    <n v="775"/>
    <n v="28936"/>
    <x v="2"/>
    <n v="102575"/>
    <n v="479.2"/>
    <n v="66875.44"/>
    <s v="Pacific"/>
    <n v="5.3066666666666666"/>
    <n v="122.05333333333334"/>
    <n v="1.4173935483870967"/>
    <n v="3.0407921541389054"/>
    <n v="2.9707187037201894"/>
    <n v="0.95424250943932487"/>
    <n v="2.8893017025063101"/>
    <n v="0.72482180868198776"/>
    <n v="2.0865496446995806"/>
    <n v="0.15149045163259525"/>
    <d v="2007-04-01T00:00:00"/>
  </r>
  <r>
    <n v="6434"/>
    <s v="Basic Sun Preparations"/>
    <n v="2007"/>
    <x v="7"/>
    <n v="422"/>
    <n v="1776.19"/>
    <n v="2087.1"/>
    <n v="780.13"/>
    <n v="9"/>
    <n v="775"/>
    <n v="28936"/>
    <x v="2"/>
    <n v="102575"/>
    <n v="479.2"/>
    <n v="66875.44"/>
    <s v="Pacific"/>
    <n v="4.945734597156398"/>
    <n v="231.89999999999998"/>
    <n v="2.6930322580645161"/>
    <n v="3.3195432580773123"/>
    <n v="3.2494894206419156"/>
    <n v="0.95424250943932487"/>
    <n v="2.8893017025063101"/>
    <n v="0.69423080711563834"/>
    <n v="2.3653007486379871"/>
    <n v="0.43024155557100191"/>
    <d v="2007-05-01T00:00:00"/>
  </r>
  <r>
    <n v="6434"/>
    <s v="Basic Sun Preparations"/>
    <n v="2007"/>
    <x v="4"/>
    <n v="406"/>
    <n v="1677.93"/>
    <n v="1971.69"/>
    <n v="873.52"/>
    <n v="9"/>
    <n v="775"/>
    <n v="28936"/>
    <x v="2"/>
    <n v="102575"/>
    <n v="479.2"/>
    <n v="66875.44"/>
    <s v="Pacific"/>
    <n v="4.8563793103448276"/>
    <n v="219.07666666666668"/>
    <n v="2.544116129032258"/>
    <n v="3.2948386337935429"/>
    <n v="3.2247738389433063"/>
    <n v="0.95424250943932487"/>
    <n v="2.8893017025063101"/>
    <n v="0.68631260021634866"/>
    <n v="2.3405961243542177"/>
    <n v="0.40553693128723245"/>
    <d v="2007-06-01T00:00:00"/>
  </r>
  <r>
    <n v="6434"/>
    <s v="Basic Sun Preparations"/>
    <n v="2007"/>
    <x v="5"/>
    <n v="258"/>
    <n v="986.74"/>
    <n v="1159.54"/>
    <n v="522.71"/>
    <n v="9"/>
    <n v="775"/>
    <n v="28936"/>
    <x v="2"/>
    <n v="102575"/>
    <n v="479.2"/>
    <n v="66875.44"/>
    <s v="Pacific"/>
    <n v="4.4943410852713175"/>
    <n v="128.83777777777777"/>
    <n v="1.4961806451612902"/>
    <n v="3.0642857348451922"/>
    <n v="2.9942027337837165"/>
    <n v="0.95424250943932487"/>
    <n v="2.8893017025063101"/>
    <n v="0.65266602888196223"/>
    <n v="2.1100432254058674"/>
    <n v="0.17498403233888207"/>
    <d v="2007-07-01T00:00:00"/>
  </r>
  <r>
    <n v="6434"/>
    <s v="Basic Sun Preparations"/>
    <n v="2007"/>
    <x v="6"/>
    <n v="317"/>
    <n v="1284.77"/>
    <n v="1509.71"/>
    <n v="484.25"/>
    <n v="9"/>
    <n v="775"/>
    <n v="28936"/>
    <x v="2"/>
    <n v="102575"/>
    <n v="479.2"/>
    <n v="66875.44"/>
    <s v="Pacific"/>
    <n v="4.7624921135646687"/>
    <n v="167.74555555555557"/>
    <n v="1.9480129032258064"/>
    <n v="3.1788935317333049"/>
    <n v="3.1088253870671005"/>
    <n v="0.95424250943932487"/>
    <n v="2.8893017025063101"/>
    <n v="0.67783426951555348"/>
    <n v="2.2246510222939802"/>
    <n v="0.28959182922699472"/>
    <d v="2007-08-01T00:00:00"/>
  </r>
  <r>
    <n v="6434"/>
    <s v="Basic Sun Preparations"/>
    <n v="2007"/>
    <x v="9"/>
    <n v="532"/>
    <n v="2124.92"/>
    <n v="2496.79"/>
    <n v="939.52"/>
    <n v="9"/>
    <n v="775"/>
    <n v="28936"/>
    <x v="2"/>
    <n v="102575"/>
    <n v="479.2"/>
    <n v="66875.44"/>
    <s v="Pacific"/>
    <n v="4.6932142857142853"/>
    <n v="277.42111111111109"/>
    <n v="3.221664516129032"/>
    <n v="3.3973820162494279"/>
    <n v="3.3273425841686528"/>
    <n v="0.95424250943932487"/>
    <n v="2.8893017025063101"/>
    <n v="0.67147038395437963"/>
    <n v="2.4431395068101027"/>
    <n v="0.50808031374311746"/>
    <d v="2007-09-01T00:00:00"/>
  </r>
  <r>
    <n v="6434"/>
    <s v="Basic Sun Preparations"/>
    <n v="2007"/>
    <x v="11"/>
    <n v="564"/>
    <n v="2190.9299999999998"/>
    <n v="2574.39"/>
    <n v="737.44"/>
    <n v="9"/>
    <n v="775"/>
    <n v="28936"/>
    <x v="2"/>
    <n v="102575"/>
    <n v="479.2"/>
    <n v="66875.44"/>
    <s v="Pacific"/>
    <n v="4.5645212765957446"/>
    <n v="286.04333333333329"/>
    <n v="3.3217935483870966"/>
    <n v="3.4106743397780845"/>
    <n v="3.3406285021159876"/>
    <n v="0.95424250943932487"/>
    <n v="2.8893017025063101"/>
    <n v="0.65939523579474213"/>
    <n v="2.4564318303387593"/>
    <n v="0.52137263727177408"/>
    <d v="2007-11-01T00:00:00"/>
  </r>
  <r>
    <n v="6434"/>
    <s v="Basic Sun Preparations"/>
    <n v="2007"/>
    <x v="8"/>
    <n v="261"/>
    <n v="1058.18"/>
    <n v="1243.48"/>
    <n v="432.77"/>
    <n v="9"/>
    <n v="775"/>
    <n v="28936"/>
    <x v="2"/>
    <n v="102575"/>
    <n v="479.2"/>
    <n v="66875.44"/>
    <s v="Pacific"/>
    <n v="4.764291187739464"/>
    <n v="138.16444444444446"/>
    <n v="1.6044903225806453"/>
    <n v="3.094638804515895"/>
    <n v="3.0245595489445534"/>
    <n v="0.95424250943932487"/>
    <n v="2.8893017025063101"/>
    <n v="0.67799829717761428"/>
    <n v="2.1403962950765703"/>
    <n v="0.20533710200958491"/>
    <d v="2007-12-01T00:00:00"/>
  </r>
  <r>
    <n v="6437"/>
    <s v="Basic Sun Preparations"/>
    <n v="2007"/>
    <x v="3"/>
    <n v="93"/>
    <n v="372.04"/>
    <n v="437.19"/>
    <n v="129.62"/>
    <n v="7"/>
    <n v="512"/>
    <n v="14931"/>
    <x v="2"/>
    <n v="115391"/>
    <n v="308"/>
    <n v="30062.98"/>
    <s v="Pacific"/>
    <n v="4.7009677419354841"/>
    <n v="62.455714285714286"/>
    <n v="0.85388671875"/>
    <n v="2.6406702196214722"/>
    <n v="2.570589635702802"/>
    <n v="0.84509804001425681"/>
    <n v="2.7092699609758308"/>
    <n v="0.67218727106753728"/>
    <n v="1.7955721796072155"/>
    <n v="-6.8599741354358396E-2"/>
    <d v="2007-01-01T00:00:00"/>
  </r>
  <r>
    <n v="6437"/>
    <s v="Basic Sun Preparations"/>
    <n v="2007"/>
    <x v="0"/>
    <n v="78"/>
    <n v="320.95999999999998"/>
    <n v="377.16"/>
    <n v="144.74"/>
    <n v="7"/>
    <n v="512"/>
    <n v="14931"/>
    <x v="2"/>
    <n v="115391"/>
    <n v="308"/>
    <n v="30062.98"/>
    <s v="Pacific"/>
    <n v="4.8353846153846156"/>
    <n v="53.88"/>
    <n v="0.73664062500000005"/>
    <n v="2.5765256270652048"/>
    <n v="2.5064509113403242"/>
    <n v="0.84509804001425681"/>
    <n v="2.7092699609758308"/>
    <n v="0.68443102437472447"/>
    <n v="1.7314275870509481"/>
    <n v="-0.1327443339106259"/>
    <d v="2007-02-01T00:00:00"/>
  </r>
  <r>
    <n v="6437"/>
    <s v="Basic Sun Preparations"/>
    <n v="2007"/>
    <x v="1"/>
    <n v="94"/>
    <n v="389.61"/>
    <n v="457.85"/>
    <n v="203.26"/>
    <n v="7"/>
    <n v="512"/>
    <n v="14931"/>
    <x v="2"/>
    <n v="115391"/>
    <n v="308"/>
    <n v="30062.98"/>
    <s v="Pacific"/>
    <n v="4.8707446808510637"/>
    <n v="65.407142857142858"/>
    <n v="0.89423828125000004"/>
    <n v="2.6607232185228016"/>
    <n v="2.5906300952524814"/>
    <n v="0.84509804001425681"/>
    <n v="2.7092699609758308"/>
    <n v="0.68759536492310269"/>
    <n v="1.8156251785085447"/>
    <n v="-4.8546742453029354E-2"/>
    <d v="2007-03-01T00:00:00"/>
  </r>
  <r>
    <n v="6437"/>
    <s v="Basic Sun Preparations"/>
    <n v="2007"/>
    <x v="2"/>
    <n v="103"/>
    <n v="371.53"/>
    <n v="436.55"/>
    <n v="142.57"/>
    <n v="7"/>
    <n v="512"/>
    <n v="14931"/>
    <x v="2"/>
    <n v="115391"/>
    <n v="308"/>
    <n v="30062.98"/>
    <s v="Pacific"/>
    <n v="4.2383495145631072"/>
    <n v="62.364285714285714"/>
    <n v="0.85263671875000002"/>
    <n v="2.6400339925559209"/>
    <n v="2.5699938875674477"/>
    <n v="0.84509804001425681"/>
    <n v="2.7092699609758308"/>
    <n v="0.62719676785074863"/>
    <n v="1.7949359525416639"/>
    <n v="-6.9235968419909921E-2"/>
    <d v="2007-04-01T00:00:00"/>
  </r>
  <r>
    <n v="6437"/>
    <s v="Basic Sun Preparations"/>
    <n v="2007"/>
    <x v="7"/>
    <n v="222"/>
    <n v="906.93"/>
    <n v="1065.69"/>
    <n v="457.53"/>
    <n v="7"/>
    <n v="512"/>
    <n v="14931"/>
    <x v="2"/>
    <n v="115391"/>
    <n v="308"/>
    <n v="30062.98"/>
    <s v="Pacific"/>
    <n v="4.8004054054054057"/>
    <n v="152.24142857142857"/>
    <n v="2.0814257812500001"/>
    <n v="3.0276308905545029"/>
    <n v="2.9575737680006515"/>
    <n v="0.84509804001425681"/>
    <n v="2.7092699609758308"/>
    <n v="0.68127791610386401"/>
    <n v="2.1825328505402459"/>
    <n v="0.3183609295786719"/>
    <d v="2007-05-01T00:00:00"/>
  </r>
  <r>
    <n v="6437"/>
    <s v="Basic Sun Preparations"/>
    <n v="2007"/>
    <x v="4"/>
    <n v="193"/>
    <n v="713.71"/>
    <n v="838.67"/>
    <n v="290.55"/>
    <n v="7"/>
    <n v="512"/>
    <n v="14931"/>
    <x v="2"/>
    <n v="115391"/>
    <n v="308"/>
    <n v="30062.98"/>
    <s v="Pacific"/>
    <n v="4.3454404145077721"/>
    <n v="119.80999999999999"/>
    <n v="1.6380273437499999"/>
    <n v="2.9235911081808297"/>
    <n v="2.8535217818268372"/>
    <n v="0.84509804001425681"/>
    <n v="2.7092699609758308"/>
    <n v="0.63803379917305603"/>
    <n v="2.0784930681665728"/>
    <n v="0.21432114720499898"/>
    <d v="2007-06-01T00:00:00"/>
  </r>
  <r>
    <n v="6437"/>
    <s v="Basic Sun Preparations"/>
    <n v="2007"/>
    <x v="5"/>
    <n v="148"/>
    <n v="567.04999999999995"/>
    <n v="666.34"/>
    <n v="303.95"/>
    <n v="7"/>
    <n v="512"/>
    <n v="14931"/>
    <x v="2"/>
    <n v="115391"/>
    <n v="308"/>
    <n v="30062.98"/>
    <s v="Pacific"/>
    <n v="4.5022972972972974"/>
    <n v="95.191428571428574"/>
    <n v="1.3014453125000001"/>
    <n v="2.823695884494096"/>
    <n v="2.7536213547777604"/>
    <n v="0.84509804001425681"/>
    <n v="2.7092699609758308"/>
    <n v="0.65343416909913854"/>
    <n v="1.9785978444798391"/>
    <n v="0.11442592351826518"/>
    <d v="2007-07-01T00:00:00"/>
  </r>
  <r>
    <n v="6437"/>
    <s v="Basic Sun Preparations"/>
    <n v="2007"/>
    <x v="6"/>
    <n v="260"/>
    <n v="1112.3399999999999"/>
    <n v="1307.06"/>
    <n v="456.61"/>
    <n v="7"/>
    <n v="512"/>
    <n v="14931"/>
    <x v="2"/>
    <n v="115391"/>
    <n v="308"/>
    <n v="30062.98"/>
    <s v="Pacific"/>
    <n v="5.0271538461538459"/>
    <n v="186.72285714285712"/>
    <n v="2.5528515624999999"/>
    <n v="3.116295524130523"/>
    <n v="3.0462375548310274"/>
    <n v="0.84509804001425681"/>
    <n v="2.7092699609758308"/>
    <n v="0.70132217615970505"/>
    <n v="2.2711974841162661"/>
    <n v="0.40702556315469229"/>
    <d v="2007-08-01T00:00:00"/>
  </r>
  <r>
    <n v="6437"/>
    <s v="Basic Sun Preparations"/>
    <n v="2007"/>
    <x v="9"/>
    <n v="222"/>
    <n v="872.11"/>
    <n v="1024.74"/>
    <n v="412.87"/>
    <n v="7"/>
    <n v="512"/>
    <n v="14931"/>
    <x v="2"/>
    <n v="115391"/>
    <n v="308"/>
    <n v="30062.98"/>
    <s v="Pacific"/>
    <n v="4.6159459459459464"/>
    <n v="146.39142857142858"/>
    <n v="2.0014453125"/>
    <n v="3.0106136889148538"/>
    <n v="2.9405712663317596"/>
    <n v="0.84509804001425681"/>
    <n v="2.7092699609758308"/>
    <n v="0.66426071446421509"/>
    <n v="2.1655156489005969"/>
    <n v="0.30134372793902292"/>
    <d v="2007-09-01T00:00:00"/>
  </r>
  <r>
    <n v="6437"/>
    <s v="Basic Sun Preparations"/>
    <n v="2007"/>
    <x v="10"/>
    <n v="533"/>
    <n v="1981.49"/>
    <n v="2328.44"/>
    <n v="769.03"/>
    <n v="7"/>
    <n v="512"/>
    <n v="14931"/>
    <x v="2"/>
    <n v="115391"/>
    <n v="308"/>
    <n v="30062.98"/>
    <s v="Pacific"/>
    <n v="4.3685553470919327"/>
    <n v="332.63428571428574"/>
    <n v="4.5477343750000001"/>
    <n v="3.3670650513713301"/>
    <n v="3.2969918849186173"/>
    <n v="0.84509804001425681"/>
    <n v="2.7092699609758308"/>
    <n v="0.64033784234475788"/>
    <n v="2.5219670113570731"/>
    <n v="0.65779509039549933"/>
    <d v="2007-10-01T00:00:00"/>
  </r>
  <r>
    <n v="6437"/>
    <s v="Basic Sun Preparations"/>
    <n v="2007"/>
    <x v="11"/>
    <n v="360"/>
    <n v="1379.51"/>
    <n v="1621.02"/>
    <n v="443.88"/>
    <n v="7"/>
    <n v="512"/>
    <n v="14931"/>
    <x v="2"/>
    <n v="115391"/>
    <n v="308"/>
    <n v="30062.98"/>
    <s v="Pacific"/>
    <n v="4.5028333333333332"/>
    <n v="231.57428571428571"/>
    <n v="3.1660546875"/>
    <n v="3.2097883731681045"/>
    <n v="3.1397248530059096"/>
    <n v="0.84509804001425681"/>
    <n v="2.7092699609758308"/>
    <n v="0.65348587240081746"/>
    <n v="2.364690333153848"/>
    <n v="0.50051841219227389"/>
    <d v="2007-11-01T00:00:00"/>
  </r>
  <r>
    <n v="6437"/>
    <s v="Basic Sun Preparations"/>
    <n v="2007"/>
    <x v="8"/>
    <n v="207"/>
    <n v="791.11"/>
    <n v="929.65"/>
    <n v="272.08999999999997"/>
    <n v="7"/>
    <n v="512"/>
    <n v="14931"/>
    <x v="2"/>
    <n v="115391"/>
    <n v="308"/>
    <n v="30062.98"/>
    <s v="Pacific"/>
    <n v="4.4910628019323671"/>
    <n v="132.80714285714285"/>
    <n v="1.81572265625"/>
    <n v="2.9683194736307388"/>
    <n v="2.8982368742329432"/>
    <n v="0.84509804001425681"/>
    <n v="2.7092699609758308"/>
    <n v="0.65234912817382118"/>
    <n v="2.1232214336164819"/>
    <n v="0.25904951265490817"/>
    <d v="2007-12-01T00:00:00"/>
  </r>
  <r>
    <n v="6439"/>
    <s v="Basic Sun Preparations"/>
    <n v="2007"/>
    <x v="3"/>
    <n v="264"/>
    <n v="1117.8399999999999"/>
    <n v="1313.48"/>
    <n v="641.41"/>
    <n v="12"/>
    <n v="853"/>
    <n v="28415"/>
    <x v="2"/>
    <n v="301652"/>
    <n v="495.2"/>
    <n v="63703.95"/>
    <s v="Pacific"/>
    <n v="4.9753030303030306"/>
    <n v="109.45666666666666"/>
    <n v="1.5398358733880422"/>
    <n v="3.1184234642893776"/>
    <n v="3.0483796460460901"/>
    <n v="1.0791812460476249"/>
    <n v="2.9309490311675228"/>
    <n v="0.6968195374195465"/>
    <n v="2.0392422182417529"/>
    <n v="0.18747443312185455"/>
    <d v="2007-01-01T00:00:00"/>
  </r>
  <r>
    <n v="6439"/>
    <s v="Basic Sun Preparations"/>
    <n v="2007"/>
    <x v="0"/>
    <n v="272"/>
    <n v="1094.79"/>
    <n v="1286.42"/>
    <n v="568.67999999999995"/>
    <n v="12"/>
    <n v="853"/>
    <n v="28415"/>
    <x v="2"/>
    <n v="301652"/>
    <n v="495.2"/>
    <n v="63703.95"/>
    <s v="Pacific"/>
    <n v="4.7294852941176471"/>
    <n v="107.20166666666667"/>
    <n v="1.5081125439624854"/>
    <n v="3.1093827834427139"/>
    <n v="3.039330821835772"/>
    <n v="1.0791812460476249"/>
    <n v="2.9309490311675228"/>
    <n v="0.67481387940851523"/>
    <n v="2.0302015373950892"/>
    <n v="0.17843375227519093"/>
    <d v="2007-02-01T00:00:00"/>
  </r>
  <r>
    <n v="6439"/>
    <s v="Basic Sun Preparations"/>
    <n v="2007"/>
    <x v="1"/>
    <n v="208"/>
    <n v="842.8"/>
    <n v="990.3"/>
    <n v="444.09"/>
    <n v="12"/>
    <n v="853"/>
    <n v="28415"/>
    <x v="2"/>
    <n v="301652"/>
    <n v="495.2"/>
    <n v="63703.95"/>
    <s v="Pacific"/>
    <n v="4.7610576923076922"/>
    <n v="82.524999999999991"/>
    <n v="1.1609613130128955"/>
    <n v="2.995766779049974"/>
    <n v="2.9257245269360626"/>
    <n v="1.0791812460476249"/>
    <n v="2.9309490311675228"/>
    <n v="0.67770344408721239"/>
    <n v="1.9165855330023491"/>
    <n v="6.4817747882450885E-2"/>
    <d v="2007-03-01T00:00:00"/>
  </r>
  <r>
    <n v="6439"/>
    <s v="Basic Sun Preparations"/>
    <n v="2007"/>
    <x v="2"/>
    <n v="251"/>
    <n v="1043.0899999999999"/>
    <n v="1225.67"/>
    <n v="549.16999999999996"/>
    <n v="12"/>
    <n v="853"/>
    <n v="28415"/>
    <x v="2"/>
    <n v="301652"/>
    <n v="495.2"/>
    <n v="63703.95"/>
    <s v="Pacific"/>
    <n v="4.8831474103585659"/>
    <n v="102.13916666666667"/>
    <n v="1.4368933177022276"/>
    <n v="3.0883735562585048"/>
    <n v="3.0183217818849104"/>
    <n v="1.0791812460476249"/>
    <n v="2.9309490311675228"/>
    <n v="0.68869983477746655"/>
    <n v="2.0091923102108797"/>
    <n v="0.1574245250909817"/>
    <d v="2007-04-01T00:00:00"/>
  </r>
  <r>
    <n v="6439"/>
    <s v="Basic Sun Preparations"/>
    <n v="2007"/>
    <x v="7"/>
    <n v="475"/>
    <n v="1907.39"/>
    <n v="2241.23"/>
    <n v="952.66"/>
    <n v="12"/>
    <n v="853"/>
    <n v="28415"/>
    <x v="2"/>
    <n v="301652"/>
    <n v="495.2"/>
    <n v="63703.95"/>
    <s v="Pacific"/>
    <n v="4.7183789473684214"/>
    <n v="186.76916666666668"/>
    <n v="2.62746776084408"/>
    <n v="3.3504864270862935"/>
    <n v="3.2804395013999139"/>
    <n v="1.0791812460476249"/>
    <n v="2.9309490311675228"/>
    <n v="0.67379281746142716"/>
    <n v="2.2713051810386689"/>
    <n v="0.41953739591877071"/>
    <d v="2007-05-01T00:00:00"/>
  </r>
  <r>
    <n v="6439"/>
    <s v="Basic Sun Preparations"/>
    <n v="2007"/>
    <x v="4"/>
    <n v="541"/>
    <n v="2072.16"/>
    <n v="2434.79"/>
    <n v="869.58"/>
    <n v="12"/>
    <n v="853"/>
    <n v="28415"/>
    <x v="2"/>
    <n v="301652"/>
    <n v="495.2"/>
    <n v="63703.95"/>
    <s v="Pacific"/>
    <n v="4.5005360443622919"/>
    <n v="202.89916666666667"/>
    <n v="2.8543845252051581"/>
    <n v="3.3864615093805694"/>
    <n v="3.316423286031855"/>
    <n v="1.0791812460476249"/>
    <n v="2.9309490311675228"/>
    <n v="0.65326424427399987"/>
    <n v="2.3072802633329443"/>
    <n v="0.45551247821304625"/>
    <d v="2007-06-01T00:00:00"/>
  </r>
  <r>
    <n v="6439"/>
    <s v="Basic Sun Preparations"/>
    <n v="2007"/>
    <x v="5"/>
    <n v="386"/>
    <n v="1492.7"/>
    <n v="1753.92"/>
    <n v="738.59"/>
    <n v="12"/>
    <n v="853"/>
    <n v="28415"/>
    <x v="2"/>
    <n v="301652"/>
    <n v="495.2"/>
    <n v="63703.95"/>
    <s v="Pacific"/>
    <n v="4.5438341968911917"/>
    <n v="146.16"/>
    <n v="2.0561781946072686"/>
    <n v="3.2440097803921062"/>
    <n v="3.1739725328179622"/>
    <n v="1.0791812460476249"/>
    <n v="2.9309490311675228"/>
    <n v="0.65742247572035128"/>
    <n v="2.1648285343444815"/>
    <n v="0.31306074922458321"/>
    <d v="2007-07-01T00:00:00"/>
  </r>
  <r>
    <n v="6439"/>
    <s v="Basic Sun Preparations"/>
    <n v="2007"/>
    <x v="6"/>
    <n v="454"/>
    <n v="1827.18"/>
    <n v="2146.9499999999998"/>
    <n v="784.05"/>
    <n v="12"/>
    <n v="853"/>
    <n v="28415"/>
    <x v="2"/>
    <n v="301652"/>
    <n v="495.2"/>
    <n v="63703.95"/>
    <s v="Pacific"/>
    <n v="4.7289647577092504"/>
    <n v="178.91249999999999"/>
    <n v="2.5169402110199295"/>
    <n v="3.3318219303342698"/>
    <n v="3.2617813328785963"/>
    <n v="1.0791812460476249"/>
    <n v="2.9309490311675228"/>
    <n v="0.67476607747716577"/>
    <n v="2.2526406842866451"/>
    <n v="0.40087289916674673"/>
    <d v="2007-08-01T00:00:00"/>
  </r>
  <r>
    <n v="6439"/>
    <s v="Basic Sun Preparations"/>
    <n v="2007"/>
    <x v="9"/>
    <n v="832"/>
    <n v="3223.48"/>
    <n v="3787.56"/>
    <n v="1242.69"/>
    <n v="12"/>
    <n v="853"/>
    <n v="28415"/>
    <x v="2"/>
    <n v="301652"/>
    <n v="495.2"/>
    <n v="63703.95"/>
    <s v="Pacific"/>
    <n v="4.5523557692307692"/>
    <n v="315.63"/>
    <n v="4.440281359906213"/>
    <n v="3.5783595213684523"/>
    <n v="3.5083249799863725"/>
    <n v="1.0791812460476249"/>
    <n v="2.9309490311675228"/>
    <n v="0.65823619507772835"/>
    <n v="2.4991782753208276"/>
    <n v="0.64741049020092922"/>
    <d v="2007-09-01T00:00:00"/>
  </r>
  <r>
    <n v="6439"/>
    <s v="Basic Sun Preparations"/>
    <n v="2007"/>
    <x v="11"/>
    <n v="807"/>
    <n v="3235.69"/>
    <n v="3801.86"/>
    <n v="1124.46"/>
    <n v="12"/>
    <n v="853"/>
    <n v="28415"/>
    <x v="2"/>
    <n v="301652"/>
    <n v="495.2"/>
    <n v="63703.95"/>
    <s v="Pacific"/>
    <n v="4.7111028500619581"/>
    <n v="316.82166666666666"/>
    <n v="4.4570457209847598"/>
    <n v="3.5799961203287598"/>
    <n v="3.5099669067169783"/>
    <n v="1.0791812460476249"/>
    <n v="2.9309490311675228"/>
    <n v="0.67312258560668914"/>
    <n v="2.5008148742811347"/>
    <n v="0.64904708916123655"/>
    <d v="2007-11-01T00:00:00"/>
  </r>
  <r>
    <n v="6439"/>
    <s v="Basic Sun Preparations"/>
    <n v="2007"/>
    <x v="8"/>
    <n v="581"/>
    <n v="2127.58"/>
    <n v="2499.9299999999998"/>
    <n v="726.42"/>
    <n v="12"/>
    <n v="853"/>
    <n v="28415"/>
    <x v="2"/>
    <n v="301652"/>
    <n v="495.2"/>
    <n v="63703.95"/>
    <s v="Pacific"/>
    <n v="4.3028055077452665"/>
    <n v="208.32749999999999"/>
    <n v="2.9307502930832356"/>
    <n v="3.3979278482562978"/>
    <n v="3.3278858991469149"/>
    <n v="1.0791812460476249"/>
    <n v="2.9309490311675228"/>
    <n v="0.6337517158659669"/>
    <n v="2.3187466022086727"/>
    <n v="0.4669788170887747"/>
    <d v="2007-12-01T00:00:00"/>
  </r>
  <r>
    <n v="6444"/>
    <s v="Basic Sun Preparations"/>
    <n v="2007"/>
    <x v="3"/>
    <n v="403"/>
    <n v="1739.03"/>
    <n v="2043.45"/>
    <n v="822.18"/>
    <n v="12"/>
    <n v="884"/>
    <n v="30128"/>
    <x v="2"/>
    <n v="233722"/>
    <n v="604.20000000000005"/>
    <n v="74815.429999999993"/>
    <s v="Pacific"/>
    <n v="5.0705955334987598"/>
    <n v="170.28749999999999"/>
    <n v="2.3115950226244344"/>
    <n v="3.3103640156763103"/>
    <n v="3.2403070740798121"/>
    <n v="1.0791812460476249"/>
    <n v="2.9464522650130731"/>
    <n v="0.70505896953520097"/>
    <n v="2.2311827696286857"/>
    <n v="0.36391175066323722"/>
    <d v="2007-01-01T00:00:00"/>
  </r>
  <r>
    <n v="6444"/>
    <s v="Basic Sun Preparations"/>
    <n v="2007"/>
    <x v="0"/>
    <n v="368"/>
    <n v="1532.12"/>
    <n v="1800.28"/>
    <n v="677.17"/>
    <n v="12"/>
    <n v="884"/>
    <n v="30128"/>
    <x v="2"/>
    <n v="233722"/>
    <n v="604.20000000000005"/>
    <n v="74815.429999999993"/>
    <s v="Pacific"/>
    <n v="4.8920652173913046"/>
    <n v="150.02333333333334"/>
    <n v="2.0365158371040724"/>
    <n v="3.2553400567688309"/>
    <n v="3.1852927818088985"/>
    <n v="1.0791812460476249"/>
    <n v="2.9464522650130731"/>
    <n v="0.68949223809531335"/>
    <n v="2.1761588107212062"/>
    <n v="0.30888779175575792"/>
    <d v="2007-02-01T00:00:00"/>
  </r>
  <r>
    <n v="6444"/>
    <s v="Basic Sun Preparations"/>
    <n v="2007"/>
    <x v="1"/>
    <n v="262"/>
    <n v="1162.06"/>
    <n v="1365.52"/>
    <n v="519.42999999999995"/>
    <n v="12"/>
    <n v="884"/>
    <n v="30128"/>
    <x v="2"/>
    <n v="233722"/>
    <n v="604.20000000000005"/>
    <n v="74815.429999999993"/>
    <s v="Pacific"/>
    <n v="5.2119083969465647"/>
    <n v="113.79333333333334"/>
    <n v="1.5447058823529412"/>
    <n v="3.1352980653882598"/>
    <n v="3.0652285523195375"/>
    <n v="1.0791812460476249"/>
    <n v="2.9464522650130731"/>
    <n v="0.71699677406851425"/>
    <n v="2.0561168193406347"/>
    <n v="0.18884580037518661"/>
    <d v="2007-03-01T00:00:00"/>
  </r>
  <r>
    <n v="6444"/>
    <s v="Basic Sun Preparations"/>
    <n v="2007"/>
    <x v="2"/>
    <n v="464"/>
    <n v="1948.51"/>
    <n v="2289.54"/>
    <n v="840.66"/>
    <n v="12"/>
    <n v="884"/>
    <n v="30128"/>
    <x v="2"/>
    <n v="233722"/>
    <n v="604.20000000000005"/>
    <n v="74815.429999999993"/>
    <s v="Pacific"/>
    <n v="4.9343534482758624"/>
    <n v="190.79499999999999"/>
    <n v="2.5899773755656108"/>
    <n v="3.3597482353839285"/>
    <n v="3.289702638988691"/>
    <n v="1.0791812460476249"/>
    <n v="2.9464522650130731"/>
    <n v="0.69323025482904765"/>
    <n v="2.2805669893363039"/>
    <n v="0.41329597037085541"/>
    <d v="2007-04-01T00:00:00"/>
  </r>
  <r>
    <n v="6444"/>
    <s v="Basic Sun Preparations"/>
    <n v="2007"/>
    <x v="7"/>
    <n v="619"/>
    <n v="2616.94"/>
    <n v="3075.1"/>
    <n v="1087.18"/>
    <n v="12"/>
    <n v="884"/>
    <n v="30128"/>
    <x v="2"/>
    <n v="233722"/>
    <n v="604.20000000000005"/>
    <n v="74815.429999999993"/>
    <s v="Pacific"/>
    <n v="4.967851373182552"/>
    <n v="256.25833333333333"/>
    <n v="3.4786199095022625"/>
    <n v="3.4878592432795772"/>
    <n v="3.4177937654493458"/>
    <n v="1.0791812460476249"/>
    <n v="2.9464522650130731"/>
    <n v="0.69616859425945921"/>
    <n v="2.4086779972319525"/>
    <n v="0.54140697826650419"/>
    <d v="2007-05-01T00:00:00"/>
  </r>
  <r>
    <n v="6444"/>
    <s v="Basic Sun Preparations"/>
    <n v="2007"/>
    <x v="5"/>
    <n v="556"/>
    <n v="2220.73"/>
    <n v="2609.39"/>
    <n v="1010.51"/>
    <n v="12"/>
    <n v="884"/>
    <n v="30128"/>
    <x v="2"/>
    <n v="233722"/>
    <n v="604.20000000000005"/>
    <n v="74815.429999999993"/>
    <s v="Pacific"/>
    <n v="4.6931474820143881"/>
    <n v="217.44916666666666"/>
    <n v="2.9517986425339364"/>
    <n v="3.4165389936996498"/>
    <n v="3.3464957595218521"/>
    <n v="1.0791812460476249"/>
    <n v="2.9464522650130731"/>
    <n v="0.67146420211759239"/>
    <n v="2.3373577476520251"/>
    <n v="0.4700867286865768"/>
    <d v="2007-07-01T00:00:00"/>
  </r>
  <r>
    <n v="6444"/>
    <s v="Basic Sun Preparations"/>
    <n v="2007"/>
    <x v="6"/>
    <n v="718"/>
    <n v="2945.14"/>
    <n v="3460.56"/>
    <n v="1154.6199999999999"/>
    <n v="12"/>
    <n v="884"/>
    <n v="30128"/>
    <x v="2"/>
    <n v="233722"/>
    <n v="604.20000000000005"/>
    <n v="74815.429999999993"/>
    <s v="Pacific"/>
    <n v="4.8197214484679662"/>
    <n v="288.38"/>
    <n v="3.9146606334841629"/>
    <n v="3.5391463835415244"/>
    <n v="3.4691059442104963"/>
    <n v="1.0791812460476249"/>
    <n v="2.9464522650130731"/>
    <n v="0.68302193929922395"/>
    <n v="2.4599651374938993"/>
    <n v="0.59269411852845122"/>
    <d v="2007-08-01T00:00:00"/>
  </r>
  <r>
    <n v="6444"/>
    <s v="Basic Sun Preparations"/>
    <n v="2007"/>
    <x v="9"/>
    <n v="797"/>
    <n v="3224.96"/>
    <n v="3789.43"/>
    <n v="1164.9100000000001"/>
    <n v="12"/>
    <n v="884"/>
    <n v="30128"/>
    <x v="2"/>
    <n v="233722"/>
    <n v="604.20000000000005"/>
    <n v="74815.429999999993"/>
    <s v="Pacific"/>
    <n v="4.7546173149309912"/>
    <n v="315.7858333333333"/>
    <n v="4.2866855203619911"/>
    <n v="3.5785738889993053"/>
    <n v="3.5085243323396558"/>
    <n v="1.0791812460476249"/>
    <n v="2.9464522650130731"/>
    <n v="0.6771155676031928"/>
    <n v="2.4993926429516802"/>
    <n v="0.63212162398623206"/>
    <d v="2007-09-01T00:00:00"/>
  </r>
  <r>
    <n v="6444"/>
    <s v="Basic Sun Preparations"/>
    <n v="2007"/>
    <x v="8"/>
    <n v="744"/>
    <n v="2778.8"/>
    <n v="3265.15"/>
    <n v="846.65"/>
    <n v="12"/>
    <n v="884"/>
    <n v="30128"/>
    <x v="2"/>
    <n v="233722"/>
    <n v="604.20000000000005"/>
    <n v="74815.429999999993"/>
    <s v="Pacific"/>
    <n v="4.3886424731182796"/>
    <n v="272.09583333333336"/>
    <n v="3.6936085972850679"/>
    <n v="3.5139031374260732"/>
    <n v="3.4438572902023177"/>
    <n v="1.0791812460476249"/>
    <n v="2.9464522650130731"/>
    <n v="0.64233020188019441"/>
    <n v="2.4347218913784481"/>
    <n v="0.56745087241299996"/>
    <d v="2007-12-01T00:00:00"/>
  </r>
  <r>
    <n v="6464"/>
    <s v="Basic Sun Preparations"/>
    <n v="2007"/>
    <x v="3"/>
    <n v="385"/>
    <n v="1565.75"/>
    <n v="1839.71"/>
    <n v="767.52"/>
    <n v="15"/>
    <n v="1000"/>
    <n v="42307"/>
    <x v="2"/>
    <n v="268449"/>
    <n v="579.20000000000005"/>
    <n v="114762.76"/>
    <s v="Mid-Atlantic"/>
    <n v="4.7784675324675323"/>
    <n v="122.64733333333334"/>
    <n v="1.83971"/>
    <n v="3.2647493690281015"/>
    <n v="3.1947224203733455"/>
    <n v="1.1760912590556813"/>
    <n v="3"/>
    <n v="0.67928863951960095"/>
    <n v="2.0886581099724206"/>
    <n v="0.26474936902810164"/>
    <d v="2007-01-01T00:00:00"/>
  </r>
  <r>
    <n v="6464"/>
    <s v="Basic Sun Preparations"/>
    <n v="2007"/>
    <x v="0"/>
    <n v="351"/>
    <n v="1551.24"/>
    <n v="1822.72"/>
    <n v="728.77"/>
    <n v="15"/>
    <n v="1000"/>
    <n v="42307"/>
    <x v="2"/>
    <n v="268449"/>
    <n v="579.20000000000005"/>
    <n v="114762.76"/>
    <s v="Mid-Atlantic"/>
    <n v="5.1929344729344731"/>
    <n v="121.51466666666667"/>
    <n v="1.8227200000000001"/>
    <n v="3.2607199589487061"/>
    <n v="3.1906789948556549"/>
    <n v="1.1760912590556813"/>
    <n v="3"/>
    <n v="0.71541284248288184"/>
    <n v="2.0846286998930248"/>
    <n v="0.26071995894870598"/>
    <d v="2007-02-01T00:00:00"/>
  </r>
  <r>
    <n v="6464"/>
    <s v="Basic Sun Preparations"/>
    <n v="2007"/>
    <x v="1"/>
    <n v="404"/>
    <n v="1750.43"/>
    <n v="2056.81"/>
    <n v="900.65"/>
    <n v="15"/>
    <n v="1000"/>
    <n v="42307"/>
    <x v="2"/>
    <n v="268449"/>
    <n v="579.20000000000005"/>
    <n v="114762.76"/>
    <s v="Mid-Atlantic"/>
    <n v="5.0911138613861384"/>
    <n v="137.12066666666666"/>
    <n v="2.05681"/>
    <n v="3.3131941751353202"/>
    <n v="3.2431447479364768"/>
    <n v="1.1760912590556813"/>
    <n v="3"/>
    <n v="0.7068128100247153"/>
    <n v="2.1371029160796389"/>
    <n v="0.31319417513532033"/>
    <d v="2007-03-01T00:00:00"/>
  </r>
  <r>
    <n v="6464"/>
    <s v="Basic Sun Preparations"/>
    <n v="2007"/>
    <x v="2"/>
    <n v="544"/>
    <n v="2408.3200000000002"/>
    <n v="2829.88"/>
    <n v="1170.97"/>
    <n v="15"/>
    <n v="1000"/>
    <n v="42307"/>
    <x v="2"/>
    <n v="268449"/>
    <n v="579.20000000000005"/>
    <n v="114762.76"/>
    <s v="Mid-Atlantic"/>
    <n v="5.2019852941176472"/>
    <n v="188.65866666666668"/>
    <n v="2.8298800000000002"/>
    <n v="3.4517680198201282"/>
    <n v="3.3817141923037517"/>
    <n v="1.1760912590556813"/>
    <n v="3"/>
    <n v="0.71616912012194833"/>
    <n v="2.2756767607644468"/>
    <n v="0.45176801982012826"/>
    <d v="2007-04-01T00:00:00"/>
  </r>
  <r>
    <n v="6464"/>
    <s v="Basic Sun Preparations"/>
    <n v="2007"/>
    <x v="6"/>
    <n v="710"/>
    <n v="2927.64"/>
    <n v="3440.09"/>
    <n v="1314.15"/>
    <n v="15"/>
    <n v="1000"/>
    <n v="42307"/>
    <x v="2"/>
    <n v="268449"/>
    <n v="579.20000000000005"/>
    <n v="114762.76"/>
    <s v="Mid-Atlantic"/>
    <n v="4.845197183098592"/>
    <n v="229.33933333333334"/>
    <n v="3.4400900000000001"/>
    <n v="3.5365698047785283"/>
    <n v="3.4665176722409621"/>
    <n v="1.1760912590556813"/>
    <n v="3"/>
    <n v="0.68531145605945321"/>
    <n v="2.360478545722847"/>
    <n v="0.53656980477852845"/>
    <d v="2007-08-01T00:00:00"/>
  </r>
  <r>
    <n v="6464"/>
    <s v="Basic Sun Preparations"/>
    <n v="2007"/>
    <x v="8"/>
    <n v="710"/>
    <n v="2772.99"/>
    <n v="3258.25"/>
    <n v="1040.0899999999999"/>
    <n v="15"/>
    <n v="1000"/>
    <n v="42307"/>
    <x v="2"/>
    <n v="268449"/>
    <n v="579.20000000000005"/>
    <n v="114762.76"/>
    <s v="Mid-Atlantic"/>
    <n v="4.5890845070422532"/>
    <n v="217.21666666666667"/>
    <n v="3.2582499999999999"/>
    <n v="3.5129844039304507"/>
    <n v="3.4429483034211179"/>
    <n v="1.1760912590556813"/>
    <n v="3"/>
    <n v="0.66172605521137551"/>
    <n v="2.3368931448747694"/>
    <n v="0.51298440393045075"/>
    <d v="2007-12-01T00:00:00"/>
  </r>
  <r>
    <n v="6467"/>
    <s v="Basic Sun Preparations"/>
    <n v="2007"/>
    <x v="3"/>
    <n v="46"/>
    <n v="177.22"/>
    <n v="208.23"/>
    <n v="91.57"/>
    <n v="12"/>
    <n v="805"/>
    <n v="16276"/>
    <x v="2"/>
    <n v="62100"/>
    <n v="487.2"/>
    <n v="36238.04"/>
    <s v="Pacific"/>
    <n v="4.5267391304347822"/>
    <n v="17.352499999999999"/>
    <n v="0.25867080745341614"/>
    <n v="2.3185432991220218"/>
    <n v="2.2485127322208998"/>
    <n v="1.0791812460476249"/>
    <n v="2.9057958803678687"/>
    <n v="0.65578546744044763"/>
    <n v="1.239362053074397"/>
    <n v="-0.58725258124584678"/>
    <d v="2007-01-01T00:00:00"/>
  </r>
  <r>
    <n v="6467"/>
    <s v="Basic Sun Preparations"/>
    <n v="2007"/>
    <x v="0"/>
    <n v="58"/>
    <n v="189.15"/>
    <n v="222.25"/>
    <n v="101.01"/>
    <n v="12"/>
    <n v="805"/>
    <n v="16276"/>
    <x v="2"/>
    <n v="62100"/>
    <n v="487.2"/>
    <n v="36238.04"/>
    <s v="Pacific"/>
    <n v="3.8318965517241379"/>
    <n v="18.520833333333332"/>
    <n v="0.27608695652173915"/>
    <n v="2.3468417696422512"/>
    <n v="2.2768063456287631"/>
    <n v="1.0791812460476249"/>
    <n v="2.9057958803678687"/>
    <n v="0.58341377607931399"/>
    <n v="1.2676605235946266"/>
    <n v="-0.55895411072561718"/>
    <d v="2007-02-01T00:00:00"/>
  </r>
  <r>
    <n v="6467"/>
    <s v="Basic Sun Preparations"/>
    <n v="2007"/>
    <x v="1"/>
    <n v="58"/>
    <n v="241.61"/>
    <n v="283.91000000000003"/>
    <n v="127.13"/>
    <n v="12"/>
    <n v="805"/>
    <n v="16276"/>
    <x v="2"/>
    <n v="62100"/>
    <n v="487.2"/>
    <n v="36238.04"/>
    <s v="Pacific"/>
    <n v="4.8950000000000005"/>
    <n v="23.659166666666668"/>
    <n v="0.35268322981366462"/>
    <n v="2.4531806897020938"/>
    <n v="2.3831149053420688"/>
    <n v="1.0791812460476249"/>
    <n v="2.9057958803678687"/>
    <n v="0.68975269613915668"/>
    <n v="1.3739994436544691"/>
    <n v="-0.45261519066577455"/>
    <d v="2007-03-01T00:00:00"/>
  </r>
  <r>
    <n v="6467"/>
    <s v="Basic Sun Preparations"/>
    <n v="2007"/>
    <x v="2"/>
    <n v="64"/>
    <n v="269.95"/>
    <n v="317.20999999999998"/>
    <n v="132.93"/>
    <n v="12"/>
    <n v="805"/>
    <n v="16276"/>
    <x v="2"/>
    <n v="62100"/>
    <n v="487.2"/>
    <n v="36238.04"/>
    <s v="Pacific"/>
    <n v="4.9564062499999997"/>
    <n v="26.434166666666666"/>
    <n v="0.39404968944099378"/>
    <n v="2.5013468699329651"/>
    <n v="2.4312833318072613"/>
    <n v="1.0791812460476249"/>
    <n v="2.9057958803678687"/>
    <n v="0.69516689594907799"/>
    <n v="1.4221656238853404"/>
    <n v="-0.40444901043490333"/>
    <d v="2007-04-01T00:00:00"/>
  </r>
  <r>
    <n v="6467"/>
    <s v="Basic Sun Preparations"/>
    <n v="2007"/>
    <x v="7"/>
    <n v="145"/>
    <n v="636.74"/>
    <n v="748.14"/>
    <n v="323.87"/>
    <n v="12"/>
    <n v="805"/>
    <n v="16276"/>
    <x v="2"/>
    <n v="62100"/>
    <n v="487.2"/>
    <n v="36238.04"/>
    <s v="Pacific"/>
    <n v="5.1595862068965515"/>
    <n v="62.344999999999999"/>
    <n v="0.92936645962732922"/>
    <n v="2.8739828753219774"/>
    <n v="2.8039621330955322"/>
    <n v="1.0791812460476249"/>
    <n v="2.9057958803678687"/>
    <n v="0.71261487308700233"/>
    <n v="1.7948016292743525"/>
    <n v="-3.1813005045891248E-2"/>
    <d v="2007-05-01T00:00:00"/>
  </r>
  <r>
    <n v="6467"/>
    <s v="Basic Sun Preparations"/>
    <n v="2007"/>
    <x v="4"/>
    <n v="156"/>
    <n v="680.02"/>
    <n v="799.14"/>
    <n v="331.77"/>
    <n v="12"/>
    <n v="805"/>
    <n v="16276"/>
    <x v="2"/>
    <n v="62100"/>
    <n v="487.2"/>
    <n v="36238.04"/>
    <s v="Pacific"/>
    <n v="5.1226923076923079"/>
    <n v="66.594999999999999"/>
    <n v="0.99272049689440989"/>
    <n v="2.9026228693031313"/>
    <n v="2.8325216858855113"/>
    <n v="1.0791812460476249"/>
    <n v="2.9057958803678687"/>
    <n v="0.70949827094866968"/>
    <n v="1.8234416232555064"/>
    <n v="-3.1730110647372853E-3"/>
    <d v="2007-06-01T00:00:00"/>
  </r>
  <r>
    <n v="6467"/>
    <s v="Basic Sun Preparations"/>
    <n v="2007"/>
    <x v="5"/>
    <n v="107"/>
    <n v="457.06"/>
    <n v="537.07000000000005"/>
    <n v="216.86"/>
    <n v="12"/>
    <n v="805"/>
    <n v="16276"/>
    <x v="2"/>
    <n v="62100"/>
    <n v="487.2"/>
    <n v="36238.04"/>
    <s v="Pacific"/>
    <n v="5.0193457943925237"/>
    <n v="44.755833333333335"/>
    <n v="0.66716770186335406"/>
    <n v="2.7300308939537219"/>
    <n v="2.6599732152963158"/>
    <n v="1.0791812460476249"/>
    <n v="2.9057958803678687"/>
    <n v="0.70064711626851239"/>
    <n v="1.6508496479060972"/>
    <n v="-0.17576498641414645"/>
    <d v="2007-07-01T00:00:00"/>
  </r>
  <r>
    <n v="6467"/>
    <s v="Basic Sun Preparations"/>
    <n v="2007"/>
    <x v="6"/>
    <n v="78"/>
    <n v="349.73"/>
    <n v="411"/>
    <n v="134.09"/>
    <n v="12"/>
    <n v="805"/>
    <n v="16276"/>
    <x v="2"/>
    <n v="62100"/>
    <n v="487.2"/>
    <n v="36238.04"/>
    <s v="Pacific"/>
    <n v="5.2692307692307692"/>
    <n v="34.25"/>
    <n v="0.51055900621118011"/>
    <n v="2.6138418218760693"/>
    <n v="2.5437328878872587"/>
    <n v="1.0791812460476249"/>
    <n v="2.9057958803678687"/>
    <n v="0.72174721918558882"/>
    <n v="1.5346605758284444"/>
    <n v="-0.29195405849179934"/>
    <d v="2007-08-01T00:00:00"/>
  </r>
  <r>
    <n v="6467"/>
    <s v="Basic Sun Preparations"/>
    <n v="2007"/>
    <x v="9"/>
    <n v="133"/>
    <n v="551.99"/>
    <n v="648.55999999999995"/>
    <n v="250.7"/>
    <n v="12"/>
    <n v="805"/>
    <n v="16276"/>
    <x v="2"/>
    <n v="62100"/>
    <n v="487.2"/>
    <n v="36238.04"/>
    <s v="Pacific"/>
    <n v="4.8763909774436085"/>
    <n v="54.04666666666666"/>
    <n v="0.8056645962732919"/>
    <n v="2.81195016000922"/>
    <n v="2.7419312100042754"/>
    <n v="1.0791812460476249"/>
    <n v="2.9057958803678687"/>
    <n v="0.68809851904213426"/>
    <n v="1.7327689139615952"/>
    <n v="-9.3845720358648424E-2"/>
    <d v="2007-09-01T00:00:00"/>
  </r>
  <r>
    <n v="6467"/>
    <s v="Basic Sun Preparations"/>
    <n v="2007"/>
    <x v="10"/>
    <n v="481"/>
    <n v="1893.86"/>
    <n v="2225.33"/>
    <n v="770.21"/>
    <n v="12"/>
    <n v="805"/>
    <n v="16276"/>
    <x v="2"/>
    <n v="62100"/>
    <n v="487.2"/>
    <n v="36238.04"/>
    <s v="Pacific"/>
    <n v="4.6264656964656963"/>
    <n v="185.44416666666666"/>
    <n v="2.7643850931677019"/>
    <n v="3.3473944227560799"/>
    <n v="3.2773478714599058"/>
    <n v="1.0791812460476249"/>
    <n v="2.9057958803678687"/>
    <n v="0.6652493463822482"/>
    <n v="2.2682131767084552"/>
    <n v="0.44159854238821145"/>
    <d v="2007-10-01T00:00:00"/>
  </r>
  <r>
    <n v="6467"/>
    <s v="Basic Sun Preparations"/>
    <n v="2007"/>
    <x v="11"/>
    <n v="325"/>
    <n v="1235.8499999999999"/>
    <n v="1452.26"/>
    <n v="473.72"/>
    <n v="12"/>
    <n v="805"/>
    <n v="16276"/>
    <x v="2"/>
    <n v="62100"/>
    <n v="487.2"/>
    <n v="36238.04"/>
    <s v="Pacific"/>
    <n v="4.4684923076923075"/>
    <n v="121.02166666666666"/>
    <n v="1.8040496894409939"/>
    <n v="3.1620443756319068"/>
    <n v="3.0919657619133729"/>
    <n v="1.0791812460476249"/>
    <n v="2.9057958803678687"/>
    <n v="0.65016101465303222"/>
    <n v="2.0828631295842817"/>
    <n v="0.25624849526403815"/>
    <d v="2007-11-01T00:00:00"/>
  </r>
  <r>
    <n v="6467"/>
    <s v="Basic Sun Preparations"/>
    <n v="2007"/>
    <x v="8"/>
    <n v="208"/>
    <n v="775.77"/>
    <n v="911.5"/>
    <n v="308.2"/>
    <n v="12"/>
    <n v="805"/>
    <n v="16276"/>
    <x v="2"/>
    <n v="62100"/>
    <n v="487.2"/>
    <n v="36238.04"/>
    <s v="Pacific"/>
    <n v="4.3822115384615383"/>
    <n v="75.958333333333329"/>
    <n v="1.1322981366459628"/>
    <n v="2.959756672990995"/>
    <n v="2.8897329808758259"/>
    <n v="1.0791812460476249"/>
    <n v="2.9057958803678687"/>
    <n v="0.64169333802823358"/>
    <n v="1.8805754269433703"/>
    <n v="5.3960792623126613E-2"/>
    <d v="2007-12-01T00:00:00"/>
  </r>
  <r>
    <n v="6476"/>
    <s v="Basic Sun Preparations"/>
    <n v="2007"/>
    <x v="3"/>
    <n v="156"/>
    <n v="612.53"/>
    <n v="719.74"/>
    <n v="283.67"/>
    <n v="17"/>
    <n v="1000"/>
    <n v="22006"/>
    <x v="2"/>
    <n v="134958"/>
    <n v="584.20000000000005"/>
    <n v="52450.28"/>
    <s v="Pacific"/>
    <n v="4.6137179487179489"/>
    <n v="42.337647058823528"/>
    <n v="0.71974000000000005"/>
    <n v="2.8571756395452721"/>
    <n v="2.7871273640821115"/>
    <n v="1.2304489213782739"/>
    <n v="3"/>
    <n v="0.66405104119081038"/>
    <n v="1.626726718166998"/>
    <n v="-0.14282436045472804"/>
    <d v="2007-01-01T00:00:00"/>
  </r>
  <r>
    <n v="6476"/>
    <s v="Basic Sun Preparations"/>
    <n v="2007"/>
    <x v="0"/>
    <n v="187"/>
    <n v="708.68"/>
    <n v="832.64"/>
    <n v="339.43"/>
    <n v="17"/>
    <n v="1000"/>
    <n v="22006"/>
    <x v="2"/>
    <n v="134958"/>
    <n v="584.20000000000005"/>
    <n v="52450.28"/>
    <s v="Pacific"/>
    <n v="4.4526203208556145"/>
    <n v="48.978823529411763"/>
    <n v="0.83263999999999994"/>
    <n v="2.9204572705454734"/>
    <n v="2.8504501765004733"/>
    <n v="1.2304489213782739"/>
    <n v="3"/>
    <n v="0.64861566400897441"/>
    <n v="1.6900083491671996"/>
    <n v="-7.9542729454526603E-2"/>
    <d v="2007-02-01T00:00:00"/>
  </r>
  <r>
    <n v="6476"/>
    <s v="Basic Sun Preparations"/>
    <n v="2007"/>
    <x v="1"/>
    <n v="157"/>
    <n v="614.38"/>
    <n v="722.02"/>
    <n v="259.83999999999997"/>
    <n v="17"/>
    <n v="1000"/>
    <n v="22006"/>
    <x v="2"/>
    <n v="134958"/>
    <n v="584.20000000000005"/>
    <n v="52450.28"/>
    <s v="Pacific"/>
    <n v="4.5988535031847135"/>
    <n v="42.47176470588235"/>
    <n v="0.72202"/>
    <n v="2.8585492277210753"/>
    <n v="2.7884370696031868"/>
    <n v="1.2304489213782739"/>
    <n v="3"/>
    <n v="0.66264957531184188"/>
    <n v="1.6281003063428017"/>
    <n v="-0.14145077227892444"/>
    <d v="2007-03-01T00:00:00"/>
  </r>
  <r>
    <n v="6476"/>
    <s v="Basic Sun Preparations"/>
    <n v="2007"/>
    <x v="2"/>
    <n v="193"/>
    <n v="825.63"/>
    <n v="970.16"/>
    <n v="421.52"/>
    <n v="17"/>
    <n v="1000"/>
    <n v="22006"/>
    <x v="2"/>
    <n v="134958"/>
    <n v="584.20000000000005"/>
    <n v="52450.28"/>
    <s v="Pacific"/>
    <n v="5.0267357512953366"/>
    <n v="57.068235294117642"/>
    <n v="0.97016000000000002"/>
    <n v="2.9868433645619543"/>
    <n v="2.9167854650459111"/>
    <n v="1.2304489213782739"/>
    <n v="3"/>
    <n v="0.70128605555418078"/>
    <n v="1.7563944431836807"/>
    <n v="-1.3156635438045459E-2"/>
    <d v="2007-04-01T00:00:00"/>
  </r>
  <r>
    <n v="6476"/>
    <s v="Basic Sun Preparations"/>
    <n v="2007"/>
    <x v="7"/>
    <n v="265"/>
    <n v="1155.6400000000001"/>
    <n v="1357.88"/>
    <n v="540.4"/>
    <n v="17"/>
    <n v="1000"/>
    <n v="22006"/>
    <x v="2"/>
    <n v="134958"/>
    <n v="584.20000000000005"/>
    <n v="52450.28"/>
    <s v="Pacific"/>
    <n v="5.1240754716981138"/>
    <n v="79.875294117647059"/>
    <n v="1.3578800000000002"/>
    <n v="3.1328613917113781"/>
    <n v="3.0628225656043413"/>
    <n v="1.2304489213782739"/>
    <n v="3"/>
    <n v="0.70961551777457033"/>
    <n v="1.9024124703331042"/>
    <n v="0.13286139171137817"/>
    <d v="2007-05-01T00:00:00"/>
  </r>
  <r>
    <n v="6476"/>
    <s v="Basic Sun Preparations"/>
    <n v="2007"/>
    <x v="4"/>
    <n v="346"/>
    <n v="1373.93"/>
    <n v="1614.48"/>
    <n v="597.97"/>
    <n v="17"/>
    <n v="1000"/>
    <n v="22006"/>
    <x v="2"/>
    <n v="134958"/>
    <n v="584.20000000000005"/>
    <n v="52450.28"/>
    <s v="Pacific"/>
    <n v="4.6661271676300577"/>
    <n v="94.969411764705882"/>
    <n v="1.6144799999999999"/>
    <n v="3.2080326693944081"/>
    <n v="3.1379646065312778"/>
    <n v="1.2304489213782739"/>
    <n v="3"/>
    <n v="0.66895657060163161"/>
    <n v="1.9775837480161342"/>
    <n v="0.2080326693944082"/>
    <d v="2007-06-01T00:00:00"/>
  </r>
  <r>
    <n v="6476"/>
    <s v="Basic Sun Preparations"/>
    <n v="2007"/>
    <x v="5"/>
    <n v="281"/>
    <n v="1187.32"/>
    <n v="1395.25"/>
    <n v="623.42999999999995"/>
    <n v="17"/>
    <n v="1000"/>
    <n v="22006"/>
    <x v="2"/>
    <n v="134958"/>
    <n v="584.20000000000005"/>
    <n v="52450.28"/>
    <s v="Pacific"/>
    <n v="4.9653024911032029"/>
    <n v="82.07352941176471"/>
    <n v="1.3952500000000001"/>
    <n v="3.1446520311886981"/>
    <n v="3.0745677834067715"/>
    <n v="1.2304489213782739"/>
    <n v="3"/>
    <n v="0.69594571128361815"/>
    <n v="1.9142031098104242"/>
    <n v="0.14465203118869807"/>
    <d v="2007-07-01T00:00:00"/>
  </r>
  <r>
    <n v="6476"/>
    <s v="Basic Sun Preparations"/>
    <n v="2007"/>
    <x v="6"/>
    <n v="271"/>
    <n v="1071.94"/>
    <n v="1259.67"/>
    <n v="507.2"/>
    <n v="17"/>
    <n v="1000"/>
    <n v="22006"/>
    <x v="2"/>
    <n v="134958"/>
    <n v="584.20000000000005"/>
    <n v="52450.28"/>
    <s v="Pacific"/>
    <n v="4.6482287822878234"/>
    <n v="74.098235294117657"/>
    <n v="1.2596700000000001"/>
    <n v="3.1002567864270616"/>
    <n v="3.0301704771495057"/>
    <n v="1.2304489213782739"/>
    <n v="3"/>
    <n v="0.6672874955526561"/>
    <n v="1.8698078650487879"/>
    <n v="0.10025678642706178"/>
    <d v="2007-08-01T00:00:00"/>
  </r>
  <r>
    <n v="6476"/>
    <s v="Basic Sun Preparations"/>
    <n v="2007"/>
    <x v="9"/>
    <n v="575"/>
    <n v="2137.89"/>
    <n v="2512.04"/>
    <n v="913.18"/>
    <n v="17"/>
    <n v="1000"/>
    <n v="22006"/>
    <x v="2"/>
    <n v="134958"/>
    <n v="584.20000000000005"/>
    <n v="52450.28"/>
    <s v="Pacific"/>
    <n v="4.3687652173913039"/>
    <n v="147.7670588235294"/>
    <n v="2.5120399999999998"/>
    <n v="3.4000265505273268"/>
    <n v="3.3299853558671488"/>
    <n v="1.2304489213782739"/>
    <n v="3"/>
    <n v="0.6403587058376965"/>
    <n v="2.1695776291490532"/>
    <n v="0.400026550527327"/>
    <d v="2007-09-01T00:00:00"/>
  </r>
  <r>
    <n v="6476"/>
    <s v="Basic Sun Preparations"/>
    <n v="2007"/>
    <x v="11"/>
    <n v="519"/>
    <n v="1940.51"/>
    <n v="2280.38"/>
    <n v="924.02"/>
    <n v="17"/>
    <n v="1000"/>
    <n v="22006"/>
    <x v="2"/>
    <n v="134958"/>
    <n v="584.20000000000005"/>
    <n v="52450.28"/>
    <s v="Pacific"/>
    <n v="4.3937957610789979"/>
    <n v="134.14000000000001"/>
    <n v="2.2803800000000001"/>
    <n v="3.3580072233829066"/>
    <n v="3.2879158851247987"/>
    <n v="1.2304489213782739"/>
    <n v="3"/>
    <n v="0.64283986553444883"/>
    <n v="2.1275583020046329"/>
    <n v="0.35800722338290669"/>
    <d v="2007-11-01T00:00:00"/>
  </r>
  <r>
    <n v="6476"/>
    <s v="Basic Sun Preparations"/>
    <n v="2007"/>
    <x v="8"/>
    <n v="325"/>
    <n v="1236.3800000000001"/>
    <n v="1452.84"/>
    <n v="633.66"/>
    <n v="17"/>
    <n v="1000"/>
    <n v="22006"/>
    <x v="2"/>
    <n v="134958"/>
    <n v="584.20000000000005"/>
    <n v="52450.28"/>
    <s v="Pacific"/>
    <n v="4.4702769230769226"/>
    <n v="85.461176470588228"/>
    <n v="1.4528399999999999"/>
    <n v="3.1622177884595892"/>
    <n v="3.0921519711891561"/>
    <n v="1.2304489213782739"/>
    <n v="3"/>
    <n v="0.65033442748071502"/>
    <n v="1.9317688670813156"/>
    <n v="0.16221778845958942"/>
    <d v="2007-12-01T00:00:00"/>
  </r>
  <r>
    <n v="6485"/>
    <s v="Basic Sun Preparations"/>
    <n v="2007"/>
    <x v="3"/>
    <n v="199"/>
    <n v="935.1"/>
    <n v="1098.82"/>
    <n v="307.29000000000002"/>
    <n v="16"/>
    <n v="785"/>
    <n v="18329"/>
    <x v="2"/>
    <n v="124512"/>
    <n v="446"/>
    <n v="46173.02"/>
    <s v="Pacific"/>
    <n v="5.5217085427135677"/>
    <n v="68.676249999999996"/>
    <n v="1.3997707006369426"/>
    <n v="3.0409265555634044"/>
    <n v="2.9708580569965024"/>
    <n v="1.2041199826559248"/>
    <n v="2.8948696567452528"/>
    <n v="0.7420734791536977"/>
    <n v="1.8368065729074796"/>
    <n v="0.14605689881815179"/>
    <d v="2007-01-01T00:00:00"/>
  </r>
  <r>
    <n v="6485"/>
    <s v="Basic Sun Preparations"/>
    <n v="2007"/>
    <x v="0"/>
    <n v="182"/>
    <n v="760.92"/>
    <n v="894.18"/>
    <n v="273.37"/>
    <n v="16"/>
    <n v="785"/>
    <n v="18329"/>
    <x v="2"/>
    <n v="124512"/>
    <n v="446"/>
    <n v="46173.02"/>
    <s v="Pacific"/>
    <n v="4.9130769230769227"/>
    <n v="55.886249999999997"/>
    <n v="1.1390828025477706"/>
    <n v="2.951424951836223"/>
    <n v="2.8813389992345861"/>
    <n v="1.2041199826559248"/>
    <n v="2.8948696567452528"/>
    <n v="0.69135356385114821"/>
    <n v="1.7473049691802982"/>
    <n v="5.6555295090970452E-2"/>
    <d v="2007-02-01T00:00:00"/>
  </r>
  <r>
    <n v="6485"/>
    <s v="Basic Sun Preparations"/>
    <n v="2007"/>
    <x v="1"/>
    <n v="203"/>
    <n v="1076.75"/>
    <n v="1265.22"/>
    <n v="509.8"/>
    <n v="16"/>
    <n v="785"/>
    <n v="18329"/>
    <x v="2"/>
    <n v="124512"/>
    <n v="446"/>
    <n v="46173.02"/>
    <s v="Pacific"/>
    <n v="6.2326108374384237"/>
    <n v="79.076250000000002"/>
    <n v="1.6117452229299363"/>
    <n v="3.1021660484199312"/>
    <n v="3.0321148804346376"/>
    <n v="1.2041199826559248"/>
    <n v="2.8948696567452528"/>
    <n v="0.79467001050671837"/>
    <n v="1.8980460657640066"/>
    <n v="0.20729639167467873"/>
    <d v="2007-03-01T00:00:00"/>
  </r>
  <r>
    <n v="6485"/>
    <s v="Basic Sun Preparations"/>
    <n v="2007"/>
    <x v="2"/>
    <n v="131"/>
    <n v="633.15"/>
    <n v="743.99"/>
    <n v="212.37"/>
    <n v="16"/>
    <n v="785"/>
    <n v="18329"/>
    <x v="2"/>
    <n v="124512"/>
    <n v="446"/>
    <n v="46173.02"/>
    <s v="Pacific"/>
    <n v="5.6793129770992365"/>
    <n v="46.499375000000001"/>
    <n v="0.94775796178343952"/>
    <n v="2.8715670982152259"/>
    <n v="2.8015066112100895"/>
    <n v="1.2041199826559248"/>
    <n v="2.8948696567452528"/>
    <n v="0.75429580255946149"/>
    <n v="1.6674471155593011"/>
    <n v="-2.3302558530026718E-2"/>
    <d v="2007-04-01T00:00:00"/>
  </r>
  <r>
    <n v="6485"/>
    <s v="Basic Sun Preparations"/>
    <n v="2007"/>
    <x v="7"/>
    <n v="225"/>
    <n v="1119.2"/>
    <n v="1315.14"/>
    <n v="436.06"/>
    <n v="16"/>
    <n v="785"/>
    <n v="18329"/>
    <x v="2"/>
    <n v="124512"/>
    <n v="446"/>
    <n v="46173.02"/>
    <s v="Pacific"/>
    <n v="5.8450666666666669"/>
    <n v="82.196250000000006"/>
    <n v="1.6753375796178345"/>
    <n v="3.1189719870395631"/>
    <n v="3.0489077014837713"/>
    <n v="1.2041199826559248"/>
    <n v="2.8948696567452528"/>
    <n v="0.76678946892820044"/>
    <n v="1.9148520043836381"/>
    <n v="0.2241023302943104"/>
    <d v="2007-05-01T00:00:00"/>
  </r>
  <r>
    <n v="6485"/>
    <s v="Basic Sun Preparations"/>
    <n v="2007"/>
    <x v="4"/>
    <n v="270"/>
    <n v="1245.72"/>
    <n v="1463.85"/>
    <n v="515.38"/>
    <n v="16"/>
    <n v="785"/>
    <n v="18329"/>
    <x v="2"/>
    <n v="124512"/>
    <n v="446"/>
    <n v="46173.02"/>
    <s v="Pacific"/>
    <n v="5.421666666666666"/>
    <n v="91.490624999999994"/>
    <n v="1.8647770700636941"/>
    <n v="3.1654965770571972"/>
    <n v="3.0954204370902638"/>
    <n v="1.2041199826559248"/>
    <n v="2.8948696567452528"/>
    <n v="0.73413281289820986"/>
    <n v="1.9613765944012724"/>
    <n v="0.27062692031194469"/>
    <d v="2007-06-01T00:00:00"/>
  </r>
  <r>
    <n v="6485"/>
    <s v="Basic Sun Preparations"/>
    <n v="2007"/>
    <x v="5"/>
    <n v="205"/>
    <n v="912.3"/>
    <n v="1071.93"/>
    <n v="373.43"/>
    <n v="16"/>
    <n v="785"/>
    <n v="18329"/>
    <x v="2"/>
    <n v="124512"/>
    <n v="446"/>
    <n v="46173.02"/>
    <s v="Pacific"/>
    <n v="5.2289268292682927"/>
    <n v="66.995625000000004"/>
    <n v="1.365515923566879"/>
    <n v="3.0301664256493503"/>
    <n v="2.9601376748637946"/>
    <n v="1.2041199826559248"/>
    <n v="2.8948696567452528"/>
    <n v="0.71841256459359604"/>
    <n v="1.8260464429934256"/>
    <n v="0.13529676890409775"/>
    <d v="2007-07-01T00:00:00"/>
  </r>
  <r>
    <n v="6485"/>
    <s v="Basic Sun Preparations"/>
    <n v="2007"/>
    <x v="6"/>
    <n v="249"/>
    <n v="1060.05"/>
    <n v="1245.57"/>
    <n v="432.46"/>
    <n v="16"/>
    <n v="785"/>
    <n v="18329"/>
    <x v="2"/>
    <n v="124512"/>
    <n v="446"/>
    <n v="46173.02"/>
    <s v="Pacific"/>
    <n v="5.0022891566265058"/>
    <n v="77.848124999999996"/>
    <n v="1.5867133757961782"/>
    <n v="3.0953681395477339"/>
    <n v="3.0253263503704035"/>
    <n v="1.2041199826559248"/>
    <n v="2.8948696567452528"/>
    <n v="0.69916879245199781"/>
    <n v="1.8912481568918094"/>
    <n v="0.20049848280248156"/>
    <d v="2007-08-01T00:00:00"/>
  </r>
  <r>
    <n v="6485"/>
    <s v="Basic Sun Preparations"/>
    <n v="2007"/>
    <x v="9"/>
    <n v="355"/>
    <n v="1439.31"/>
    <n v="1691.3"/>
    <n v="492.56"/>
    <n v="16"/>
    <n v="785"/>
    <n v="18329"/>
    <x v="2"/>
    <n v="124512"/>
    <n v="446"/>
    <n v="46173.02"/>
    <s v="Pacific"/>
    <n v="4.7642253521126756"/>
    <n v="105.70625"/>
    <n v="2.1545222929936303"/>
    <n v="3.2282206488684229"/>
    <n v="3.1581543427829146"/>
    <n v="1.2041199826559248"/>
    <n v="2.8948696567452528"/>
    <n v="0.67799229581332887"/>
    <n v="2.0241006662124983"/>
    <n v="0.33335099212317043"/>
    <d v="2007-09-01T00:00:00"/>
  </r>
  <r>
    <n v="6485"/>
    <s v="Basic Sun Preparations"/>
    <n v="2007"/>
    <x v="10"/>
    <n v="796"/>
    <n v="3367.2"/>
    <n v="3956.73"/>
    <n v="1077.95"/>
    <n v="16"/>
    <n v="785"/>
    <n v="18329"/>
    <x v="2"/>
    <n v="124512"/>
    <n v="446"/>
    <n v="46173.02"/>
    <s v="Pacific"/>
    <n v="4.9707663316582913"/>
    <n v="247.295625"/>
    <n v="5.0404203821656051"/>
    <n v="3.5973364158180092"/>
    <n v="3.5272689127399661"/>
    <n v="1.2041199826559248"/>
    <n v="2.8948696567452528"/>
    <n v="0.69642334808034001"/>
    <n v="2.3932164331620842"/>
    <n v="0.70246675907275657"/>
    <d v="2007-10-01T00:00:00"/>
  </r>
  <r>
    <n v="6485"/>
    <s v="Basic Sun Preparations"/>
    <n v="2007"/>
    <x v="11"/>
    <n v="601"/>
    <n v="2461.1799999999998"/>
    <n v="2892.01"/>
    <n v="804.12"/>
    <n v="16"/>
    <n v="785"/>
    <n v="18329"/>
    <x v="2"/>
    <n v="124512"/>
    <n v="446"/>
    <n v="46173.02"/>
    <s v="Pacific"/>
    <n v="4.8119966722129783"/>
    <n v="180.75062500000001"/>
    <n v="3.6840891719745228"/>
    <n v="3.4611997903297236"/>
    <n v="3.3911433772737314"/>
    <n v="1.2041199826559248"/>
    <n v="2.8948696567452528"/>
    <n v="0.68232531832698418"/>
    <n v="2.257079807673799"/>
    <n v="0.56633013358447115"/>
    <d v="2007-11-01T00:00:00"/>
  </r>
  <r>
    <n v="6485"/>
    <s v="Basic Sun Preparations"/>
    <n v="2007"/>
    <x v="8"/>
    <n v="385"/>
    <n v="1578.22"/>
    <n v="1854.41"/>
    <n v="495.13"/>
    <n v="16"/>
    <n v="785"/>
    <n v="18329"/>
    <x v="2"/>
    <n v="124512"/>
    <n v="446"/>
    <n v="46173.02"/>
    <s v="Pacific"/>
    <n v="4.8166493506493513"/>
    <n v="115.90062500000001"/>
    <n v="2.3623057324840766"/>
    <n v="3.268205760580861"/>
    <n v="3.1981675426797098"/>
    <n v="1.2041199826559248"/>
    <n v="2.8948696567452528"/>
    <n v="0.68274503107236029"/>
    <n v="2.0640857779249364"/>
    <n v="0.37333610383560845"/>
    <d v="2007-12-01T00:00:00"/>
  </r>
  <r>
    <n v="6488"/>
    <s v="Basic Sun Preparations"/>
    <n v="2007"/>
    <x v="3"/>
    <n v="152"/>
    <n v="645.34"/>
    <n v="758.34"/>
    <n v="247.77"/>
    <n v="12"/>
    <n v="769"/>
    <n v="20908"/>
    <x v="2"/>
    <n v="73553"/>
    <n v="455.2"/>
    <n v="48737.06"/>
    <s v="Pacific"/>
    <n v="4.9890789473684212"/>
    <n v="63.195"/>
    <n v="0.98613784135240579"/>
    <n v="2.8798639642301538"/>
    <n v="2.8097885847427815"/>
    <n v="1.0791812460476249"/>
    <n v="2.885926339801431"/>
    <n v="0.69802037628538127"/>
    <n v="1.8006827181825291"/>
    <n v="-6.0623755712771602E-3"/>
    <d v="2007-01-01T00:00:00"/>
  </r>
  <r>
    <n v="6488"/>
    <s v="Basic Sun Preparations"/>
    <n v="2007"/>
    <x v="0"/>
    <n v="116"/>
    <n v="568.91"/>
    <n v="668.5"/>
    <n v="282.11"/>
    <n v="12"/>
    <n v="769"/>
    <n v="20908"/>
    <x v="2"/>
    <n v="73553"/>
    <n v="455.2"/>
    <n v="48737.06"/>
    <s v="Pacific"/>
    <n v="5.7629310344827589"/>
    <n v="55.708333333333336"/>
    <n v="0.86931079323797145"/>
    <n v="2.8251014115980033"/>
    <n v="2.7550435676342677"/>
    <n v="1.0791812460476249"/>
    <n v="2.885926339801431"/>
    <n v="0.76064342237108473"/>
    <n v="1.7459201655503784"/>
    <n v="-6.0824928203427837E-2"/>
    <d v="2007-02-01T00:00:00"/>
  </r>
  <r>
    <n v="6488"/>
    <s v="Basic Sun Preparations"/>
    <n v="2007"/>
    <x v="1"/>
    <n v="125"/>
    <n v="480.25"/>
    <n v="564.38"/>
    <n v="202.92"/>
    <n v="12"/>
    <n v="769"/>
    <n v="20908"/>
    <x v="2"/>
    <n v="73553"/>
    <n v="455.2"/>
    <n v="48737.06"/>
    <s v="Pacific"/>
    <n v="4.5150399999999999"/>
    <n v="47.031666666666666"/>
    <n v="0.73391417425227568"/>
    <n v="2.7515716152106986"/>
    <n v="2.6814673735337311"/>
    <n v="1.0791812460476249"/>
    <n v="2.885926339801431"/>
    <n v="0.65466160220264202"/>
    <n v="1.6723903691630737"/>
    <n v="-0.13435472459073261"/>
    <d v="2007-03-01T00:00:00"/>
  </r>
  <r>
    <n v="6488"/>
    <s v="Basic Sun Preparations"/>
    <n v="2007"/>
    <x v="2"/>
    <n v="140"/>
    <n v="602.55999999999995"/>
    <n v="708.07"/>
    <n v="244.61"/>
    <n v="12"/>
    <n v="769"/>
    <n v="20908"/>
    <x v="2"/>
    <n v="73553"/>
    <n v="455.2"/>
    <n v="48737.06"/>
    <s v="Pacific"/>
    <n v="5.0576428571428576"/>
    <n v="59.005833333333335"/>
    <n v="0.92076723016905082"/>
    <n v="2.8500761942871944"/>
    <n v="2.7800002983365708"/>
    <n v="1.0791812460476249"/>
    <n v="2.885926339801431"/>
    <n v="0.70394815860895632"/>
    <n v="1.7708949482395695"/>
    <n v="-3.5850145514236716E-2"/>
    <d v="2007-04-01T00:00:00"/>
  </r>
  <r>
    <n v="6488"/>
    <s v="Basic Sun Preparations"/>
    <n v="2007"/>
    <x v="7"/>
    <n v="312"/>
    <n v="1279.6600000000001"/>
    <n v="1503.76"/>
    <n v="417.51"/>
    <n v="12"/>
    <n v="769"/>
    <n v="20908"/>
    <x v="2"/>
    <n v="73553"/>
    <n v="455.2"/>
    <n v="48737.06"/>
    <s v="Pacific"/>
    <n v="4.8197435897435899"/>
    <n v="125.31333333333333"/>
    <n v="1.9554746423927178"/>
    <n v="3.1771785284146534"/>
    <n v="3.1070945948522195"/>
    <n v="1.0791812460476249"/>
    <n v="2.885926339801431"/>
    <n v="0.68302393439621067"/>
    <n v="2.0979972823670288"/>
    <n v="0.29125218861322238"/>
    <d v="2007-05-01T00:00:00"/>
  </r>
  <r>
    <n v="6488"/>
    <s v="Basic Sun Preparations"/>
    <n v="2007"/>
    <x v="4"/>
    <n v="288"/>
    <n v="1275.95"/>
    <n v="1499.4"/>
    <n v="483.97"/>
    <n v="12"/>
    <n v="769"/>
    <n v="20908"/>
    <x v="2"/>
    <n v="73553"/>
    <n v="455.2"/>
    <n v="48737.06"/>
    <s v="Pacific"/>
    <n v="5.2062500000000007"/>
    <n v="124.95"/>
    <n v="1.9498049414824448"/>
    <n v="3.1759175065100935"/>
    <n v="3.1058336562428619"/>
    <n v="1.0791812460476249"/>
    <n v="2.885926339801431"/>
    <n v="0.71652501875086283"/>
    <n v="2.0967362604624689"/>
    <n v="0.28999116670866265"/>
    <d v="2007-06-01T00:00:00"/>
  </r>
  <r>
    <n v="6488"/>
    <s v="Basic Sun Preparations"/>
    <n v="2007"/>
    <x v="5"/>
    <n v="214"/>
    <n v="871.76"/>
    <n v="1024.29"/>
    <n v="376.15"/>
    <n v="12"/>
    <n v="769"/>
    <n v="20908"/>
    <x v="2"/>
    <n v="73553"/>
    <n v="455.2"/>
    <n v="48737.06"/>
    <s v="Pacific"/>
    <n v="4.7864018691588788"/>
    <n v="85.357500000000002"/>
    <n v="1.3319765929778933"/>
    <n v="3.0104229327814651"/>
    <n v="2.9403969378890351"/>
    <n v="1.0791812460476249"/>
    <n v="2.885926339801431"/>
    <n v="0.68000915943227436"/>
    <n v="1.9312416867338404"/>
    <n v="0.12449659298003415"/>
    <d v="2007-07-01T00:00:00"/>
  </r>
  <r>
    <n v="6488"/>
    <s v="Basic Sun Preparations"/>
    <n v="2007"/>
    <x v="6"/>
    <n v="207"/>
    <n v="889.77"/>
    <n v="1045.55"/>
    <n v="316.63"/>
    <n v="12"/>
    <n v="769"/>
    <n v="20908"/>
    <x v="2"/>
    <n v="73553"/>
    <n v="455.2"/>
    <n v="48737.06"/>
    <s v="Pacific"/>
    <n v="5.0509661835748787"/>
    <n v="87.129166666666663"/>
    <n v="1.3596228868660598"/>
    <n v="3.0193448063596868"/>
    <n v="2.949277758734909"/>
    <n v="1.0791812460476249"/>
    <n v="2.885926339801431"/>
    <n v="0.70337446090276923"/>
    <n v="1.9401635603120622"/>
    <n v="0.13341846655825595"/>
    <d v="2007-08-01T00:00:00"/>
  </r>
  <r>
    <n v="6488"/>
    <s v="Basic Sun Preparations"/>
    <n v="2007"/>
    <x v="9"/>
    <n v="354"/>
    <n v="1425.57"/>
    <n v="1675.04"/>
    <n v="448.62"/>
    <n v="12"/>
    <n v="769"/>
    <n v="20908"/>
    <x v="2"/>
    <n v="73553"/>
    <n v="455.2"/>
    <n v="48737.06"/>
    <s v="Pacific"/>
    <n v="4.7317514124293787"/>
    <n v="139.58666666666667"/>
    <n v="2.1782054616384916"/>
    <n v="3.2240251824605388"/>
    <n v="3.1539885474029941"/>
    <n v="1.0791812460476249"/>
    <n v="2.885926339801431"/>
    <n v="0.67502192043475095"/>
    <n v="2.1448439364129142"/>
    <n v="0.33809884265910778"/>
    <d v="2007-09-01T00:00:00"/>
  </r>
  <r>
    <n v="6488"/>
    <s v="Basic Sun Preparations"/>
    <n v="2007"/>
    <x v="10"/>
    <n v="883"/>
    <n v="3672.15"/>
    <n v="4314.75"/>
    <n v="1145.76"/>
    <n v="12"/>
    <n v="769"/>
    <n v="20908"/>
    <x v="2"/>
    <n v="73553"/>
    <n v="455.2"/>
    <n v="48737.06"/>
    <s v="Pacific"/>
    <n v="4.886466591166478"/>
    <n v="359.5625"/>
    <n v="5.6108582574772434"/>
    <n v="3.6349556374171992"/>
    <n v="3.5649204129545216"/>
    <n v="1.0791812460476249"/>
    <n v="2.885926339801431"/>
    <n v="0.68899493383963073"/>
    <n v="2.5557743913695745"/>
    <n v="0.74902929761576831"/>
    <d v="2007-10-01T00:00:00"/>
  </r>
  <r>
    <n v="6488"/>
    <s v="Basic Sun Preparations"/>
    <n v="2007"/>
    <x v="11"/>
    <n v="582"/>
    <n v="2420.65"/>
    <n v="2844.36"/>
    <n v="780.93"/>
    <n v="12"/>
    <n v="769"/>
    <n v="20908"/>
    <x v="2"/>
    <n v="73553"/>
    <n v="455.2"/>
    <n v="48737.06"/>
    <s v="Pacific"/>
    <n v="4.8872164948453607"/>
    <n v="237.03"/>
    <n v="3.6987776332899873"/>
    <n v="3.4539845625637073"/>
    <n v="3.3839319996618311"/>
    <n v="1.0791812460476249"/>
    <n v="2.885926339801431"/>
    <n v="0.68906157791381872"/>
    <n v="2.3748033165160822"/>
    <n v="0.56805822276227613"/>
    <d v="2007-11-01T00:00:00"/>
  </r>
  <r>
    <n v="6488"/>
    <s v="Basic Sun Preparations"/>
    <n v="2007"/>
    <x v="8"/>
    <n v="263"/>
    <n v="1054.72"/>
    <n v="1239.4000000000001"/>
    <n v="482.99"/>
    <n v="12"/>
    <n v="769"/>
    <n v="20908"/>
    <x v="2"/>
    <n v="73553"/>
    <n v="455.2"/>
    <n v="48737.06"/>
    <s v="Pacific"/>
    <n v="4.7125475285171108"/>
    <n v="103.28333333333335"/>
    <n v="1.6117035110533162"/>
    <n v="3.0932114918136602"/>
    <n v="3.0231371813449841"/>
    <n v="1.0791812460476249"/>
    <n v="2.885926339801431"/>
    <n v="0.67325574332390214"/>
    <n v="2.0140302457660351"/>
    <n v="0.20728515201222902"/>
    <d v="2007-12-01T00:00:00"/>
  </r>
  <r>
    <n v="6502"/>
    <s v="Basic Sun Preparations"/>
    <n v="2007"/>
    <x v="2"/>
    <n v="301"/>
    <n v="1293.19"/>
    <n v="1519.61"/>
    <n v="588.91"/>
    <n v="15"/>
    <n v="710"/>
    <n v="26603"/>
    <x v="2"/>
    <n v="91146"/>
    <n v="444.2"/>
    <n v="66751.89"/>
    <s v="Mid-Atlantic"/>
    <n v="5.0485382059800665"/>
    <n v="101.30733333333333"/>
    <n v="2.1402957746478872"/>
    <n v="3.1817321428259109"/>
    <n v="3.1116623376332933"/>
    <n v="1.1760912590556813"/>
    <n v="2.8512583487190755"/>
    <n v="0.70316564723206743"/>
    <n v="2.0056408837702295"/>
    <n v="0.33047379410683547"/>
    <d v="2007-04-01T00:00:00"/>
  </r>
  <r>
    <n v="6502"/>
    <s v="Basic Sun Preparations"/>
    <n v="2007"/>
    <x v="7"/>
    <n v="395"/>
    <n v="1730.92"/>
    <n v="2034"/>
    <n v="762.94"/>
    <n v="15"/>
    <n v="710"/>
    <n v="26603"/>
    <x v="2"/>
    <n v="91146"/>
    <n v="444.2"/>
    <n v="66751.89"/>
    <s v="Mid-Atlantic"/>
    <n v="5.1493670886075948"/>
    <n v="135.6"/>
    <n v="2.8647887323943664"/>
    <n v="3.308350948586726"/>
    <n v="3.238276996031701"/>
    <n v="1.1760912590556813"/>
    <n v="2.8512583487190755"/>
    <n v="0.7117538529602655"/>
    <n v="2.1322596895310446"/>
    <n v="0.45709259986765055"/>
    <d v="2007-05-01T00:00:00"/>
  </r>
  <r>
    <n v="6502"/>
    <s v="Basic Sun Preparations"/>
    <n v="2007"/>
    <x v="4"/>
    <n v="486"/>
    <n v="2106.88"/>
    <n v="2475.6"/>
    <n v="853.12"/>
    <n v="15"/>
    <n v="710"/>
    <n v="26603"/>
    <x v="2"/>
    <n v="91146"/>
    <n v="444.2"/>
    <n v="66751.89"/>
    <s v="Mid-Atlantic"/>
    <n v="5.0938271604938272"/>
    <n v="165.04"/>
    <n v="3.4867605633802814"/>
    <n v="3.3936804740207762"/>
    <n v="3.3236398005241194"/>
    <n v="1.1760912590556813"/>
    <n v="2.8512583487190755"/>
    <n v="0.70704420475848306"/>
    <n v="2.2175892149650953"/>
    <n v="0.54242212530170109"/>
    <d v="2007-06-01T00:00:00"/>
  </r>
  <r>
    <n v="6502"/>
    <s v="Basic Sun Preparations"/>
    <n v="2007"/>
    <x v="5"/>
    <n v="368"/>
    <n v="1493.07"/>
    <n v="1754.51"/>
    <n v="622.35"/>
    <n v="15"/>
    <n v="710"/>
    <n v="26603"/>
    <x v="2"/>
    <n v="91146"/>
    <n v="444.2"/>
    <n v="66751.89"/>
    <s v="Mid-Atlantic"/>
    <n v="4.7676902173913041"/>
    <n v="116.96733333333333"/>
    <n v="2.4711408450704226"/>
    <n v="3.244155847862022"/>
    <n v="3.1740801693466478"/>
    <n v="1.1760912590556813"/>
    <n v="2.8512583487190755"/>
    <n v="0.6783080291885043"/>
    <n v="2.0680645888063407"/>
    <n v="0.39289749914294675"/>
    <d v="2007-07-01T00:00:00"/>
  </r>
  <r>
    <n v="6502"/>
    <s v="Basic Sun Preparations"/>
    <n v="2007"/>
    <x v="6"/>
    <n v="357"/>
    <n v="1331.03"/>
    <n v="1564.14"/>
    <n v="574.61"/>
    <n v="15"/>
    <n v="710"/>
    <n v="26603"/>
    <x v="2"/>
    <n v="91146"/>
    <n v="444.2"/>
    <n v="66751.89"/>
    <s v="Mid-Atlantic"/>
    <n v="4.3813445378151261"/>
    <n v="104.27600000000001"/>
    <n v="2.2030140845070423"/>
    <n v="3.1942756224491147"/>
    <n v="3.1241878441205264"/>
    <n v="1.1760912590556813"/>
    <n v="2.8512583487190755"/>
    <n v="0.64160740633692137"/>
    <n v="2.0181843633934333"/>
    <n v="0.34301727373003926"/>
    <d v="2007-08-01T00:00:00"/>
  </r>
  <r>
    <n v="6502"/>
    <s v="Basic Sun Preparations"/>
    <n v="2007"/>
    <x v="9"/>
    <n v="646"/>
    <n v="2518.1999999999998"/>
    <n v="2959.06"/>
    <n v="1100.5899999999999"/>
    <n v="15"/>
    <n v="710"/>
    <n v="26603"/>
    <x v="2"/>
    <n v="91146"/>
    <n v="444.2"/>
    <n v="66751.89"/>
    <s v="Mid-Atlantic"/>
    <n v="4.5805882352941172"/>
    <n v="197.27066666666667"/>
    <n v="4.1676901408450702"/>
    <n v="3.4711537713129581"/>
    <n v="3.4010902195951336"/>
    <n v="1.1760912590556813"/>
    <n v="2.8512583487190755"/>
    <n v="0.66092125331787421"/>
    <n v="2.2950625122572772"/>
    <n v="0.61989542259388297"/>
    <d v="2007-09-01T00:00:00"/>
  </r>
  <r>
    <n v="6502"/>
    <s v="Basic Sun Preparations"/>
    <n v="2007"/>
    <x v="8"/>
    <n v="395"/>
    <n v="1530.42"/>
    <n v="1798.34"/>
    <n v="614.19000000000005"/>
    <n v="15"/>
    <n v="710"/>
    <n v="26603"/>
    <x v="2"/>
    <n v="91146"/>
    <n v="444.2"/>
    <n v="66751.89"/>
    <s v="Mid-Atlantic"/>
    <n v="4.5527594936708855"/>
    <n v="119.88933333333333"/>
    <n v="2.5328732394366198"/>
    <n v="3.2548718042850942"/>
    <n v="3.1848106325503966"/>
    <n v="1.1760912590556813"/>
    <n v="2.8512583487190755"/>
    <n v="0.65827470865863402"/>
    <n v="2.0787805452294132"/>
    <n v="0.40361345556601907"/>
    <d v="2007-12-01T00:00:00"/>
  </r>
  <r>
    <n v="6502"/>
    <s v="Basic Sun Preparations"/>
    <n v="2007"/>
    <x v="3"/>
    <n v="194"/>
    <n v="739.9"/>
    <n v="869.47"/>
    <n v="417.26"/>
    <n v="15"/>
    <n v="710"/>
    <n v="26603"/>
    <x v="2"/>
    <n v="91146"/>
    <n v="444.2"/>
    <n v="66751.89"/>
    <s v="Mid-Atlantic"/>
    <n v="4.4818041237113402"/>
    <n v="57.964666666666666"/>
    <n v="1.2246056338028168"/>
    <n v="2.93925460179678"/>
    <n v="2.8691730273216831"/>
    <n v="1.1760912590556813"/>
    <n v="2.8512583487190755"/>
    <n v="0.6514528718665541"/>
    <n v="1.7631633427410989"/>
    <n v="8.7996253077704811E-2"/>
    <d v="2007-01-01T00:00:00"/>
  </r>
  <r>
    <n v="6502"/>
    <s v="Basic Sun Preparations"/>
    <n v="2007"/>
    <x v="0"/>
    <n v="208"/>
    <n v="878.9"/>
    <n v="1032.79"/>
    <n v="414.54"/>
    <n v="15"/>
    <n v="710"/>
    <n v="26603"/>
    <x v="2"/>
    <n v="91146"/>
    <n v="444.2"/>
    <n v="66751.89"/>
    <s v="Mid-Atlantic"/>
    <n v="4.9653365384615382"/>
    <n v="68.852666666666664"/>
    <n v="1.4546338028169015"/>
    <n v="3.0140120242178483"/>
    <n v="2.9439394644722165"/>
    <n v="1.1760912590556813"/>
    <n v="2.8512583487190755"/>
    <n v="0.69594868925508691"/>
    <n v="1.8379207651621672"/>
    <n v="0.16275367549877326"/>
    <d v="2007-02-01T00:00:00"/>
  </r>
  <r>
    <n v="6502"/>
    <s v="Basic Sun Preparations"/>
    <n v="2007"/>
    <x v="1"/>
    <n v="198"/>
    <n v="781.34"/>
    <n v="918.06"/>
    <n v="352.42"/>
    <n v="15"/>
    <n v="710"/>
    <n v="26603"/>
    <x v="2"/>
    <n v="91146"/>
    <n v="444.2"/>
    <n v="66751.89"/>
    <s v="Mid-Atlantic"/>
    <n v="4.6366666666666667"/>
    <n v="61.203999999999994"/>
    <n v="1.2930422535211268"/>
    <n v="2.962871065533915"/>
    <n v="2.8928400581948983"/>
    <n v="1.1760912590556813"/>
    <n v="2.8512583487190755"/>
    <n v="0.66620587527238395"/>
    <n v="1.7867798064782339"/>
    <n v="0.11161271681483981"/>
    <d v="2007-03-01T00:00:00"/>
  </r>
  <r>
    <n v="6507"/>
    <s v="Basic Sun Preparations"/>
    <n v="2007"/>
    <x v="3"/>
    <n v="234"/>
    <n v="990"/>
    <n v="1163.23"/>
    <n v="302.02999999999997"/>
    <n v="12"/>
    <n v="730"/>
    <n v="28737"/>
    <x v="2"/>
    <n v="153393"/>
    <n v="415.2"/>
    <n v="75306.990000000005"/>
    <s v="Mid-Atlantic"/>
    <n v="4.9710683760683763"/>
    <n v="96.935833333333335"/>
    <n v="1.5934657534246575"/>
    <n v="3.0656655942254569"/>
    <n v="2.9956351945975501"/>
    <n v="1.0791812460476249"/>
    <n v="2.8633228601204559"/>
    <n v="0.6964497368153143"/>
    <n v="1.9864843481778323"/>
    <n v="0.20234273410500117"/>
    <d v="2007-01-01T00:00:00"/>
  </r>
  <r>
    <n v="6507"/>
    <s v="Basic Sun Preparations"/>
    <n v="2007"/>
    <x v="0"/>
    <n v="238"/>
    <n v="1049.3499999999999"/>
    <n v="1233.07"/>
    <n v="520.6"/>
    <n v="12"/>
    <n v="730"/>
    <n v="28737"/>
    <x v="2"/>
    <n v="153393"/>
    <n v="415.2"/>
    <n v="75306.990000000005"/>
    <s v="Mid-Atlantic"/>
    <n v="5.1809663865546218"/>
    <n v="102.75583333333333"/>
    <n v="1.6891369863013699"/>
    <n v="3.0909877317058796"/>
    <n v="3.0209203668554356"/>
    <n v="1.0791812460476249"/>
    <n v="2.8633228601204559"/>
    <n v="0.71441077464936775"/>
    <n v="2.0118064856582549"/>
    <n v="0.22766487158542378"/>
    <d v="2007-02-01T00:00:00"/>
  </r>
  <r>
    <n v="6507"/>
    <s v="Basic Sun Preparations"/>
    <n v="2007"/>
    <x v="1"/>
    <n v="188"/>
    <n v="856.73"/>
    <n v="1006.78"/>
    <n v="378.54"/>
    <n v="12"/>
    <n v="730"/>
    <n v="28737"/>
    <x v="2"/>
    <n v="153393"/>
    <n v="415.2"/>
    <n v="75306.990000000005"/>
    <s v="Mid-Atlantic"/>
    <n v="5.3552127659574467"/>
    <n v="83.898333333333326"/>
    <n v="1.3791506849315067"/>
    <n v="3.0029345795661229"/>
    <n v="2.9328439747989905"/>
    <n v="1.0791812460476249"/>
    <n v="2.8633228601204559"/>
    <n v="0.72877673030244317"/>
    <n v="1.9237533335184982"/>
    <n v="0.13961171944566708"/>
    <d v="2007-03-01T00:00:00"/>
  </r>
  <r>
    <n v="6507"/>
    <s v="Basic Sun Preparations"/>
    <n v="2007"/>
    <x v="2"/>
    <n v="242"/>
    <n v="1004.68"/>
    <n v="1180.5"/>
    <n v="437.11"/>
    <n v="12"/>
    <n v="730"/>
    <n v="28737"/>
    <x v="2"/>
    <n v="153393"/>
    <n v="415.2"/>
    <n v="75306.990000000005"/>
    <s v="Mid-Atlantic"/>
    <n v="4.8780991735537187"/>
    <n v="98.375"/>
    <n v="1.6171232876712329"/>
    <n v="3.0720659914147457"/>
    <n v="3.0020277569165494"/>
    <n v="1.0791812460476249"/>
    <n v="2.8633228601204559"/>
    <n v="0.68825062543431448"/>
    <n v="1.992884745367121"/>
    <n v="0.20874313129428992"/>
    <d v="2007-04-01T00:00:00"/>
  </r>
  <r>
    <n v="6507"/>
    <s v="Basic Sun Preparations"/>
    <n v="2007"/>
    <x v="7"/>
    <n v="535"/>
    <n v="2367.2600000000002"/>
    <n v="2781.43"/>
    <n v="1068.98"/>
    <n v="12"/>
    <n v="730"/>
    <n v="28737"/>
    <x v="2"/>
    <n v="153393"/>
    <n v="415.2"/>
    <n v="75306.990000000005"/>
    <s v="Mid-Atlantic"/>
    <n v="5.1989345794392516"/>
    <n v="231.78583333333333"/>
    <n v="3.8101780821917806"/>
    <n v="3.4442681345640032"/>
    <n v="3.3742459598150831"/>
    <n v="1.0791812460476249"/>
    <n v="2.8633228601204559"/>
    <n v="0.71591435254277458"/>
    <n v="2.365086888516378"/>
    <n v="0.58094527444354715"/>
    <d v="2007-05-01T00:00:00"/>
  </r>
  <r>
    <n v="6507"/>
    <s v="Basic Sun Preparations"/>
    <n v="2007"/>
    <x v="4"/>
    <n v="663"/>
    <n v="2718.15"/>
    <n v="3194.01"/>
    <n v="1122.8800000000001"/>
    <n v="12"/>
    <n v="730"/>
    <n v="28737"/>
    <x v="2"/>
    <n v="153393"/>
    <n v="415.2"/>
    <n v="75306.990000000005"/>
    <s v="Mid-Atlantic"/>
    <n v="4.8175113122171949"/>
    <n v="266.16750000000002"/>
    <n v="4.3753561643835619"/>
    <n v="3.5043362715200659"/>
    <n v="3.4342734194217792"/>
    <n v="1.0791812460476249"/>
    <n v="2.8633228601204559"/>
    <n v="0.6828227431152929"/>
    <n v="2.4251550254724412"/>
    <n v="0.6410134113996101"/>
    <d v="2007-06-01T00:00:00"/>
  </r>
  <r>
    <n v="6507"/>
    <s v="Basic Sun Preparations"/>
    <n v="2007"/>
    <x v="5"/>
    <n v="362"/>
    <n v="1551.84"/>
    <n v="1823.56"/>
    <n v="750.54"/>
    <n v="12"/>
    <n v="730"/>
    <n v="28737"/>
    <x v="2"/>
    <n v="153393"/>
    <n v="415.2"/>
    <n v="75306.990000000005"/>
    <s v="Mid-Atlantic"/>
    <n v="5.0374585635359113"/>
    <n v="151.96333333333334"/>
    <n v="2.498027397260274"/>
    <n v="3.2609200573345962"/>
    <n v="3.1908469419871435"/>
    <n v="1.0791812460476249"/>
    <n v="2.8633228601204559"/>
    <n v="0.70221148680143064"/>
    <n v="2.1817388112869716"/>
    <n v="0.3975971972141405"/>
    <d v="2007-07-01T00:00:00"/>
  </r>
  <r>
    <n v="6507"/>
    <s v="Basic Sun Preparations"/>
    <n v="2007"/>
    <x v="6"/>
    <n v="430"/>
    <n v="1842.98"/>
    <n v="2165.73"/>
    <n v="800.29"/>
    <n v="12"/>
    <n v="730"/>
    <n v="28737"/>
    <x v="2"/>
    <n v="153393"/>
    <n v="415.2"/>
    <n v="75306.990000000005"/>
    <s v="Mid-Atlantic"/>
    <n v="5.0365813953488372"/>
    <n v="180.47749999999999"/>
    <n v="2.9667534246575342"/>
    <n v="3.3356043124836048"/>
    <n v="3.2655206222853965"/>
    <n v="1.0791812460476249"/>
    <n v="2.8633228601204559"/>
    <n v="0.70213585690401814"/>
    <n v="2.2564230664359797"/>
    <n v="0.47228145236314872"/>
    <d v="2007-08-01T00:00:00"/>
  </r>
  <r>
    <n v="6507"/>
    <s v="Basic Sun Preparations"/>
    <n v="2007"/>
    <x v="9"/>
    <n v="696"/>
    <n v="2778.63"/>
    <n v="3264.96"/>
    <n v="953.5"/>
    <n v="12"/>
    <n v="730"/>
    <n v="28737"/>
    <x v="2"/>
    <n v="153393"/>
    <n v="415.2"/>
    <n v="75306.990000000005"/>
    <s v="Mid-Atlantic"/>
    <n v="4.6910344827586208"/>
    <n v="272.08"/>
    <n v="4.4725479452054797"/>
    <n v="3.5138778649722906"/>
    <n v="3.4438307203446867"/>
    <n v="1.0791812460476249"/>
    <n v="2.8633228601204559"/>
    <n v="0.67126862536172849"/>
    <n v="2.4346966189246655"/>
    <n v="0.65055500485183471"/>
    <d v="2007-09-01T00:00:00"/>
  </r>
  <r>
    <n v="6507"/>
    <s v="Basic Sun Preparations"/>
    <n v="2007"/>
    <x v="11"/>
    <n v="944"/>
    <n v="3796.57"/>
    <n v="4461.17"/>
    <n v="1332.54"/>
    <n v="12"/>
    <n v="730"/>
    <n v="28737"/>
    <x v="2"/>
    <n v="153393"/>
    <n v="415.2"/>
    <n v="75306.990000000005"/>
    <s v="Mid-Atlantic"/>
    <n v="4.7258156779661018"/>
    <n v="371.76416666666665"/>
    <n v="6.1111917808219181"/>
    <n v="3.6494487730410339"/>
    <n v="3.5793914116769865"/>
    <n v="1.0791812460476249"/>
    <n v="2.8633228601204559"/>
    <n v="0.67447677874296474"/>
    <n v="2.5702675269934088"/>
    <n v="0.78612591292057787"/>
    <d v="2007-11-01T00:00:00"/>
  </r>
  <r>
    <n v="6507"/>
    <s v="Basic Sun Preparations"/>
    <n v="2007"/>
    <x v="8"/>
    <n v="475"/>
    <n v="1866.01"/>
    <n v="2192.75"/>
    <n v="664.75"/>
    <n v="12"/>
    <n v="730"/>
    <n v="28737"/>
    <x v="2"/>
    <n v="153393"/>
    <n v="415.2"/>
    <n v="75306.990000000005"/>
    <s v="Mid-Atlantic"/>
    <n v="4.6163157894736839"/>
    <n v="182.72916666666666"/>
    <n v="3.003767123287671"/>
    <n v="3.3409891196804447"/>
    <n v="3.270913966813044"/>
    <n v="1.0791812460476249"/>
    <n v="2.8633228601204559"/>
    <n v="0.66429551005557785"/>
    <n v="2.2618078736328195"/>
    <n v="0.47766625955998854"/>
    <d v="2007-12-01T00:00:00"/>
  </r>
  <r>
    <n v="6509"/>
    <s v="Basic Sun Preparations"/>
    <n v="2007"/>
    <x v="3"/>
    <n v="160"/>
    <n v="741.12"/>
    <n v="870.85"/>
    <n v="253.78"/>
    <n v="12"/>
    <n v="675"/>
    <n v="23844"/>
    <x v="2"/>
    <n v="70095"/>
    <n v="378.2"/>
    <n v="56605.42"/>
    <s v="Pacific"/>
    <n v="5.4428125000000005"/>
    <n v="72.57083333333334"/>
    <n v="1.2901481481481483"/>
    <n v="2.9399433561760229"/>
    <n v="2.8698885333753044"/>
    <n v="1.0791812460476249"/>
    <n v="2.8293037728310249"/>
    <n v="0.73582337352009797"/>
    <n v="1.860762110128398"/>
    <n v="0.11063958334499779"/>
    <d v="2007-01-01T00:00:00"/>
  </r>
  <r>
    <n v="6509"/>
    <s v="Basic Sun Preparations"/>
    <n v="2007"/>
    <x v="0"/>
    <n v="114"/>
    <n v="500.69"/>
    <n v="588.4"/>
    <n v="191.23"/>
    <n v="12"/>
    <n v="675"/>
    <n v="23844"/>
    <x v="2"/>
    <n v="70095"/>
    <n v="378.2"/>
    <n v="56605.42"/>
    <s v="Pacific"/>
    <n v="5.1614035087719294"/>
    <n v="49.033333333333331"/>
    <n v="0.87170370370370365"/>
    <n v="2.7696726640554923"/>
    <n v="2.6995689175658986"/>
    <n v="1.0791812460476249"/>
    <n v="2.8293037728310249"/>
    <n v="0.7127678127190199"/>
    <n v="1.6904914180078676"/>
    <n v="-5.9631108775532446E-2"/>
    <d v="2007-02-01T00:00:00"/>
  </r>
  <r>
    <n v="6509"/>
    <s v="Basic Sun Preparations"/>
    <n v="2007"/>
    <x v="1"/>
    <n v="118"/>
    <n v="538.04"/>
    <n v="632.29999999999995"/>
    <n v="250.38"/>
    <n v="12"/>
    <n v="675"/>
    <n v="23844"/>
    <x v="2"/>
    <n v="70095"/>
    <n v="378.2"/>
    <n v="56605.42"/>
    <s v="Pacific"/>
    <n v="5.3584745762711856"/>
    <n v="52.691666666666663"/>
    <n v="0.93674074074074065"/>
    <n v="2.8009231818132183"/>
    <n v="2.7308145640186514"/>
    <n v="1.0791812460476249"/>
    <n v="2.8293037728310249"/>
    <n v="0.72904117450709283"/>
    <n v="1.7217419357655934"/>
    <n v="-2.838059101780669E-2"/>
    <d v="2007-03-01T00:00:00"/>
  </r>
  <r>
    <n v="6509"/>
    <s v="Basic Sun Preparations"/>
    <n v="2007"/>
    <x v="2"/>
    <n v="129"/>
    <n v="642.41"/>
    <n v="754.99"/>
    <n v="261.95999999999998"/>
    <n v="12"/>
    <n v="675"/>
    <n v="23844"/>
    <x v="2"/>
    <n v="70095"/>
    <n v="378.2"/>
    <n v="56605.42"/>
    <s v="Pacific"/>
    <n v="5.8526356589147284"/>
    <n v="62.915833333333332"/>
    <n v="1.1185037037037038"/>
    <n v="2.8779411993463002"/>
    <n v="2.8078122927174127"/>
    <n v="1.0791812460476249"/>
    <n v="2.8293037728310249"/>
    <n v="0.76735148904705119"/>
    <n v="1.7987599532986753"/>
    <n v="4.8637426515275257E-2"/>
    <d v="2007-04-01T00:00:00"/>
  </r>
  <r>
    <n v="6509"/>
    <s v="Basic Sun Preparations"/>
    <n v="2007"/>
    <x v="7"/>
    <n v="248"/>
    <n v="1213.2"/>
    <n v="1425.65"/>
    <n v="519.41999999999996"/>
    <n v="12"/>
    <n v="675"/>
    <n v="23844"/>
    <x v="2"/>
    <n v="70095"/>
    <n v="378.2"/>
    <n v="56605.42"/>
    <s v="Pacific"/>
    <n v="5.7485887096774198"/>
    <n v="118.80416666666667"/>
    <n v="2.1120740740740742"/>
    <n v="3.1540129184150949"/>
    <n v="3.0839324016386258"/>
    <n v="1.0791812460476249"/>
    <n v="2.8293037728310249"/>
    <n v="0.75956123758887872"/>
    <n v="2.0748316723674702"/>
    <n v="0.3247091455840701"/>
    <d v="2007-05-01T00:00:00"/>
  </r>
  <r>
    <n v="6509"/>
    <s v="Basic Sun Preparations"/>
    <n v="2007"/>
    <x v="4"/>
    <n v="277"/>
    <n v="1319.32"/>
    <n v="1550.4"/>
    <n v="461.62"/>
    <n v="12"/>
    <n v="675"/>
    <n v="23844"/>
    <x v="2"/>
    <n v="70095"/>
    <n v="378.2"/>
    <n v="56605.42"/>
    <s v="Pacific"/>
    <n v="5.5971119133574012"/>
    <n v="129.20000000000002"/>
    <n v="2.2968888888888892"/>
    <n v="3.1904437597066901"/>
    <n v="3.1203501460989065"/>
    <n v="1.0791812460476249"/>
    <n v="2.8293037728310249"/>
    <n v="0.74796399064224162"/>
    <n v="2.1112625136590655"/>
    <n v="0.36113998687566523"/>
    <d v="2007-06-01T00:00:00"/>
  </r>
  <r>
    <n v="6509"/>
    <s v="Basic Sun Preparations"/>
    <n v="2007"/>
    <x v="5"/>
    <n v="235"/>
    <n v="1045.6600000000001"/>
    <n v="1228.76"/>
    <n v="459.41"/>
    <n v="12"/>
    <n v="675"/>
    <n v="23844"/>
    <x v="2"/>
    <n v="70095"/>
    <n v="378.2"/>
    <n v="56605.42"/>
    <s v="Pacific"/>
    <n v="5.2287659574468082"/>
    <n v="102.39666666666666"/>
    <n v="1.8203851851851851"/>
    <n v="3.0894670652671681"/>
    <n v="3.0193904951169648"/>
    <n v="1.0791812460476249"/>
    <n v="2.8293037728310249"/>
    <n v="0.71839920299543192"/>
    <n v="2.0102858192195434"/>
    <n v="0.26016329243614322"/>
    <d v="2007-07-01T00:00:00"/>
  </r>
  <r>
    <n v="6509"/>
    <s v="Basic Sun Preparations"/>
    <n v="2007"/>
    <x v="6"/>
    <n v="310"/>
    <n v="1328.15"/>
    <n v="1560.79"/>
    <n v="543.17999999999995"/>
    <n v="12"/>
    <n v="675"/>
    <n v="23844"/>
    <x v="2"/>
    <n v="70095"/>
    <n v="378.2"/>
    <n v="56605.42"/>
    <s v="Pacific"/>
    <n v="5.0348064516129032"/>
    <n v="130.06583333333333"/>
    <n v="2.3122814814814814"/>
    <n v="3.1933444738654906"/>
    <n v="3.1232471266084194"/>
    <n v="1.0791812460476249"/>
    <n v="2.8293037728310249"/>
    <n v="0.70198278003121795"/>
    <n v="2.1141632278178659"/>
    <n v="0.36404070103446562"/>
    <d v="2007-08-01T00:00:00"/>
  </r>
  <r>
    <n v="6509"/>
    <s v="Basic Sun Preparations"/>
    <n v="2007"/>
    <x v="9"/>
    <n v="316"/>
    <n v="1444.03"/>
    <n v="1696.92"/>
    <n v="460.99"/>
    <n v="12"/>
    <n v="675"/>
    <n v="23844"/>
    <x v="2"/>
    <n v="70095"/>
    <n v="378.2"/>
    <n v="56605.42"/>
    <s v="Pacific"/>
    <n v="5.37"/>
    <n v="141.41"/>
    <n v="2.5139555555555555"/>
    <n v="3.2296613683179594"/>
    <n v="3.1595762158784386"/>
    <n v="1.0791812460476249"/>
    <n v="2.8293037728310249"/>
    <n v="0.72997428569955558"/>
    <n v="2.1504801222703347"/>
    <n v="0.4003575954869345"/>
    <d v="2007-09-01T00:00:00"/>
  </r>
  <r>
    <n v="6509"/>
    <s v="Basic Sun Preparations"/>
    <n v="2007"/>
    <x v="11"/>
    <n v="733"/>
    <n v="3120.96"/>
    <n v="3667.45"/>
    <n v="920.56"/>
    <n v="12"/>
    <n v="675"/>
    <n v="23844"/>
    <x v="2"/>
    <n v="70095"/>
    <n v="378.2"/>
    <n v="56605.42"/>
    <s v="Pacific"/>
    <n v="5.0033424283765342"/>
    <n v="305.62083333333334"/>
    <n v="5.433259259259259"/>
    <n v="3.5643642016231274"/>
    <n v="3.4942882025356949"/>
    <n v="1.0791812460476249"/>
    <n v="2.8293037728310249"/>
    <n v="0.6992602269819993"/>
    <n v="2.4851829555755023"/>
    <n v="0.73506042879210232"/>
    <d v="2007-11-01T00:00:00"/>
  </r>
  <r>
    <n v="6509"/>
    <s v="Basic Sun Preparations"/>
    <n v="2007"/>
    <x v="8"/>
    <n v="369"/>
    <n v="1555.58"/>
    <n v="1827.93"/>
    <n v="548.95000000000005"/>
    <n v="12"/>
    <n v="675"/>
    <n v="23844"/>
    <x v="2"/>
    <n v="70095"/>
    <n v="378.2"/>
    <n v="56605.42"/>
    <s v="Pacific"/>
    <n v="4.9537398373983743"/>
    <n v="152.32750000000001"/>
    <n v="2.7080444444444445"/>
    <n v="3.2619595605467095"/>
    <n v="3.1918923508128643"/>
    <n v="1.0791812460476249"/>
    <n v="2.8293037728310249"/>
    <n v="0.694933194387649"/>
    <n v="2.1827783144990844"/>
    <n v="0.43265578771568447"/>
    <d v="2007-12-01T00:00:00"/>
  </r>
  <r>
    <n v="6533"/>
    <s v="Basic Sun Preparations"/>
    <n v="2007"/>
    <x v="3"/>
    <n v="248"/>
    <n v="945.37"/>
    <n v="1110.92"/>
    <n v="424.12"/>
    <n v="15"/>
    <n v="740"/>
    <n v="23880"/>
    <x v="2"/>
    <n v="153529"/>
    <n v="459"/>
    <n v="56811.83"/>
    <s v="Pacific"/>
    <n v="4.479516129032258"/>
    <n v="74.061333333333337"/>
    <n v="1.5012432432432434"/>
    <n v="3.0456827854849671"/>
    <n v="2.9756018164551743"/>
    <n v="1.1760912590556813"/>
    <n v="2.8692317197309762"/>
    <n v="0.65123110465875078"/>
    <n v="1.8695915264292859"/>
    <n v="0.17645106575399092"/>
    <d v="2007-01-01T00:00:00"/>
  </r>
  <r>
    <n v="6533"/>
    <s v="Basic Sun Preparations"/>
    <n v="2007"/>
    <x v="0"/>
    <n v="202"/>
    <n v="870"/>
    <n v="1022.36"/>
    <n v="501.35"/>
    <n v="15"/>
    <n v="740"/>
    <n v="23880"/>
    <x v="2"/>
    <n v="153529"/>
    <n v="459"/>
    <n v="56811.83"/>
    <s v="Pacific"/>
    <n v="5.0611881188118817"/>
    <n v="68.157333333333341"/>
    <n v="1.3815675675675676"/>
    <n v="3.0096038493050248"/>
    <n v="2.9395192526186187"/>
    <n v="1.1760912590556813"/>
    <n v="2.8692317197309762"/>
    <n v="0.704252479858401"/>
    <n v="1.8335125902493434"/>
    <n v="0.14037212957404854"/>
    <d v="2007-02-01T00:00:00"/>
  </r>
  <r>
    <n v="6533"/>
    <s v="Basic Sun Preparations"/>
    <n v="2007"/>
    <x v="1"/>
    <n v="180"/>
    <n v="839.88"/>
    <n v="986.8"/>
    <n v="475.9"/>
    <n v="15"/>
    <n v="740"/>
    <n v="23880"/>
    <x v="2"/>
    <n v="153529"/>
    <n v="459"/>
    <n v="56811.83"/>
    <s v="Pacific"/>
    <n v="5.4822222222222221"/>
    <n v="65.786666666666662"/>
    <n v="1.3335135135135134"/>
    <n v="2.9942291408176982"/>
    <n v="2.92421723956104"/>
    <n v="1.1760912590556813"/>
    <n v="2.8692317197309762"/>
    <n v="0.7389566357143923"/>
    <n v="1.8181378817620171"/>
    <n v="0.12499742108672221"/>
    <d v="2007-03-01T00:00:00"/>
  </r>
  <r>
    <n v="6533"/>
    <s v="Basic Sun Preparations"/>
    <n v="2007"/>
    <x v="2"/>
    <n v="279"/>
    <n v="1188.3599999999999"/>
    <n v="1396.43"/>
    <n v="620.32000000000005"/>
    <n v="15"/>
    <n v="740"/>
    <n v="23880"/>
    <x v="2"/>
    <n v="153529"/>
    <n v="459"/>
    <n v="56811.83"/>
    <s v="Pacific"/>
    <n v="5.0051254480286742"/>
    <n v="93.095333333333343"/>
    <n v="1.8870675675675677"/>
    <n v="3.1450191703444506"/>
    <n v="3.0749480250975987"/>
    <n v="1.1760912590556813"/>
    <n v="2.8692317197309762"/>
    <n v="0.69941496707085293"/>
    <n v="1.9689279112887692"/>
    <n v="0.27578745061347426"/>
    <d v="2007-04-01T00:00:00"/>
  </r>
  <r>
    <n v="6533"/>
    <s v="Basic Sun Preparations"/>
    <n v="2007"/>
    <x v="7"/>
    <n v="415"/>
    <n v="1793.88"/>
    <n v="2108.04"/>
    <n v="858.02"/>
    <n v="15"/>
    <n v="740"/>
    <n v="23880"/>
    <x v="2"/>
    <n v="153529"/>
    <n v="459"/>
    <n v="56811.83"/>
    <s v="Pacific"/>
    <n v="5.0796144578313251"/>
    <n v="140.536"/>
    <n v="2.8487027027027025"/>
    <n v="3.3238788473443326"/>
    <n v="3.2537933879383441"/>
    <n v="1.1760912590556813"/>
    <n v="2.8692317197309762"/>
    <n v="0.7058307506322401"/>
    <n v="2.1477875882886517"/>
    <n v="0.45464712761335657"/>
    <d v="2007-05-01T00:00:00"/>
  </r>
  <r>
    <n v="6533"/>
    <s v="Basic Sun Preparations"/>
    <n v="2007"/>
    <x v="4"/>
    <n v="513"/>
    <n v="2059.6"/>
    <n v="2420.09"/>
    <n v="1064.73"/>
    <n v="15"/>
    <n v="740"/>
    <n v="23880"/>
    <x v="2"/>
    <n v="153529"/>
    <n v="459"/>
    <n v="56811.83"/>
    <s v="Pacific"/>
    <n v="4.7175243664717348"/>
    <n v="161.33933333333334"/>
    <n v="3.2703918918918919"/>
    <n v="3.383831517127776"/>
    <n v="3.3137828831551972"/>
    <n v="1.1760912590556813"/>
    <n v="2.8692317197309762"/>
    <n v="0.67371415201595974"/>
    <n v="2.2077402580720946"/>
    <n v="0.51459979739679984"/>
    <d v="2007-06-01T00:00:00"/>
  </r>
  <r>
    <n v="6533"/>
    <s v="Basic Sun Preparations"/>
    <n v="2007"/>
    <x v="5"/>
    <n v="405"/>
    <n v="1709.08"/>
    <n v="2008.13"/>
    <n v="949.49"/>
    <n v="15"/>
    <n v="740"/>
    <n v="23880"/>
    <x v="2"/>
    <n v="153529"/>
    <n v="459"/>
    <n v="56811.83"/>
    <s v="Pacific"/>
    <n v="4.9583456790123464"/>
    <n v="133.87533333333334"/>
    <n v="2.7136891891891892"/>
    <n v="3.3027918242374947"/>
    <n v="3.2327623920041701"/>
    <n v="1.1760912590556813"/>
    <n v="2.8692317197309762"/>
    <n v="0.69533680102282636"/>
    <n v="2.1267005651818138"/>
    <n v="0.43356010450651872"/>
    <d v="2007-07-01T00:00:00"/>
  </r>
  <r>
    <n v="6533"/>
    <s v="Basic Sun Preparations"/>
    <n v="2007"/>
    <x v="6"/>
    <n v="431"/>
    <n v="1781.15"/>
    <n v="2092.98"/>
    <n v="899.22"/>
    <n v="15"/>
    <n v="740"/>
    <n v="23880"/>
    <x v="2"/>
    <n v="153529"/>
    <n v="459"/>
    <n v="56811.83"/>
    <s v="Pacific"/>
    <n v="4.8561020881670531"/>
    <n v="139.53200000000001"/>
    <n v="2.8283513513513512"/>
    <n v="3.3207650783476983"/>
    <n v="3.2507004952235703"/>
    <n v="1.1760912590556813"/>
    <n v="2.8692317197309762"/>
    <n v="0.68628780818696677"/>
    <n v="2.1446738192920174"/>
    <n v="0.45153335861672217"/>
    <d v="2007-08-01T00:00:00"/>
  </r>
  <r>
    <n v="6533"/>
    <s v="Basic Sun Preparations"/>
    <n v="2007"/>
    <x v="9"/>
    <n v="509"/>
    <n v="1844.52"/>
    <n v="2167.3200000000002"/>
    <n v="803.46"/>
    <n v="15"/>
    <n v="740"/>
    <n v="23880"/>
    <x v="2"/>
    <n v="153529"/>
    <n v="459"/>
    <n v="56811.83"/>
    <s v="Pacific"/>
    <n v="4.2579960707269162"/>
    <n v="144.488"/>
    <n v="2.9288108108108108"/>
    <n v="3.3359230386728798"/>
    <n v="3.2658833686127262"/>
    <n v="1.1760912590556813"/>
    <n v="2.8692317197309762"/>
    <n v="0.62920525633612112"/>
    <n v="2.1598317796171984"/>
    <n v="0.46669131894190363"/>
    <d v="2007-09-01T00:00:00"/>
  </r>
  <r>
    <n v="6533"/>
    <s v="Basic Sun Preparations"/>
    <n v="2007"/>
    <x v="11"/>
    <n v="698"/>
    <n v="2607.46"/>
    <n v="3063.98"/>
    <n v="1209.29"/>
    <n v="15"/>
    <n v="740"/>
    <n v="23880"/>
    <x v="2"/>
    <n v="153529"/>
    <n v="459"/>
    <n v="56811.83"/>
    <s v="Pacific"/>
    <n v="4.3896561604584523"/>
    <n v="204.26533333333333"/>
    <n v="4.1405135135135138"/>
    <n v="3.4862859261309365"/>
    <n v="3.416217654811887"/>
    <n v="1.1760912590556813"/>
    <n v="2.8692317197309762"/>
    <n v="0.6424305035077752"/>
    <n v="2.3101946670752551"/>
    <n v="0.61705420639996011"/>
    <d v="2007-11-01T00:00:00"/>
  </r>
  <r>
    <n v="6533"/>
    <s v="Basic Sun Preparations"/>
    <n v="2007"/>
    <x v="8"/>
    <n v="384"/>
    <n v="1384.86"/>
    <n v="1627.3"/>
    <n v="596.75"/>
    <n v="15"/>
    <n v="740"/>
    <n v="23880"/>
    <x v="2"/>
    <n v="153529"/>
    <n v="459"/>
    <n v="56811.83"/>
    <s v="Pacific"/>
    <n v="4.2377604166666663"/>
    <n v="108.48666666666666"/>
    <n v="2.199054054054054"/>
    <n v="3.211467624439142"/>
    <n v="3.1414058713783302"/>
    <n v="1.1760912590556813"/>
    <n v="2.8692317197309762"/>
    <n v="0.62713640007161109"/>
    <n v="2.0353763653834607"/>
    <n v="0.34223590470816573"/>
    <d v="2007-12-01T00:00:00"/>
  </r>
  <r>
    <n v="6538"/>
    <s v="Basic Sun Preparations"/>
    <n v="2007"/>
    <x v="3"/>
    <n v="167"/>
    <n v="754.93"/>
    <n v="887.19"/>
    <n v="302.60000000000002"/>
    <n v="16"/>
    <n v="1633"/>
    <n v="26448"/>
    <x v="2"/>
    <n v="153932"/>
    <n v="856.2"/>
    <n v="63473.19"/>
    <s v="Pacific"/>
    <n v="5.3125149700598806"/>
    <n v="55.449375000000003"/>
    <n v="0.54328842620943052"/>
    <n v="2.9480166379998787"/>
    <n v="2.8779066840488965"/>
    <n v="1.2041199826559248"/>
    <n v="3.2129861847366681"/>
    <n v="0.72530016685229548"/>
    <n v="1.7438966553439539"/>
    <n v="-0.26496954673678946"/>
    <d v="2007-01-01T00:00:00"/>
  </r>
  <r>
    <n v="6538"/>
    <s v="Basic Sun Preparations"/>
    <n v="2007"/>
    <x v="0"/>
    <n v="119"/>
    <n v="573.97"/>
    <n v="674.51"/>
    <n v="270.43"/>
    <n v="16"/>
    <n v="1633"/>
    <n v="26448"/>
    <x v="2"/>
    <n v="153932"/>
    <n v="856.2"/>
    <n v="63473.19"/>
    <s v="Pacific"/>
    <n v="5.6681512605042013"/>
    <n v="42.156874999999999"/>
    <n v="0.41304960195958357"/>
    <n v="2.8289883927219712"/>
    <n v="2.758889193486922"/>
    <n v="1.2041199826559248"/>
    <n v="3.2129861847366681"/>
    <n v="0.75344143132944053"/>
    <n v="1.6248684100660464"/>
    <n v="-0.38399779201469691"/>
    <d v="2007-02-01T00:00:00"/>
  </r>
  <r>
    <n v="6538"/>
    <s v="Basic Sun Preparations"/>
    <n v="2007"/>
    <x v="1"/>
    <n v="165"/>
    <n v="761.84"/>
    <n v="895.21"/>
    <n v="310.87"/>
    <n v="16"/>
    <n v="1633"/>
    <n v="26448"/>
    <x v="2"/>
    <n v="153932"/>
    <n v="856.2"/>
    <n v="63473.19"/>
    <s v="Pacific"/>
    <n v="5.4255151515151514"/>
    <n v="55.950625000000002"/>
    <n v="0.54819963257807713"/>
    <n v="2.9519249248614043"/>
    <n v="2.8818637713220658"/>
    <n v="1.2041199826559248"/>
    <n v="3.2129861847366681"/>
    <n v="0.73444098064749808"/>
    <n v="1.7478049422054796"/>
    <n v="-0.2610612598752638"/>
    <d v="2007-03-01T00:00:00"/>
  </r>
  <r>
    <n v="6538"/>
    <s v="Basic Sun Preparations"/>
    <n v="2007"/>
    <x v="2"/>
    <n v="138"/>
    <n v="599.64"/>
    <n v="704.6"/>
    <n v="276.27"/>
    <n v="16"/>
    <n v="1633"/>
    <n v="26448"/>
    <x v="2"/>
    <n v="153932"/>
    <n v="856.2"/>
    <n v="63473.19"/>
    <s v="Pacific"/>
    <n v="5.1057971014492756"/>
    <n v="44.037500000000001"/>
    <n v="0.43147581139007962"/>
    <n v="2.8479426388452236"/>
    <n v="2.7778905954902116"/>
    <n v="1.2041199826559248"/>
    <n v="3.2129861847366681"/>
    <n v="0.70806355244398722"/>
    <n v="1.643822656189299"/>
    <n v="-0.36504354589144444"/>
    <d v="2007-04-01T00:00:00"/>
  </r>
  <r>
    <n v="6538"/>
    <s v="Basic Sun Preparations"/>
    <n v="2007"/>
    <x v="7"/>
    <n v="309"/>
    <n v="1443.95"/>
    <n v="1696.75"/>
    <n v="648.35"/>
    <n v="16"/>
    <n v="1633"/>
    <n v="26448"/>
    <x v="2"/>
    <n v="153932"/>
    <n v="856.2"/>
    <n v="63473.19"/>
    <s v="Pacific"/>
    <n v="5.4911003236245959"/>
    <n v="106.046875"/>
    <n v="1.0390385793018984"/>
    <n v="3.2296178578635044"/>
    <n v="3.1595521550756902"/>
    <n v="1.2041199826559248"/>
    <n v="3.2129861847366681"/>
    <n v="0.73965937843866969"/>
    <n v="2.0254978752075794"/>
    <n v="1.6631673126836173E-2"/>
    <d v="2007-05-01T00:00:00"/>
  </r>
  <r>
    <n v="6538"/>
    <s v="Basic Sun Preparations"/>
    <n v="2007"/>
    <x v="4"/>
    <n v="289"/>
    <n v="1266.5"/>
    <n v="1488.27"/>
    <n v="549.47"/>
    <n v="16"/>
    <n v="1633"/>
    <n v="26448"/>
    <x v="2"/>
    <n v="153932"/>
    <n v="856.2"/>
    <n v="63473.19"/>
    <s v="Pacific"/>
    <n v="5.1497231833910035"/>
    <n v="93.016874999999999"/>
    <n v="0.91137170851194116"/>
    <n v="3.1726817274954358"/>
    <n v="3.1026051941265669"/>
    <n v="1.2041199826559248"/>
    <n v="3.2129861847366681"/>
    <n v="0.71178388473888798"/>
    <n v="1.968561744839511"/>
    <n v="-4.0304457241232355E-2"/>
    <d v="2007-06-01T00:00:00"/>
  </r>
  <r>
    <n v="6538"/>
    <s v="Basic Sun Preparations"/>
    <n v="2007"/>
    <x v="5"/>
    <n v="270"/>
    <n v="1186.3699999999999"/>
    <n v="1394.15"/>
    <n v="579.37"/>
    <n v="16"/>
    <n v="1633"/>
    <n v="26448"/>
    <x v="2"/>
    <n v="153932"/>
    <n v="856.2"/>
    <n v="63473.19"/>
    <s v="Pacific"/>
    <n v="5.1635185185185186"/>
    <n v="87.134375000000006"/>
    <n v="0.85373545621555424"/>
    <n v="3.1443095030788126"/>
    <n v="3.0742201560587721"/>
    <n v="1.2041199826559248"/>
    <n v="3.2129861847366681"/>
    <n v="0.71294573891982516"/>
    <n v="1.9401895204228876"/>
    <n v="-6.8676681657855732E-2"/>
    <d v="2007-07-01T00:00:00"/>
  </r>
  <r>
    <n v="6538"/>
    <s v="Basic Sun Preparations"/>
    <n v="2007"/>
    <x v="6"/>
    <n v="357"/>
    <n v="1345.78"/>
    <n v="1581.35"/>
    <n v="574.39"/>
    <n v="16"/>
    <n v="1633"/>
    <n v="26448"/>
    <x v="2"/>
    <n v="153932"/>
    <n v="856.2"/>
    <n v="63473.19"/>
    <s v="Pacific"/>
    <n v="4.4295518207282907"/>
    <n v="98.834374999999994"/>
    <n v="0.96837109614206973"/>
    <n v="3.1990280029151408"/>
    <n v="3.1289740698469952"/>
    <n v="1.2041199826559248"/>
    <n v="3.2129861847366681"/>
    <n v="0.64635978680294737"/>
    <n v="1.9949080202592158"/>
    <n v="-1.3958181821527608E-2"/>
    <d v="2007-08-01T00:00:00"/>
  </r>
  <r>
    <n v="6538"/>
    <s v="Basic Sun Preparations"/>
    <n v="2007"/>
    <x v="9"/>
    <n v="418"/>
    <n v="1692.13"/>
    <n v="1988.32"/>
    <n v="654.54999999999995"/>
    <n v="16"/>
    <n v="1633"/>
    <n v="26448"/>
    <x v="2"/>
    <n v="153932"/>
    <n v="856.2"/>
    <n v="63473.19"/>
    <s v="Pacific"/>
    <n v="4.7567464114832534"/>
    <n v="124.27"/>
    <n v="1.2175872627066748"/>
    <n v="3.298486280992059"/>
    <n v="3.2284337252005537"/>
    <n v="1.2041199826559248"/>
    <n v="3.2129861847366681"/>
    <n v="0.67730999921702395"/>
    <n v="2.0943662983361344"/>
    <n v="8.5500096255390998E-2"/>
    <d v="2007-09-01T00:00:00"/>
  </r>
  <r>
    <n v="6538"/>
    <s v="Basic Sun Preparations"/>
    <n v="2007"/>
    <x v="11"/>
    <n v="870"/>
    <n v="3305.87"/>
    <n v="3884.59"/>
    <n v="1173.07"/>
    <n v="16"/>
    <n v="1633"/>
    <n v="26448"/>
    <x v="2"/>
    <n v="153932"/>
    <n v="856.2"/>
    <n v="63473.19"/>
    <s v="Pacific"/>
    <n v="4.4650459770114947"/>
    <n v="242.78687500000001"/>
    <n v="2.3788058787507658"/>
    <n v="3.5893451878386107"/>
    <n v="3.519285771379193"/>
    <n v="1.2041199826559248"/>
    <n v="3.2129861847366681"/>
    <n v="0.64982593521999243"/>
    <n v="2.3852252051826861"/>
    <n v="0.37635900310194276"/>
    <d v="2007-11-01T00:00:00"/>
  </r>
  <r>
    <n v="6538"/>
    <s v="Basic Sun Preparations"/>
    <n v="2007"/>
    <x v="8"/>
    <n v="464"/>
    <n v="1803.94"/>
    <n v="2119.84"/>
    <n v="710.96"/>
    <n v="16"/>
    <n v="1633"/>
    <n v="26448"/>
    <x v="2"/>
    <n v="153932"/>
    <n v="856.2"/>
    <n v="63473.19"/>
    <s v="Pacific"/>
    <n v="4.5686206896551731"/>
    <n v="132.49"/>
    <n v="1.2981261481935089"/>
    <n v="3.326303082749793"/>
    <n v="3.2562220885816129"/>
    <n v="1.2041199826559248"/>
    <n v="3.2129861847366681"/>
    <n v="0.65978510219491227"/>
    <n v="2.1221831000938685"/>
    <n v="0.11331689801312488"/>
    <d v="2007-12-01T00:00:00"/>
  </r>
  <r>
    <n v="6551"/>
    <s v="Basic Sun Preparations"/>
    <n v="2007"/>
    <x v="3"/>
    <n v="196"/>
    <n v="730.99"/>
    <n v="858.97"/>
    <n v="341.9"/>
    <n v="18"/>
    <n v="775"/>
    <n v="22232"/>
    <x v="2"/>
    <n v="91517"/>
    <n v="480"/>
    <n v="50952.99"/>
    <s v="Pacific"/>
    <n v="4.3825000000000003"/>
    <n v="47.720555555555556"/>
    <n v="1.1083483870967743"/>
    <n v="2.9339779961223087"/>
    <n v="2.8639114358162399"/>
    <n v="1.255272505103306"/>
    <n v="2.8893017025063101"/>
    <n v="0.64172192476583256"/>
    <n v="1.6787054910190025"/>
    <n v="4.4676293615998348E-2"/>
    <d v="2007-01-01T00:00:00"/>
  </r>
  <r>
    <n v="6551"/>
    <s v="Basic Sun Preparations"/>
    <n v="2007"/>
    <x v="0"/>
    <n v="195"/>
    <n v="874.14"/>
    <n v="1027.28"/>
    <n v="497.74"/>
    <n v="18"/>
    <n v="775"/>
    <n v="22232"/>
    <x v="2"/>
    <n v="91517"/>
    <n v="480"/>
    <n v="50952.99"/>
    <s v="Pacific"/>
    <n v="5.2681025641025636"/>
    <n v="57.071111111111108"/>
    <n v="1.3255225806451612"/>
    <n v="3.0116888329655103"/>
    <n v="2.9415809936851156"/>
    <n v="1.255272505103306"/>
    <n v="2.8893017025063101"/>
    <n v="0.72165422160299231"/>
    <n v="1.7564163278622043"/>
    <n v="0.12238713045919999"/>
    <d v="2007-02-01T00:00:00"/>
  </r>
  <r>
    <n v="6551"/>
    <s v="Basic Sun Preparations"/>
    <n v="2007"/>
    <x v="1"/>
    <n v="156"/>
    <n v="619.64"/>
    <n v="728.17"/>
    <n v="240.48"/>
    <n v="18"/>
    <n v="775"/>
    <n v="22232"/>
    <x v="2"/>
    <n v="91517"/>
    <n v="480"/>
    <n v="50952.99"/>
    <s v="Pacific"/>
    <n v="4.66775641025641"/>
    <n v="40.453888888888883"/>
    <n v="0.939574193548387"/>
    <n v="2.8622327823940772"/>
    <n v="2.792139445269477"/>
    <n v="1.255272505103306"/>
    <n v="2.8893017025063101"/>
    <n v="0.66910818403961547"/>
    <n v="1.606960277290771"/>
    <n v="-2.7068920112233198E-2"/>
    <d v="2007-03-01T00:00:00"/>
  </r>
  <r>
    <n v="6551"/>
    <s v="Basic Sun Preparations"/>
    <n v="2007"/>
    <x v="2"/>
    <n v="332"/>
    <n v="1331.93"/>
    <n v="1565.04"/>
    <n v="577.05999999999995"/>
    <n v="18"/>
    <n v="775"/>
    <n v="22232"/>
    <x v="2"/>
    <n v="91517"/>
    <n v="480"/>
    <n v="50952.99"/>
    <s v="Pacific"/>
    <n v="4.7139759036144575"/>
    <n v="86.946666666666658"/>
    <n v="2.0194064516129031"/>
    <n v="3.1945254419190654"/>
    <n v="3.1244814009509669"/>
    <n v="1.255272505103306"/>
    <n v="2.8893017025063101"/>
    <n v="0.67338735821502926"/>
    <n v="1.9392529368157594"/>
    <n v="0.30522373941275527"/>
    <d v="2007-04-01T00:00:00"/>
  </r>
  <r>
    <n v="6551"/>
    <s v="Basic Sun Preparations"/>
    <n v="2007"/>
    <x v="7"/>
    <n v="400"/>
    <n v="1562.89"/>
    <n v="1836.36"/>
    <n v="676.63"/>
    <n v="18"/>
    <n v="775"/>
    <n v="22232"/>
    <x v="2"/>
    <n v="91517"/>
    <n v="480"/>
    <n v="50952.99"/>
    <s v="Pacific"/>
    <n v="4.5908999999999995"/>
    <n v="102.02"/>
    <n v="2.3694967741935482"/>
    <n v="3.2639578242984744"/>
    <n v="3.1939284123927387"/>
    <n v="1.255272505103306"/>
    <n v="2.8893017025063101"/>
    <n v="0.66189783297051175"/>
    <n v="2.0086853191951679"/>
    <n v="0.37465612179216384"/>
    <d v="2007-05-01T00:00:00"/>
  </r>
  <r>
    <n v="6551"/>
    <s v="Basic Sun Preparations"/>
    <n v="2007"/>
    <x v="4"/>
    <n v="429"/>
    <n v="1746.8"/>
    <n v="2052.59"/>
    <n v="821.31"/>
    <n v="18"/>
    <n v="775"/>
    <n v="22232"/>
    <x v="2"/>
    <n v="91517"/>
    <n v="480"/>
    <n v="50952.99"/>
    <s v="Pacific"/>
    <n v="4.7845920745920747"/>
    <n v="114.03277777777778"/>
    <n v="2.6485032258064516"/>
    <n v="3.3123022087373712"/>
    <n v="3.2422431832493026"/>
    <n v="1.255272505103306"/>
    <n v="2.8893017025063101"/>
    <n v="0.67984491655264701"/>
    <n v="2.0570297036340652"/>
    <n v="0.42300050623106089"/>
    <d v="2007-06-01T00:00:00"/>
  </r>
  <r>
    <n v="6551"/>
    <s v="Basic Sun Preparations"/>
    <n v="2007"/>
    <x v="5"/>
    <n v="541"/>
    <n v="2112.86"/>
    <n v="2482.62"/>
    <n v="1074.3599999999999"/>
    <n v="18"/>
    <n v="775"/>
    <n v="22232"/>
    <x v="2"/>
    <n v="91517"/>
    <n v="480"/>
    <n v="50952.99"/>
    <s v="Pacific"/>
    <n v="4.5889463955637702"/>
    <n v="137.92333333333332"/>
    <n v="3.2033806451612903"/>
    <n v="3.394910249746788"/>
    <n v="3.3248707212634852"/>
    <n v="1.255272505103306"/>
    <n v="2.8893017025063101"/>
    <n v="0.66171298464021833"/>
    <n v="2.1396377446434816"/>
    <n v="0.50560854724047755"/>
    <d v="2007-07-01T00:00:00"/>
  </r>
  <r>
    <n v="6551"/>
    <s v="Basic Sun Preparations"/>
    <n v="2007"/>
    <x v="6"/>
    <n v="317"/>
    <n v="1223.8599999999999"/>
    <n v="1438.2"/>
    <n v="530.95000000000005"/>
    <n v="18"/>
    <n v="775"/>
    <n v="22232"/>
    <x v="2"/>
    <n v="91517"/>
    <n v="480"/>
    <n v="50952.99"/>
    <s v="Pacific"/>
    <n v="4.5369085173501578"/>
    <n v="79.900000000000006"/>
    <n v="1.8557419354838711"/>
    <n v="3.1578192844172976"/>
    <n v="3.0877317407630342"/>
    <n v="1.255272505103306"/>
    <n v="2.8893017025063101"/>
    <n v="0.65676002219954599"/>
    <n v="1.9025467793139914"/>
    <n v="0.26851758191098724"/>
    <d v="2007-08-01T00:00:00"/>
  </r>
  <r>
    <n v="6551"/>
    <s v="Basic Sun Preparations"/>
    <n v="2007"/>
    <x v="9"/>
    <n v="572"/>
    <n v="2114.52"/>
    <n v="2484.5300000000002"/>
    <n v="804.66"/>
    <n v="18"/>
    <n v="775"/>
    <n v="22232"/>
    <x v="2"/>
    <n v="91517"/>
    <n v="480"/>
    <n v="50952.99"/>
    <s v="Pacific"/>
    <n v="4.343583916083916"/>
    <n v="138.02944444444447"/>
    <n v="3.2058451612903229"/>
    <n v="3.3952442450967646"/>
    <n v="3.3252117972382091"/>
    <n v="1.255272505103306"/>
    <n v="2.8893017025063101"/>
    <n v="0.63784821630374056"/>
    <n v="2.1399717399934586"/>
    <n v="0.50594254259045446"/>
    <d v="2007-09-01T00:00:00"/>
  </r>
  <r>
    <n v="6551"/>
    <s v="Basic Sun Preparations"/>
    <n v="2007"/>
    <x v="11"/>
    <n v="808"/>
    <n v="2937.11"/>
    <n v="3451.3"/>
    <n v="1004.78"/>
    <n v="18"/>
    <n v="775"/>
    <n v="22232"/>
    <x v="2"/>
    <n v="91517"/>
    <n v="480"/>
    <n v="50952.99"/>
    <s v="Pacific"/>
    <n v="4.2714108910891095"/>
    <n v="191.73888888888891"/>
    <n v="4.4532903225806457"/>
    <n v="3.5379827114450162"/>
    <n v="3.4679202119291395"/>
    <n v="1.255272505103306"/>
    <n v="2.8893017025063101"/>
    <n v="0.63057135067043013"/>
    <n v="2.2827102063417102"/>
    <n v="0.64868100893870606"/>
    <d v="2007-11-01T00:00:00"/>
  </r>
  <r>
    <n v="6551"/>
    <s v="Basic Sun Preparations"/>
    <n v="2007"/>
    <x v="8"/>
    <n v="406"/>
    <n v="1519.94"/>
    <n v="1785.93"/>
    <n v="563"/>
    <n v="18"/>
    <n v="775"/>
    <n v="22232"/>
    <x v="2"/>
    <n v="91517"/>
    <n v="480"/>
    <n v="50952.99"/>
    <s v="Pacific"/>
    <n v="4.3988423645320198"/>
    <n v="99.218333333333334"/>
    <n v="2.3044258064516128"/>
    <n v="3.2518644325987172"/>
    <n v="3.1818264444031779"/>
    <n v="1.255272505103306"/>
    <n v="2.8893017025063101"/>
    <n v="0.64333839902152301"/>
    <n v="1.9965919274954111"/>
    <n v="0.36256273009240686"/>
    <d v="2007-12-01T00:00:00"/>
  </r>
  <r>
    <n v="6561"/>
    <s v="Basic Sun Preparations"/>
    <n v="2007"/>
    <x v="3"/>
    <n v="128"/>
    <n v="502.53"/>
    <n v="590.5"/>
    <n v="287.52"/>
    <n v="15"/>
    <n v="696"/>
    <n v="16353"/>
    <x v="2"/>
    <n v="136420"/>
    <n v="438"/>
    <n v="39239.1"/>
    <s v="Pacific"/>
    <n v="4.61328125"/>
    <n v="39.366666666666667"/>
    <n v="0.84841954022988508"/>
    <n v="2.7712199019495336"/>
    <n v="2.7011619933473567"/>
    <n v="1.1760912590556813"/>
    <n v="2.842609239610562"/>
    <n v="0.66400993230166527"/>
    <n v="1.5951286428938525"/>
    <n v="-7.1389337661028493E-2"/>
    <d v="2007-01-01T00:00:00"/>
  </r>
  <r>
    <n v="6561"/>
    <s v="Basic Sun Preparations"/>
    <n v="2007"/>
    <x v="0"/>
    <n v="109"/>
    <n v="452.9"/>
    <n v="532.17999999999995"/>
    <n v="199.08"/>
    <n v="15"/>
    <n v="696"/>
    <n v="16353"/>
    <x v="2"/>
    <n v="136420"/>
    <n v="438"/>
    <n v="39239.1"/>
    <s v="Pacific"/>
    <n v="4.8823853211009167"/>
    <n v="35.478666666666662"/>
    <n v="0.76462643678160913"/>
    <n v="2.7260585491840859"/>
    <n v="2.6560023206829571"/>
    <n v="1.1760912590556813"/>
    <n v="2.842609239610562"/>
    <n v="0.68863205124346227"/>
    <n v="1.5499672901284047"/>
    <n v="-0.11655069042647623"/>
    <d v="2007-02-01T00:00:00"/>
  </r>
  <r>
    <n v="6561"/>
    <s v="Basic Sun Preparations"/>
    <n v="2007"/>
    <x v="1"/>
    <n v="144"/>
    <n v="593.98"/>
    <n v="697.97"/>
    <n v="278.16000000000003"/>
    <n v="15"/>
    <n v="696"/>
    <n v="16353"/>
    <x v="2"/>
    <n v="136420"/>
    <n v="438"/>
    <n v="39239.1"/>
    <s v="Pacific"/>
    <n v="4.8470138888888892"/>
    <n v="46.531333333333336"/>
    <n v="1.002830459770115"/>
    <n v="2.8438367562700746"/>
    <n v="2.7737718220251861"/>
    <n v="1.1760912590556813"/>
    <n v="2.842609239610562"/>
    <n v="0.68547426417482493"/>
    <n v="1.6677454972143932"/>
    <n v="1.2275166595124649E-3"/>
    <d v="2007-03-01T00:00:00"/>
  </r>
  <r>
    <n v="6561"/>
    <s v="Basic Sun Preparations"/>
    <n v="2007"/>
    <x v="2"/>
    <n v="152"/>
    <n v="634.94000000000005"/>
    <n v="746.05"/>
    <n v="364.53"/>
    <n v="15"/>
    <n v="696"/>
    <n v="16353"/>
    <x v="2"/>
    <n v="136420"/>
    <n v="438"/>
    <n v="39239.1"/>
    <s v="Pacific"/>
    <n v="4.908223684210526"/>
    <n v="49.736666666666665"/>
    <n v="1.0719109195402299"/>
    <n v="2.872767934706479"/>
    <n v="2.8027326876540815"/>
    <n v="1.1760912590556813"/>
    <n v="2.842609239610562"/>
    <n v="0.69092434676170644"/>
    <n v="1.6966766756507978"/>
    <n v="3.0158695095916937E-2"/>
    <d v="2007-04-01T00:00:00"/>
  </r>
  <r>
    <n v="6561"/>
    <s v="Basic Sun Preparations"/>
    <n v="2007"/>
    <x v="7"/>
    <n v="285"/>
    <n v="1126.17"/>
    <n v="1323.37"/>
    <n v="470.7"/>
    <n v="15"/>
    <n v="696"/>
    <n v="16353"/>
    <x v="2"/>
    <n v="136420"/>
    <n v="438"/>
    <n v="39239.1"/>
    <s v="Pacific"/>
    <n v="4.6434035087719296"/>
    <n v="88.224666666666664"/>
    <n v="1.9013936781609193"/>
    <n v="3.1216812852251117"/>
    <n v="3.0516039540048188"/>
    <n v="1.1760912590556813"/>
    <n v="2.842609239610562"/>
    <n v="0.66683642521660169"/>
    <n v="1.9455900261694308"/>
    <n v="0.27907204561454979"/>
    <d v="2007-05-01T00:00:00"/>
  </r>
  <r>
    <n v="6561"/>
    <s v="Basic Sun Preparations"/>
    <n v="2007"/>
    <x v="4"/>
    <n v="314"/>
    <n v="1333.92"/>
    <n v="1567.5"/>
    <n v="605.54999999999995"/>
    <n v="15"/>
    <n v="696"/>
    <n v="16353"/>
    <x v="2"/>
    <n v="136420"/>
    <n v="438"/>
    <n v="39239.1"/>
    <s v="Pacific"/>
    <n v="4.9920382165605099"/>
    <n v="104.5"/>
    <n v="2.2521551724137931"/>
    <n v="3.1952075495027539"/>
    <n v="3.1251297841529593"/>
    <n v="1.1760912590556813"/>
    <n v="2.842609239610562"/>
    <n v="0.69827790142953916"/>
    <n v="2.019116290447073"/>
    <n v="0.35259830989219193"/>
    <d v="2007-06-01T00:00:00"/>
  </r>
  <r>
    <n v="6561"/>
    <s v="Basic Sun Preparations"/>
    <n v="2007"/>
    <x v="5"/>
    <n v="240"/>
    <n v="1039.8800000000001"/>
    <n v="1221.93"/>
    <n v="494.55"/>
    <n v="15"/>
    <n v="696"/>
    <n v="16353"/>
    <x v="2"/>
    <n v="136420"/>
    <n v="438"/>
    <n v="39239.1"/>
    <s v="Pacific"/>
    <n v="5.0913750000000002"/>
    <n v="81.462000000000003"/>
    <n v="1.755646551724138"/>
    <n v="3.0870463274413247"/>
    <n v="3.0169832255057862"/>
    <n v="1.1760912590556813"/>
    <n v="2.842609239610562"/>
    <n v="0.70683508572971843"/>
    <n v="1.9109550683856433"/>
    <n v="0.24443708783076235"/>
    <d v="2007-07-01T00:00:00"/>
  </r>
  <r>
    <n v="6561"/>
    <s v="Basic Sun Preparations"/>
    <n v="2007"/>
    <x v="6"/>
    <n v="268"/>
    <n v="1133.6400000000001"/>
    <n v="1332.06"/>
    <n v="590.9"/>
    <n v="15"/>
    <n v="696"/>
    <n v="16353"/>
    <x v="2"/>
    <n v="136420"/>
    <n v="438"/>
    <n v="39239.1"/>
    <s v="Pacific"/>
    <n v="4.9703731343283577"/>
    <n v="88.804000000000002"/>
    <n v="1.9138793103448275"/>
    <n v="3.1245237872081919"/>
    <n v="3.0544751614038312"/>
    <n v="1.1760912590556813"/>
    <n v="2.842609239610562"/>
    <n v="0.69638899317940284"/>
    <n v="1.9484325281525106"/>
    <n v="0.28191454759762957"/>
    <d v="2007-08-01T00:00:00"/>
  </r>
  <r>
    <n v="6561"/>
    <s v="Basic Sun Preparations"/>
    <n v="2007"/>
    <x v="9"/>
    <n v="401"/>
    <n v="1639.55"/>
    <n v="1926.52"/>
    <n v="809.98"/>
    <n v="15"/>
    <n v="696"/>
    <n v="16353"/>
    <x v="2"/>
    <n v="136420"/>
    <n v="438"/>
    <n v="39239.1"/>
    <s v="Pacific"/>
    <n v="4.8042892768079799"/>
    <n v="128.43466666666666"/>
    <n v="2.7679885057471263"/>
    <n v="3.2847735219628542"/>
    <n v="3.2147246655268744"/>
    <n v="1.1760912590556813"/>
    <n v="2.842609239610562"/>
    <n v="0.68162914934267183"/>
    <n v="2.1086822629071729"/>
    <n v="0.44216428235229199"/>
    <d v="2007-09-01T00:00:00"/>
  </r>
  <r>
    <n v="6561"/>
    <s v="Basic Sun Preparations"/>
    <n v="2007"/>
    <x v="11"/>
    <n v="585"/>
    <n v="2291.2600000000002"/>
    <n v="2692.52"/>
    <n v="735.14"/>
    <n v="15"/>
    <n v="696"/>
    <n v="16353"/>
    <x v="2"/>
    <n v="136420"/>
    <n v="438"/>
    <n v="39239.1"/>
    <s v="Pacific"/>
    <n v="4.6025982905982907"/>
    <n v="179.50133333333332"/>
    <n v="3.8685632183908045"/>
    <n v="3.4301589379151922"/>
    <n v="3.3600743734139575"/>
    <n v="1.1760912590556813"/>
    <n v="2.842609239610562"/>
    <n v="0.66300307183301188"/>
    <n v="2.2540676788595109"/>
    <n v="0.58754969830463022"/>
    <d v="2007-11-01T00:00:00"/>
  </r>
  <r>
    <n v="6561"/>
    <s v="Basic Sun Preparations"/>
    <n v="2007"/>
    <x v="8"/>
    <n v="352"/>
    <n v="1402.56"/>
    <n v="1647.97"/>
    <n v="447.95"/>
    <n v="15"/>
    <n v="696"/>
    <n v="16353"/>
    <x v="2"/>
    <n v="136420"/>
    <n v="438"/>
    <n v="39239.1"/>
    <s v="Pacific"/>
    <n v="4.6817329545454545"/>
    <n v="109.86466666666666"/>
    <n v="2.367772988505747"/>
    <n v="3.2169493014429866"/>
    <n v="3.1469214489738651"/>
    <n v="1.1760912590556813"/>
    <n v="2.842609239610562"/>
    <n v="0.67040663796485533"/>
    <n v="2.0408580423873053"/>
    <n v="0.3743400618324243"/>
    <d v="2007-12-01T00:00:00"/>
  </r>
  <r>
    <n v="6561"/>
    <s v="Basic Sun Preparations"/>
    <n v="2007"/>
    <x v="10"/>
    <n v="784"/>
    <n v="3130.72"/>
    <n v="3678.77"/>
    <n v="1173.53"/>
    <n v="15"/>
    <n v="696"/>
    <n v="16353"/>
    <x v="2"/>
    <n v="136420"/>
    <n v="438"/>
    <n v="39239.1"/>
    <s v="Pacific"/>
    <n v="4.6923086734693875"/>
    <n v="245.25133333333332"/>
    <n v="5.2855890804597703"/>
    <n v="3.56570263619935"/>
    <n v="3.4956442276639903"/>
    <n v="1.1760912590556813"/>
    <n v="2.842609239610562"/>
    <n v="0.67138657351491149"/>
    <n v="2.3896113771436687"/>
    <n v="0.7230933965887878"/>
    <d v="2007-10-01T00:00:00"/>
  </r>
  <r>
    <n v="6565"/>
    <s v="Basic Sun Preparations"/>
    <n v="2007"/>
    <x v="5"/>
    <n v="218"/>
    <n v="926.94"/>
    <n v="1089.21"/>
    <n v="462.04"/>
    <n v="12"/>
    <n v="736"/>
    <n v="16429"/>
    <x v="2"/>
    <n v="292562"/>
    <n v="437"/>
    <n v="38590.21"/>
    <s v="Pacific"/>
    <n v="4.9963761467889913"/>
    <n v="90.767499999999998"/>
    <n v="1.4799048913043478"/>
    <n v="3.0371116199291119"/>
    <n v="2.9670516235595557"/>
    <n v="1.0791812460476249"/>
    <n v="2.8668778143374989"/>
    <n v="0.69865512632450721"/>
    <n v="1.9579303738814873"/>
    <n v="0.17023380559161314"/>
    <d v="2007-07-01T00:00:00"/>
  </r>
  <r>
    <n v="6565"/>
    <s v="Basic Sun Preparations"/>
    <n v="2007"/>
    <x v="6"/>
    <n v="185"/>
    <n v="749.26"/>
    <n v="880.42"/>
    <n v="370.87"/>
    <n v="12"/>
    <n v="736"/>
    <n v="16429"/>
    <x v="2"/>
    <n v="292562"/>
    <n v="437"/>
    <n v="38590.21"/>
    <s v="Pacific"/>
    <n v="4.7590270270270265"/>
    <n v="73.368333333333325"/>
    <n v="1.1962228260869565"/>
    <n v="2.9446898996139104"/>
    <n v="2.8746325479684831"/>
    <n v="1.0791812460476249"/>
    <n v="2.8668778143374989"/>
    <n v="0.67751817121089664"/>
    <n v="1.8655086535662855"/>
    <n v="7.7812085276411577E-2"/>
    <d v="2007-08-01T00:00:00"/>
  </r>
  <r>
    <n v="6565"/>
    <s v="Basic Sun Preparations"/>
    <n v="2007"/>
    <x v="9"/>
    <n v="484"/>
    <n v="1941.34"/>
    <n v="2281.16"/>
    <n v="665.14"/>
    <n v="12"/>
    <n v="736"/>
    <n v="16429"/>
    <x v="2"/>
    <n v="292562"/>
    <n v="437"/>
    <n v="38590.21"/>
    <s v="Pacific"/>
    <n v="4.7131404958677683"/>
    <n v="190.09666666666666"/>
    <n v="3.0994021739130431"/>
    <n v="3.3581557476528618"/>
    <n v="3.2881016029786432"/>
    <n v="1.0791812460476249"/>
    <n v="2.8668778143374989"/>
    <n v="0.6733103860084495"/>
    <n v="2.2789745016052372"/>
    <n v="0.49127793331536312"/>
    <d v="2007-09-01T00:00:00"/>
  </r>
  <r>
    <n v="6565"/>
    <s v="Basic Sun Preparations"/>
    <n v="2007"/>
    <x v="10"/>
    <n v="785"/>
    <n v="3212.11"/>
    <n v="3774.38"/>
    <n v="1122.23"/>
    <n v="12"/>
    <n v="736"/>
    <n v="16429"/>
    <x v="2"/>
    <n v="292562"/>
    <n v="437"/>
    <n v="38590.21"/>
    <s v="Pacific"/>
    <n v="4.8081273885350324"/>
    <n v="314.53166666666669"/>
    <n v="5.1282336956521739"/>
    <n v="3.5768456222717422"/>
    <n v="3.5067904094506681"/>
    <n v="1.0791812460476249"/>
    <n v="2.8668778143374989"/>
    <n v="0.68197596552648954"/>
    <n v="2.4976643762241171"/>
    <n v="0.70996780793424319"/>
    <d v="2007-10-01T00:00:00"/>
  </r>
  <r>
    <n v="6565"/>
    <s v="Basic Sun Preparations"/>
    <n v="2007"/>
    <x v="11"/>
    <n v="482"/>
    <n v="1949.18"/>
    <n v="2290.5"/>
    <n v="746.19"/>
    <n v="12"/>
    <n v="736"/>
    <n v="16429"/>
    <x v="2"/>
    <n v="292562"/>
    <n v="437"/>
    <n v="38590.21"/>
    <s v="Pacific"/>
    <n v="4.7520746887966805"/>
    <n v="190.875"/>
    <n v="3.1120923913043477"/>
    <n v="3.3599302961121023"/>
    <n v="3.2898519465558609"/>
    <n v="1.0791812460476249"/>
    <n v="2.8668778143374989"/>
    <n v="0.67688325787325287"/>
    <n v="2.2807490500644776"/>
    <n v="0.49305248177460353"/>
    <d v="2007-11-01T00:00:00"/>
  </r>
  <r>
    <n v="6565"/>
    <s v="Basic Sun Preparations"/>
    <n v="2007"/>
    <x v="8"/>
    <n v="297"/>
    <n v="1112.8599999999999"/>
    <n v="1307.77"/>
    <n v="456.16"/>
    <n v="12"/>
    <n v="736"/>
    <n v="16429"/>
    <x v="2"/>
    <n v="292562"/>
    <n v="437"/>
    <n v="38590.21"/>
    <s v="Pacific"/>
    <n v="4.4032659932659932"/>
    <n v="108.98083333333334"/>
    <n v="1.7768614130434783"/>
    <n v="3.116531370506562"/>
    <n v="3.0464405326619648"/>
    <n v="1.0791812460476249"/>
    <n v="2.8668778143374989"/>
    <n v="0.64377492118934987"/>
    <n v="2.0373501244589374"/>
    <n v="0.2496535561690634"/>
    <d v="2007-12-01T00:00:00"/>
  </r>
  <r>
    <n v="6565"/>
    <s v="Basic Sun Preparations"/>
    <n v="2007"/>
    <x v="3"/>
    <n v="99"/>
    <n v="448.61"/>
    <n v="527.21"/>
    <n v="175.64"/>
    <n v="12"/>
    <n v="736"/>
    <n v="16429"/>
    <x v="2"/>
    <n v="292562"/>
    <n v="437"/>
    <n v="38590.21"/>
    <s v="Pacific"/>
    <n v="5.3253535353535355"/>
    <n v="43.93416666666667"/>
    <n v="0.71631793478260875"/>
    <n v="2.7219836392635535"/>
    <n v="2.6518689502465347"/>
    <n v="1.0791812460476249"/>
    <n v="2.8668778143374989"/>
    <n v="0.72634844466600368"/>
    <n v="1.6428023932159288"/>
    <n v="-0.14489417507394528"/>
    <d v="2007-01-01T00:00:00"/>
  </r>
  <r>
    <n v="6565"/>
    <s v="Basic Sun Preparations"/>
    <n v="2007"/>
    <x v="1"/>
    <n v="136"/>
    <n v="585.1"/>
    <n v="687.52"/>
    <n v="225.44"/>
    <n v="12"/>
    <n v="736"/>
    <n v="16429"/>
    <x v="2"/>
    <n v="292562"/>
    <n v="437"/>
    <n v="38590.21"/>
    <s v="Pacific"/>
    <n v="5.0552941176470583"/>
    <n v="57.293333333333329"/>
    <n v="0.93413043478260871"/>
    <n v="2.837285336339828"/>
    <n v="2.7672300981107183"/>
    <n v="1.0791812460476249"/>
    <n v="2.8668778143374989"/>
    <n v="0.7037464279696104"/>
    <n v="1.7581040902922032"/>
    <n v="-2.9592477997670875E-2"/>
    <d v="2007-03-01T00:00:00"/>
  </r>
  <r>
    <n v="6565"/>
    <s v="Basic Sun Preparations"/>
    <n v="2007"/>
    <x v="2"/>
    <n v="199"/>
    <n v="855.19"/>
    <n v="1004.91"/>
    <n v="339.71"/>
    <n v="12"/>
    <n v="736"/>
    <n v="16429"/>
    <x v="2"/>
    <n v="292562"/>
    <n v="437"/>
    <n v="38590.21"/>
    <s v="Pacific"/>
    <n v="5.0497989949748741"/>
    <n v="83.742499999999993"/>
    <n v="1.365366847826087"/>
    <n v="3.0021271679718136"/>
    <n v="2.9320626138913077"/>
    <n v="1.0791812460476249"/>
    <n v="2.8668778143374989"/>
    <n v="0.70327409156210674"/>
    <n v="1.9229459219241885"/>
    <n v="0.13524935363431456"/>
    <d v="2007-04-01T00:00:00"/>
  </r>
  <r>
    <n v="6565"/>
    <s v="Basic Sun Preparations"/>
    <n v="2007"/>
    <x v="7"/>
    <n v="272"/>
    <n v="1240.3800000000001"/>
    <n v="1457.58"/>
    <n v="413.09"/>
    <n v="12"/>
    <n v="736"/>
    <n v="16429"/>
    <x v="2"/>
    <n v="292562"/>
    <n v="437"/>
    <n v="38590.21"/>
    <s v="Pacific"/>
    <n v="5.3587499999999997"/>
    <n v="121.46499999999999"/>
    <n v="1.9804076086956521"/>
    <n v="3.163632400552888"/>
    <n v="3.0935547550179945"/>
    <n v="1.0791812460476249"/>
    <n v="2.8668778143374989"/>
    <n v="0.72906349651868907"/>
    <n v="2.0844511545052629"/>
    <n v="0.29675458621538892"/>
    <d v="2007-05-01T00:00:00"/>
  </r>
  <r>
    <n v="6565"/>
    <s v="Basic Sun Preparations"/>
    <n v="2007"/>
    <x v="0"/>
    <n v="94"/>
    <n v="390.24"/>
    <n v="458.62"/>
    <n v="117.57"/>
    <n v="12"/>
    <n v="736"/>
    <n v="16429"/>
    <x v="2"/>
    <n v="292562"/>
    <n v="437"/>
    <n v="38590.21"/>
    <s v="Pacific"/>
    <n v="4.878936170212766"/>
    <n v="38.218333333333334"/>
    <n v="0.62312500000000004"/>
    <n v="2.6614529899932298"/>
    <n v="2.5913317829696556"/>
    <n v="1.0791812460476249"/>
    <n v="2.8668778143374989"/>
    <n v="0.6883251363935311"/>
    <n v="1.5822717439456049"/>
    <n v="-0.20542482434426904"/>
    <d v="2007-02-01T00:00:00"/>
  </r>
  <r>
    <n v="6565"/>
    <s v="Basic Sun Preparations"/>
    <n v="2007"/>
    <x v="4"/>
    <n v="324"/>
    <n v="1384.76"/>
    <n v="1627.21"/>
    <n v="530.96"/>
    <n v="12"/>
    <n v="736"/>
    <n v="16429"/>
    <x v="2"/>
    <n v="292562"/>
    <n v="437"/>
    <n v="38590.21"/>
    <s v="Pacific"/>
    <n v="5.0222530864197532"/>
    <n v="135.60083333333333"/>
    <n v="2.210883152173913"/>
    <n v="3.2114436045385233"/>
    <n v="3.1413745100737405"/>
    <n v="1.0791812460476249"/>
    <n v="2.8668778143374989"/>
    <n v="0.70089859433191115"/>
    <n v="2.1322623584908986"/>
    <n v="0.3445657902010244"/>
    <d v="2007-06-01T00:00:00"/>
  </r>
  <r>
    <n v="6566"/>
    <s v="Basic Sun Preparations"/>
    <n v="2007"/>
    <x v="3"/>
    <n v="165"/>
    <n v="726.56"/>
    <n v="853.72"/>
    <n v="355.99"/>
    <n v="12"/>
    <n v="980"/>
    <n v="20651"/>
    <x v="2"/>
    <n v="297849"/>
    <n v="617"/>
    <n v="57909.15"/>
    <s v="Pacific"/>
    <n v="5.174060606060606"/>
    <n v="71.143333333333331"/>
    <n v="0.87114285714285722"/>
    <n v="2.9313154557075998"/>
    <n v="2.8612714845568914"/>
    <n v="1.0791812460476249"/>
    <n v="2.9912260756924947"/>
    <n v="0.71383151149369362"/>
    <n v="1.8521342096599751"/>
    <n v="-5.9910619984894914E-2"/>
    <d v="2007-01-01T00:00:00"/>
  </r>
  <r>
    <n v="6566"/>
    <s v="Basic Sun Preparations"/>
    <n v="2007"/>
    <x v="0"/>
    <n v="150"/>
    <n v="679.23"/>
    <n v="798.05"/>
    <n v="270.77999999999997"/>
    <n v="12"/>
    <n v="980"/>
    <n v="20651"/>
    <x v="2"/>
    <n v="297849"/>
    <n v="617"/>
    <n v="57909.15"/>
    <s v="Pacific"/>
    <n v="5.3203333333333331"/>
    <n v="66.504166666666663"/>
    <n v="0.81433673469387746"/>
    <n v="2.9020301019319796"/>
    <n v="2.8320168594307229"/>
    <n v="1.0791812460476249"/>
    <n v="2.9912260756924947"/>
    <n v="0.72593884287629851"/>
    <n v="1.822848855884355"/>
    <n v="-8.919597376051519E-2"/>
    <d v="2007-02-01T00:00:00"/>
  </r>
  <r>
    <n v="6566"/>
    <s v="Basic Sun Preparations"/>
    <n v="2007"/>
    <x v="1"/>
    <n v="148"/>
    <n v="580.58000000000004"/>
    <n v="682.25"/>
    <n v="199.81"/>
    <n v="12"/>
    <n v="980"/>
    <n v="20651"/>
    <x v="2"/>
    <n v="297849"/>
    <n v="617"/>
    <n v="57909.15"/>
    <s v="Pacific"/>
    <n v="4.6097972972972974"/>
    <n v="56.854166666666664"/>
    <n v="0.69617346938775515"/>
    <n v="2.8339435443419343"/>
    <n v="2.7638620710422561"/>
    <n v="1.0791812460476249"/>
    <n v="2.9912260756924947"/>
    <n v="0.6636818289469768"/>
    <n v="1.7547622982943092"/>
    <n v="-0.15728253135056069"/>
    <d v="2007-03-01T00:00:00"/>
  </r>
  <r>
    <n v="6566"/>
    <s v="Basic Sun Preparations"/>
    <n v="2007"/>
    <x v="2"/>
    <n v="226"/>
    <n v="945.92"/>
    <n v="1111.43"/>
    <n v="488.76"/>
    <n v="12"/>
    <n v="980"/>
    <n v="20651"/>
    <x v="2"/>
    <n v="297849"/>
    <n v="617"/>
    <n v="57909.15"/>
    <s v="Pacific"/>
    <n v="4.9178318584070801"/>
    <n v="92.619166666666672"/>
    <n v="1.1341122448979593"/>
    <n v="3.0458821151942019"/>
    <n v="2.9758544080426943"/>
    <n v="1.0791812460476249"/>
    <n v="2.9912260756924947"/>
    <n v="0.69177367604680085"/>
    <n v="1.966700869146577"/>
    <n v="5.4656039501706929E-2"/>
    <d v="2007-04-01T00:00:00"/>
  </r>
  <r>
    <n v="6566"/>
    <s v="Basic Sun Preparations"/>
    <n v="2007"/>
    <x v="7"/>
    <n v="490"/>
    <n v="2181.89"/>
    <n v="2563.79"/>
    <n v="995.95"/>
    <n v="12"/>
    <n v="980"/>
    <n v="20651"/>
    <x v="2"/>
    <n v="297849"/>
    <n v="617"/>
    <n v="57909.15"/>
    <s v="Pacific"/>
    <n v="5.232224489795918"/>
    <n v="213.64916666666667"/>
    <n v="2.616112244897959"/>
    <n v="3.4088824492491714"/>
    <n v="3.3388328518448014"/>
    <n v="1.0791812460476249"/>
    <n v="2.9912260756924947"/>
    <n v="0.71868636922065754"/>
    <n v="2.3297012032015463"/>
    <n v="0.41765637355667634"/>
    <d v="2007-05-01T00:00:00"/>
  </r>
  <r>
    <n v="6566"/>
    <s v="Basic Sun Preparations"/>
    <n v="2007"/>
    <x v="4"/>
    <n v="448"/>
    <n v="1977.58"/>
    <n v="2323.63"/>
    <n v="906.23"/>
    <n v="12"/>
    <n v="980"/>
    <n v="20651"/>
    <x v="2"/>
    <n v="297849"/>
    <n v="617"/>
    <n v="57909.15"/>
    <s v="Pacific"/>
    <n v="5.1866741071428573"/>
    <n v="193.63583333333335"/>
    <n v="2.3710510204081632"/>
    <n v="3.3661669749441248"/>
    <n v="3.2961340612497616"/>
    <n v="1.0791812460476249"/>
    <n v="2.9912260756924947"/>
    <n v="0.71488896094598098"/>
    <n v="2.2869857288965001"/>
    <n v="0.37494089925163004"/>
    <d v="2007-06-01T00:00:00"/>
  </r>
  <r>
    <n v="6566"/>
    <s v="Basic Sun Preparations"/>
    <n v="2007"/>
    <x v="5"/>
    <n v="332"/>
    <n v="1399.98"/>
    <n v="1645.03"/>
    <n v="780.98"/>
    <n v="12"/>
    <n v="980"/>
    <n v="20651"/>
    <x v="2"/>
    <n v="297849"/>
    <n v="617"/>
    <n v="57909.15"/>
    <s v="Pacific"/>
    <n v="4.9549096385542164"/>
    <n v="137.08583333333334"/>
    <n v="1.6786020408163265"/>
    <n v="3.2161738224778804"/>
    <n v="3.1461218314270374"/>
    <n v="1.0791812460476249"/>
    <n v="2.9912260756924947"/>
    <n v="0.69503573877384406"/>
    <n v="2.1369925764302558"/>
    <n v="0.22494774678538551"/>
    <d v="2007-07-01T00:00:00"/>
  </r>
  <r>
    <n v="6566"/>
    <s v="Basic Sun Preparations"/>
    <n v="2007"/>
    <x v="6"/>
    <n v="376"/>
    <n v="1448.96"/>
    <n v="1702.62"/>
    <n v="707.37"/>
    <n v="12"/>
    <n v="980"/>
    <n v="20651"/>
    <x v="2"/>
    <n v="297849"/>
    <n v="617"/>
    <n v="57909.15"/>
    <s v="Pacific"/>
    <n v="4.5282446808510635"/>
    <n v="141.88499999999999"/>
    <n v="1.7373673469387754"/>
    <n v="3.2311177305708729"/>
    <n v="3.161056396500121"/>
    <n v="1.0791812460476249"/>
    <n v="2.9912260756924947"/>
    <n v="0.65592988564321209"/>
    <n v="2.1519364845232483"/>
    <n v="0.23989165487837827"/>
    <d v="2007-08-01T00:00:00"/>
  </r>
  <r>
    <n v="6566"/>
    <s v="Basic Sun Preparations"/>
    <n v="2007"/>
    <x v="9"/>
    <n v="471"/>
    <n v="1847.11"/>
    <n v="2170.4899999999998"/>
    <n v="762.06"/>
    <n v="12"/>
    <n v="980"/>
    <n v="20651"/>
    <x v="2"/>
    <n v="297849"/>
    <n v="617"/>
    <n v="57909.15"/>
    <s v="Pacific"/>
    <n v="4.6082590233545639"/>
    <n v="180.87416666666664"/>
    <n v="2.2147857142857141"/>
    <n v="3.3365577892740856"/>
    <n v="3.2664927595282212"/>
    <n v="1.0791812460476249"/>
    <n v="2.9912260756924947"/>
    <n v="0.66353688214518969"/>
    <n v="2.257376543226461"/>
    <n v="0.34533171358159098"/>
    <d v="2007-09-01T00:00:00"/>
  </r>
  <r>
    <n v="6566"/>
    <s v="Basic Sun Preparations"/>
    <n v="2007"/>
    <x v="11"/>
    <n v="724"/>
    <n v="2944.04"/>
    <n v="3459.34"/>
    <n v="1171.17"/>
    <n v="12"/>
    <n v="980"/>
    <n v="20651"/>
    <x v="2"/>
    <n v="297849"/>
    <n v="617"/>
    <n v="57909.15"/>
    <s v="Pacific"/>
    <n v="4.7780939226519337"/>
    <n v="288.27833333333336"/>
    <n v="3.5299387755102041"/>
    <n v="3.5389932485906113"/>
    <n v="3.4689437063656183"/>
    <n v="1.0791812460476249"/>
    <n v="2.9912260756924947"/>
    <n v="0.67925468239346432"/>
    <n v="2.4598120025429866"/>
    <n v="0.54776717289811638"/>
    <d v="2007-11-01T00:00:00"/>
  </r>
  <r>
    <n v="6566"/>
    <s v="Basic Sun Preparations"/>
    <n v="2007"/>
    <x v="8"/>
    <n v="338"/>
    <n v="1406.53"/>
    <n v="1652.77"/>
    <n v="428.96"/>
    <n v="12"/>
    <n v="980"/>
    <n v="20651"/>
    <x v="2"/>
    <n v="297849"/>
    <n v="617"/>
    <n v="57909.15"/>
    <s v="Pacific"/>
    <n v="4.889852071005917"/>
    <n v="137.73083333333332"/>
    <n v="1.6864999999999999"/>
    <n v="3.2182124212177152"/>
    <n v="3.148148999704568"/>
    <n v="1.0791812460476249"/>
    <n v="2.9912260756924947"/>
    <n v="0.68929572094006042"/>
    <n v="2.1390311751700901"/>
    <n v="0.22698634552522023"/>
    <d v="2007-12-01T00:00:00"/>
  </r>
  <r>
    <n v="6577"/>
    <s v="Basic Sun Preparations"/>
    <n v="2007"/>
    <x v="3"/>
    <n v="199"/>
    <n v="752.8"/>
    <n v="884.67"/>
    <n v="346.56"/>
    <n v="18"/>
    <n v="1075"/>
    <n v="22168"/>
    <x v="2"/>
    <n v="145258"/>
    <n v="645"/>
    <n v="50108.97"/>
    <s v="Pacific"/>
    <n v="4.445577889447236"/>
    <n v="49.148333333333333"/>
    <n v="0.82294883720930234"/>
    <n v="2.9467813001827698"/>
    <n v="2.8766796104192003"/>
    <n v="1.255272505103306"/>
    <n v="3.0314084642516241"/>
    <n v="0.64792822377306314"/>
    <n v="1.6915087950794636"/>
    <n v="-8.4627164068854344E-2"/>
    <d v="2007-01-01T00:00:00"/>
  </r>
  <r>
    <n v="6577"/>
    <s v="Basic Sun Preparations"/>
    <n v="2007"/>
    <x v="0"/>
    <n v="152"/>
    <n v="683.19"/>
    <n v="802.75"/>
    <n v="330.16"/>
    <n v="18"/>
    <n v="1075"/>
    <n v="22168"/>
    <x v="2"/>
    <n v="145258"/>
    <n v="645"/>
    <n v="50108.97"/>
    <s v="Pacific"/>
    <n v="5.28125"/>
    <n v="44.597222222222221"/>
    <n v="0.7467441860465116"/>
    <n v="2.9045803142385402"/>
    <n v="2.8345415008650776"/>
    <n v="1.255272505103306"/>
    <n v="3.0314084642516241"/>
    <n v="0.72273672629376762"/>
    <n v="1.649307809135234"/>
    <n v="-0.12682815001308403"/>
    <d v="2007-02-01T00:00:00"/>
  </r>
  <r>
    <n v="6577"/>
    <s v="Basic Sun Preparations"/>
    <n v="2007"/>
    <x v="1"/>
    <n v="219"/>
    <n v="937.51"/>
    <n v="1101.73"/>
    <n v="430.18"/>
    <n v="18"/>
    <n v="1075"/>
    <n v="22168"/>
    <x v="2"/>
    <n v="145258"/>
    <n v="645"/>
    <n v="50108.97"/>
    <s v="Pacific"/>
    <n v="5.0307305936073057"/>
    <n v="61.207222222222221"/>
    <n v="1.0248651162790698"/>
    <n v="3.0420751753893756"/>
    <n v="2.9719759088495237"/>
    <n v="1.255272505103306"/>
    <n v="3.0314084642516241"/>
    <n v="0.70163106054925706"/>
    <n v="1.7868026702860693"/>
    <n v="1.0666711137751334E-2"/>
    <d v="2007-03-01T00:00:00"/>
  </r>
  <r>
    <n v="6577"/>
    <s v="Basic Sun Preparations"/>
    <n v="2007"/>
    <x v="2"/>
    <n v="280"/>
    <n v="1132.95"/>
    <n v="1331.2"/>
    <n v="510.66"/>
    <n v="18"/>
    <n v="1075"/>
    <n v="22168"/>
    <x v="2"/>
    <n v="145258"/>
    <n v="645"/>
    <n v="50108.97"/>
    <s v="Pacific"/>
    <n v="4.7542857142857144"/>
    <n v="73.955555555555563"/>
    <n v="1.2383255813953489"/>
    <n v="3.1242433089466486"/>
    <n v="3.054210743752849"/>
    <n v="1.255272505103306"/>
    <n v="3.0314084642516241"/>
    <n v="0.67708527760442949"/>
    <n v="1.8689708038433428"/>
    <n v="9.2834844695024593E-2"/>
    <d v="2007-04-01T00:00:00"/>
  </r>
  <r>
    <n v="6577"/>
    <s v="Basic Sun Preparations"/>
    <n v="2007"/>
    <x v="7"/>
    <n v="367"/>
    <n v="1510.44"/>
    <n v="1774.89"/>
    <n v="677.68"/>
    <n v="18"/>
    <n v="1075"/>
    <n v="22168"/>
    <x v="2"/>
    <n v="145258"/>
    <n v="645"/>
    <n v="50108.97"/>
    <s v="Pacific"/>
    <n v="4.8362125340599453"/>
    <n v="98.605000000000004"/>
    <n v="1.6510604651162792"/>
    <n v="3.2491714425328921"/>
    <n v="3.1791034782445466"/>
    <n v="1.255272505103306"/>
    <n v="3.0314084642516241"/>
    <n v="0.68450537828080282"/>
    <n v="1.9938989374295861"/>
    <n v="0.21776297828126803"/>
    <d v="2007-05-01T00:00:00"/>
  </r>
  <r>
    <n v="6577"/>
    <s v="Basic Sun Preparations"/>
    <n v="2007"/>
    <x v="4"/>
    <n v="362"/>
    <n v="1414.27"/>
    <n v="1661.95"/>
    <n v="624.09"/>
    <n v="18"/>
    <n v="1075"/>
    <n v="22168"/>
    <x v="2"/>
    <n v="145258"/>
    <n v="645"/>
    <n v="50108.97"/>
    <s v="Pacific"/>
    <n v="4.5910220994475139"/>
    <n v="92.330555555555563"/>
    <n v="1.546"/>
    <n v="3.2206179538339303"/>
    <n v="3.1505323290622411"/>
    <n v="1.255272505103306"/>
    <n v="3.0314084642516241"/>
    <n v="0.66190938330076454"/>
    <n v="1.9653454487306241"/>
    <n v="0.18920948958230613"/>
    <d v="2007-06-01T00:00:00"/>
  </r>
  <r>
    <n v="6577"/>
    <s v="Basic Sun Preparations"/>
    <n v="2007"/>
    <x v="5"/>
    <n v="300"/>
    <n v="1132.25"/>
    <n v="1330.6"/>
    <n v="483.14"/>
    <n v="18"/>
    <n v="1075"/>
    <n v="22168"/>
    <x v="2"/>
    <n v="145258"/>
    <n v="645"/>
    <n v="50108.97"/>
    <s v="Pacific"/>
    <n v="4.4353333333333333"/>
    <n v="73.922222222222217"/>
    <n v="1.2377674418604649"/>
    <n v="3.1240475191100305"/>
    <n v="3.053942329354995"/>
    <n v="1.255272505103306"/>
    <n v="3.0314084642516241"/>
    <n v="0.64692626439036804"/>
    <n v="1.8687750140067243"/>
    <n v="9.2639054858406233E-2"/>
    <d v="2007-07-01T00:00:00"/>
  </r>
  <r>
    <n v="6577"/>
    <s v="Basic Sun Preparations"/>
    <n v="2007"/>
    <x v="6"/>
    <n v="376"/>
    <n v="1478.31"/>
    <n v="1737.2"/>
    <n v="551.26"/>
    <n v="18"/>
    <n v="1075"/>
    <n v="22168"/>
    <x v="2"/>
    <n v="145258"/>
    <n v="645"/>
    <n v="50108.97"/>
    <s v="Pacific"/>
    <n v="4.6202127659574472"/>
    <n v="96.51111111111112"/>
    <n v="1.6160000000000001"/>
    <n v="3.2398498206901913"/>
    <n v="3.16976551468965"/>
    <n v="1.255272505103306"/>
    <n v="3.0314084642516241"/>
    <n v="0.6646619757625305"/>
    <n v="1.9845773155868855"/>
    <n v="0.20844135643856737"/>
    <d v="2007-08-01T00:00:00"/>
  </r>
  <r>
    <n v="6577"/>
    <s v="Basic Sun Preparations"/>
    <n v="2007"/>
    <x v="9"/>
    <n v="514"/>
    <n v="1945.52"/>
    <n v="2286.08"/>
    <n v="779.53"/>
    <n v="18"/>
    <n v="1075"/>
    <n v="22168"/>
    <x v="2"/>
    <n v="145258"/>
    <n v="645"/>
    <n v="50108.97"/>
    <s v="Pacific"/>
    <n v="4.4476264591439687"/>
    <n v="127.00444444444445"/>
    <n v="2.126586046511628"/>
    <n v="3.359091424200396"/>
    <n v="3.2890356997221271"/>
    <n v="1.255272505103306"/>
    <n v="3.0314084642516241"/>
    <n v="0.64812830520512021"/>
    <n v="2.10381891909709"/>
    <n v="0.32768295994877189"/>
    <d v="2007-09-01T00:00:00"/>
  </r>
  <r>
    <n v="6577"/>
    <s v="Basic Sun Preparations"/>
    <n v="2007"/>
    <x v="11"/>
    <n v="691"/>
    <n v="2561.8200000000002"/>
    <n v="3010.35"/>
    <n v="964.79"/>
    <n v="18"/>
    <n v="1075"/>
    <n v="22168"/>
    <x v="2"/>
    <n v="145258"/>
    <n v="645"/>
    <n v="50108.97"/>
    <s v="Pacific"/>
    <n v="4.3565123010130247"/>
    <n v="167.24166666666667"/>
    <n v="2.8003255813953487"/>
    <n v="3.4786169920164225"/>
    <n v="3.4085486118438761"/>
    <n v="1.255272505103306"/>
    <n v="3.0314084642516241"/>
    <n v="0.6391389446422242"/>
    <n v="2.2233444869131165"/>
    <n v="0.44720852776479841"/>
    <d v="2007-11-01T00:00:00"/>
  </r>
  <r>
    <n v="6577"/>
    <s v="Basic Sun Preparations"/>
    <n v="2007"/>
    <x v="8"/>
    <n v="348"/>
    <n v="1315.77"/>
    <n v="1546.26"/>
    <n v="498.89"/>
    <n v="18"/>
    <n v="1075"/>
    <n v="22168"/>
    <x v="2"/>
    <n v="145258"/>
    <n v="645"/>
    <n v="50108.97"/>
    <s v="Pacific"/>
    <n v="4.4432758620689654"/>
    <n v="85.903333333333336"/>
    <n v="1.4383813953488371"/>
    <n v="3.1892825213232081"/>
    <n v="3.1191799801133122"/>
    <n v="1.255272505103306"/>
    <n v="3.0314084642516241"/>
    <n v="0.64770327737662725"/>
    <n v="1.9340100162199021"/>
    <n v="0.15787405707158403"/>
    <d v="2007-12-01T00:00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74">
  <r>
    <n v="10"/>
    <s v="Basic Sun Preparations"/>
    <n v="2007"/>
    <x v="0"/>
    <n v="276"/>
    <n v="1154.3699999999999"/>
    <x v="0"/>
    <n v="592.80999999999995"/>
    <n v="18"/>
    <n v="777"/>
    <n v="68936"/>
    <x v="0"/>
    <n v="525825"/>
    <n v="442"/>
    <n v="94679.84"/>
    <s v="Mid-Atlantic"/>
    <n v="4.9146376811594203"/>
    <n v="75.357777777777784"/>
    <n v="1.7457400257400257"/>
    <n v="3.1324005881859187"/>
    <n v="3.0623450316996497"/>
    <n v="1.255272505103306"/>
    <n v="2.8904210188009141"/>
    <n v="0.69149150612070109"/>
    <n v="1.8771280830826127"/>
    <n v="0.24197956938500451"/>
    <d v="2007-02-01T00:00:00"/>
  </r>
  <r>
    <n v="10"/>
    <s v="Basic Sun Preparations"/>
    <n v="2007"/>
    <x v="1"/>
    <n v="268"/>
    <n v="1074.0999999999999"/>
    <x v="1"/>
    <n v="517.88"/>
    <n v="18"/>
    <n v="777"/>
    <n v="68936"/>
    <x v="0"/>
    <n v="525825"/>
    <n v="442"/>
    <n v="94679.84"/>
    <s v="Mid-Atlantic"/>
    <n v="4.709440298507463"/>
    <n v="70.118333333333339"/>
    <n v="1.6243629343629344"/>
    <n v="3.1011040897535453"/>
    <n v="3.0310447165837049"/>
    <n v="1.255272505103306"/>
    <n v="2.8904210188009141"/>
    <n v="0.6729692957247565"/>
    <n v="1.8458315846502393"/>
    <n v="0.21068307095263106"/>
    <d v="2007-03-01T00:00:00"/>
  </r>
  <r>
    <n v="10"/>
    <s v="Basic Sun Preparations"/>
    <n v="2007"/>
    <x v="2"/>
    <n v="310"/>
    <n v="1205.5999999999999"/>
    <x v="2"/>
    <n v="597.74"/>
    <n v="18"/>
    <n v="777"/>
    <n v="68936"/>
    <x v="0"/>
    <n v="525825"/>
    <n v="442"/>
    <n v="94679.84"/>
    <s v="Mid-Atlantic"/>
    <n v="4.5699354838709683"/>
    <n v="78.704444444444448"/>
    <n v="1.8232689832689835"/>
    <n v="3.1512717627888907"/>
    <n v="3.0812032393065754"/>
    <n v="1.255272505103306"/>
    <n v="2.8904210188009141"/>
    <n v="0.65991006895461812"/>
    <n v="1.8959992576855846"/>
    <n v="0.26085074398797653"/>
    <d v="2007-04-01T00:00:00"/>
  </r>
  <r>
    <n v="10"/>
    <s v="Basic Sun Preparations"/>
    <n v="2007"/>
    <x v="3"/>
    <n v="299"/>
    <n v="1253.21"/>
    <x v="3"/>
    <n v="679.61"/>
    <n v="18"/>
    <n v="777"/>
    <n v="68936"/>
    <x v="0"/>
    <n v="525825"/>
    <n v="442"/>
    <n v="94679.84"/>
    <s v="Mid-Atlantic"/>
    <n v="4.9248494983277595"/>
    <n v="81.807222222222222"/>
    <n v="1.8951480051480052"/>
    <n v="3.1680641514739016"/>
    <n v="3.0980238516800567"/>
    <n v="1.255272505103306"/>
    <n v="2.8904210188009141"/>
    <n v="0.69239296314947185"/>
    <n v="1.9127916463705954"/>
    <n v="0.27764313267298718"/>
    <d v="2007-01-01T00:00:00"/>
  </r>
  <r>
    <n v="10"/>
    <s v="Basic Sun Preparations"/>
    <n v="2007"/>
    <x v="4"/>
    <n v="714"/>
    <n v="2820.43"/>
    <x v="4"/>
    <n v="1306.18"/>
    <n v="18"/>
    <n v="777"/>
    <n v="68936"/>
    <x v="0"/>
    <n v="525825"/>
    <n v="442"/>
    <n v="94679.84"/>
    <s v="Mid-Atlantic"/>
    <n v="4.6415406162464983"/>
    <n v="184.11444444444444"/>
    <n v="4.265199485199485"/>
    <n v="3.5203603669176662"/>
    <n v="3.4503153254792513"/>
    <n v="1.255272505103306"/>
    <n v="2.8904210188009141"/>
    <n v="0.66666215514149174"/>
    <n v="2.2650878618143602"/>
    <n v="0.62993934811675178"/>
    <d v="2007-06-01T00:00:00"/>
  </r>
  <r>
    <n v="10"/>
    <s v="Basic Sun Preparations"/>
    <n v="2007"/>
    <x v="5"/>
    <n v="446"/>
    <n v="1786.66"/>
    <x v="5"/>
    <n v="981.44"/>
    <n v="18"/>
    <n v="777"/>
    <n v="68936"/>
    <x v="0"/>
    <n v="525825"/>
    <n v="442"/>
    <n v="94679.84"/>
    <s v="Mid-Atlantic"/>
    <n v="4.7071973094170403"/>
    <n v="116.63388888888888"/>
    <n v="2.7019433719433716"/>
    <n v="3.3220972615216304"/>
    <n v="3.2520419144682862"/>
    <n v="1.255272505103306"/>
    <n v="2.8904210188009141"/>
    <n v="0.67276240280948862"/>
    <n v="2.0668247564183244"/>
    <n v="0.43167624272071614"/>
    <d v="2007-07-01T00:00:00"/>
  </r>
  <r>
    <n v="10"/>
    <s v="Basic Sun Preparations"/>
    <n v="2007"/>
    <x v="6"/>
    <n v="556"/>
    <n v="2208.33"/>
    <x v="6"/>
    <n v="780.4"/>
    <n v="18"/>
    <n v="777"/>
    <n v="68936"/>
    <x v="0"/>
    <n v="525825"/>
    <n v="442"/>
    <n v="94679.84"/>
    <s v="Mid-Atlantic"/>
    <n v="4.667212230215827"/>
    <n v="144.16499999999999"/>
    <n v="3.3397297297297293"/>
    <n v="3.4141323414099993"/>
    <n v="3.3440639723498475"/>
    <n v="1.255272505103306"/>
    <n v="2.8904210188009141"/>
    <n v="0.66905754982794174"/>
    <n v="2.1588598363066933"/>
    <n v="0.52371132260908493"/>
    <d v="2007-08-01T00:00:00"/>
  </r>
  <r>
    <n v="10"/>
    <s v="Basic Sun Preparations"/>
    <n v="2007"/>
    <x v="7"/>
    <n v="705"/>
    <n v="2779.81"/>
    <x v="7"/>
    <n v="1274.5999999999999"/>
    <n v="18"/>
    <n v="777"/>
    <n v="68936"/>
    <x v="0"/>
    <n v="525825"/>
    <n v="442"/>
    <n v="94679.84"/>
    <s v="Mid-Atlantic"/>
    <n v="4.6329929078014187"/>
    <n v="181.45888888888891"/>
    <n v="4.2036808236808243"/>
    <n v="3.5140507523758475"/>
    <n v="3.4440151129067527"/>
    <n v="1.255272505103306"/>
    <n v="2.8904210188009141"/>
    <n v="0.66586163538444898"/>
    <n v="2.2587782472725415"/>
    <n v="0.62362973357493345"/>
    <d v="2007-05-01T00:00:00"/>
  </r>
  <r>
    <n v="10"/>
    <s v="Basic Sun Preparations"/>
    <n v="2007"/>
    <x v="8"/>
    <n v="700"/>
    <n v="2628.96"/>
    <x v="8"/>
    <n v="861.01"/>
    <n v="18"/>
    <n v="777"/>
    <n v="68936"/>
    <x v="0"/>
    <n v="525825"/>
    <n v="442"/>
    <n v="94679.84"/>
    <s v="Mid-Atlantic"/>
    <n v="4.4129000000000005"/>
    <n v="171.61277777777778"/>
    <n v="3.9755855855855859"/>
    <n v="3.4898221260972391"/>
    <n v="3.4197839783043724"/>
    <n v="1.255272505103306"/>
    <n v="2.8904210188009141"/>
    <n v="0.64472408608298226"/>
    <n v="2.2345496209939331"/>
    <n v="0.59940110729632479"/>
    <d v="2007-12-01T00:00:00"/>
  </r>
  <r>
    <n v="10"/>
    <s v="Basic Sun Preparations"/>
    <n v="2007"/>
    <x v="9"/>
    <n v="882"/>
    <n v="3364.38"/>
    <x v="9"/>
    <n v="1356.92"/>
    <n v="18"/>
    <n v="777"/>
    <n v="68936"/>
    <x v="0"/>
    <n v="525825"/>
    <n v="442"/>
    <n v="94679.84"/>
    <s v="Mid-Atlantic"/>
    <n v="4.4820408163265304"/>
    <n v="219.62"/>
    <n v="5.0877220077220073"/>
    <n v="3.5969443923118236"/>
    <n v="3.5269050425904287"/>
    <n v="1.255272505103306"/>
    <n v="2.8904210188009141"/>
    <n v="0.65147580718000397"/>
    <n v="2.3416718872085176"/>
    <n v="0.70652337351090944"/>
    <d v="2007-09-01T00:00:00"/>
  </r>
  <r>
    <n v="19"/>
    <s v="Basic Sun Preparations"/>
    <n v="2007"/>
    <x v="4"/>
    <n v="159"/>
    <n v="614.47"/>
    <x v="10"/>
    <n v="255.87"/>
    <n v="5"/>
    <n v="237"/>
    <n v="11545"/>
    <x v="1"/>
    <n v="32981"/>
    <n v="160"/>
    <n v="16435.91"/>
    <s v="Pacific"/>
    <n v="4.5411320754716975"/>
    <n v="144.40799999999999"/>
    <n v="3.0465822784810124"/>
    <n v="2.8585612575392805"/>
    <n v="2.7885006843705566"/>
    <n v="0.69897000433601886"/>
    <n v="2.374748346010104"/>
    <n v="0.65716413321882905"/>
    <n v="2.1595912532032617"/>
    <n v="0.48381291152917671"/>
    <d v="2007-06-01T00:00:00"/>
  </r>
  <r>
    <n v="19"/>
    <s v="Basic Sun Preparations"/>
    <n v="2007"/>
    <x v="5"/>
    <n v="94"/>
    <n v="437.54"/>
    <x v="11"/>
    <n v="209.28"/>
    <n v="5"/>
    <n v="237"/>
    <n v="11545"/>
    <x v="1"/>
    <n v="32981"/>
    <n v="160"/>
    <n v="16435.91"/>
    <s v="Pacific"/>
    <n v="5.4689361702127668"/>
    <n v="102.816"/>
    <n v="2.1691139240506332"/>
    <n v="2.711030708207443"/>
    <n v="2.6410177624673286"/>
    <n v="0.69897000433601886"/>
    <n v="2.374748346010104"/>
    <n v="0.7379028546077443"/>
    <n v="2.0120607038714242"/>
    <n v="0.33628236219733904"/>
    <d v="2007-07-01T00:00:00"/>
  </r>
  <r>
    <n v="19"/>
    <s v="Basic Sun Preparations"/>
    <n v="2007"/>
    <x v="7"/>
    <n v="160"/>
    <n v="688.84"/>
    <x v="12"/>
    <n v="290.86"/>
    <n v="5"/>
    <n v="237"/>
    <n v="11545"/>
    <x v="1"/>
    <n v="32981"/>
    <n v="160"/>
    <n v="16435.91"/>
    <s v="Pacific"/>
    <n v="5.0589374999999999"/>
    <n v="161.886"/>
    <n v="3.4153164556962023"/>
    <n v="2.9081792966616877"/>
    <n v="2.8381183580665166"/>
    <n v="0.69897000433601886"/>
    <n v="2.374748346010104"/>
    <n v="0.70405931400576283"/>
    <n v="2.209209292325669"/>
    <n v="0.53343095065158375"/>
    <d v="2007-05-01T00:00:00"/>
  </r>
  <r>
    <n v="19"/>
    <s v="Basic Sun Preparations"/>
    <n v="2007"/>
    <x v="3"/>
    <n v="65"/>
    <n v="270.75"/>
    <x v="13"/>
    <n v="139.38999999999999"/>
    <n v="5"/>
    <n v="237"/>
    <n v="11545"/>
    <x v="1"/>
    <n v="32981"/>
    <n v="160"/>
    <n v="16435.91"/>
    <s v="Pacific"/>
    <n v="4.8947692307692314"/>
    <n v="63.632000000000005"/>
    <n v="1.3424472573839663"/>
    <n v="2.502645577977924"/>
    <n v="2.4325684652973578"/>
    <n v="0.69897000433601886"/>
    <n v="2.374748346010104"/>
    <n v="0.6897322213350684"/>
    <n v="1.8036755736419052"/>
    <n v="0.12789723196782007"/>
    <d v="2007-01-01T00:00:00"/>
  </r>
  <r>
    <n v="19"/>
    <s v="Basic Sun Preparations"/>
    <n v="2007"/>
    <x v="0"/>
    <n v="40"/>
    <n v="131.01"/>
    <x v="14"/>
    <n v="45.22"/>
    <n v="5"/>
    <n v="237"/>
    <n v="11545"/>
    <x v="1"/>
    <n v="32981"/>
    <n v="160"/>
    <n v="16435.91"/>
    <s v="Pacific"/>
    <n v="3.8490000000000002"/>
    <n v="30.792000000000002"/>
    <n v="0.64962025316455696"/>
    <n v="2.1874079024225535"/>
    <n v="2.1173044466410027"/>
    <n v="0.69897000433601886"/>
    <n v="2.374748346010104"/>
    <n v="0.58534791109459094"/>
    <n v="1.4884378980865345"/>
    <n v="-0.18734044358755053"/>
    <d v="2007-02-01T00:00:00"/>
  </r>
  <r>
    <n v="19"/>
    <s v="Basic Sun Preparations"/>
    <n v="2007"/>
    <x v="1"/>
    <n v="40"/>
    <n v="138.78"/>
    <x v="15"/>
    <n v="54.46"/>
    <n v="5"/>
    <n v="237"/>
    <n v="11545"/>
    <x v="1"/>
    <n v="32981"/>
    <n v="160"/>
    <n v="16435.91"/>
    <s v="Pacific"/>
    <n v="4.0774999999999997"/>
    <n v="32.619999999999997"/>
    <n v="0.68818565400843879"/>
    <n v="2.2124539610402758"/>
    <n v="2.1423268831542632"/>
    <n v="0.69897000433601886"/>
    <n v="2.374748346010104"/>
    <n v="0.61039396971231341"/>
    <n v="1.5134839567042571"/>
    <n v="-0.16229438496982809"/>
    <d v="2007-03-01T00:00:00"/>
  </r>
  <r>
    <n v="19"/>
    <s v="Basic Sun Preparations"/>
    <n v="2007"/>
    <x v="2"/>
    <n v="76"/>
    <n v="323.35000000000002"/>
    <x v="16"/>
    <n v="200.73"/>
    <n v="5"/>
    <n v="237"/>
    <n v="11545"/>
    <x v="1"/>
    <n v="32981"/>
    <n v="160"/>
    <n v="16435.91"/>
    <s v="Pacific"/>
    <n v="4.9994736842105256"/>
    <n v="75.99199999999999"/>
    <n v="1.6032067510548522"/>
    <n v="2.5797378790019563"/>
    <n v="2.5096728652831355"/>
    <n v="0.69897000433601886"/>
    <n v="2.374748346010104"/>
    <n v="0.69892428672116491"/>
    <n v="1.8807678746659375"/>
    <n v="0.20498953299185241"/>
    <d v="2007-04-01T00:00:00"/>
  </r>
  <r>
    <n v="19"/>
    <s v="Basic Sun Preparations"/>
    <n v="2007"/>
    <x v="9"/>
    <n v="215"/>
    <n v="876.59"/>
    <x v="17"/>
    <n v="294.54000000000002"/>
    <n v="5"/>
    <n v="237"/>
    <n v="11545"/>
    <x v="1"/>
    <n v="32981"/>
    <n v="160"/>
    <n v="16435.91"/>
    <s v="Pacific"/>
    <n v="4.7907906976744181"/>
    <n v="206.00399999999999"/>
    <n v="4.3460759493670889"/>
    <n v="3.0128456575258618"/>
    <n v="2.9427965119834769"/>
    <n v="0.69897000433601886"/>
    <n v="2.374748346010104"/>
    <n v="0.68040719761025625"/>
    <n v="2.313875653189843"/>
    <n v="0.63809731151575777"/>
    <d v="2007-09-01T00:00:00"/>
  </r>
  <r>
    <n v="19"/>
    <s v="Basic Sun Preparations"/>
    <n v="2007"/>
    <x v="10"/>
    <n v="460"/>
    <n v="1792.52"/>
    <x v="18"/>
    <n v="583.78"/>
    <n v="5"/>
    <n v="237"/>
    <n v="11545"/>
    <x v="1"/>
    <n v="32981"/>
    <n v="160"/>
    <n v="16435.91"/>
    <s v="Pacific"/>
    <n v="4.5791086956521738"/>
    <n v="421.27799999999996"/>
    <n v="8.8877215189873411"/>
    <n v="3.3235387843076927"/>
    <n v="3.2534640099974008"/>
    <n v="0.69897000433601886"/>
    <n v="2.374748346010104"/>
    <n v="0.66078095262611869"/>
    <n v="2.6245687799716739"/>
    <n v="0.9487904382975888"/>
    <d v="2007-10-01T00:00:00"/>
  </r>
  <r>
    <n v="19"/>
    <s v="Basic Sun Preparations"/>
    <n v="2007"/>
    <x v="11"/>
    <n v="262"/>
    <n v="1052.8900000000001"/>
    <x v="19"/>
    <n v="348.92"/>
    <n v="5"/>
    <n v="237"/>
    <n v="11545"/>
    <x v="1"/>
    <n v="32981"/>
    <n v="160"/>
    <n v="16435.91"/>
    <s v="Pacific"/>
    <n v="4.7222900763358782"/>
    <n v="247.44800000000001"/>
    <n v="5.2204219409282704"/>
    <n v="3.0924539523095267"/>
    <n v="3.0223830009210828"/>
    <n v="0.69897000433601886"/>
    <n v="2.374748346010104"/>
    <n v="0.67415266098978111"/>
    <n v="2.3934839479735075"/>
    <n v="0.7177056062994227"/>
    <d v="2007-11-01T00:00:00"/>
  </r>
  <r>
    <n v="19"/>
    <s v="Basic Sun Preparations"/>
    <n v="2007"/>
    <x v="6"/>
    <n v="146"/>
    <n v="609.15"/>
    <x v="20"/>
    <n v="226.62"/>
    <n v="5"/>
    <n v="237"/>
    <n v="11545"/>
    <x v="1"/>
    <n v="32981"/>
    <n v="160"/>
    <n v="16435.91"/>
    <s v="Pacific"/>
    <n v="4.9030821917808218"/>
    <n v="143.17000000000002"/>
    <n v="3.020464135021097"/>
    <n v="2.8548220292952862"/>
    <n v="2.784724248545718"/>
    <n v="0.69897000433601886"/>
    <n v="2.374748346010104"/>
    <n v="0.69046917351084902"/>
    <n v="2.1558520249592674"/>
    <n v="0.48007368328518224"/>
    <d v="2007-08-01T00:00:00"/>
  </r>
  <r>
    <n v="19"/>
    <s v="Basic Sun Preparations"/>
    <n v="2007"/>
    <x v="8"/>
    <n v="115"/>
    <n v="346.79"/>
    <x v="21"/>
    <n v="101.46"/>
    <n v="5"/>
    <n v="237"/>
    <n v="11545"/>
    <x v="1"/>
    <n v="32981"/>
    <n v="160"/>
    <n v="16435.91"/>
    <s v="Pacific"/>
    <n v="3.5436521739130433"/>
    <n v="81.503999999999991"/>
    <n v="1.719493670886076"/>
    <n v="2.61014892761954"/>
    <n v="2.5400665657146839"/>
    <n v="0.69897000433601886"/>
    <n v="2.374748346010104"/>
    <n v="0.54945108726592817"/>
    <n v="1.911178923283521"/>
    <n v="0.23540058160943603"/>
    <d v="2007-12-01T00:00:00"/>
  </r>
  <r>
    <n v="23"/>
    <s v="Basic Sun Preparations"/>
    <n v="2007"/>
    <x v="3"/>
    <n v="602"/>
    <n v="2320.2800000000002"/>
    <x v="22"/>
    <n v="1184.52"/>
    <n v="18"/>
    <n v="2109"/>
    <n v="96876"/>
    <x v="2"/>
    <n v="299374"/>
    <n v="1018.2"/>
    <n v="185999.5"/>
    <s v="Pacific"/>
    <n v="4.5287541528239199"/>
    <n v="151.46166666666667"/>
    <n v="1.2927027027027027"/>
    <n v="3.4355752365444556"/>
    <n v="3.365540396579453"/>
    <n v="1.255272505103306"/>
    <n v="3.3240765797394864"/>
    <n v="0.65597874528663092"/>
    <n v="2.1803027314411496"/>
    <n v="0.11149865680496915"/>
    <d v="2007-01-01T00:00:00"/>
  </r>
  <r>
    <n v="23"/>
    <s v="Basic Sun Preparations"/>
    <n v="2007"/>
    <x v="0"/>
    <n v="483"/>
    <n v="1957.78"/>
    <x v="23"/>
    <n v="1083.51"/>
    <n v="18"/>
    <n v="2109"/>
    <n v="96876"/>
    <x v="2"/>
    <n v="299374"/>
    <n v="1018.2"/>
    <n v="185999.5"/>
    <s v="Pacific"/>
    <n v="4.7628157349896485"/>
    <n v="127.80222222222223"/>
    <n v="1.0907728781412993"/>
    <n v="3.3618109104942171"/>
    <n v="3.2917638875927038"/>
    <n v="1.255272505103306"/>
    <n v="3.3240765797394864"/>
    <n v="0.67786377974270484"/>
    <n v="2.1065384053909106"/>
    <n v="3.7734330754730545E-2"/>
    <d v="2007-02-01T00:00:00"/>
  </r>
  <r>
    <n v="23"/>
    <s v="Basic Sun Preparations"/>
    <n v="2007"/>
    <x v="1"/>
    <n v="455"/>
    <n v="1618.28"/>
    <x v="24"/>
    <n v="852.58"/>
    <n v="18"/>
    <n v="2109"/>
    <n v="96876"/>
    <x v="2"/>
    <n v="299374"/>
    <n v="1018.2"/>
    <n v="185999.5"/>
    <s v="Pacific"/>
    <n v="4.1793186813186809"/>
    <n v="105.64388888888888"/>
    <n v="0.9016548127074443"/>
    <n v="3.279116884876919"/>
    <n v="3.2090536668030167"/>
    <n v="1.255272505103306"/>
    <n v="3.3240765797394864"/>
    <n v="0.6211054882198066"/>
    <n v="2.023844379773613"/>
    <n v="-4.4959694862567338E-2"/>
    <d v="2007-03-01T00:00:00"/>
  </r>
  <r>
    <n v="23"/>
    <s v="Basic Sun Preparations"/>
    <n v="2007"/>
    <x v="2"/>
    <n v="710"/>
    <n v="2453.88"/>
    <x v="25"/>
    <n v="1268.5"/>
    <n v="18"/>
    <n v="2109"/>
    <n v="96876"/>
    <x v="2"/>
    <n v="299374"/>
    <n v="1018.2"/>
    <n v="185999.5"/>
    <s v="Pacific"/>
    <n v="4.0611690140845065"/>
    <n v="160.19055555555553"/>
    <n v="1.3672024656235182"/>
    <n v="3.4599094126629062"/>
    <n v="3.3898533209777484"/>
    <n v="1.255272505103306"/>
    <n v="3.3240765797394864"/>
    <n v="0.60865106394383084"/>
    <n v="2.2046369075596002"/>
    <n v="0.1358328329234198"/>
    <d v="2007-04-01T00:00:00"/>
  </r>
  <r>
    <n v="52"/>
    <s v="Basic Sun Preparations"/>
    <n v="2007"/>
    <x v="1"/>
    <n v="156"/>
    <n v="544.95000000000005"/>
    <x v="26"/>
    <n v="241.66"/>
    <n v="9"/>
    <n v="684"/>
    <n v="35746"/>
    <x v="2"/>
    <n v="130277"/>
    <n v="377"/>
    <n v="45658.94"/>
    <s v="Pacific"/>
    <n v="4.1048717948717952"/>
    <n v="71.151111111111106"/>
    <n v="0.9361988304093567"/>
    <n v="2.8064241959489675"/>
    <n v="2.7363566569183959"/>
    <n v="0.95424250943932487"/>
    <n v="2.8350561017201161"/>
    <n v="0.61329959759450614"/>
    <n v="1.8521816865096428"/>
    <n v="-2.8631905771148533E-2"/>
    <d v="2007-03-01T00:00:00"/>
  </r>
  <r>
    <n v="52"/>
    <s v="Basic Sun Preparations"/>
    <n v="2007"/>
    <x v="2"/>
    <n v="238"/>
    <n v="898.84"/>
    <x v="27"/>
    <n v="417.59"/>
    <n v="9"/>
    <n v="684"/>
    <n v="35746"/>
    <x v="2"/>
    <n v="130277"/>
    <n v="377"/>
    <n v="45658.94"/>
    <s v="Pacific"/>
    <n v="4.4379831932773106"/>
    <n v="117.36"/>
    <n v="1.5442105263157895"/>
    <n v="3.023762610274551"/>
    <n v="2.9536823910643282"/>
    <n v="0.95424250943932487"/>
    <n v="2.8350561017201161"/>
    <n v="0.64718565321803911"/>
    <n v="2.0695201008352262"/>
    <n v="0.18870650855443491"/>
    <d v="2007-04-01T00:00:00"/>
  </r>
  <r>
    <n v="52"/>
    <s v="Basic Sun Preparations"/>
    <n v="2007"/>
    <x v="7"/>
    <n v="256"/>
    <n v="1039.6600000000001"/>
    <x v="28"/>
    <n v="468.91"/>
    <n v="9"/>
    <n v="684"/>
    <n v="35746"/>
    <x v="2"/>
    <n v="130277"/>
    <n v="377"/>
    <n v="45658.94"/>
    <s v="Pacific"/>
    <n v="4.7719921875000004"/>
    <n v="135.73666666666668"/>
    <n v="1.7860087719298248"/>
    <n v="3.0869396893025223"/>
    <n v="3.0168913351969922"/>
    <n v="0.95424250943932487"/>
    <n v="2.8350561017201161"/>
    <n v="0.67869972399067291"/>
    <n v="2.1326971798631975"/>
    <n v="0.2518835875824062"/>
    <d v="2007-05-01T00:00:00"/>
  </r>
  <r>
    <n v="52"/>
    <s v="Basic Sun Preparations"/>
    <n v="2007"/>
    <x v="3"/>
    <n v="140"/>
    <n v="550.21"/>
    <x v="29"/>
    <n v="293.64999999999998"/>
    <n v="9"/>
    <n v="684"/>
    <n v="35746"/>
    <x v="2"/>
    <n v="130277"/>
    <n v="377"/>
    <n v="45658.94"/>
    <s v="Pacific"/>
    <n v="4.6185"/>
    <n v="71.843333333333334"/>
    <n v="0.94530701754385971"/>
    <n v="2.8106289836371174"/>
    <n v="2.7405284793749161"/>
    <n v="0.95424250943932487"/>
    <n v="2.8350561017201161"/>
    <n v="0.66450094795887937"/>
    <n v="1.8563864741977925"/>
    <n v="-2.4427118082998831E-2"/>
    <d v="2007-01-01T00:00:00"/>
  </r>
  <r>
    <n v="52"/>
    <s v="Basic Sun Preparations"/>
    <n v="2007"/>
    <x v="0"/>
    <n v="126"/>
    <n v="480.75"/>
    <x v="30"/>
    <n v="226.92"/>
    <n v="9"/>
    <n v="684"/>
    <n v="35746"/>
    <x v="2"/>
    <n v="130277"/>
    <n v="377"/>
    <n v="45658.94"/>
    <s v="Pacific"/>
    <n v="4.4836507936507939"/>
    <n v="62.771111111111118"/>
    <n v="0.82593567251461997"/>
    <n v="2.7520023256024384"/>
    <n v="2.6819192929105173"/>
    <n v="0.95424250943932487"/>
    <n v="2.8350561017201161"/>
    <n v="0.65163178048487536"/>
    <n v="1.7977598161631134"/>
    <n v="-8.3053776117678002E-2"/>
    <d v="2007-02-01T00:00:00"/>
  </r>
  <r>
    <n v="52"/>
    <s v="Basic Sun Preparations"/>
    <n v="2007"/>
    <x v="5"/>
    <n v="236"/>
    <n v="946.67"/>
    <x v="31"/>
    <n v="565.59"/>
    <n v="9"/>
    <n v="684"/>
    <n v="35746"/>
    <x v="2"/>
    <n v="130277"/>
    <n v="377"/>
    <n v="45658.94"/>
    <s v="Pacific"/>
    <n v="4.7133474576271182"/>
    <n v="123.59444444444443"/>
    <n v="1.6262426900584794"/>
    <n v="3.0462414591456235"/>
    <n v="2.9761986145306052"/>
    <n v="0.95424250943932487"/>
    <n v="2.8350561017201161"/>
    <n v="0.67332945617551676"/>
    <n v="2.0919989497062983"/>
    <n v="0.21118535742550712"/>
    <d v="2007-07-01T00:00:00"/>
  </r>
  <r>
    <n v="52"/>
    <s v="Basic Sun Preparations"/>
    <n v="2007"/>
    <x v="6"/>
    <n v="322"/>
    <n v="1185.93"/>
    <x v="32"/>
    <n v="468.79"/>
    <n v="9"/>
    <n v="684"/>
    <n v="35746"/>
    <x v="2"/>
    <n v="130277"/>
    <n v="377"/>
    <n v="45658.94"/>
    <s v="Pacific"/>
    <n v="4.3276397515527947"/>
    <n v="154.83333333333334"/>
    <n v="2.0372807017543861"/>
    <n v="3.1441069730493232"/>
    <n v="3.0740590553765408"/>
    <n v="0.95424250943932487"/>
    <n v="2.8350561017201161"/>
    <n v="0.63625110135349205"/>
    <n v="2.189864463609998"/>
    <n v="0.30905087132920683"/>
    <d v="2007-08-01T00:00:00"/>
  </r>
  <r>
    <n v="52"/>
    <s v="Basic Sun Preparations"/>
    <n v="2007"/>
    <x v="9"/>
    <n v="383"/>
    <n v="1417.7"/>
    <x v="33"/>
    <n v="485.71"/>
    <n v="9"/>
    <n v="684"/>
    <n v="35746"/>
    <x v="2"/>
    <n v="130277"/>
    <n v="377"/>
    <n v="45658.94"/>
    <s v="Pacific"/>
    <n v="4.3496866840731077"/>
    <n v="185.10333333333335"/>
    <n v="2.4355701754385968"/>
    <n v="3.2216567490200969"/>
    <n v="3.1515843393598968"/>
    <n v="0.95424250943932487"/>
    <n v="2.8350561017201161"/>
    <n v="0.63845797505147417"/>
    <n v="2.2674142395807722"/>
    <n v="0.38660064729998067"/>
    <d v="2007-09-01T00:00:00"/>
  </r>
  <r>
    <n v="52"/>
    <s v="Basic Sun Preparations"/>
    <n v="2007"/>
    <x v="4"/>
    <n v="411"/>
    <n v="1666.26"/>
    <x v="34"/>
    <n v="806.27"/>
    <n v="9"/>
    <n v="684"/>
    <n v="35746"/>
    <x v="2"/>
    <n v="130277"/>
    <n v="377"/>
    <n v="45658.94"/>
    <s v="Pacific"/>
    <n v="4.7636739659367393"/>
    <n v="217.54111111111109"/>
    <n v="2.8623830409356725"/>
    <n v="3.2917838518404672"/>
    <n v="3.2217427688325904"/>
    <n v="0.95424250943932487"/>
    <n v="2.8350561017201161"/>
    <n v="0.67794202996439812"/>
    <n v="2.3375413424011424"/>
    <n v="0.45672775012035116"/>
    <d v="2007-06-01T00:00:00"/>
  </r>
  <r>
    <n v="52"/>
    <s v="Basic Sun Preparations"/>
    <n v="2007"/>
    <x v="11"/>
    <n v="544"/>
    <n v="1944.25"/>
    <x v="35"/>
    <n v="710.63"/>
    <n v="9"/>
    <n v="684"/>
    <n v="35746"/>
    <x v="2"/>
    <n v="130277"/>
    <n v="377"/>
    <n v="45658.94"/>
    <s v="Pacific"/>
    <n v="4.1997794117647054"/>
    <n v="253.85333333333332"/>
    <n v="3.340175438596491"/>
    <n v="3.3588253799129344"/>
    <n v="3.288752107627162"/>
    <n v="0.95424250943932487"/>
    <n v="2.8350561017201161"/>
    <n v="0.62322648021475469"/>
    <n v="2.4045828704736096"/>
    <n v="0.52376927819281838"/>
    <d v="2007-11-01T00:00:00"/>
  </r>
  <r>
    <n v="52"/>
    <s v="Basic Sun Preparations"/>
    <n v="2007"/>
    <x v="8"/>
    <n v="270"/>
    <n v="938.71"/>
    <x v="36"/>
    <n v="239.08"/>
    <n v="9"/>
    <n v="684"/>
    <n v="35746"/>
    <x v="2"/>
    <n v="130277"/>
    <n v="377"/>
    <n v="45658.94"/>
    <s v="Pacific"/>
    <n v="4.0855555555555556"/>
    <n v="122.56666666666666"/>
    <n v="1.612719298245614"/>
    <n v="3.0426148845885246"/>
    <n v="2.9725314443936988"/>
    <n v="0.95424250943932487"/>
    <n v="2.8350561017201161"/>
    <n v="0.61125112042953755"/>
    <n v="2.0883723751491998"/>
    <n v="0.20755878286840859"/>
    <d v="2007-12-01T00:00:00"/>
  </r>
  <r>
    <n v="52"/>
    <s v="Basic Sun Preparations"/>
    <n v="2007"/>
    <x v="10"/>
    <n v="757"/>
    <n v="2721.34"/>
    <x v="37"/>
    <n v="873.23"/>
    <n v="9"/>
    <n v="684"/>
    <n v="35746"/>
    <x v="2"/>
    <n v="130277"/>
    <n v="377"/>
    <n v="45658.94"/>
    <s v="Pacific"/>
    <n v="4.2241479524438574"/>
    <n v="355.29777777777775"/>
    <n v="4.6749707602339177"/>
    <n v="3.504835000627311"/>
    <n v="3.4347828052487945"/>
    <n v="0.95424250943932487"/>
    <n v="2.8350561017201161"/>
    <n v="0.62573912112723817"/>
    <n v="2.5505924911879858"/>
    <n v="0.66977889890719455"/>
    <d v="2007-10-01T00:00:00"/>
  </r>
  <r>
    <n v="57"/>
    <s v="Basic Sun Preparations"/>
    <n v="2007"/>
    <x v="4"/>
    <n v="226"/>
    <n v="924.5"/>
    <x v="38"/>
    <n v="518.76"/>
    <n v="6"/>
    <n v="406"/>
    <n v="21880"/>
    <x v="2"/>
    <n v="47406"/>
    <n v="204.2"/>
    <n v="26671.59"/>
    <s v="Pacific"/>
    <n v="4.8071238938053105"/>
    <n v="181.06833333333336"/>
    <n v="2.6758866995073896"/>
    <n v="3.0359937544740108"/>
    <n v="2.965906915495192"/>
    <n v="0.77815125038364363"/>
    <n v="2.6085260335771943"/>
    <n v="0.68188531532660968"/>
    <n v="2.2578425040903669"/>
    <n v="0.42746772089681651"/>
    <d v="2007-06-01T00:00:00"/>
  </r>
  <r>
    <n v="57"/>
    <s v="Basic Sun Preparations"/>
    <n v="2007"/>
    <x v="2"/>
    <n v="99"/>
    <n v="365.88"/>
    <x v="39"/>
    <n v="154.97999999999999"/>
    <n v="6"/>
    <n v="406"/>
    <n v="21880"/>
    <x v="2"/>
    <n v="47406"/>
    <n v="204.2"/>
    <n v="26671.59"/>
    <s v="Pacific"/>
    <n v="4.3429292929292931"/>
    <n v="71.658333333333331"/>
    <n v="1.0589901477832513"/>
    <n v="2.6334179532849888"/>
    <n v="2.5633386704130054"/>
    <n v="0.77815125038364363"/>
    <n v="2.6085260335771943"/>
    <n v="0.63778275868743894"/>
    <n v="1.8552667029013452"/>
    <n v="2.4891919707794769E-2"/>
    <d v="2007-04-01T00:00:00"/>
  </r>
  <r>
    <n v="57"/>
    <s v="Basic Sun Preparations"/>
    <n v="2007"/>
    <x v="7"/>
    <n v="188"/>
    <n v="690.43"/>
    <x v="40"/>
    <n v="349.35"/>
    <n v="6"/>
    <n v="406"/>
    <n v="21880"/>
    <x v="2"/>
    <n v="47406"/>
    <n v="204.2"/>
    <n v="26671.59"/>
    <s v="Pacific"/>
    <n v="4.3159574468085102"/>
    <n v="135.23333333333332"/>
    <n v="1.9985221674876847"/>
    <n v="2.9092350033683072"/>
    <n v="2.839119653725974"/>
    <n v="0.77815125038364363"/>
    <n v="2.6085260335771943"/>
    <n v="0.63507715410462751"/>
    <n v="2.1310837529846638"/>
    <n v="0.30070896979111328"/>
    <d v="2007-05-01T00:00:00"/>
  </r>
  <r>
    <n v="57"/>
    <s v="Basic Sun Preparations"/>
    <n v="2007"/>
    <x v="3"/>
    <n v="88"/>
    <n v="328.14"/>
    <x v="41"/>
    <n v="159.05000000000001"/>
    <n v="6"/>
    <n v="406"/>
    <n v="21880"/>
    <x v="2"/>
    <n v="47406"/>
    <n v="204.2"/>
    <n v="26671.59"/>
    <s v="Pacific"/>
    <n v="4.3818181818181818"/>
    <n v="64.266666666666666"/>
    <n v="0.94975369458128089"/>
    <n v="2.5861370252307934"/>
    <n v="2.5160591737582823"/>
    <n v="0.77815125038364363"/>
    <n v="2.6085260335771943"/>
    <n v="0.64165435308062457"/>
    <n v="1.8079857748471495"/>
    <n v="-2.2389008346400899E-2"/>
    <d v="2007-01-01T00:00:00"/>
  </r>
  <r>
    <n v="57"/>
    <s v="Basic Sun Preparations"/>
    <n v="2007"/>
    <x v="0"/>
    <n v="89"/>
    <n v="325.23"/>
    <x v="42"/>
    <n v="215.02"/>
    <n v="6"/>
    <n v="406"/>
    <n v="21880"/>
    <x v="2"/>
    <n v="47406"/>
    <n v="204.2"/>
    <n v="26671.59"/>
    <s v="Pacific"/>
    <n v="4.2933707865168538"/>
    <n v="63.685000000000002"/>
    <n v="0.94115763546798037"/>
    <n v="2.5821884035297855"/>
    <n v="2.5121905991407667"/>
    <n v="0.77815125038364363"/>
    <n v="2.6085260335771943"/>
    <n v="0.63279839688487283"/>
    <n v="1.8040371531461421"/>
    <n v="-2.6337630047408449E-2"/>
    <d v="2007-02-01T00:00:00"/>
  </r>
  <r>
    <n v="57"/>
    <s v="Basic Sun Preparations"/>
    <n v="2007"/>
    <x v="1"/>
    <n v="111"/>
    <n v="440.39"/>
    <x v="43"/>
    <n v="224.73"/>
    <n v="6"/>
    <n v="406"/>
    <n v="21880"/>
    <x v="2"/>
    <n v="47406"/>
    <n v="204.2"/>
    <n v="26671.59"/>
    <s v="Pacific"/>
    <n v="4.6623423423423418"/>
    <n v="86.25333333333333"/>
    <n v="1.274679802955665"/>
    <n v="2.7139271381324317"/>
    <n v="2.6438374488234957"/>
    <n v="0.77815125038364363"/>
    <n v="2.6085260335771943"/>
    <n v="0.66860415934577444"/>
    <n v="1.9357758877487883"/>
    <n v="0.10540110455523777"/>
    <d v="2007-03-01T00:00:00"/>
  </r>
  <r>
    <n v="57"/>
    <s v="Basic Sun Preparations"/>
    <n v="2007"/>
    <x v="6"/>
    <n v="208"/>
    <n v="866.62"/>
    <x v="44"/>
    <n v="419.07"/>
    <n v="6"/>
    <n v="406"/>
    <n v="21880"/>
    <x v="2"/>
    <n v="47406"/>
    <n v="204.2"/>
    <n v="26671.59"/>
    <s v="Pacific"/>
    <n v="4.8955769230769226"/>
    <n v="169.71333333333334"/>
    <n v="2.5080788177339901"/>
    <n v="3.0078672138894187"/>
    <n v="2.9378287075340475"/>
    <n v="0.77815125038364363"/>
    <n v="2.6085260335771943"/>
    <n v="0.68980387892665707"/>
    <n v="2.2297159635057748"/>
    <n v="0.39934118031222449"/>
    <d v="2007-08-01T00:00:00"/>
  </r>
  <r>
    <n v="57"/>
    <s v="Basic Sun Preparations"/>
    <n v="2007"/>
    <x v="9"/>
    <n v="309"/>
    <n v="1188.58"/>
    <x v="45"/>
    <n v="593.11"/>
    <n v="6"/>
    <n v="406"/>
    <n v="21880"/>
    <x v="2"/>
    <n v="47406"/>
    <n v="204.2"/>
    <n v="26671.59"/>
    <s v="Pacific"/>
    <n v="4.5197411003236239"/>
    <n v="232.76666666666665"/>
    <n v="3.4399014778325121"/>
    <n v="3.1450720377049977"/>
    <n v="3.0750284181965339"/>
    <n v="0.77815125038364363"/>
    <n v="2.6085260335771943"/>
    <n v="0.65511355828016304"/>
    <n v="2.3669207873213542"/>
    <n v="0.53654600412780362"/>
    <d v="2007-09-01T00:00:00"/>
  </r>
  <r>
    <n v="57"/>
    <s v="Basic Sun Preparations"/>
    <n v="2007"/>
    <x v="10"/>
    <n v="599"/>
    <n v="2209.66"/>
    <x v="46"/>
    <n v="1025.27"/>
    <n v="6"/>
    <n v="406"/>
    <n v="21880"/>
    <x v="2"/>
    <n v="47406"/>
    <n v="204.2"/>
    <n v="26671.59"/>
    <s v="Pacific"/>
    <n v="4.3346243739565944"/>
    <n v="432.74"/>
    <n v="6.3951724137931034"/>
    <n v="3.4143782911251868"/>
    <n v="3.3443254540093266"/>
    <n v="0.77815125038364363"/>
    <n v="2.6085260335771943"/>
    <n v="0.63695146873587527"/>
    <n v="2.6362270407415429"/>
    <n v="0.8058522575479925"/>
    <d v="2007-10-01T00:00:00"/>
  </r>
  <r>
    <n v="57"/>
    <s v="Basic Sun Preparations"/>
    <n v="2007"/>
    <x v="5"/>
    <n v="152"/>
    <n v="585.55999999999995"/>
    <x v="47"/>
    <n v="414.11"/>
    <n v="6"/>
    <n v="406"/>
    <n v="21880"/>
    <x v="2"/>
    <n v="47406"/>
    <n v="204.2"/>
    <n v="26671.59"/>
    <s v="Pacific"/>
    <n v="4.5265131578947368"/>
    <n v="114.67166666666667"/>
    <n v="1.694655172413793"/>
    <n v="2.8376073750820323"/>
    <n v="2.7675714021135156"/>
    <n v="0.77815125038364363"/>
    <n v="2.6085260335771943"/>
    <n v="0.6557637871372598"/>
    <n v="2.0594561246983889"/>
    <n v="0.22908134150483819"/>
    <d v="2007-07-01T00:00:00"/>
  </r>
  <r>
    <n v="57"/>
    <s v="Basic Sun Preparations"/>
    <n v="2007"/>
    <x v="8"/>
    <n v="226"/>
    <n v="903.18"/>
    <x v="48"/>
    <n v="363.09"/>
    <n v="6"/>
    <n v="406"/>
    <n v="21880"/>
    <x v="2"/>
    <n v="47406"/>
    <n v="204.2"/>
    <n v="26671.59"/>
    <s v="Pacific"/>
    <n v="4.695884955752212"/>
    <n v="176.87833333333333"/>
    <n v="2.6139655172413794"/>
    <n v="3.0258258877587636"/>
    <n v="2.9557743120149986"/>
    <n v="0.77815125038364363"/>
    <n v="2.6085260335771943"/>
    <n v="0.67171744861136262"/>
    <n v="2.2476746373751202"/>
    <n v="0.41729985418156951"/>
    <d v="2007-12-01T00:00:00"/>
  </r>
  <r>
    <n v="57"/>
    <s v="Basic Sun Preparations"/>
    <n v="2007"/>
    <x v="11"/>
    <n v="408"/>
    <n v="1678.96"/>
    <x v="49"/>
    <n v="699.93"/>
    <n v="6"/>
    <n v="406"/>
    <n v="21880"/>
    <x v="2"/>
    <n v="47406"/>
    <n v="204.2"/>
    <n v="26671.59"/>
    <s v="Pacific"/>
    <n v="4.8355392156862749"/>
    <n v="328.81666666666666"/>
    <n v="4.8593596059113304"/>
    <n v="3.2951050728098084"/>
    <n v="3.2250403495113606"/>
    <n v="0.77815125038364363"/>
    <n v="2.6085260335771943"/>
    <n v="0.68444490971992822"/>
    <n v="2.5169538224261645"/>
    <n v="0.6865790392326141"/>
    <d v="2007-11-01T00:00:00"/>
  </r>
  <r>
    <n v="74"/>
    <s v="Basic Sun Preparations"/>
    <n v="2007"/>
    <x v="4"/>
    <n v="293"/>
    <n v="1179.21"/>
    <x v="50"/>
    <n v="452.14"/>
    <n v="5"/>
    <n v="400"/>
    <n v="21687"/>
    <x v="2"/>
    <n v="63846"/>
    <n v="265.2"/>
    <n v="32015.41"/>
    <s v="Pacific"/>
    <n v="4.7289761092150169"/>
    <n v="277.11799999999999"/>
    <n v="3.4639749999999996"/>
    <n v="3.1416347403195686"/>
    <n v="3.0715911534579923"/>
    <n v="0.69897000433601886"/>
    <n v="2.6020599913279625"/>
    <n v="0.67476711996545902"/>
    <n v="2.4426647359835498"/>
    <n v="0.53957474899160607"/>
    <d v="2007-06-01T00:00:00"/>
  </r>
  <r>
    <n v="74"/>
    <s v="Basic Sun Preparations"/>
    <n v="2007"/>
    <x v="5"/>
    <n v="191"/>
    <n v="764.62"/>
    <x v="51"/>
    <n v="370.93"/>
    <n v="5"/>
    <n v="400"/>
    <n v="21687"/>
    <x v="2"/>
    <n v="63846"/>
    <n v="265.2"/>
    <n v="32015.41"/>
    <s v="Pacific"/>
    <n v="4.7040314136125652"/>
    <n v="179.69400000000002"/>
    <n v="2.246175"/>
    <n v="2.9535035805524252"/>
    <n v="2.8834456535784314"/>
    <n v="0.69897000433601886"/>
    <n v="2.6020599913279625"/>
    <n v="0.67247021330469781"/>
    <n v="2.2545335762164065"/>
    <n v="0.35144358922446295"/>
    <d v="2007-07-01T00:00:00"/>
  </r>
  <r>
    <n v="74"/>
    <s v="Basic Sun Preparations"/>
    <n v="2007"/>
    <x v="7"/>
    <n v="270"/>
    <n v="1162.3499999999999"/>
    <x v="52"/>
    <n v="369.06"/>
    <n v="5"/>
    <n v="400"/>
    <n v="21687"/>
    <x v="2"/>
    <n v="63846"/>
    <n v="265.2"/>
    <n v="32015.41"/>
    <s v="Pacific"/>
    <n v="5.0587407407407401"/>
    <n v="273.17199999999997"/>
    <n v="3.41465"/>
    <n v="3.1354061866490213"/>
    <n v="3.0653369199486606"/>
    <n v="0.69897000433601886"/>
    <n v="2.6020599913279625"/>
    <n v="0.70404242249003413"/>
    <n v="2.4364361823130025"/>
    <n v="0.53334619532105909"/>
    <d v="2007-05-01T00:00:00"/>
  </r>
  <r>
    <n v="74"/>
    <s v="Basic Sun Preparations"/>
    <n v="2007"/>
    <x v="3"/>
    <n v="96"/>
    <n v="406.72"/>
    <x v="53"/>
    <n v="197.64"/>
    <n v="5"/>
    <n v="400"/>
    <n v="21687"/>
    <x v="2"/>
    <n v="63846"/>
    <n v="265.2"/>
    <n v="32015.41"/>
    <s v="Pacific"/>
    <n v="4.9788541666666672"/>
    <n v="95.594000000000008"/>
    <n v="1.194925"/>
    <n v="2.6794006387808871"/>
    <n v="2.6092955288739144"/>
    <n v="0.69897000433601886"/>
    <n v="2.6020599913279625"/>
    <n v="0.69712940574131865"/>
    <n v="1.9804306344448683"/>
    <n v="7.7340647452924613E-2"/>
    <d v="2007-01-01T00:00:00"/>
  </r>
  <r>
    <n v="74"/>
    <s v="Basic Sun Preparations"/>
    <n v="2007"/>
    <x v="0"/>
    <n v="86"/>
    <n v="325.54000000000002"/>
    <x v="54"/>
    <n v="136.84"/>
    <n v="5"/>
    <n v="400"/>
    <n v="21687"/>
    <x v="2"/>
    <n v="63846"/>
    <n v="265.2"/>
    <n v="32015.41"/>
    <s v="Pacific"/>
    <n v="4.4481395348837216"/>
    <n v="76.50800000000001"/>
    <n v="0.95635000000000003"/>
    <n v="2.5826768535314955"/>
    <n v="2.5126043591468319"/>
    <n v="0.69897000433601886"/>
    <n v="2.6020599913279625"/>
    <n v="0.64817840228792789"/>
    <n v="1.8837068491954767"/>
    <n v="-1.9383137796466818E-2"/>
    <d v="2007-02-01T00:00:00"/>
  </r>
  <r>
    <n v="74"/>
    <s v="Basic Sun Preparations"/>
    <n v="2007"/>
    <x v="1"/>
    <n v="73"/>
    <n v="325.16000000000003"/>
    <x v="55"/>
    <n v="198.6"/>
    <n v="5"/>
    <n v="400"/>
    <n v="21687"/>
    <x v="2"/>
    <n v="63846"/>
    <n v="265.2"/>
    <n v="32015.41"/>
    <s v="Pacific"/>
    <n v="5.2338356164383564"/>
    <n v="76.414000000000001"/>
    <n v="0.955175"/>
    <n v="2.5821429383794494"/>
    <n v="2.5120971148810134"/>
    <n v="0.69897000433601886"/>
    <n v="2.6020599913279625"/>
    <n v="0.71882007825899341"/>
    <n v="1.8831729340434304"/>
    <n v="-1.9917052948513057E-2"/>
    <d v="2007-03-01T00:00:00"/>
  </r>
  <r>
    <n v="74"/>
    <s v="Basic Sun Preparations"/>
    <n v="2007"/>
    <x v="2"/>
    <n v="137"/>
    <n v="555.62"/>
    <x v="56"/>
    <n v="315.24"/>
    <n v="5"/>
    <n v="400"/>
    <n v="21687"/>
    <x v="2"/>
    <n v="63846"/>
    <n v="265.2"/>
    <n v="32015.41"/>
    <s v="Pacific"/>
    <n v="4.765547445255474"/>
    <n v="130.57599999999999"/>
    <n v="1.6322000000000001"/>
    <n v="2.8148333648478752"/>
    <n v="2.7447778701348873"/>
    <n v="0.69897000433601886"/>
    <n v="2.6020599913279625"/>
    <n v="0.67811279769146848"/>
    <n v="2.1158633605118564"/>
    <n v="0.21277337351991291"/>
    <d v="2007-04-01T00:00:00"/>
  </r>
  <r>
    <n v="74"/>
    <s v="Basic Sun Preparations"/>
    <n v="2007"/>
    <x v="9"/>
    <n v="337"/>
    <n v="1433.66"/>
    <x v="57"/>
    <n v="418.37"/>
    <n v="5"/>
    <n v="400"/>
    <n v="21687"/>
    <x v="2"/>
    <n v="63846"/>
    <n v="265.2"/>
    <n v="32015.41"/>
    <s v="Pacific"/>
    <n v="4.9990207715133534"/>
    <n v="336.93400000000003"/>
    <n v="4.2116750000000005"/>
    <n v="3.2265148421718162"/>
    <n v="3.156446168325052"/>
    <n v="0.69897000433601886"/>
    <n v="2.6020599913279625"/>
    <n v="0.69888494130047751"/>
    <n v="2.5275448378357974"/>
    <n v="0.62445485084385377"/>
    <d v="2007-09-01T00:00:00"/>
  </r>
  <r>
    <n v="74"/>
    <s v="Basic Sun Preparations"/>
    <n v="2007"/>
    <x v="10"/>
    <n v="766"/>
    <n v="3226.29"/>
    <x v="58"/>
    <n v="1189.71"/>
    <n v="5"/>
    <n v="400"/>
    <n v="21687"/>
    <x v="2"/>
    <n v="63846"/>
    <n v="265.2"/>
    <n v="32015.41"/>
    <s v="Pacific"/>
    <n v="4.9491383812010445"/>
    <n v="758.20799999999997"/>
    <n v="9.4776000000000007"/>
    <n v="3.5787583667761127"/>
    <n v="3.5087034020297514"/>
    <n v="0.69897000433601886"/>
    <n v="2.6020599913279625"/>
    <n v="0.6945295971435087"/>
    <n v="2.879788362440094"/>
    <n v="0.97669837544815019"/>
    <d v="2007-10-01T00:00:00"/>
  </r>
  <r>
    <n v="74"/>
    <s v="Basic Sun Preparations"/>
    <n v="2007"/>
    <x v="11"/>
    <n v="487"/>
    <n v="2027.4"/>
    <x v="59"/>
    <n v="623.15"/>
    <n v="5"/>
    <n v="400"/>
    <n v="21687"/>
    <x v="2"/>
    <n v="63846"/>
    <n v="265.2"/>
    <n v="32015.41"/>
    <s v="Pacific"/>
    <n v="4.8918069815195073"/>
    <n v="476.46199999999999"/>
    <n v="5.955775"/>
    <n v="3.37699827374185"/>
    <n v="3.3069394421585399"/>
    <n v="0.69897000433601886"/>
    <n v="2.6020599913279625"/>
    <n v="0.68946931252721577"/>
    <n v="2.6780282694058313"/>
    <n v="0.77493828241388774"/>
    <d v="2007-11-01T00:00:00"/>
  </r>
  <r>
    <n v="74"/>
    <s v="Basic Sun Preparations"/>
    <n v="2007"/>
    <x v="6"/>
    <n v="204"/>
    <n v="865.57"/>
    <x v="60"/>
    <n v="371.95"/>
    <n v="5"/>
    <n v="400"/>
    <n v="21687"/>
    <x v="2"/>
    <n v="63846"/>
    <n v="265.2"/>
    <n v="32015.41"/>
    <s v="Pacific"/>
    <n v="4.98593137254902"/>
    <n v="203.42599999999999"/>
    <n v="2.5428250000000001"/>
    <n v="3.0073764639104636"/>
    <n v="2.9373021957058407"/>
    <n v="0.69897000433601886"/>
    <n v="2.6020599913279625"/>
    <n v="0.69774629648456477"/>
    <n v="2.3084064595744445"/>
    <n v="0.40531647258250109"/>
    <d v="2007-08-01T00:00:00"/>
  </r>
  <r>
    <n v="74"/>
    <s v="Basic Sun Preparations"/>
    <n v="2007"/>
    <x v="8"/>
    <n v="286"/>
    <n v="1095.8800000000001"/>
    <x v="61"/>
    <n v="381.19"/>
    <n v="5"/>
    <n v="400"/>
    <n v="21687"/>
    <x v="2"/>
    <n v="63846"/>
    <n v="265.2"/>
    <n v="32015.41"/>
    <s v="Pacific"/>
    <n v="4.5023426573426573"/>
    <n v="257.53399999999999"/>
    <n v="3.2191750000000003"/>
    <n v="3.1098045776651779"/>
    <n v="3.039763001054312"/>
    <n v="0.69897000433601886"/>
    <n v="2.6020599913279625"/>
    <n v="0.65343854453613504"/>
    <n v="2.4108345733291592"/>
    <n v="0.50774458633721575"/>
    <d v="2007-12-01T00:00:00"/>
  </r>
  <r>
    <n v="86"/>
    <s v="Basic Sun Preparations"/>
    <n v="2007"/>
    <x v="6"/>
    <n v="416"/>
    <n v="1543.28"/>
    <x v="62"/>
    <n v="749.33"/>
    <n v="15"/>
    <n v="1249"/>
    <n v="64209"/>
    <x v="2"/>
    <n v="91497"/>
    <n v="711"/>
    <n v="122943.89"/>
    <s v="Mid-Atlantic"/>
    <n v="4.359375"/>
    <n v="120.9"/>
    <n v="1.4519615692554044"/>
    <n v="3.2585175599164531"/>
    <n v="3.1884447280223136"/>
    <n v="1.1760912590556813"/>
    <n v="3.0965624383741357"/>
    <n v="0.63942422928971043"/>
    <n v="2.0824263008607717"/>
    <n v="0.16195512154231764"/>
    <d v="2007-08-01T00:00:00"/>
  </r>
  <r>
    <n v="86"/>
    <s v="Basic Sun Preparations"/>
    <n v="2007"/>
    <x v="9"/>
    <n v="645"/>
    <n v="2435.27"/>
    <x v="63"/>
    <n v="962.09"/>
    <n v="15"/>
    <n v="1249"/>
    <n v="64209"/>
    <x v="2"/>
    <n v="91497"/>
    <n v="711"/>
    <n v="122943.89"/>
    <s v="Mid-Atlantic"/>
    <n v="4.4364031007751938"/>
    <n v="190.76533333333333"/>
    <n v="2.2910168134507605"/>
    <n v="3.456590714801461"/>
    <n v="3.3865471187373282"/>
    <n v="1.1760912590556813"/>
    <n v="3.0965624383741357"/>
    <n v="0.64703100016619319"/>
    <n v="2.2804994557457796"/>
    <n v="0.36002827642732543"/>
    <d v="2007-09-01T00:00:00"/>
  </r>
  <r>
    <n v="86"/>
    <s v="Basic Sun Preparations"/>
    <n v="2007"/>
    <x v="8"/>
    <n v="640"/>
    <n v="2513.67"/>
    <x v="64"/>
    <n v="1003.39"/>
    <n v="15"/>
    <n v="1249"/>
    <n v="64209"/>
    <x v="2"/>
    <n v="91497"/>
    <n v="711"/>
    <n v="122943.89"/>
    <s v="Mid-Atlantic"/>
    <n v="4.6150312499999995"/>
    <n v="196.90799999999999"/>
    <n v="2.3647878302642114"/>
    <n v="3.4703546201164812"/>
    <n v="3.4003082619791711"/>
    <n v="1.1760912590556813"/>
    <n v="3.0965624383741357"/>
    <n v="0.66417464613259392"/>
    <n v="2.2942633610607999"/>
    <n v="0.37379218174234558"/>
    <d v="2007-12-01T00:00:00"/>
  </r>
  <r>
    <n v="86"/>
    <s v="Basic Sun Preparations"/>
    <n v="2007"/>
    <x v="3"/>
    <n v="263"/>
    <n v="1030.08"/>
    <x v="65"/>
    <n v="574.77"/>
    <n v="15"/>
    <n v="1249"/>
    <n v="64209"/>
    <x v="2"/>
    <n v="91497"/>
    <n v="711"/>
    <n v="122943.89"/>
    <s v="Mid-Atlantic"/>
    <n v="4.6019011406844106"/>
    <n v="80.686666666666667"/>
    <n v="0.96901521216973574"/>
    <n v="3.0828930332881792"/>
    <n v="3.0128709550055195"/>
    <n v="1.1760912590556813"/>
    <n v="3.0965624383741357"/>
    <n v="0.66293728479842151"/>
    <n v="1.9068017742324981"/>
    <n v="-1.3669405085956142E-2"/>
    <d v="2007-01-01T00:00:00"/>
  </r>
  <r>
    <n v="86"/>
    <s v="Basic Sun Preparations"/>
    <n v="2007"/>
    <x v="0"/>
    <n v="225"/>
    <n v="831.93"/>
    <x v="66"/>
    <n v="405.54"/>
    <n v="15"/>
    <n v="1249"/>
    <n v="64209"/>
    <x v="2"/>
    <n v="91497"/>
    <n v="711"/>
    <n v="122943.89"/>
    <s v="Mid-Atlantic"/>
    <n v="4.3443111111111108"/>
    <n v="65.164666666666662"/>
    <n v="0.78260208166533229"/>
    <n v="2.9901034371324648"/>
    <n v="2.9200867855543335"/>
    <n v="1.1760912590556813"/>
    <n v="3.0965624383741357"/>
    <n v="0.63792091902110237"/>
    <n v="1.8140121780767835"/>
    <n v="-0.10645900124167063"/>
    <d v="2007-02-01T00:00:00"/>
  </r>
  <r>
    <n v="86"/>
    <s v="Basic Sun Preparations"/>
    <n v="2007"/>
    <x v="1"/>
    <n v="291"/>
    <n v="1180.56"/>
    <x v="67"/>
    <n v="563.39"/>
    <n v="15"/>
    <n v="1249"/>
    <n v="64209"/>
    <x v="2"/>
    <n v="91497"/>
    <n v="711"/>
    <n v="122943.89"/>
    <s v="Mid-Atlantic"/>
    <n v="4.766941580756014"/>
    <n v="92.478666666666669"/>
    <n v="1.1106325060048039"/>
    <n v="3.1421328186325295"/>
    <n v="3.0720880642709374"/>
    <n v="1.1760912590556813"/>
    <n v="3.0965624383741357"/>
    <n v="0.67823982964662199"/>
    <n v="1.9660415595768481"/>
    <n v="4.5570380258393751E-2"/>
    <d v="2007-03-01T00:00:00"/>
  </r>
  <r>
    <n v="86"/>
    <s v="Basic Sun Preparations"/>
    <n v="2007"/>
    <x v="2"/>
    <n v="373"/>
    <n v="1503.25"/>
    <x v="68"/>
    <n v="710.1"/>
    <n v="15"/>
    <n v="1249"/>
    <n v="64209"/>
    <x v="2"/>
    <n v="91497"/>
    <n v="711"/>
    <n v="122943.89"/>
    <s v="Mid-Atlantic"/>
    <n v="4.735388739946381"/>
    <n v="117.75333333333333"/>
    <n v="1.4141713370696556"/>
    <n v="3.2470644689354513"/>
    <n v="3.1770312125175368"/>
    <n v="1.1760912590556813"/>
    <n v="3.0965624383741357"/>
    <n v="0.67535563712676372"/>
    <n v="2.07097320987977"/>
    <n v="0.15050203056131578"/>
    <d v="2007-04-01T00:00:00"/>
  </r>
  <r>
    <n v="86"/>
    <s v="Basic Sun Preparations"/>
    <n v="2007"/>
    <x v="7"/>
    <n v="646"/>
    <n v="2597.52"/>
    <x v="69"/>
    <n v="1243.19"/>
    <n v="15"/>
    <n v="1249"/>
    <n v="64209"/>
    <x v="2"/>
    <n v="91497"/>
    <n v="711"/>
    <n v="122943.89"/>
    <s v="Mid-Atlantic"/>
    <n v="4.7246130030959748"/>
    <n v="203.47333333333333"/>
    <n v="2.4436349079263411"/>
    <n v="3.4845987588820284"/>
    <n v="3.4145589001584544"/>
    <n v="1.1760912590556813"/>
    <n v="3.0965624383741357"/>
    <n v="0.6743662408869443"/>
    <n v="2.3085074998263471"/>
    <n v="0.38803632050789288"/>
    <d v="2007-05-01T00:00:00"/>
  </r>
  <r>
    <n v="86"/>
    <s v="Basic Sun Preparations"/>
    <n v="2007"/>
    <x v="5"/>
    <n v="479"/>
    <n v="1782.78"/>
    <x v="70"/>
    <n v="800.7"/>
    <n v="15"/>
    <n v="1249"/>
    <n v="64209"/>
    <x v="2"/>
    <n v="91497"/>
    <n v="711"/>
    <n v="122943.89"/>
    <s v="Mid-Atlantic"/>
    <n v="4.3734864300626306"/>
    <n v="139.66"/>
    <n v="1.6772618094475582"/>
    <n v="3.321163296760679"/>
    <n v="3.2510977533374286"/>
    <n v="1.1760912590556813"/>
    <n v="3.0965624383741357"/>
    <n v="0.64082778334611579"/>
    <n v="2.1450720377049977"/>
    <n v="0.22460085838654348"/>
    <d v="2007-07-01T00:00:00"/>
  </r>
  <r>
    <n v="118"/>
    <s v="Basic Sun Preparations"/>
    <n v="2007"/>
    <x v="3"/>
    <n v="88"/>
    <n v="334.89"/>
    <x v="71"/>
    <n v="128.1"/>
    <n v="4"/>
    <n v="270"/>
    <n v="11787"/>
    <x v="2"/>
    <n v="57480"/>
    <n v="181.2"/>
    <n v="17152.939999999999"/>
    <s v="Pacific"/>
    <n v="4.4717045454545454"/>
    <n v="98.377499999999998"/>
    <n v="1.4574444444444443"/>
    <n v="2.5949557732634099"/>
    <n v="2.524902179460859"/>
    <n v="0.6020599913279624"/>
    <n v="2.4313637641589874"/>
    <n v="0.65047310111324108"/>
    <n v="1.9928957819354474"/>
    <n v="0.16359200910442237"/>
    <d v="2007-01-01T00:00:00"/>
  </r>
  <r>
    <n v="118"/>
    <s v="Basic Sun Preparations"/>
    <n v="2007"/>
    <x v="0"/>
    <n v="69"/>
    <n v="312.25"/>
    <x v="72"/>
    <n v="154.80000000000001"/>
    <n v="4"/>
    <n v="270"/>
    <n v="11787"/>
    <x v="2"/>
    <n v="57480"/>
    <n v="181.2"/>
    <n v="17152.939999999999"/>
    <s v="Pacific"/>
    <n v="5.3173913043478258"/>
    <n v="91.724999999999994"/>
    <n v="1.3588888888888888"/>
    <n v="2.5645477117559481"/>
    <n v="2.4945024470461732"/>
    <n v="0.6020599913279624"/>
    <n v="2.4313637641589874"/>
    <n v="0.72569862101869254"/>
    <n v="1.9624877204279856"/>
    <n v="0.13318394759696056"/>
    <d v="2007-02-01T00:00:00"/>
  </r>
  <r>
    <n v="118"/>
    <s v="Basic Sun Preparations"/>
    <n v="2007"/>
    <x v="1"/>
    <n v="32"/>
    <n v="115.83"/>
    <x v="73"/>
    <n v="45.98"/>
    <n v="4"/>
    <n v="270"/>
    <n v="11787"/>
    <x v="2"/>
    <n v="57480"/>
    <n v="181.2"/>
    <n v="17152.939999999999"/>
    <s v="Pacific"/>
    <n v="4.2543749999999996"/>
    <n v="34.034999999999997"/>
    <n v="0.50422222222222213"/>
    <n v="2.1339857462685794"/>
    <n v="2.0638210563437114"/>
    <n v="0.6020599913279624"/>
    <n v="2.4313637641589874"/>
    <n v="0.62883576794867357"/>
    <n v="1.5319257549406171"/>
    <n v="-0.2973780178904078"/>
    <d v="2007-03-01T00:00:00"/>
  </r>
  <r>
    <n v="118"/>
    <s v="Basic Sun Preparations"/>
    <n v="2007"/>
    <x v="2"/>
    <n v="108"/>
    <n v="373.08"/>
    <x v="74"/>
    <n v="164.39"/>
    <n v="4"/>
    <n v="270"/>
    <n v="11787"/>
    <x v="2"/>
    <n v="57480"/>
    <n v="181.2"/>
    <n v="17152.939999999999"/>
    <s v="Pacific"/>
    <n v="4.0588888888888892"/>
    <n v="109.59"/>
    <n v="1.6235555555555556"/>
    <n v="2.6418309182595414"/>
    <n v="2.5718019680908166"/>
    <n v="0.6020599913279624"/>
    <n v="2.4313637641589874"/>
    <n v="0.60840716277259177"/>
    <n v="2.0397709269315789"/>
    <n v="0.21046715410055419"/>
    <d v="2007-04-01T00:00:00"/>
  </r>
  <r>
    <n v="118"/>
    <s v="Basic Sun Preparations"/>
    <n v="2007"/>
    <x v="7"/>
    <n v="164"/>
    <n v="656.23"/>
    <x v="75"/>
    <n v="257.41000000000003"/>
    <n v="4"/>
    <n v="270"/>
    <n v="11787"/>
    <x v="2"/>
    <n v="57480"/>
    <n v="181.2"/>
    <n v="17152.939999999999"/>
    <s v="Pacific"/>
    <n v="4.7021951219512195"/>
    <n v="192.79"/>
    <n v="2.8561481481481481"/>
    <n v="2.8871444946631812"/>
    <n v="2.8170560805709699"/>
    <n v="0.6020599913279624"/>
    <n v="2.4313637641589874"/>
    <n v="0.67230064661548328"/>
    <n v="2.2850845033352187"/>
    <n v="0.45578073050419388"/>
    <d v="2007-05-01T00:00:00"/>
  </r>
  <r>
    <n v="118"/>
    <s v="Basic Sun Preparations"/>
    <n v="2007"/>
    <x v="4"/>
    <n v="176"/>
    <n v="619.51"/>
    <x v="76"/>
    <n v="307.29000000000002"/>
    <n v="4"/>
    <n v="270"/>
    <n v="11787"/>
    <x v="2"/>
    <n v="57480"/>
    <n v="181.2"/>
    <n v="17152.939999999999"/>
    <s v="Pacific"/>
    <n v="4.1362500000000004"/>
    <n v="181.995"/>
    <n v="2.6962222222222221"/>
    <n v="2.8621194479820593"/>
    <n v="2.7920483210587608"/>
    <n v="0.6020599913279624"/>
    <n v="2.4313637641589874"/>
    <n v="0.61660678016790949"/>
    <n v="2.2600594566540968"/>
    <n v="0.43075568382307194"/>
    <d v="2007-06-01T00:00:00"/>
  </r>
  <r>
    <n v="118"/>
    <s v="Basic Sun Preparations"/>
    <n v="2007"/>
    <x v="5"/>
    <n v="138"/>
    <n v="480.59"/>
    <x v="77"/>
    <n v="227.86"/>
    <n v="4"/>
    <n v="270"/>
    <n v="11787"/>
    <x v="2"/>
    <n v="57480"/>
    <n v="181.2"/>
    <n v="17152.939999999999"/>
    <s v="Pacific"/>
    <n v="4.0923913043478262"/>
    <n v="141.1875"/>
    <n v="2.0916666666666668"/>
    <n v="2.7518562395924007"/>
    <n v="2.6817747298677936"/>
    <n v="0.6020599913279624"/>
    <n v="2.4313637641589874"/>
    <n v="0.61197715319116408"/>
    <n v="2.1497962482644382"/>
    <n v="0.32049247543341336"/>
    <d v="2007-07-01T00:00:00"/>
  </r>
  <r>
    <n v="118"/>
    <s v="Basic Sun Preparations"/>
    <n v="2007"/>
    <x v="6"/>
    <n v="143"/>
    <n v="579.74"/>
    <x v="78"/>
    <n v="191.4"/>
    <n v="4"/>
    <n v="270"/>
    <n v="11787"/>
    <x v="2"/>
    <n v="57480"/>
    <n v="181.2"/>
    <n v="17152.939999999999"/>
    <s v="Pacific"/>
    <n v="4.7639860139860142"/>
    <n v="170.3125"/>
    <n v="2.5231481481481484"/>
    <n v="2.8333065152846988"/>
    <n v="2.7632332661806163"/>
    <n v="0.6020599913279624"/>
    <n v="2.4313637641589874"/>
    <n v="0.67797047781963704"/>
    <n v="2.2312465239567363"/>
    <n v="0.40194275112571159"/>
    <d v="2007-08-01T00:00:00"/>
  </r>
  <r>
    <n v="118"/>
    <s v="Basic Sun Preparations"/>
    <n v="2007"/>
    <x v="9"/>
    <n v="235"/>
    <n v="899.5"/>
    <x v="79"/>
    <n v="413.34"/>
    <n v="4"/>
    <n v="270"/>
    <n v="11787"/>
    <x v="2"/>
    <n v="57480"/>
    <n v="181.2"/>
    <n v="17152.939999999999"/>
    <s v="Pacific"/>
    <n v="4.4974893617021277"/>
    <n v="264.22750000000002"/>
    <n v="3.9144814814814817"/>
    <n v="3.0240380070165012"/>
    <n v="2.9540011676815703"/>
    <n v="0.6020599913279624"/>
    <n v="2.4313637641589874"/>
    <n v="0.65297014474476478"/>
    <n v="2.4219780156885387"/>
    <n v="0.59267424285751369"/>
    <d v="2007-09-01T00:00:00"/>
  </r>
  <r>
    <n v="118"/>
    <s v="Basic Sun Preparations"/>
    <n v="2007"/>
    <x v="10"/>
    <n v="459"/>
    <n v="1797.46"/>
    <x v="80"/>
    <n v="710.17"/>
    <n v="4"/>
    <n v="270"/>
    <n v="11787"/>
    <x v="2"/>
    <n v="57480"/>
    <n v="181.2"/>
    <n v="17152.939999999999"/>
    <s v="Pacific"/>
    <n v="4.6015032679738566"/>
    <n v="528.02250000000004"/>
    <n v="7.8225555555555557"/>
    <n v="3.3247124203345901"/>
    <n v="3.2546592345361067"/>
    <n v="0.6020599913279624"/>
    <n v="2.4313637641589874"/>
    <n v="0.66289973479732878"/>
    <n v="2.7226524290066276"/>
    <n v="0.89334865617560266"/>
    <d v="2007-10-01T00:00:00"/>
  </r>
  <r>
    <n v="118"/>
    <s v="Basic Sun Preparations"/>
    <n v="2007"/>
    <x v="11"/>
    <n v="289"/>
    <n v="1138.25"/>
    <x v="81"/>
    <n v="476.99"/>
    <n v="4"/>
    <n v="270"/>
    <n v="11787"/>
    <x v="2"/>
    <n v="57480"/>
    <n v="181.2"/>
    <n v="17152.939999999999"/>
    <s v="Pacific"/>
    <n v="4.6277162629757784"/>
    <n v="334.35250000000002"/>
    <n v="4.9533703703703704"/>
    <n v="3.1262645661560771"/>
    <n v="3.0562376589802276"/>
    <n v="0.6020599913279624"/>
    <n v="2.4313637641589874"/>
    <n v="0.66536672339952929"/>
    <n v="2.5242045748281146"/>
    <n v="0.69490080199708981"/>
    <d v="2007-11-01T00:00:00"/>
  </r>
  <r>
    <n v="118"/>
    <s v="Basic Sun Preparations"/>
    <n v="2007"/>
    <x v="8"/>
    <n v="158"/>
    <n v="538.99"/>
    <x v="82"/>
    <n v="160.12"/>
    <n v="4"/>
    <n v="270"/>
    <n v="11787"/>
    <x v="2"/>
    <n v="57480"/>
    <n v="181.2"/>
    <n v="17152.939999999999"/>
    <s v="Pacific"/>
    <n v="4.0086075949367093"/>
    <n v="158.34"/>
    <n v="2.3457777777777777"/>
    <n v="2.8016506319316559"/>
    <n v="2.7315807077004557"/>
    <n v="0.6020599913279624"/>
    <n v="2.4313637641589874"/>
    <n v="0.60299354497723312"/>
    <n v="2.1995906406036934"/>
    <n v="0.37028686777266839"/>
    <d v="2007-12-01T00:00:00"/>
  </r>
  <r>
    <n v="127"/>
    <s v="Basic Sun Preparations"/>
    <n v="2007"/>
    <x v="3"/>
    <n v="91"/>
    <n v="373.44"/>
    <x v="83"/>
    <n v="209.43"/>
    <n v="6"/>
    <n v="430"/>
    <n v="14857"/>
    <x v="2"/>
    <n v="37568"/>
    <n v="268.2"/>
    <n v="22122.71"/>
    <s v="Pacific"/>
    <n v="4.8218681318681318"/>
    <n v="73.131666666666675"/>
    <n v="1.0204418604651164"/>
    <n v="2.6422567214680646"/>
    <n v="2.5722208343652762"/>
    <n v="0.77815125038364363"/>
    <n v="2.6334684555795866"/>
    <n v="0.68321532914697103"/>
    <n v="1.8641054710844209"/>
    <n v="8.7882658884781382E-3"/>
    <d v="2007-01-01T00:00:00"/>
  </r>
  <r>
    <n v="127"/>
    <s v="Basic Sun Preparations"/>
    <n v="2007"/>
    <x v="0"/>
    <n v="45"/>
    <n v="188.42"/>
    <x v="84"/>
    <n v="125.08"/>
    <n v="6"/>
    <n v="430"/>
    <n v="14857"/>
    <x v="2"/>
    <n v="37568"/>
    <n v="268.2"/>
    <n v="22122.71"/>
    <s v="Pacific"/>
    <n v="4.9195555555555552"/>
    <n v="36.896666666666668"/>
    <n v="0.51483720930232557"/>
    <n v="2.3451383831101009"/>
    <n v="2.2751269994581125"/>
    <n v="0.77815125038364363"/>
    <n v="2.6334684555795866"/>
    <n v="0.6919258693347573"/>
    <n v="1.5669871327264575"/>
    <n v="-0.2883300724694855"/>
    <d v="2007-02-01T00:00:00"/>
  </r>
  <r>
    <n v="127"/>
    <s v="Basic Sun Preparations"/>
    <n v="2007"/>
    <x v="1"/>
    <n v="58"/>
    <n v="235.63"/>
    <x v="85"/>
    <n v="119.42"/>
    <n v="6"/>
    <n v="430"/>
    <n v="14857"/>
    <x v="2"/>
    <n v="37568"/>
    <n v="268.2"/>
    <n v="22122.71"/>
    <s v="Pacific"/>
    <n v="4.774137931034482"/>
    <n v="46.15"/>
    <n v="0.64395348837209299"/>
    <n v="2.4423229557455746"/>
    <n v="2.3722305832501136"/>
    <n v="0.77815125038364363"/>
    <n v="2.6334684555795866"/>
    <n v="0.67889496218263712"/>
    <n v="1.6641717053619309"/>
    <n v="-0.19114549983401205"/>
    <d v="2007-03-01T00:00:00"/>
  </r>
  <r>
    <n v="127"/>
    <s v="Basic Sun Preparations"/>
    <n v="2007"/>
    <x v="2"/>
    <n v="85"/>
    <n v="314.39999999999998"/>
    <x v="86"/>
    <n v="177.09"/>
    <n v="6"/>
    <n v="430"/>
    <n v="14857"/>
    <x v="2"/>
    <n v="37568"/>
    <n v="268.2"/>
    <n v="22122.71"/>
    <s v="Pacific"/>
    <n v="4.3461176470588239"/>
    <n v="61.57"/>
    <n v="0.85911627906976751"/>
    <n v="2.5675204039751254"/>
    <n v="2.4974825373673704"/>
    <n v="0.77815125038364363"/>
    <n v="2.6334684555795866"/>
    <n v="0.63810147826083263"/>
    <n v="1.7893691535914817"/>
    <n v="-6.5948051604461141E-2"/>
    <d v="2007-04-01T00:00:00"/>
  </r>
  <r>
    <n v="127"/>
    <s v="Basic Sun Preparations"/>
    <n v="2007"/>
    <x v="7"/>
    <n v="173"/>
    <n v="707.43"/>
    <x v="87"/>
    <n v="356.32"/>
    <n v="6"/>
    <n v="430"/>
    <n v="14857"/>
    <x v="2"/>
    <n v="37568"/>
    <n v="268.2"/>
    <n v="22122.71"/>
    <s v="Pacific"/>
    <n v="4.804971098265896"/>
    <n v="138.54333333333332"/>
    <n v="1.9331627906976745"/>
    <n v="2.9197368828750063"/>
    <n v="2.8496834730051623"/>
    <n v="0.77815125038364363"/>
    <n v="2.6334684555795866"/>
    <n v="0.68169077974621073"/>
    <n v="2.1415856324913625"/>
    <n v="0.28626842729541963"/>
    <d v="2007-05-01T00:00:00"/>
  </r>
  <r>
    <n v="127"/>
    <s v="Basic Sun Preparations"/>
    <n v="2007"/>
    <x v="4"/>
    <n v="215"/>
    <n v="791.53"/>
    <x v="88"/>
    <n v="362.83"/>
    <n v="6"/>
    <n v="430"/>
    <n v="14857"/>
    <x v="2"/>
    <n v="37568"/>
    <n v="268.2"/>
    <n v="22122.71"/>
    <s v="Pacific"/>
    <n v="4.3257674418604646"/>
    <n v="155.00666666666666"/>
    <n v="2.1628837209302323"/>
    <n v="2.9685016274847955"/>
    <n v="2.8984673798269904"/>
    <n v="0.77815125038364363"/>
    <n v="2.6334684555795866"/>
    <n v="0.63606316756919012"/>
    <n v="2.1903503771011521"/>
    <n v="0.33503317190520898"/>
    <d v="2007-06-01T00:00:00"/>
  </r>
  <r>
    <n v="127"/>
    <s v="Basic Sun Preparations"/>
    <n v="2007"/>
    <x v="5"/>
    <n v="141"/>
    <n v="575.51"/>
    <x v="89"/>
    <n v="244.01"/>
    <n v="6"/>
    <n v="430"/>
    <n v="14857"/>
    <x v="2"/>
    <n v="37568"/>
    <n v="268.2"/>
    <n v="22122.71"/>
    <s v="Pacific"/>
    <n v="4.7963120567375883"/>
    <n v="112.71333333333332"/>
    <n v="1.5727441860465117"/>
    <n v="2.8301265439859327"/>
    <n v="2.7600528742856847"/>
    <n v="0.77815125038364363"/>
    <n v="2.6334684555795866"/>
    <n v="0.68090743133055265"/>
    <n v="2.0519752936022888"/>
    <n v="0.19665808840634605"/>
    <d v="2007-07-01T00:00:00"/>
  </r>
  <r>
    <n v="127"/>
    <s v="Basic Sun Preparations"/>
    <n v="2007"/>
    <x v="6"/>
    <n v="145"/>
    <n v="576.29999999999995"/>
    <x v="90"/>
    <n v="291.99"/>
    <n v="6"/>
    <n v="430"/>
    <n v="14857"/>
    <x v="2"/>
    <n v="37568"/>
    <n v="268.2"/>
    <n v="22122.71"/>
    <s v="Pacific"/>
    <n v="4.669862068965517"/>
    <n v="112.855"/>
    <n v="1.5747209302325582"/>
    <n v="2.8306720554837836"/>
    <n v="2.7606486195813562"/>
    <n v="0.77815125038364363"/>
    <n v="2.6334684555795866"/>
    <n v="0.66930405324880893"/>
    <n v="2.0525208051001402"/>
    <n v="0.19720359990419734"/>
    <d v="2007-08-01T00:00:00"/>
  </r>
  <r>
    <n v="127"/>
    <s v="Basic Sun Preparations"/>
    <n v="2007"/>
    <x v="9"/>
    <n v="218"/>
    <n v="844.23"/>
    <x v="91"/>
    <n v="379.33"/>
    <n v="6"/>
    <n v="430"/>
    <n v="14857"/>
    <x v="2"/>
    <n v="37568"/>
    <n v="268.2"/>
    <n v="22122.71"/>
    <s v="Pacific"/>
    <n v="4.5506422018348625"/>
    <n v="165.34"/>
    <n v="2.3070697674418605"/>
    <n v="2.9965291836753964"/>
    <n v="2.9264607808946299"/>
    <n v="0.77815125038364363"/>
    <n v="2.6334684555795866"/>
    <n v="0.65807269007079161"/>
    <n v="2.218377933291753"/>
    <n v="0.36306072809580997"/>
    <d v="2007-09-01T00:00:00"/>
  </r>
  <r>
    <n v="127"/>
    <s v="Basic Sun Preparations"/>
    <n v="2007"/>
    <x v="10"/>
    <n v="461"/>
    <n v="1774.35"/>
    <x v="92"/>
    <n v="821.93"/>
    <n v="6"/>
    <n v="430"/>
    <n v="14857"/>
    <x v="2"/>
    <n v="37568"/>
    <n v="268.2"/>
    <n v="22122.71"/>
    <s v="Pacific"/>
    <n v="4.5227114967462034"/>
    <n v="347.49499999999995"/>
    <n v="4.8487674418604643"/>
    <n v="3.3190998104233538"/>
    <n v="3.2490392908485668"/>
    <n v="0.77815125038364363"/>
    <n v="2.6334684555795866"/>
    <n v="0.6553988850337058"/>
    <n v="2.5409485600397104"/>
    <n v="0.68563135484376736"/>
    <d v="2007-10-01T00:00:00"/>
  </r>
  <r>
    <n v="127"/>
    <s v="Basic Sun Preparations"/>
    <n v="2007"/>
    <x v="11"/>
    <n v="312"/>
    <n v="1275.29"/>
    <x v="93"/>
    <n v="581.19000000000005"/>
    <n v="6"/>
    <n v="430"/>
    <n v="14857"/>
    <x v="2"/>
    <n v="37568"/>
    <n v="268.2"/>
    <n v="22122.71"/>
    <s v="Pacific"/>
    <n v="4.8029807692307696"/>
    <n v="249.755"/>
    <n v="3.484953488372093"/>
    <n v="3.1756654417788539"/>
    <n v="3.1056089542434808"/>
    <n v="0.77815125038364363"/>
    <n v="2.6334684555795866"/>
    <n v="0.68151084776041138"/>
    <n v="2.3975141913952105"/>
    <n v="0.54219698619926759"/>
    <d v="2007-11-01T00:00:00"/>
  </r>
  <r>
    <n v="127"/>
    <s v="Basic Sun Preparations"/>
    <n v="2007"/>
    <x v="8"/>
    <n v="180"/>
    <n v="690.44"/>
    <x v="94"/>
    <n v="254.49"/>
    <n v="6"/>
    <n v="430"/>
    <n v="14857"/>
    <x v="2"/>
    <n v="37568"/>
    <n v="268.2"/>
    <n v="22122.71"/>
    <s v="Pacific"/>
    <n v="4.5071666666666665"/>
    <n v="135.215"/>
    <n v="1.886720930232558"/>
    <n v="2.9091761228759365"/>
    <n v="2.8391259438833663"/>
    <n v="0.77815125038364363"/>
    <n v="2.6334684555795866"/>
    <n v="0.65390361777263062"/>
    <n v="2.1310248724922931"/>
    <n v="0.2757076672963501"/>
    <d v="2007-12-01T00:00:00"/>
  </r>
  <r>
    <n v="130"/>
    <s v="Basic Sun Preparations"/>
    <n v="2007"/>
    <x v="3"/>
    <n v="45"/>
    <n v="204.97"/>
    <x v="95"/>
    <n v="98.15"/>
    <n v="4"/>
    <n v="199"/>
    <n v="13778"/>
    <x v="1"/>
    <n v="28386"/>
    <n v="125"/>
    <n v="19641.48"/>
    <s v="Mid-Atlantic"/>
    <n v="5.3522222222222222"/>
    <n v="60.212499999999999"/>
    <n v="1.2103015075376884"/>
    <n v="2.3817466506504528"/>
    <n v="2.3116903011148788"/>
    <n v="0.6020599913279624"/>
    <n v="2.2988530764097068"/>
    <n v="0.72853413687510915"/>
    <n v="1.7796866593224905"/>
    <n v="8.2893574240746171E-2"/>
    <d v="2007-01-01T00:00:00"/>
  </r>
  <r>
    <n v="130"/>
    <s v="Basic Sun Preparations"/>
    <n v="2007"/>
    <x v="0"/>
    <n v="43"/>
    <n v="172.44"/>
    <x v="96"/>
    <n v="87.82"/>
    <n v="4"/>
    <n v="199"/>
    <n v="13778"/>
    <x v="1"/>
    <n v="28386"/>
    <n v="125"/>
    <n v="19641.48"/>
    <s v="Mid-Atlantic"/>
    <n v="4.7125581395348837"/>
    <n v="50.66"/>
    <n v="1.0182914572864321"/>
    <n v="2.3067251767824914"/>
    <n v="2.2366380141818505"/>
    <n v="0.6020599913279624"/>
    <n v="2.2988530764097068"/>
    <n v="0.67325672120290503"/>
    <n v="1.7046651854545292"/>
    <n v="7.872100372784881E-3"/>
    <d v="2007-02-01T00:00:00"/>
  </r>
  <r>
    <n v="130"/>
    <s v="Basic Sun Preparations"/>
    <n v="2007"/>
    <x v="1"/>
    <n v="39"/>
    <n v="168.11"/>
    <x v="97"/>
    <n v="81.459999999999994"/>
    <n v="4"/>
    <n v="199"/>
    <n v="13778"/>
    <x v="1"/>
    <n v="28386"/>
    <n v="125"/>
    <n v="19641.48"/>
    <s v="Mid-Atlantic"/>
    <n v="5.065384615384616"/>
    <n v="49.387500000000003"/>
    <n v="0.99271356783919606"/>
    <n v="2.2956770340174653"/>
    <n v="2.2255935481547997"/>
    <n v="0.6020599913279624"/>
    <n v="2.2988530764097068"/>
    <n v="0.70461242699096593"/>
    <n v="1.6936170426895027"/>
    <n v="-3.176042392241563E-3"/>
    <d v="2007-03-01T00:00:00"/>
  </r>
  <r>
    <n v="130"/>
    <s v="Basic Sun Preparations"/>
    <n v="2007"/>
    <x v="2"/>
    <n v="83"/>
    <n v="305.89999999999998"/>
    <x v="98"/>
    <n v="164.4"/>
    <n v="4"/>
    <n v="199"/>
    <n v="13778"/>
    <x v="1"/>
    <n v="28386"/>
    <n v="125"/>
    <n v="19641.48"/>
    <s v="Mid-Atlantic"/>
    <n v="4.330602409638554"/>
    <n v="89.86"/>
    <n v="1.8062311557788944"/>
    <n v="2.5556264055849689"/>
    <n v="2.4855794769846788"/>
    <n v="0.6020599913279624"/>
    <n v="2.2988530764097068"/>
    <n v="0.63654831320889504"/>
    <n v="1.9535664142570066"/>
    <n v="0.2567733291752623"/>
    <d v="2007-04-01T00:00:00"/>
  </r>
  <r>
    <n v="130"/>
    <s v="Basic Sun Preparations"/>
    <n v="2007"/>
    <x v="7"/>
    <n v="133"/>
    <n v="506.36"/>
    <x v="99"/>
    <n v="286.18"/>
    <n v="4"/>
    <n v="199"/>
    <n v="13778"/>
    <x v="1"/>
    <n v="28386"/>
    <n v="125"/>
    <n v="19641.48"/>
    <s v="Mid-Atlantic"/>
    <n v="4.4735338345864664"/>
    <n v="148.745"/>
    <n v="2.9898492462311559"/>
    <n v="2.7745023673493519"/>
    <n v="2.7044593911929451"/>
    <n v="0.6020599913279624"/>
    <n v="2.2988530764097068"/>
    <n v="0.65065072638226606"/>
    <n v="2.1724423760213893"/>
    <n v="0.47564929093964514"/>
    <d v="2007-05-01T00:00:00"/>
  </r>
  <r>
    <n v="130"/>
    <s v="Basic Sun Preparations"/>
    <n v="2007"/>
    <x v="4"/>
    <n v="160"/>
    <n v="667.98"/>
    <x v="100"/>
    <n v="386.62"/>
    <n v="4"/>
    <n v="199"/>
    <n v="13778"/>
    <x v="1"/>
    <n v="28386"/>
    <n v="125"/>
    <n v="19641.48"/>
    <s v="Mid-Atlantic"/>
    <n v="4.9056875"/>
    <n v="196.22749999999999"/>
    <n v="3.9442713567839194"/>
    <n v="2.8948198621666918"/>
    <n v="2.8247634594520892"/>
    <n v="0.6020599913279624"/>
    <n v="2.2988530764097068"/>
    <n v="0.69069987951076706"/>
    <n v="2.2927598708387293"/>
    <n v="0.59596678575698514"/>
    <d v="2007-06-01T00:00:00"/>
  </r>
  <r>
    <n v="130"/>
    <s v="Basic Sun Preparations"/>
    <n v="2007"/>
    <x v="5"/>
    <n v="127"/>
    <n v="532.72"/>
    <x v="101"/>
    <n v="301.74"/>
    <n v="4"/>
    <n v="199"/>
    <n v="13778"/>
    <x v="1"/>
    <n v="28386"/>
    <n v="125"/>
    <n v="19641.48"/>
    <s v="Mid-Atlantic"/>
    <n v="4.9289763779527558"/>
    <n v="156.495"/>
    <n v="3.1456281407035176"/>
    <n v="2.7965604577657119"/>
    <n v="2.7264990018844881"/>
    <n v="0.6020599913279624"/>
    <n v="2.2988530764097068"/>
    <n v="0.69275673680975514"/>
    <n v="2.1945004664377494"/>
    <n v="0.4977073813560054"/>
    <d v="2007-07-01T00:00:00"/>
  </r>
  <r>
    <n v="130"/>
    <s v="Basic Sun Preparations"/>
    <n v="2007"/>
    <x v="6"/>
    <n v="110"/>
    <n v="449.57"/>
    <x v="102"/>
    <n v="239.07"/>
    <n v="4"/>
    <n v="199"/>
    <n v="13778"/>
    <x v="1"/>
    <n v="28386"/>
    <n v="125"/>
    <n v="19641.48"/>
    <s v="Mid-Atlantic"/>
    <n v="4.8019090909090911"/>
    <n v="132.05250000000001"/>
    <n v="2.6543216080402012"/>
    <n v="2.7228066189528985"/>
    <n v="2.6527973228698185"/>
    <n v="0.6020599913279624"/>
    <n v="2.2988530764097068"/>
    <n v="0.6814139337946733"/>
    <n v="2.120746627624936"/>
    <n v="0.42395354254319173"/>
    <d v="2007-08-01T00:00:00"/>
  </r>
  <r>
    <n v="130"/>
    <s v="Basic Sun Preparations"/>
    <n v="2007"/>
    <x v="9"/>
    <n v="141"/>
    <n v="533.46"/>
    <x v="103"/>
    <n v="250.99"/>
    <n v="4"/>
    <n v="199"/>
    <n v="13778"/>
    <x v="1"/>
    <n v="28386"/>
    <n v="125"/>
    <n v="19641.48"/>
    <s v="Mid-Atlantic"/>
    <n v="4.4454609929078011"/>
    <n v="156.70249999999999"/>
    <n v="3.1497989949748741"/>
    <n v="2.7971359164981728"/>
    <n v="2.7271018606291917"/>
    <n v="0.6020599913279624"/>
    <n v="2.2988530764097068"/>
    <n v="0.64791680384279293"/>
    <n v="2.1950759251702103"/>
    <n v="0.49828284008846618"/>
    <d v="2007-09-01T00:00:00"/>
  </r>
  <r>
    <n v="130"/>
    <s v="Basic Sun Preparations"/>
    <n v="2007"/>
    <x v="10"/>
    <n v="425"/>
    <n v="1704.06"/>
    <x v="104"/>
    <n v="577.5"/>
    <n v="4"/>
    <n v="199"/>
    <n v="13778"/>
    <x v="1"/>
    <n v="28386"/>
    <n v="125"/>
    <n v="19641.48"/>
    <s v="Mid-Atlantic"/>
    <n v="4.7114588235294113"/>
    <n v="500.59249999999997"/>
    <n v="10.062160804020101"/>
    <n v="3.3015443299421277"/>
    <n v="3.2314848822206832"/>
    <n v="0.6020599913279624"/>
    <n v="2.2988530764097068"/>
    <n v="0.67315539989181628"/>
    <n v="2.6994843386141656"/>
    <n v="1.0026912535324213"/>
    <d v="2007-10-01T00:00:00"/>
  </r>
  <r>
    <n v="130"/>
    <s v="Basic Sun Preparations"/>
    <n v="2007"/>
    <x v="11"/>
    <n v="303"/>
    <n v="1172.45"/>
    <x v="105"/>
    <n v="545.79999999999995"/>
    <n v="4"/>
    <n v="199"/>
    <n v="13778"/>
    <x v="1"/>
    <n v="28386"/>
    <n v="125"/>
    <n v="19641.48"/>
    <s v="Mid-Atlantic"/>
    <n v="4.5466996699669968"/>
    <n v="344.41250000000002"/>
    <n v="6.9228643216080403"/>
    <n v="3.1391388965442752"/>
    <n v="3.0690943309716761"/>
    <n v="0.6020599913279624"/>
    <n v="2.2988530764097068"/>
    <n v="0.65769626804197012"/>
    <n v="2.5370789052163127"/>
    <n v="0.84028582013456854"/>
    <d v="2007-11-01T00:00:00"/>
  </r>
  <r>
    <n v="130"/>
    <s v="Basic Sun Preparations"/>
    <n v="2007"/>
    <x v="8"/>
    <n v="119"/>
    <n v="463.93"/>
    <x v="106"/>
    <n v="128.96"/>
    <n v="4"/>
    <n v="199"/>
    <n v="13778"/>
    <x v="1"/>
    <n v="28386"/>
    <n v="125"/>
    <n v="19641.48"/>
    <s v="Mid-Atlantic"/>
    <n v="4.5808403361344538"/>
    <n v="136.28"/>
    <n v="2.7392964824120605"/>
    <n v="2.7364921162238023"/>
    <n v="2.6664524570481705"/>
    <n v="0.6020599913279624"/>
    <n v="2.2988530764097068"/>
    <n v="0.66094515483127148"/>
    <n v="2.1344321248958398"/>
    <n v="0.43763903981409558"/>
    <d v="2007-12-01T00:00:00"/>
  </r>
  <r>
    <n v="163"/>
    <s v="Basic Sun Preparations"/>
    <n v="2007"/>
    <x v="3"/>
    <n v="444"/>
    <n v="1853.19"/>
    <x v="107"/>
    <n v="959.38"/>
    <n v="18"/>
    <n v="1781"/>
    <n v="65986"/>
    <x v="2"/>
    <n v="296879"/>
    <n v="896.2"/>
    <n v="121042.87"/>
    <s v="Pacific"/>
    <n v="4.904819819819819"/>
    <n v="120.98555555555555"/>
    <n v="1.2227624929814709"/>
    <n v="3.338006028172019"/>
    <n v="3.2679199480406491"/>
    <n v="1.255272505103306"/>
    <n v="3.2506639194632436"/>
    <n v="0.69062305805739921"/>
    <n v="2.082733523068713"/>
    <n v="8.7342108708775554E-2"/>
    <d v="2007-01-01T00:00:00"/>
  </r>
  <r>
    <n v="163"/>
    <s v="Basic Sun Preparations"/>
    <n v="2007"/>
    <x v="0"/>
    <n v="350"/>
    <n v="1424.01"/>
    <x v="108"/>
    <n v="744.18"/>
    <n v="18"/>
    <n v="1781"/>
    <n v="65986"/>
    <x v="2"/>
    <n v="296879"/>
    <n v="896.2"/>
    <n v="121042.87"/>
    <s v="Pacific"/>
    <n v="4.7812571428571431"/>
    <n v="92.968888888888898"/>
    <n v="0.93960696238068508"/>
    <n v="3.2236101456534327"/>
    <n v="3.153513039110929"/>
    <n v="1.255272505103306"/>
    <n v="3.2506639194632436"/>
    <n v="0.67954210130315695"/>
    <n v="1.9683376405501265"/>
    <n v="-2.7053773809810985E-2"/>
    <d v="2007-02-01T00:00:00"/>
  </r>
  <r>
    <n v="163"/>
    <s v="Basic Sun Preparations"/>
    <n v="2007"/>
    <x v="1"/>
    <n v="375"/>
    <n v="1501.23"/>
    <x v="109"/>
    <n v="662.18"/>
    <n v="18"/>
    <n v="1781"/>
    <n v="65986"/>
    <x v="2"/>
    <n v="296879"/>
    <n v="896.2"/>
    <n v="121042.87"/>
    <s v="Pacific"/>
    <n v="4.7038666666666664"/>
    <n v="97.99722222222222"/>
    <n v="0.99042672655811348"/>
    <n v="3.246486270687043"/>
    <n v="3.1764472346008068"/>
    <n v="1.255272505103306"/>
    <n v="3.2506639194632436"/>
    <n v="0.67245500295932392"/>
    <n v="1.9912137655837368"/>
    <n v="-4.1776487762007113E-3"/>
    <d v="2007-03-01T00:00:00"/>
  </r>
  <r>
    <n v="163"/>
    <s v="Basic Sun Preparations"/>
    <n v="2007"/>
    <x v="2"/>
    <n v="455"/>
    <n v="2050.7399999999998"/>
    <x v="110"/>
    <n v="1160.24"/>
    <n v="18"/>
    <n v="1781"/>
    <n v="65986"/>
    <x v="2"/>
    <n v="296879"/>
    <n v="896.2"/>
    <n v="121042.87"/>
    <s v="Pacific"/>
    <n v="5.296219780219781"/>
    <n v="133.87666666666667"/>
    <n v="1.3530488489612578"/>
    <n v="3.3819773956258024"/>
    <n v="3.3119106024829588"/>
    <n v="1.255272505103306"/>
    <n v="3.2506639194632436"/>
    <n v="0.72396599896868985"/>
    <n v="2.1267048905224963"/>
    <n v="0.1313134761625587"/>
    <d v="2007-04-01T00:00:00"/>
  </r>
  <r>
    <n v="163"/>
    <s v="Basic Sun Preparations"/>
    <n v="2007"/>
    <x v="7"/>
    <n v="681"/>
    <n v="2779.01"/>
    <x v="111"/>
    <n v="1226.22"/>
    <n v="18"/>
    <n v="1781"/>
    <n v="65986"/>
    <x v="2"/>
    <n v="296879"/>
    <n v="896.2"/>
    <n v="121042.87"/>
    <s v="Pacific"/>
    <n v="4.7948751835535974"/>
    <n v="181.4061111111111"/>
    <n v="1.8334138124649073"/>
    <n v="3.5139244183518024"/>
    <n v="3.4438901095470751"/>
    <n v="1.255272505103306"/>
    <n v="3.2506639194632436"/>
    <n v="0.68077730643901702"/>
    <n v="2.2586519132484959"/>
    <n v="0.26326049888855863"/>
    <d v="2007-05-01T00:00:00"/>
  </r>
  <r>
    <n v="163"/>
    <s v="Basic Sun Preparations"/>
    <n v="2007"/>
    <x v="4"/>
    <n v="703"/>
    <n v="2907.37"/>
    <x v="112"/>
    <n v="1347.75"/>
    <n v="18"/>
    <n v="1781"/>
    <n v="65986"/>
    <x v="2"/>
    <n v="296879"/>
    <n v="896.2"/>
    <n v="121042.87"/>
    <s v="Pacific"/>
    <n v="4.8597297297297297"/>
    <n v="189.79944444444445"/>
    <n v="1.9182425603593487"/>
    <n v="3.5335674419877026"/>
    <n v="3.4635003048123982"/>
    <n v="1.255272505103306"/>
    <n v="3.2506639194632436"/>
    <n v="0.68661211696787883"/>
    <n v="2.2782949368843965"/>
    <n v="0.28290352252445927"/>
    <d v="2007-06-01T00:00:00"/>
  </r>
  <r>
    <n v="163"/>
    <s v="Basic Sun Preparations"/>
    <n v="2007"/>
    <x v="5"/>
    <n v="571"/>
    <n v="2304.94"/>
    <x v="113"/>
    <n v="1248.94"/>
    <n v="18"/>
    <n v="1781"/>
    <n v="65986"/>
    <x v="2"/>
    <n v="296879"/>
    <n v="896.2"/>
    <n v="121042.87"/>
    <s v="Pacific"/>
    <n v="4.7432924693520144"/>
    <n v="150.46777777777777"/>
    <n v="1.5207299270072994"/>
    <n v="3.4327160121323166"/>
    <n v="3.3626596247330141"/>
    <n v="1.255272505103306"/>
    <n v="3.2506639194632436"/>
    <n v="0.67607990388646844"/>
    <n v="2.1774435070290101"/>
    <n v="0.18205209266907291"/>
    <d v="2007-07-01T00:00:00"/>
  </r>
  <r>
    <n v="163"/>
    <s v="Basic Sun Preparations"/>
    <n v="2007"/>
    <x v="6"/>
    <n v="696"/>
    <n v="2683.39"/>
    <x v="114"/>
    <n v="1229.3900000000001"/>
    <n v="18"/>
    <n v="1781"/>
    <n v="65986"/>
    <x v="2"/>
    <n v="296879"/>
    <n v="896.2"/>
    <n v="121042.87"/>
    <s v="Pacific"/>
    <n v="4.5301580459770108"/>
    <n v="175.16611111111109"/>
    <n v="1.7703481190342503"/>
    <n v="3.4987225933448896"/>
    <n v="3.42868379698763"/>
    <n v="1.255272505103306"/>
    <n v="3.2506639194632436"/>
    <n v="0.65611335373432755"/>
    <n v="2.2434500882415835"/>
    <n v="0.24805867388164615"/>
    <d v="2007-08-01T00:00:00"/>
  </r>
  <r>
    <n v="163"/>
    <s v="Basic Sun Preparations"/>
    <n v="2007"/>
    <x v="8"/>
    <n v="705"/>
    <n v="2669.15"/>
    <x v="115"/>
    <n v="1036.6300000000001"/>
    <n v="18"/>
    <n v="1781"/>
    <n v="65986"/>
    <x v="2"/>
    <n v="296879"/>
    <n v="896.2"/>
    <n v="121042.87"/>
    <s v="Pacific"/>
    <n v="4.4487517730496453"/>
    <n v="174.24277777777777"/>
    <n v="1.7610162829870859"/>
    <n v="3.496427291091365"/>
    <n v="3.4263729808095293"/>
    <n v="1.255272505103306"/>
    <n v="3.2506639194632436"/>
    <n v="0.64823817409996609"/>
    <n v="2.2411547859880585"/>
    <n v="0.24576337162812126"/>
    <d v="2007-12-01T00:00:00"/>
  </r>
  <r>
    <n v="172"/>
    <s v="Basic Sun Preparations"/>
    <n v="2007"/>
    <x v="3"/>
    <n v="90"/>
    <n v="398.06"/>
    <x v="116"/>
    <n v="206.87"/>
    <n v="5"/>
    <n v="374"/>
    <n v="18846"/>
    <x v="2"/>
    <n v="38899"/>
    <n v="222.7"/>
    <n v="25949.23"/>
    <s v="Pacific"/>
    <n v="5.1968888888888891"/>
    <n v="93.544000000000011"/>
    <n v="1.2505882352941178"/>
    <n v="2.6699859410094842"/>
    <n v="2.599948538669079"/>
    <n v="0.69897000433601886"/>
    <n v="2.5728716022004803"/>
    <n v="0.71574343157015929"/>
    <n v="1.9710159366734654"/>
    <n v="9.7114338809004067E-2"/>
    <d v="2007-01-01T00:00:00"/>
  </r>
  <r>
    <n v="172"/>
    <s v="Basic Sun Preparations"/>
    <n v="2007"/>
    <x v="0"/>
    <n v="47"/>
    <n v="169.01"/>
    <x v="117"/>
    <n v="63.59"/>
    <n v="5"/>
    <n v="374"/>
    <n v="18846"/>
    <x v="2"/>
    <n v="38899"/>
    <n v="222.7"/>
    <n v="25949.23"/>
    <s v="Pacific"/>
    <n v="4.2253191489361699"/>
    <n v="39.718000000000004"/>
    <n v="0.53098930481283424"/>
    <n v="2.2979573758101091"/>
    <n v="2.2279124017517482"/>
    <n v="0.69897000433601886"/>
    <n v="2.5728716022004803"/>
    <n v="0.62585951787439165"/>
    <n v="1.5989873714740903"/>
    <n v="-0.27491422639037105"/>
    <d v="2007-02-01T00:00:00"/>
  </r>
  <r>
    <n v="172"/>
    <s v="Basic Sun Preparations"/>
    <n v="2007"/>
    <x v="1"/>
    <n v="77"/>
    <n v="329.68"/>
    <x v="118"/>
    <n v="194.42"/>
    <n v="5"/>
    <n v="374"/>
    <n v="18846"/>
    <x v="2"/>
    <n v="38899"/>
    <n v="222.7"/>
    <n v="25949.23"/>
    <s v="Pacific"/>
    <n v="5.0305194805194811"/>
    <n v="77.47"/>
    <n v="1.0356951871657754"/>
    <n v="2.5881035603027427"/>
    <n v="2.5180926015165319"/>
    <n v="0.69897000433601886"/>
    <n v="2.5728716022004803"/>
    <n v="0.70161283513026085"/>
    <n v="1.8891335559667239"/>
    <n v="1.523195810226252E-2"/>
    <d v="2007-03-01T00:00:00"/>
  </r>
  <r>
    <n v="172"/>
    <s v="Basic Sun Preparations"/>
    <n v="2007"/>
    <x v="2"/>
    <n v="102"/>
    <n v="418.96"/>
    <x v="119"/>
    <n v="264.69"/>
    <n v="5"/>
    <n v="374"/>
    <n v="18846"/>
    <x v="2"/>
    <n v="38899"/>
    <n v="222.7"/>
    <n v="25949.23"/>
    <s v="Pacific"/>
    <n v="4.8262745098039215"/>
    <n v="98.455999999999989"/>
    <n v="1.3162566844919785"/>
    <n v="2.6922121919253503"/>
    <n v="2.6221725608934294"/>
    <n v="0.69897000433601886"/>
    <n v="2.5728716022004803"/>
    <n v="0.68361202016343259"/>
    <n v="1.9932421875893314"/>
    <n v="0.11934058972486994"/>
    <d v="2007-04-01T00:00:00"/>
  </r>
  <r>
    <n v="172"/>
    <s v="Basic Sun Preparations"/>
    <n v="2007"/>
    <x v="7"/>
    <n v="183"/>
    <n v="729.79"/>
    <x v="120"/>
    <n v="315.67"/>
    <n v="5"/>
    <n v="374"/>
    <n v="18846"/>
    <x v="2"/>
    <n v="38899"/>
    <n v="222.7"/>
    <n v="25949.23"/>
    <s v="Pacific"/>
    <n v="4.6860109289617489"/>
    <n v="171.50799999999998"/>
    <n v="2.2928877005347594"/>
    <n v="2.9332543868770427"/>
    <n v="2.8631979081180052"/>
    <n v="0.69897000433601886"/>
    <n v="2.5728716022004803"/>
    <n v="0.67080329714661313"/>
    <n v="2.2342843825410239"/>
    <n v="0.36038278467656237"/>
    <d v="2007-05-01T00:00:00"/>
  </r>
  <r>
    <n v="172"/>
    <s v="Basic Sun Preparations"/>
    <n v="2007"/>
    <x v="4"/>
    <n v="225"/>
    <n v="931.13"/>
    <x v="121"/>
    <n v="400.87"/>
    <n v="5"/>
    <n v="374"/>
    <n v="18846"/>
    <x v="2"/>
    <n v="38899"/>
    <n v="222.7"/>
    <n v="25949.23"/>
    <s v="Pacific"/>
    <n v="4.8629333333333333"/>
    <n v="218.83200000000002"/>
    <n v="2.9255614973262034"/>
    <n v="3.0390808339135682"/>
    <n v="2.9690103193715078"/>
    <n v="0.69897000433601886"/>
    <n v="2.5728716022004803"/>
    <n v="0.68689831580220584"/>
    <n v="2.3401108295775495"/>
    <n v="0.4662092317130882"/>
    <d v="2007-06-01T00:00:00"/>
  </r>
  <r>
    <n v="172"/>
    <s v="Basic Sun Preparations"/>
    <n v="2007"/>
    <x v="5"/>
    <n v="121"/>
    <n v="526.73"/>
    <x v="122"/>
    <n v="215.67"/>
    <n v="5"/>
    <n v="374"/>
    <n v="18846"/>
    <x v="2"/>
    <n v="38899"/>
    <n v="222.7"/>
    <n v="25949.23"/>
    <s v="Pacific"/>
    <n v="5.115041322314049"/>
    <n v="123.78399999999999"/>
    <n v="1.6548663101604277"/>
    <n v="2.7916345168652121"/>
    <n v="2.7215880543806823"/>
    <n v="0.69897000433601886"/>
    <n v="2.5728716022004803"/>
    <n v="0.70884914654876185"/>
    <n v="2.0926645125291929"/>
    <n v="0.21876291466473177"/>
    <d v="2007-07-01T00:00:00"/>
  </r>
  <r>
    <n v="172"/>
    <s v="Basic Sun Preparations"/>
    <n v="2007"/>
    <x v="6"/>
    <n v="153"/>
    <n v="636.9"/>
    <x v="123"/>
    <n v="337.46"/>
    <n v="5"/>
    <n v="374"/>
    <n v="18846"/>
    <x v="2"/>
    <n v="38899"/>
    <n v="222.7"/>
    <n v="25949.23"/>
    <s v="Pacific"/>
    <n v="4.8913071895424833"/>
    <n v="149.67400000000001"/>
    <n v="2.0009893048128342"/>
    <n v="2.8741163695607383"/>
    <n v="2.8040712488856614"/>
    <n v="0.69897000433601886"/>
    <n v="2.5728716022004803"/>
    <n v="0.68942493874313959"/>
    <n v="2.1751463652247196"/>
    <n v="0.30124476736025824"/>
    <d v="2007-08-01T00:00:00"/>
  </r>
  <r>
    <n v="172"/>
    <s v="Basic Sun Preparations"/>
    <n v="2007"/>
    <x v="9"/>
    <n v="166"/>
    <n v="697.89"/>
    <x v="124"/>
    <n v="216.67"/>
    <n v="5"/>
    <n v="374"/>
    <n v="18846"/>
    <x v="2"/>
    <n v="38899"/>
    <n v="222.7"/>
    <n v="25949.23"/>
    <s v="Pacific"/>
    <n v="4.940060240963855"/>
    <n v="164.01"/>
    <n v="2.1926470588235292"/>
    <n v="2.9138403329472382"/>
    <n v="2.8437869754058185"/>
    <n v="0.69897000433601886"/>
    <n v="2.5728716022004803"/>
    <n v="0.69373224490718322"/>
    <n v="2.2148703286112195"/>
    <n v="0.34096873074675821"/>
    <d v="2007-09-01T00:00:00"/>
  </r>
  <r>
    <n v="172"/>
    <s v="Basic Sun Preparations"/>
    <n v="2007"/>
    <x v="10"/>
    <n v="452"/>
    <n v="1747.33"/>
    <x v="125"/>
    <n v="676.92"/>
    <n v="5"/>
    <n v="374"/>
    <n v="18846"/>
    <x v="2"/>
    <n v="38899"/>
    <n v="222.7"/>
    <n v="25949.23"/>
    <s v="Pacific"/>
    <n v="4.5424336283185838"/>
    <n v="410.63599999999997"/>
    <n v="5.489786096256684"/>
    <n v="3.3124270251523611"/>
    <n v="3.2423749334000833"/>
    <n v="0.69897000433601886"/>
    <n v="2.5728716022004803"/>
    <n v="0.65728859034097897"/>
    <n v="2.6134570208163423"/>
    <n v="0.73955542295188093"/>
    <d v="2007-10-01T00:00:00"/>
  </r>
  <r>
    <n v="172"/>
    <s v="Basic Sun Preparations"/>
    <n v="2007"/>
    <x v="11"/>
    <n v="345"/>
    <n v="1457.71"/>
    <x v="126"/>
    <n v="542.66"/>
    <n v="5"/>
    <n v="374"/>
    <n v="18846"/>
    <x v="2"/>
    <n v="38899"/>
    <n v="222.7"/>
    <n v="25949.23"/>
    <s v="Pacific"/>
    <n v="4.9649275362318841"/>
    <n v="342.58000000000004"/>
    <n v="4.5799465240641712"/>
    <n v="3.233732009366046"/>
    <n v="3.1636711330856273"/>
    <n v="0.69897000433601886"/>
    <n v="2.5728716022004803"/>
    <n v="0.69591291429277191"/>
    <n v="2.5347620050300272"/>
    <n v="0.66086040716556582"/>
    <d v="2007-11-01T00:00:00"/>
  </r>
  <r>
    <n v="172"/>
    <s v="Basic Sun Preparations"/>
    <n v="2007"/>
    <x v="8"/>
    <n v="145"/>
    <n v="591.87"/>
    <x v="127"/>
    <n v="254.47"/>
    <n v="5"/>
    <n v="374"/>
    <n v="18846"/>
    <x v="2"/>
    <n v="38899"/>
    <n v="222.7"/>
    <n v="25949.23"/>
    <s v="Pacific"/>
    <n v="4.7962758620689661"/>
    <n v="139.09200000000001"/>
    <n v="1.8595187165775402"/>
    <n v="2.8422721562132653"/>
    <n v="2.7722263275294705"/>
    <n v="0.69897000433601886"/>
    <n v="2.5728716022004803"/>
    <n v="0.68090415397829063"/>
    <n v="2.1433021518772466"/>
    <n v="0.26940055401278534"/>
    <d v="2007-12-01T00:00:00"/>
  </r>
  <r>
    <n v="185"/>
    <s v="Basic Sun Preparations"/>
    <n v="2007"/>
    <x v="3"/>
    <n v="99"/>
    <n v="431.36"/>
    <x v="128"/>
    <n v="203.86"/>
    <n v="9"/>
    <n v="417"/>
    <n v="20179"/>
    <x v="2"/>
    <n v="47352"/>
    <n v="276"/>
    <n v="33704.629999999997"/>
    <s v="Pacific"/>
    <n v="5.1206060606060602"/>
    <n v="56.326666666666668"/>
    <n v="1.2156834532374101"/>
    <n v="2.7049565604952495"/>
    <n v="2.6348398705192069"/>
    <n v="0.95424250943932487"/>
    <n v="2.6201360549737576"/>
    <n v="0.70932136589769967"/>
    <n v="1.7507140510559247"/>
    <n v="8.4820505521492173E-2"/>
    <d v="2007-01-01T00:00:00"/>
  </r>
  <r>
    <n v="185"/>
    <s v="Basic Sun Preparations"/>
    <n v="2007"/>
    <x v="0"/>
    <n v="78"/>
    <n v="339.72"/>
    <x v="129"/>
    <n v="153.58000000000001"/>
    <n v="9"/>
    <n v="417"/>
    <n v="20179"/>
    <x v="2"/>
    <n v="47352"/>
    <n v="276"/>
    <n v="33704.629999999997"/>
    <s v="Pacific"/>
    <n v="5.1180769230769227"/>
    <n v="44.356666666666662"/>
    <n v="0.95733812949640285"/>
    <n v="2.6012014115993622"/>
    <n v="2.531121115412728"/>
    <n v="0.95424250943932487"/>
    <n v="2.6201360549737576"/>
    <n v="0.709106808908882"/>
    <n v="1.6469589021600375"/>
    <n v="-1.8934643374395127E-2"/>
    <d v="2007-02-01T00:00:00"/>
  </r>
  <r>
    <n v="185"/>
    <s v="Basic Sun Preparations"/>
    <n v="2007"/>
    <x v="1"/>
    <n v="112"/>
    <n v="502.71"/>
    <x v="130"/>
    <n v="236.16"/>
    <n v="9"/>
    <n v="417"/>
    <n v="20179"/>
    <x v="2"/>
    <n v="47352"/>
    <n v="276"/>
    <n v="33704.629999999997"/>
    <s v="Pacific"/>
    <n v="5.2745535714285712"/>
    <n v="65.638888888888886"/>
    <n v="1.4166666666666667"/>
    <n v="2.7714037303044066"/>
    <n v="2.7013175243799021"/>
    <n v="0.95424250943932487"/>
    <n v="2.6201360549737576"/>
    <n v="0.72218570763422496"/>
    <n v="1.8171612208650818"/>
    <n v="0.15126767533064914"/>
    <d v="2007-03-01T00:00:00"/>
  </r>
  <r>
    <n v="185"/>
    <s v="Basic Sun Preparations"/>
    <n v="2007"/>
    <x v="2"/>
    <n v="103"/>
    <n v="398.21"/>
    <x v="131"/>
    <n v="173.3"/>
    <n v="9"/>
    <n v="417"/>
    <n v="20179"/>
    <x v="2"/>
    <n v="47352"/>
    <n v="276"/>
    <n v="33704.629999999997"/>
    <s v="Pacific"/>
    <n v="4.5428155339805825"/>
    <n v="51.99"/>
    <n v="1.1220863309352518"/>
    <n v="2.6701623268729042"/>
    <n v="2.6001121619954786"/>
    <n v="0.95424250943932487"/>
    <n v="2.6201360549737576"/>
    <n v="0.6573251021677321"/>
    <n v="1.7159198174335795"/>
    <n v="5.0026271899146789E-2"/>
    <d v="2007-04-01T00:00:00"/>
  </r>
  <r>
    <n v="185"/>
    <s v="Basic Sun Preparations"/>
    <n v="2007"/>
    <x v="7"/>
    <n v="245"/>
    <n v="1089.51"/>
    <x v="132"/>
    <n v="383.7"/>
    <n v="9"/>
    <n v="417"/>
    <n v="20179"/>
    <x v="2"/>
    <n v="47352"/>
    <n v="276"/>
    <n v="33704.629999999997"/>
    <s v="Pacific"/>
    <n v="5.2254693877551022"/>
    <n v="142.2488888888889"/>
    <n v="3.0701199040767388"/>
    <n v="3.1072913922300969"/>
    <n v="3.0372312207455496"/>
    <n v="0.95424250943932487"/>
    <n v="2.6201360549737576"/>
    <n v="0.71812530786556417"/>
    <n v="2.1530488827907717"/>
    <n v="0.48715533725633919"/>
    <d v="2007-05-01T00:00:00"/>
  </r>
  <r>
    <n v="185"/>
    <s v="Basic Sun Preparations"/>
    <n v="2007"/>
    <x v="4"/>
    <n v="289"/>
    <n v="1254.6500000000001"/>
    <x v="133"/>
    <n v="540.79999999999995"/>
    <n v="9"/>
    <n v="417"/>
    <n v="20179"/>
    <x v="2"/>
    <n v="47352"/>
    <n v="276"/>
    <n v="33704.629999999997"/>
    <s v="Pacific"/>
    <n v="5.1011418685121104"/>
    <n v="163.80333333333334"/>
    <n v="3.5353237410071943"/>
    <n v="3.1685652446753445"/>
    <n v="3.0985225909419536"/>
    <n v="0.95424250943932487"/>
    <n v="2.6201360549737576"/>
    <n v="0.70766740191879673"/>
    <n v="2.2143227352360197"/>
    <n v="0.54842918970158716"/>
    <d v="2007-06-01T00:00:00"/>
  </r>
  <r>
    <n v="185"/>
    <s v="Basic Sun Preparations"/>
    <n v="2007"/>
    <x v="5"/>
    <n v="161"/>
    <n v="677.64"/>
    <x v="134"/>
    <n v="303.95999999999998"/>
    <n v="9"/>
    <n v="417"/>
    <n v="20179"/>
    <x v="2"/>
    <n v="47352"/>
    <n v="276"/>
    <n v="33704.629999999997"/>
    <s v="Pacific"/>
    <n v="4.9455279503105594"/>
    <n v="88.47"/>
    <n v="1.9094244604316548"/>
    <n v="2.9010385367107854"/>
    <n v="2.8309990337845039"/>
    <n v="0.95424250943932487"/>
    <n v="2.6201360549737576"/>
    <n v="0.69421266067893572"/>
    <n v="1.9467960272714604"/>
    <n v="0.28090248173702786"/>
    <d v="2007-07-01T00:00:00"/>
  </r>
  <r>
    <n v="185"/>
    <s v="Basic Sun Preparations"/>
    <n v="2007"/>
    <x v="6"/>
    <n v="165"/>
    <n v="736.48"/>
    <x v="135"/>
    <n v="217.85"/>
    <n v="9"/>
    <n v="417"/>
    <n v="20179"/>
    <x v="2"/>
    <n v="47352"/>
    <n v="276"/>
    <n v="33704.629999999997"/>
    <s v="Pacific"/>
    <n v="5.2453333333333338"/>
    <n v="96.164444444444442"/>
    <n v="2.0754916067146283"/>
    <n v="2.9372570364055242"/>
    <n v="2.8671609575498991"/>
    <n v="0.95424250943932487"/>
    <n v="2.6201360549737576"/>
    <n v="0.71977309219161789"/>
    <n v="1.9830145269661992"/>
    <n v="0.31712098143176665"/>
    <d v="2007-08-01T00:00:00"/>
  </r>
  <r>
    <n v="185"/>
    <s v="Basic Sun Preparations"/>
    <n v="2007"/>
    <x v="9"/>
    <n v="256"/>
    <n v="1057.3699999999999"/>
    <x v="136"/>
    <n v="317.13"/>
    <n v="9"/>
    <n v="417"/>
    <n v="20179"/>
    <x v="2"/>
    <n v="47352"/>
    <n v="276"/>
    <n v="33704.629999999997"/>
    <s v="Pacific"/>
    <n v="4.8535546875"/>
    <n v="138.05666666666667"/>
    <n v="2.9796402877697843"/>
    <n v="3.0942998927191261"/>
    <n v="3.0242269843183038"/>
    <n v="0.95424250943932487"/>
    <n v="2.6201360549737576"/>
    <n v="0.68605992740727673"/>
    <n v="2.1400573832798013"/>
    <n v="0.47416383774536874"/>
    <d v="2007-09-01T00:00:00"/>
  </r>
  <r>
    <n v="185"/>
    <s v="Basic Sun Preparations"/>
    <n v="2007"/>
    <x v="10"/>
    <n v="731"/>
    <n v="3001.96"/>
    <x v="137"/>
    <n v="1020.27"/>
    <n v="9"/>
    <n v="417"/>
    <n v="20179"/>
    <x v="2"/>
    <n v="47352"/>
    <n v="276"/>
    <n v="33704.629999999997"/>
    <s v="Pacific"/>
    <n v="4.8255403556771546"/>
    <n v="391.94111111111107"/>
    <n v="8.4591606714628291"/>
    <n v="3.5474633289069355"/>
    <n v="3.47740490113343"/>
    <n v="0.95424250943932487"/>
    <n v="2.6201360549737576"/>
    <n v="0.68354595194907497"/>
    <n v="2.5932208194676103"/>
    <n v="0.92732727393317782"/>
    <d v="2007-10-01T00:00:00"/>
  </r>
  <r>
    <n v="185"/>
    <s v="Basic Sun Preparations"/>
    <n v="2007"/>
    <x v="11"/>
    <n v="430"/>
    <n v="1844.71"/>
    <x v="138"/>
    <n v="574.01"/>
    <n v="9"/>
    <n v="417"/>
    <n v="20179"/>
    <x v="2"/>
    <n v="47352"/>
    <n v="276"/>
    <n v="33704.629999999997"/>
    <s v="Pacific"/>
    <n v="5.0412325581395345"/>
    <n v="240.85888888888888"/>
    <n v="5.1983932853717025"/>
    <n v="3.3360051880082331"/>
    <n v="3.2659281020403705"/>
    <n v="0.95424250943932487"/>
    <n v="2.6201360549737576"/>
    <n v="0.70253673242864634"/>
    <n v="2.3817626785689079"/>
    <n v="0.71586913303447541"/>
    <d v="2007-11-01T00:00:00"/>
  </r>
  <r>
    <n v="185"/>
    <s v="Basic Sun Preparations"/>
    <n v="2007"/>
    <x v="8"/>
    <n v="233"/>
    <n v="1010.22"/>
    <x v="139"/>
    <n v="334.04"/>
    <n v="9"/>
    <n v="417"/>
    <n v="20179"/>
    <x v="2"/>
    <n v="47352"/>
    <n v="276"/>
    <n v="33704.629999999997"/>
    <s v="Pacific"/>
    <n v="5.0949785407725328"/>
    <n v="131.90333333333334"/>
    <n v="2.8468345323741011"/>
    <n v="3.0744982801940379"/>
    <n v="3.0044159622793374"/>
    <n v="0.95424250943932487"/>
    <n v="2.6201360549737576"/>
    <n v="0.70714235916801904"/>
    <n v="2.1202557707547132"/>
    <n v="0.45436222522028052"/>
    <d v="2007-12-01T00:00:00"/>
  </r>
  <r>
    <n v="190"/>
    <s v="Basic Sun Preparations"/>
    <n v="2007"/>
    <x v="3"/>
    <n v="408"/>
    <n v="1981.34"/>
    <x v="140"/>
    <n v="811.76"/>
    <n v="6"/>
    <n v="401"/>
    <n v="62243"/>
    <x v="0"/>
    <n v="1525332"/>
    <n v="200"/>
    <n v="137702.26"/>
    <s v="South"/>
    <n v="5.7062499999999998"/>
    <n v="388.02500000000003"/>
    <n v="5.8058603491271823"/>
    <n v="3.3670109579682541"/>
    <n v="3.2969590073173491"/>
    <n v="0.77815125038364363"/>
    <n v="2.6031443726201822"/>
    <n v="0.7563507948783742"/>
    <n v="2.5888597075846107"/>
    <n v="0.76386658534807184"/>
    <d v="2007-01-01T00:00:00"/>
  </r>
  <r>
    <n v="190"/>
    <s v="Basic Sun Preparations"/>
    <n v="2007"/>
    <x v="0"/>
    <n v="309"/>
    <n v="1449.86"/>
    <x v="141"/>
    <n v="668.63"/>
    <n v="6"/>
    <n v="401"/>
    <n v="62243"/>
    <x v="0"/>
    <n v="1525332"/>
    <n v="200"/>
    <n v="137702.26"/>
    <s v="South"/>
    <n v="5.5136569579288031"/>
    <n v="283.95333333333332"/>
    <n v="4.2486783042394016"/>
    <n v="3.2313982216238508"/>
    <n v="3.1613260683295357"/>
    <n v="0.77815125038364363"/>
    <n v="2.6031443726201822"/>
    <n v="0.74143974219901598"/>
    <n v="2.453246971240207"/>
    <n v="0.62825384900366832"/>
    <d v="2007-02-01T00:00:00"/>
  </r>
  <r>
    <n v="190"/>
    <s v="Basic Sun Preparations"/>
    <n v="2007"/>
    <x v="1"/>
    <n v="325"/>
    <n v="1402.2"/>
    <x v="142"/>
    <n v="578.26"/>
    <n v="6"/>
    <n v="401"/>
    <n v="62243"/>
    <x v="0"/>
    <n v="1525332"/>
    <n v="200"/>
    <n v="137702.26"/>
    <s v="South"/>
    <n v="5.0696615384615384"/>
    <n v="274.60666666666668"/>
    <n v="4.1088279301745638"/>
    <n v="3.2168623268437426"/>
    <n v="3.1468099627758703"/>
    <n v="0.77815125038364363"/>
    <n v="2.6031443726201822"/>
    <n v="0.70497896586486819"/>
    <n v="2.4387110764600988"/>
    <n v="0.61371795422356024"/>
    <d v="2007-03-01T00:00:00"/>
  </r>
  <r>
    <n v="190"/>
    <s v="Basic Sun Preparations"/>
    <n v="2007"/>
    <x v="2"/>
    <n v="405"/>
    <n v="1972.06"/>
    <x v="143"/>
    <n v="867.68"/>
    <n v="6"/>
    <n v="401"/>
    <n v="62243"/>
    <x v="0"/>
    <n v="1525332"/>
    <n v="200"/>
    <n v="137702.26"/>
    <s v="South"/>
    <n v="5.7214320987654315"/>
    <n v="386.19666666666666"/>
    <n v="5.7785037406483788"/>
    <n v="3.3649597713689139"/>
    <n v="3.2949201242322244"/>
    <n v="0.77815125038364363"/>
    <n v="2.6031443726201822"/>
    <n v="0.75750474815424518"/>
    <n v="2.58680852098527"/>
    <n v="0.76181539874873139"/>
    <d v="2007-04-01T00:00:00"/>
  </r>
  <r>
    <n v="190"/>
    <s v="Basic Sun Preparations"/>
    <n v="2007"/>
    <x v="7"/>
    <n v="448"/>
    <n v="2141.15"/>
    <x v="144"/>
    <n v="1034.06"/>
    <n v="6"/>
    <n v="401"/>
    <n v="62243"/>
    <x v="0"/>
    <n v="1525332"/>
    <n v="200"/>
    <n v="137702.26"/>
    <s v="South"/>
    <n v="5.6158928571428577"/>
    <n v="419.32"/>
    <n v="6.2741147132169575"/>
    <n v="3.4006968275081575"/>
    <n v="3.3306470932124057"/>
    <n v="0.77815125038364363"/>
    <n v="2.6031443726201822"/>
    <n v="0.74941881351001349"/>
    <n v="2.6225455771245136"/>
    <n v="0.7975524548879751"/>
    <d v="2007-05-01T00:00:00"/>
  </r>
  <r>
    <n v="190"/>
    <s v="Basic Sun Preparations"/>
    <n v="2007"/>
    <x v="4"/>
    <n v="528"/>
    <n v="2435.38"/>
    <x v="145"/>
    <n v="1189.48"/>
    <n v="6"/>
    <n v="401"/>
    <n v="62243"/>
    <x v="0"/>
    <n v="1525332"/>
    <n v="200"/>
    <n v="137702.26"/>
    <s v="South"/>
    <n v="5.4198295454545455"/>
    <n v="476.94499999999999"/>
    <n v="7.1363341645885292"/>
    <n v="3.4566195506529036"/>
    <n v="3.3865667351716922"/>
    <n v="0.77815125038364363"/>
    <n v="2.6031443726201822"/>
    <n v="0.73398562811909129"/>
    <n v="2.6784683002692597"/>
    <n v="0.85347517803272133"/>
    <d v="2007-06-01T00:00:00"/>
  </r>
  <r>
    <n v="190"/>
    <s v="Basic Sun Preparations"/>
    <n v="2007"/>
    <x v="5"/>
    <n v="326"/>
    <n v="1642.27"/>
    <x v="146"/>
    <n v="749.95"/>
    <n v="6"/>
    <n v="401"/>
    <n v="62243"/>
    <x v="0"/>
    <n v="1525332"/>
    <n v="200"/>
    <n v="137702.26"/>
    <s v="South"/>
    <n v="5.9191717791411049"/>
    <n v="321.60833333333335"/>
    <n v="4.8120947630922695"/>
    <n v="3.2854785437989684"/>
    <n v="3.2154445595254852"/>
    <n v="0.77815125038364363"/>
    <n v="2.6031443726201822"/>
    <n v="0.77226094373102949"/>
    <n v="2.507327293415325"/>
    <n v="0.68233417117878614"/>
    <d v="2007-07-01T00:00:00"/>
  </r>
  <r>
    <n v="190"/>
    <s v="Basic Sun Preparations"/>
    <n v="2007"/>
    <x v="6"/>
    <n v="438"/>
    <n v="2051.4"/>
    <x v="147"/>
    <n v="814.17"/>
    <n v="6"/>
    <n v="401"/>
    <n v="62243"/>
    <x v="0"/>
    <n v="1525332"/>
    <n v="200"/>
    <n v="137702.26"/>
    <s v="South"/>
    <n v="5.5034931506849318"/>
    <n v="401.75500000000005"/>
    <n v="6.0112967581047387"/>
    <n v="3.3821125408193917"/>
    <n v="3.3120503511802384"/>
    <n v="0.77815125038364363"/>
    <n v="2.6031443726201822"/>
    <n v="0.74063843031529231"/>
    <n v="2.6039612904357483"/>
    <n v="0.77896816819920955"/>
    <d v="2007-08-01T00:00:00"/>
  </r>
  <r>
    <n v="190"/>
    <s v="Basic Sun Preparations"/>
    <n v="2007"/>
    <x v="9"/>
    <n v="543"/>
    <n v="2378.41"/>
    <x v="148"/>
    <n v="792.41"/>
    <n v="6"/>
    <n v="401"/>
    <n v="62243"/>
    <x v="0"/>
    <n v="1525332"/>
    <n v="200"/>
    <n v="137702.26"/>
    <s v="South"/>
    <n v="5.1469244935543284"/>
    <n v="465.79666666666668"/>
    <n v="6.9695261845386538"/>
    <n v="3.4463476266959749"/>
    <n v="3.3762867221873325"/>
    <n v="0.77815125038364363"/>
    <n v="2.6031443726201822"/>
    <n v="0.7115477971071279"/>
    <n v="2.6681963763123311"/>
    <n v="0.84320325407579255"/>
    <d v="2007-09-01T00:00:00"/>
  </r>
  <r>
    <n v="190"/>
    <s v="Basic Sun Preparations"/>
    <n v="2007"/>
    <x v="8"/>
    <n v="540"/>
    <n v="2300.6799999999998"/>
    <x v="149"/>
    <n v="805.48"/>
    <n v="6"/>
    <n v="401"/>
    <n v="62243"/>
    <x v="0"/>
    <n v="1525332"/>
    <n v="200"/>
    <n v="137702.26"/>
    <s v="South"/>
    <n v="5.0063703703703704"/>
    <n v="450.57333333333332"/>
    <n v="6.7417456359102248"/>
    <n v="3.4319167353105438"/>
    <n v="3.3618562171481408"/>
    <n v="0.77815125038364363"/>
    <n v="2.6031443726201822"/>
    <n v="0.69952297548757514"/>
    <n v="2.6537654849268999"/>
    <n v="0.82877236269036136"/>
    <d v="2007-12-01T00:00:00"/>
  </r>
  <r>
    <n v="193"/>
    <s v="Basic Sun Preparations"/>
    <n v="2007"/>
    <x v="3"/>
    <n v="119"/>
    <n v="445.12"/>
    <x v="150"/>
    <n v="201.89"/>
    <n v="12"/>
    <n v="676"/>
    <n v="30737"/>
    <x v="2"/>
    <n v="65967"/>
    <n v="399.2"/>
    <n v="41252.379999999997"/>
    <s v="Pacific"/>
    <n v="4.3947899159663866"/>
    <n v="43.581666666666671"/>
    <n v="0.77363905325443794"/>
    <n v="2.7184850807301415"/>
    <n v="2.6484771083119525"/>
    <n v="1.0791812460476249"/>
    <n v="2.8299466959416359"/>
    <n v="0.64293811933761058"/>
    <n v="1.6393038346825166"/>
    <n v="-0.11146161521149453"/>
    <d v="2007-01-01T00:00:00"/>
  </r>
  <r>
    <n v="193"/>
    <s v="Basic Sun Preparations"/>
    <n v="2007"/>
    <x v="0"/>
    <n v="93"/>
    <n v="297.05"/>
    <x v="151"/>
    <n v="131.44"/>
    <n v="12"/>
    <n v="676"/>
    <n v="30737"/>
    <x v="2"/>
    <n v="65967"/>
    <n v="399.2"/>
    <n v="41252.379999999997"/>
    <s v="Pacific"/>
    <n v="3.7534408602150537"/>
    <n v="29.089166666666667"/>
    <n v="0.51637573964497041"/>
    <n v="2.5429125260003511"/>
    <n v="2.4728295567127057"/>
    <n v="1.0791812460476249"/>
    <n v="2.8299466959416359"/>
    <n v="0.57442957744641576"/>
    <n v="1.463731279952726"/>
    <n v="-0.287034169941285"/>
    <d v="2007-02-01T00:00:00"/>
  </r>
  <r>
    <n v="193"/>
    <s v="Basic Sun Preparations"/>
    <n v="2007"/>
    <x v="1"/>
    <n v="80"/>
    <n v="324.89"/>
    <x v="152"/>
    <n v="135.88"/>
    <n v="12"/>
    <n v="676"/>
    <n v="30737"/>
    <x v="2"/>
    <n v="65967"/>
    <n v="399.2"/>
    <n v="41252.379999999997"/>
    <s v="Pacific"/>
    <n v="4.7722499999999997"/>
    <n v="31.814999999999998"/>
    <n v="0.56476331360946741"/>
    <n v="2.5818131736198677"/>
    <n v="2.5117363441192042"/>
    <n v="1.0791812460476249"/>
    <n v="2.8299466959416359"/>
    <n v="0.6787231866279243"/>
    <n v="1.5026319275722431"/>
    <n v="-0.24813352232176805"/>
    <d v="2007-03-01T00:00:00"/>
  </r>
  <r>
    <n v="193"/>
    <s v="Basic Sun Preparations"/>
    <n v="2007"/>
    <x v="2"/>
    <n v="152"/>
    <n v="644.59"/>
    <x v="153"/>
    <n v="329.87"/>
    <n v="12"/>
    <n v="676"/>
    <n v="30737"/>
    <x v="2"/>
    <n v="65967"/>
    <n v="399.2"/>
    <n v="41252.379999999997"/>
    <s v="Pacific"/>
    <n v="4.9830921052631574"/>
    <n v="63.119166666666665"/>
    <n v="1.1204585798816566"/>
    <n v="2.8793425024964963"/>
    <n v="2.8092835636980245"/>
    <n v="1.0791812460476249"/>
    <n v="2.8299466959416359"/>
    <n v="0.69749891455172375"/>
    <n v="1.8001612564488714"/>
    <n v="4.9395806554860311E-2"/>
    <d v="2007-04-01T00:00:00"/>
  </r>
  <r>
    <n v="193"/>
    <s v="Basic Sun Preparations"/>
    <n v="2007"/>
    <x v="7"/>
    <n v="254"/>
    <n v="971.92"/>
    <x v="154"/>
    <n v="352.73"/>
    <n v="12"/>
    <n v="676"/>
    <n v="30737"/>
    <x v="2"/>
    <n v="65967"/>
    <n v="399.2"/>
    <n v="41252.379999999997"/>
    <s v="Pacific"/>
    <n v="4.4961023622047245"/>
    <n v="95.167500000000004"/>
    <n v="1.6893639053254437"/>
    <n v="3.0576699068220923"/>
    <n v="2.987630519053428"/>
    <n v="1.0791812460476249"/>
    <n v="2.8299466959416359"/>
    <n v="0.65283619020215433"/>
    <n v="1.9784886607744676"/>
    <n v="0.22772321088045641"/>
    <d v="2007-05-01T00:00:00"/>
  </r>
  <r>
    <n v="193"/>
    <s v="Basic Sun Preparations"/>
    <n v="2007"/>
    <x v="4"/>
    <n v="264"/>
    <n v="1086.58"/>
    <x v="155"/>
    <n v="501.97"/>
    <n v="12"/>
    <n v="676"/>
    <n v="30737"/>
    <x v="2"/>
    <n v="65967"/>
    <n v="399.2"/>
    <n v="41252.379999999997"/>
    <s v="Pacific"/>
    <n v="4.8359848484848484"/>
    <n v="106.39166666666667"/>
    <n v="1.8886094674556213"/>
    <n v="3.1060888583824422"/>
    <n v="3.0360617069837543"/>
    <n v="1.0791812460476249"/>
    <n v="2.8299466959416359"/>
    <n v="0.68448493151261125"/>
    <n v="2.0269076123348175"/>
    <n v="0.27614216244080642"/>
    <d v="2007-06-01T00:00:00"/>
  </r>
  <r>
    <n v="193"/>
    <s v="Basic Sun Preparations"/>
    <n v="2007"/>
    <x v="5"/>
    <n v="153"/>
    <n v="629.89"/>
    <x v="156"/>
    <n v="251.48"/>
    <n v="12"/>
    <n v="676"/>
    <n v="30737"/>
    <x v="2"/>
    <n v="65967"/>
    <n v="399.2"/>
    <n v="41252.379999999997"/>
    <s v="Pacific"/>
    <n v="4.8372549019607849"/>
    <n v="61.675000000000004"/>
    <n v="1.0948224852071007"/>
    <n v="2.8692904042093983"/>
    <n v="2.799264713637549"/>
    <n v="1.0791812460476249"/>
    <n v="2.8299466959416359"/>
    <n v="0.68459897339179976"/>
    <n v="1.7901091581617736"/>
    <n v="3.9343708267762574E-2"/>
    <d v="2007-07-01T00:00:00"/>
  </r>
  <r>
    <n v="193"/>
    <s v="Basic Sun Preparations"/>
    <n v="2007"/>
    <x v="6"/>
    <n v="218"/>
    <n v="823.14"/>
    <x v="157"/>
    <n v="291.55"/>
    <n v="12"/>
    <n v="676"/>
    <n v="30737"/>
    <x v="2"/>
    <n v="65967"/>
    <n v="399.2"/>
    <n v="41252.379999999997"/>
    <s v="Pacific"/>
    <n v="4.4371100917431194"/>
    <n v="80.607500000000002"/>
    <n v="1.4309023668639054"/>
    <n v="2.9855566979901673"/>
    <n v="2.9154737064839882"/>
    <n v="1.0791812460476249"/>
    <n v="2.8299466959416359"/>
    <n v="0.64710020438556237"/>
    <n v="1.9063754519425424"/>
    <n v="0.15561000204853129"/>
    <d v="2007-08-01T00:00:00"/>
  </r>
  <r>
    <n v="193"/>
    <s v="Basic Sun Preparations"/>
    <n v="2007"/>
    <x v="9"/>
    <n v="309"/>
    <n v="1244"/>
    <x v="158"/>
    <n v="490.87"/>
    <n v="12"/>
    <n v="676"/>
    <n v="30737"/>
    <x v="2"/>
    <n v="65967"/>
    <n v="399.2"/>
    <n v="41252.379999999997"/>
    <s v="Pacific"/>
    <n v="4.7307119741100321"/>
    <n v="121.81583333333333"/>
    <n v="2.1624112426035502"/>
    <n v="3.1648849865808768"/>
    <n v="3.0948203803548"/>
    <n v="1.0791812460476249"/>
    <n v="2.8299466959416359"/>
    <n v="0.67492650715604197"/>
    <n v="2.0857037405332517"/>
    <n v="0.33493829063924074"/>
    <d v="2007-09-01T00:00:00"/>
  </r>
  <r>
    <n v="193"/>
    <s v="Basic Sun Preparations"/>
    <n v="2007"/>
    <x v="10"/>
    <n v="738"/>
    <n v="2910.73"/>
    <x v="159"/>
    <n v="931.83"/>
    <n v="12"/>
    <n v="676"/>
    <n v="30737"/>
    <x v="2"/>
    <n v="65967"/>
    <n v="399.2"/>
    <n v="41252.379999999997"/>
    <s v="Pacific"/>
    <n v="4.6344715447154465"/>
    <n v="285.02"/>
    <n v="5.0595266272189345"/>
    <n v="3.5340565817925711"/>
    <n v="3.4640019220487539"/>
    <n v="1.0791812460476249"/>
    <n v="2.8299466959416359"/>
    <n v="0.66600021996952941"/>
    <n v="2.454875335744946"/>
    <n v="0.70410988585093504"/>
    <d v="2007-10-01T00:00:00"/>
  </r>
  <r>
    <n v="193"/>
    <s v="Basic Sun Preparations"/>
    <n v="2007"/>
    <x v="11"/>
    <n v="439"/>
    <n v="1510.98"/>
    <x v="160"/>
    <n v="418.14"/>
    <n v="12"/>
    <n v="676"/>
    <n v="30737"/>
    <x v="2"/>
    <n v="65967"/>
    <n v="399.2"/>
    <n v="41252.379999999997"/>
    <s v="Pacific"/>
    <n v="4.0444191343963549"/>
    <n v="147.95833333333334"/>
    <n v="2.6264792899408285"/>
    <n v="3.2493206766376344"/>
    <n v="3.1792587158631003"/>
    <n v="1.0791812460476249"/>
    <n v="2.8299466959416359"/>
    <n v="0.60685615639551282"/>
    <n v="2.1701394305900097"/>
    <n v="0.41937398069599835"/>
    <d v="2007-11-01T00:00:00"/>
  </r>
  <r>
    <n v="193"/>
    <s v="Basic Sun Preparations"/>
    <n v="2007"/>
    <x v="8"/>
    <n v="260"/>
    <n v="1034.6500000000001"/>
    <x v="161"/>
    <n v="396.98"/>
    <n v="12"/>
    <n v="676"/>
    <n v="30737"/>
    <x v="2"/>
    <n v="65967"/>
    <n v="399.2"/>
    <n v="41252.379999999997"/>
    <s v="Pacific"/>
    <n v="4.6757307692307695"/>
    <n v="101.3075"/>
    <n v="1.7983579881656806"/>
    <n v="3.0848228443007226"/>
    <n v="3.0147934620871748"/>
    <n v="1.0791812460476249"/>
    <n v="2.8299466959416359"/>
    <n v="0.66984949632990487"/>
    <n v="2.005641598253098"/>
    <n v="0.2548761483590869"/>
    <d v="2007-12-01T00:00:00"/>
  </r>
  <r>
    <n v="241"/>
    <s v="Basic Sun Preparations"/>
    <n v="2007"/>
    <x v="3"/>
    <n v="201"/>
    <n v="850.67"/>
    <x v="162"/>
    <n v="380.57"/>
    <n v="8"/>
    <n v="530"/>
    <n v="40663"/>
    <x v="2"/>
    <n v="59492"/>
    <n v="284.2"/>
    <n v="75360.22"/>
    <s v="Mid-Atlantic"/>
    <n v="4.9730845771144283"/>
    <n v="124.94875"/>
    <n v="1.8860188679245284"/>
    <n v="2.9998219027499879"/>
    <n v="2.929761117107013"/>
    <n v="0.90308998699194354"/>
    <n v="2.7242758696007892"/>
    <n v="0.69662584532949923"/>
    <n v="2.0967319157580446"/>
    <n v="0.27554603314919907"/>
    <d v="2007-01-01T00:00:00"/>
  </r>
  <r>
    <n v="241"/>
    <s v="Basic Sun Preparations"/>
    <n v="2007"/>
    <x v="0"/>
    <n v="165"/>
    <n v="707.78"/>
    <x v="163"/>
    <n v="306.58999999999997"/>
    <n v="8"/>
    <n v="530"/>
    <n v="40663"/>
    <x v="2"/>
    <n v="59492"/>
    <n v="284.2"/>
    <n v="75360.22"/>
    <s v="Mid-Atlantic"/>
    <n v="5.0406666666666666"/>
    <n v="103.96375"/>
    <n v="1.5692641509433962"/>
    <n v="2.9199719232204444"/>
    <n v="2.8498982864558378"/>
    <n v="0.90308998699194354"/>
    <n v="2.7242758696007892"/>
    <n v="0.70248797900653792"/>
    <n v="2.0168819362285006"/>
    <n v="0.1956960536196552"/>
    <d v="2007-02-01T00:00:00"/>
  </r>
  <r>
    <n v="241"/>
    <s v="Basic Sun Preparations"/>
    <n v="2007"/>
    <x v="1"/>
    <n v="173"/>
    <n v="761.69"/>
    <x v="164"/>
    <n v="322.73"/>
    <n v="8"/>
    <n v="530"/>
    <n v="40663"/>
    <x v="2"/>
    <n v="59492"/>
    <n v="284.2"/>
    <n v="75360.22"/>
    <s v="Mid-Atlantic"/>
    <n v="5.1736994219653178"/>
    <n v="111.88124999999999"/>
    <n v="1.6887735849056602"/>
    <n v="2.9518472968997793"/>
    <n v="2.8817782539085646"/>
    <n v="0.90308998699194354"/>
    <n v="2.7242758696007892"/>
    <n v="0.71380119377098383"/>
    <n v="2.0487573099078356"/>
    <n v="0.22757142729899016"/>
    <d v="2007-03-01T00:00:00"/>
  </r>
  <r>
    <n v="241"/>
    <s v="Basic Sun Preparations"/>
    <n v="2007"/>
    <x v="2"/>
    <n v="223"/>
    <n v="1010.26"/>
    <x v="139"/>
    <n v="416.35"/>
    <n v="8"/>
    <n v="530"/>
    <n v="40663"/>
    <x v="2"/>
    <n v="59492"/>
    <n v="284.2"/>
    <n v="75360.22"/>
    <s v="Mid-Atlantic"/>
    <n v="5.3234529147982066"/>
    <n v="148.39125000000001"/>
    <n v="2.2398679245283022"/>
    <n v="3.0744982801940379"/>
    <n v="3.0044331579746952"/>
    <n v="0.90308998699194354"/>
    <n v="2.7242758696007892"/>
    <n v="0.72619341714587726"/>
    <n v="2.1714082932020946"/>
    <n v="0.35022241059324899"/>
    <d v="2007-04-01T00:00:00"/>
  </r>
  <r>
    <n v="241"/>
    <s v="Basic Sun Preparations"/>
    <n v="2007"/>
    <x v="7"/>
    <n v="487"/>
    <n v="2118.62"/>
    <x v="165"/>
    <n v="834.75"/>
    <n v="8"/>
    <n v="530"/>
    <n v="40663"/>
    <x v="2"/>
    <n v="59492"/>
    <n v="284.2"/>
    <n v="75360.22"/>
    <s v="Mid-Atlantic"/>
    <n v="5.1120328542094455"/>
    <n v="311.19499999999999"/>
    <n v="4.6972830188679247"/>
    <n v="3.396122597514434"/>
    <n v="3.3260530677525746"/>
    <n v="0.90308998699194354"/>
    <n v="2.7242758696007892"/>
    <n v="0.70859363629979977"/>
    <n v="2.4930326105224907"/>
    <n v="0.67184672791364508"/>
    <d v="2007-05-01T00:00:00"/>
  </r>
  <r>
    <n v="241"/>
    <s v="Basic Sun Preparations"/>
    <n v="2007"/>
    <x v="4"/>
    <n v="589"/>
    <n v="2533.27"/>
    <x v="166"/>
    <n v="993.53"/>
    <n v="8"/>
    <n v="530"/>
    <n v="40663"/>
    <x v="2"/>
    <n v="59492"/>
    <n v="284.2"/>
    <n v="75360.22"/>
    <s v="Mid-Atlantic"/>
    <n v="5.0538200339558568"/>
    <n v="372.08749999999998"/>
    <n v="5.6164150943396223"/>
    <n v="3.4737350674617202"/>
    <n v="3.4036814800633621"/>
    <n v="0.90308998699194354"/>
    <n v="2.7242758696007892"/>
    <n v="0.70361977267461839"/>
    <n v="2.5706450804697765"/>
    <n v="0.74945919786093096"/>
    <d v="2007-06-01T00:00:00"/>
  </r>
  <r>
    <n v="241"/>
    <s v="Basic Sun Preparations"/>
    <n v="2007"/>
    <x v="5"/>
    <n v="378"/>
    <n v="1636.82"/>
    <x v="167"/>
    <n v="757.3"/>
    <n v="8"/>
    <n v="530"/>
    <n v="40663"/>
    <x v="2"/>
    <n v="59492"/>
    <n v="284.2"/>
    <n v="75360.22"/>
    <s v="Mid-Atlantic"/>
    <n v="5.0883862433862435"/>
    <n v="240.42625000000001"/>
    <n v="3.6290754716981133"/>
    <n v="3.2840718696561835"/>
    <n v="3.2140009229642312"/>
    <n v="0.90308998699194354"/>
    <n v="2.7242758696007892"/>
    <n v="0.70658006981895816"/>
    <n v="2.3809818826642397"/>
    <n v="0.55979600005539443"/>
    <d v="2007-07-01T00:00:00"/>
  </r>
  <r>
    <n v="241"/>
    <s v="Basic Sun Preparations"/>
    <n v="2007"/>
    <x v="6"/>
    <n v="367"/>
    <n v="1488.15"/>
    <x v="168"/>
    <n v="535.36"/>
    <n v="8"/>
    <n v="530"/>
    <n v="40663"/>
    <x v="2"/>
    <n v="59492"/>
    <n v="284.2"/>
    <n v="75360.22"/>
    <s v="Mid-Atlantic"/>
    <n v="4.7644141689373294"/>
    <n v="218.5675"/>
    <n v="3.299132075471698"/>
    <n v="3.2426755717785629"/>
    <n v="3.1726467086890464"/>
    <n v="0.90308998699194354"/>
    <n v="2.7242758696007892"/>
    <n v="0.67800950752647371"/>
    <n v="2.3395855847866196"/>
    <n v="0.51839970217777398"/>
    <d v="2007-08-01T00:00:00"/>
  </r>
  <r>
    <n v="241"/>
    <s v="Basic Sun Preparations"/>
    <n v="2007"/>
    <x v="9"/>
    <n v="683"/>
    <n v="2850.4"/>
    <x v="169"/>
    <n v="1023.23"/>
    <n v="8"/>
    <n v="530"/>
    <n v="40663"/>
    <x v="2"/>
    <n v="59492"/>
    <n v="284.2"/>
    <n v="75360.22"/>
    <s v="Mid-Atlantic"/>
    <n v="4.9036456808199125"/>
    <n v="418.64875000000001"/>
    <n v="6.3192264150943398"/>
    <n v="3.5249397858232192"/>
    <n v="3.454905809342959"/>
    <n v="0.90308998699194354"/>
    <n v="2.7242758696007892"/>
    <n v="0.69051908214168667"/>
    <n v="2.6218497988312754"/>
    <n v="0.80066391622243016"/>
    <d v="2007-09-01T00:00:00"/>
  </r>
  <r>
    <n v="241"/>
    <s v="Basic Sun Preparations"/>
    <n v="2007"/>
    <x v="8"/>
    <n v="542"/>
    <n v="2221.4299999999998"/>
    <x v="170"/>
    <n v="737.21"/>
    <n v="8"/>
    <n v="530"/>
    <n v="40663"/>
    <x v="2"/>
    <n v="59492"/>
    <n v="284.2"/>
    <n v="75360.22"/>
    <s v="Mid-Atlantic"/>
    <n v="4.8161992619926197"/>
    <n v="326.29750000000001"/>
    <n v="4.9252452830188682"/>
    <n v="3.4167037333499564"/>
    <n v="3.3466326326375655"/>
    <n v="0.90308998699194354"/>
    <n v="2.7242758696007892"/>
    <n v="0.68270444681156928"/>
    <n v="2.5136137463580126"/>
    <n v="0.69242786374916721"/>
    <d v="2007-12-01T00:00:00"/>
  </r>
  <r>
    <n v="247"/>
    <s v="Basic Sun Preparations"/>
    <n v="2007"/>
    <x v="3"/>
    <n v="296"/>
    <n v="1227.51"/>
    <x v="171"/>
    <n v="508.6"/>
    <n v="18"/>
    <n v="1050"/>
    <n v="41442"/>
    <x v="2"/>
    <n v="115812"/>
    <n v="543.20000000000005"/>
    <n v="80368.639999999999"/>
    <s v="Pacific"/>
    <n v="4.8733108108108105"/>
    <n v="80.138888888888886"/>
    <n v="1.3738095238095238"/>
    <n v="3.1591158218277688"/>
    <n v="3.0890250388211804"/>
    <n v="1.255272505103306"/>
    <n v="3.0211892990699383"/>
    <n v="0.68782411076883043"/>
    <n v="1.9038433167244631"/>
    <n v="0.13792652275783096"/>
    <d v="2007-01-01T00:00:00"/>
  </r>
  <r>
    <n v="247"/>
    <s v="Basic Sun Preparations"/>
    <n v="2007"/>
    <x v="0"/>
    <n v="222"/>
    <n v="918.36"/>
    <x v="172"/>
    <n v="430.77"/>
    <n v="18"/>
    <n v="1050"/>
    <n v="41442"/>
    <x v="2"/>
    <n v="115812"/>
    <n v="543.20000000000005"/>
    <n v="80368.639999999999"/>
    <s v="Pacific"/>
    <n v="4.8604504504504504"/>
    <n v="59.945555555555558"/>
    <n v="1.0276380952380952"/>
    <n v="3.0330294945523635"/>
    <n v="2.9630129593770773"/>
    <n v="1.255272505103306"/>
    <n v="3.0211892990699383"/>
    <n v="0.68667652010172486"/>
    <n v="1.7777569894490575"/>
    <n v="1.1840195482425445E-2"/>
    <d v="2007-02-01T00:00:00"/>
  </r>
  <r>
    <n v="247"/>
    <s v="Basic Sun Preparations"/>
    <n v="2007"/>
    <x v="1"/>
    <n v="261"/>
    <n v="1031.72"/>
    <x v="173"/>
    <n v="457.38"/>
    <n v="18"/>
    <n v="1050"/>
    <n v="41442"/>
    <x v="2"/>
    <n v="115812"/>
    <n v="543.20000000000005"/>
    <n v="80368.639999999999"/>
    <s v="Pacific"/>
    <n v="4.6452490421455943"/>
    <n v="67.356111111111119"/>
    <n v="1.1546761904761906"/>
    <n v="3.0836495097864036"/>
    <n v="3.0135618494671865"/>
    <n v="1.255272505103306"/>
    <n v="3.0211892990699383"/>
    <n v="0.66700900244812245"/>
    <n v="1.8283770046830974"/>
    <n v="6.2460210716465361E-2"/>
    <d v="2007-03-01T00:00:00"/>
  </r>
  <r>
    <n v="247"/>
    <s v="Basic Sun Preparations"/>
    <n v="2007"/>
    <x v="2"/>
    <n v="275"/>
    <n v="1237.5899999999999"/>
    <x v="174"/>
    <n v="623.48"/>
    <n v="18"/>
    <n v="1050"/>
    <n v="41442"/>
    <x v="2"/>
    <n v="115812"/>
    <n v="543.20000000000005"/>
    <n v="80368.639999999999"/>
    <s v="Pacific"/>
    <n v="5.2883272727272725"/>
    <n v="80.793888888888887"/>
    <n v="1.3850380952380952"/>
    <n v="3.1626510178308109"/>
    <n v="3.0925767915103437"/>
    <n v="1.255272505103306"/>
    <n v="3.0211892990699383"/>
    <n v="0.72331832400054852"/>
    <n v="1.9073785127275051"/>
    <n v="0.14146171876087307"/>
    <d v="2007-04-01T00:00:00"/>
  </r>
  <r>
    <n v="247"/>
    <s v="Basic Sun Preparations"/>
    <n v="2007"/>
    <x v="7"/>
    <n v="408"/>
    <n v="1931.21"/>
    <x v="175"/>
    <n v="942.35"/>
    <n v="18"/>
    <n v="1050"/>
    <n v="41442"/>
    <x v="2"/>
    <n v="115812"/>
    <n v="543.20000000000005"/>
    <n v="80368.639999999999"/>
    <s v="Pacific"/>
    <n v="5.5618872549019605"/>
    <n v="126.06944444444444"/>
    <n v="2.1611904761904763"/>
    <n v="3.3558823441174424"/>
    <n v="3.2858295015796903"/>
    <n v="1.255272505103306"/>
    <n v="3.0211892990699383"/>
    <n v="0.74522218102756221"/>
    <n v="2.1006098390141359"/>
    <n v="0.33469304504750413"/>
    <d v="2007-05-01T00:00:00"/>
  </r>
  <r>
    <n v="247"/>
    <s v="Basic Sun Preparations"/>
    <n v="2007"/>
    <x v="4"/>
    <n v="487"/>
    <n v="2328.12"/>
    <x v="176"/>
    <n v="1195.49"/>
    <n v="18"/>
    <n v="1050"/>
    <n v="41442"/>
    <x v="2"/>
    <n v="115812"/>
    <n v="543.20000000000005"/>
    <n v="80368.639999999999"/>
    <s v="Pacific"/>
    <n v="5.6177207392197124"/>
    <n v="151.99055555555555"/>
    <n v="2.6055523809523811"/>
    <n v="3.4370891075379486"/>
    <n v="3.367005361714404"/>
    <n v="1.255272505103306"/>
    <n v="3.0211892990699383"/>
    <n v="0.74956014632331425"/>
    <n v="2.1818166024346426"/>
    <n v="0.41589980846801056"/>
    <d v="2007-06-01T00:00:00"/>
  </r>
  <r>
    <n v="247"/>
    <s v="Basic Sun Preparations"/>
    <n v="2007"/>
    <x v="5"/>
    <n v="378"/>
    <n v="1722.15"/>
    <x v="177"/>
    <n v="964.24"/>
    <n v="18"/>
    <n v="1050"/>
    <n v="41442"/>
    <x v="2"/>
    <n v="115812"/>
    <n v="543.20000000000005"/>
    <n v="80368.639999999999"/>
    <s v="Pacific"/>
    <n v="5.3531746031746028"/>
    <n v="112.41666666666667"/>
    <n v="1.927142857142857"/>
    <n v="3.3061032087275857"/>
    <n v="3.2360709759998429"/>
    <n v="1.255272505103306"/>
    <n v="3.0211892990699383"/>
    <n v="0.72861140889036013"/>
    <n v="2.0508307036242792"/>
    <n v="0.2849139096576474"/>
    <d v="2007-07-01T00:00:00"/>
  </r>
  <r>
    <n v="247"/>
    <s v="Basic Sun Preparations"/>
    <n v="2007"/>
    <x v="6"/>
    <n v="469"/>
    <n v="1971.43"/>
    <x v="178"/>
    <n v="964.95"/>
    <n v="18"/>
    <n v="1050"/>
    <n v="41442"/>
    <x v="2"/>
    <n v="115812"/>
    <n v="543.20000000000005"/>
    <n v="80368.639999999999"/>
    <s v="Pacific"/>
    <n v="4.9393816631130063"/>
    <n v="128.69833333333335"/>
    <n v="2.2062571428571429"/>
    <n v="3.3648454278521114"/>
    <n v="3.2947813610930119"/>
    <n v="1.255272505103306"/>
    <n v="3.0211892990699383"/>
    <n v="0.69367258513702823"/>
    <n v="2.1095729227488054"/>
    <n v="0.34365612878217339"/>
    <d v="2007-08-01T00:00:00"/>
  </r>
  <r>
    <n v="247"/>
    <s v="Basic Sun Preparations"/>
    <n v="2007"/>
    <x v="9"/>
    <n v="664"/>
    <n v="2662.44"/>
    <x v="179"/>
    <n v="1102.74"/>
    <n v="18"/>
    <n v="1050"/>
    <n v="41442"/>
    <x v="2"/>
    <n v="115812"/>
    <n v="543.20000000000005"/>
    <n v="80368.639999999999"/>
    <s v="Pacific"/>
    <n v="4.7118072289156627"/>
    <n v="173.81333333333333"/>
    <n v="2.9796571428571426"/>
    <n v="3.4953555935047125"/>
    <n v="3.4252798294186153"/>
    <n v="1.255272505103306"/>
    <n v="3.0211892990699383"/>
    <n v="0.67318751413669509"/>
    <n v="2.2400830884014065"/>
    <n v="0.47416629443477448"/>
    <d v="2007-09-01T00:00:00"/>
  </r>
  <r>
    <n v="247"/>
    <s v="Basic Sun Preparations"/>
    <n v="2007"/>
    <x v="8"/>
    <n v="562"/>
    <n v="2237.42"/>
    <x v="180"/>
    <n v="1017.89"/>
    <n v="18"/>
    <n v="1050"/>
    <n v="41442"/>
    <x v="2"/>
    <n v="115812"/>
    <n v="543.20000000000005"/>
    <n v="80368.639999999999"/>
    <s v="Pacific"/>
    <n v="4.6779715302491107"/>
    <n v="146.05666666666667"/>
    <n v="2.5038285714285715"/>
    <n v="3.4197938899696565"/>
    <n v="3.3497475158629526"/>
    <n v="1.255272505103306"/>
    <n v="3.0211892990699383"/>
    <n v="0.67005757440059555"/>
    <n v="2.1645213848663505"/>
    <n v="0.3986045908997185"/>
    <d v="2007-12-01T00:00:00"/>
  </r>
  <r>
    <n v="279"/>
    <s v="Basic Sun Preparations"/>
    <n v="2007"/>
    <x v="3"/>
    <n v="116"/>
    <n v="468.1"/>
    <x v="181"/>
    <n v="222.8"/>
    <n v="5"/>
    <n v="204"/>
    <n v="28163"/>
    <x v="2"/>
    <n v="69778"/>
    <n v="183.2"/>
    <n v="37727.199999999997"/>
    <s v="South"/>
    <n v="4.7414655172413793"/>
    <n v="110.002"/>
    <n v="2.6961274509803923"/>
    <n v="2.7403705856857679"/>
    <n v="2.6703386411274423"/>
    <n v="0.69897000433601886"/>
    <n v="2.3096301674258988"/>
    <n v="0.67591259645884938"/>
    <n v="2.0414005813497491"/>
    <n v="0.43074041825986908"/>
    <d v="2007-01-01T00:00:00"/>
  </r>
  <r>
    <n v="279"/>
    <s v="Basic Sun Preparations"/>
    <n v="2007"/>
    <x v="0"/>
    <n v="117"/>
    <n v="514.79999999999995"/>
    <x v="182"/>
    <n v="207.38"/>
    <n v="5"/>
    <n v="204"/>
    <n v="28163"/>
    <x v="2"/>
    <n v="69778"/>
    <n v="183.2"/>
    <n v="37727.199999999997"/>
    <s v="South"/>
    <n v="5.1700854700854695"/>
    <n v="120.97999999999999"/>
    <n v="2.9651960784313722"/>
    <n v="2.7816835845073506"/>
    <n v="2.7116385382323491"/>
    <n v="0.69897000433601886"/>
    <n v="2.3096301674258988"/>
    <n v="0.71349772276118906"/>
    <n v="2.0827135801713319"/>
    <n v="0.47205341708145193"/>
    <d v="2007-02-01T00:00:00"/>
  </r>
  <r>
    <n v="279"/>
    <s v="Basic Sun Preparations"/>
    <n v="2007"/>
    <x v="1"/>
    <n v="105"/>
    <n v="401.38"/>
    <x v="183"/>
    <n v="161.59"/>
    <n v="5"/>
    <n v="204"/>
    <n v="28163"/>
    <x v="2"/>
    <n v="69778"/>
    <n v="183.2"/>
    <n v="37727.199999999997"/>
    <s v="South"/>
    <n v="4.4924761904761903"/>
    <n v="94.341999999999999"/>
    <n v="2.3123039215686272"/>
    <n v="2.6736750831542975"/>
    <n v="2.6035557286247224"/>
    <n v="0.69897000433601886"/>
    <n v="2.3096301674258988"/>
    <n v="0.65248578408435953"/>
    <n v="1.9747050788182789"/>
    <n v="0.36404491572839887"/>
    <d v="2007-03-01T00:00:00"/>
  </r>
  <r>
    <n v="279"/>
    <s v="Basic Sun Preparations"/>
    <n v="2007"/>
    <x v="2"/>
    <n v="218"/>
    <n v="825.12"/>
    <x v="184"/>
    <n v="325.11"/>
    <n v="5"/>
    <n v="204"/>
    <n v="28163"/>
    <x v="2"/>
    <n v="69778"/>
    <n v="183.2"/>
    <n v="37727.199999999997"/>
    <s v="South"/>
    <n v="4.4476605504587159"/>
    <n v="193.91800000000001"/>
    <n v="4.7528921568627451"/>
    <n v="2.9865881276893576"/>
    <n v="2.9165171140626396"/>
    <n v="0.69897000433601886"/>
    <n v="2.3096301674258988"/>
    <n v="0.64813163408475272"/>
    <n v="2.2876181233533388"/>
    <n v="0.67695796026345878"/>
    <d v="2007-04-01T00:00:00"/>
  </r>
  <r>
    <n v="279"/>
    <s v="Basic Sun Preparations"/>
    <n v="2007"/>
    <x v="7"/>
    <n v="239"/>
    <n v="982.16"/>
    <x v="185"/>
    <n v="383.34"/>
    <n v="5"/>
    <n v="204"/>
    <n v="28163"/>
    <x v="2"/>
    <n v="69778"/>
    <n v="183.2"/>
    <n v="37727.199999999997"/>
    <s v="South"/>
    <n v="4.8288284518828446"/>
    <n v="230.81799999999998"/>
    <n v="5.6573039215686274"/>
    <n v="3.0622396779525376"/>
    <n v="2.9921822428346627"/>
    <n v="0.69897000433601886"/>
    <n v="2.3096301674258988"/>
    <n v="0.68384177700439996"/>
    <n v="2.3632696736165189"/>
    <n v="0.75260951052663894"/>
    <d v="2007-05-01T00:00:00"/>
  </r>
  <r>
    <n v="279"/>
    <s v="Basic Sun Preparations"/>
    <n v="2007"/>
    <x v="4"/>
    <n v="308"/>
    <n v="1201.4100000000001"/>
    <x v="186"/>
    <n v="500.37"/>
    <n v="5"/>
    <n v="204"/>
    <n v="28163"/>
    <x v="2"/>
    <n v="69778"/>
    <n v="183.2"/>
    <n v="37727.199999999997"/>
    <s v="South"/>
    <n v="4.5838636363636365"/>
    <n v="282.36599999999999"/>
    <n v="6.9207352941176463"/>
    <n v="3.1497824059886428"/>
    <n v="3.0796912424995875"/>
    <n v="0.69897000433601886"/>
    <n v="2.3096301674258988"/>
    <n v="0.66123168948819866"/>
    <n v="2.450812401652624"/>
    <n v="0.84015223856274412"/>
    <d v="2007-06-01T00:00:00"/>
  </r>
  <r>
    <n v="279"/>
    <s v="Basic Sun Preparations"/>
    <n v="2007"/>
    <x v="5"/>
    <n v="179"/>
    <n v="799"/>
    <x v="187"/>
    <n v="347.05"/>
    <n v="5"/>
    <n v="204"/>
    <n v="28163"/>
    <x v="2"/>
    <n v="69778"/>
    <n v="183.2"/>
    <n v="37727.199999999997"/>
    <s v="South"/>
    <n v="5.2451396648044692"/>
    <n v="187.77600000000001"/>
    <n v="4.6023529411764708"/>
    <n v="2.97261008782717"/>
    <n v="2.9025467793139912"/>
    <n v="0.69897000433601886"/>
    <n v="2.3096301674258988"/>
    <n v="0.71975705684727664"/>
    <n v="2.2736400834911512"/>
    <n v="0.66297992040127107"/>
    <d v="2007-07-01T00:00:00"/>
  </r>
  <r>
    <n v="279"/>
    <s v="Basic Sun Preparations"/>
    <n v="2007"/>
    <x v="6"/>
    <n v="147"/>
    <n v="589.87"/>
    <x v="188"/>
    <n v="251.93"/>
    <n v="5"/>
    <n v="204"/>
    <n v="28163"/>
    <x v="2"/>
    <n v="69778"/>
    <n v="183.2"/>
    <n v="37727.199999999997"/>
    <s v="South"/>
    <n v="4.7153061224489798"/>
    <n v="138.63"/>
    <n v="3.3977941176470585"/>
    <n v="2.840827227574386"/>
    <n v="2.7707563090937688"/>
    <n v="0.69897000433601886"/>
    <n v="2.3096301674258988"/>
    <n v="0.6735098928262101"/>
    <n v="2.1418572232383672"/>
    <n v="0.53119706014848744"/>
    <d v="2007-08-01T00:00:00"/>
  </r>
  <r>
    <n v="279"/>
    <s v="Basic Sun Preparations"/>
    <n v="2007"/>
    <x v="9"/>
    <n v="398"/>
    <n v="1511.2"/>
    <x v="189"/>
    <n v="737.64"/>
    <n v="5"/>
    <n v="204"/>
    <n v="28163"/>
    <x v="2"/>
    <n v="69778"/>
    <n v="183.2"/>
    <n v="37727.199999999997"/>
    <s v="South"/>
    <n v="4.4615829145728645"/>
    <n v="355.142"/>
    <n v="8.7044607843137261"/>
    <n v="3.2493720404495776"/>
    <n v="3.1793219449137773"/>
    <n v="0.69897000433601886"/>
    <n v="2.3096301674258988"/>
    <n v="0.64948896837588999"/>
    <n v="2.5504020361135589"/>
    <n v="0.93974187302367906"/>
    <d v="2007-09-01T00:00:00"/>
  </r>
  <r>
    <n v="279"/>
    <s v="Basic Sun Preparations"/>
    <n v="2007"/>
    <x v="11"/>
    <n v="465"/>
    <n v="1774.05"/>
    <x v="190"/>
    <n v="627.94000000000005"/>
    <n v="5"/>
    <n v="204"/>
    <n v="28163"/>
    <x v="2"/>
    <n v="69778"/>
    <n v="183.2"/>
    <n v="37727.199999999997"/>
    <s v="South"/>
    <n v="4.4830967741935481"/>
    <n v="416.928"/>
    <n v="10.218823529411765"/>
    <n v="3.3190310667378164"/>
    <n v="3.2489658558666701"/>
    <n v="0.69897000433601886"/>
    <n v="2.3096301674258988"/>
    <n v="0.65157811384786235"/>
    <n v="2.6200610624017977"/>
    <n v="1.0094008993119175"/>
    <d v="2007-11-01T00:00:00"/>
  </r>
  <r>
    <n v="279"/>
    <s v="Basic Sun Preparations"/>
    <n v="2007"/>
    <x v="8"/>
    <n v="217"/>
    <n v="783.54"/>
    <x v="191"/>
    <n v="271.73"/>
    <n v="5"/>
    <n v="204"/>
    <n v="28163"/>
    <x v="2"/>
    <n v="69778"/>
    <n v="183.2"/>
    <n v="37727.199999999997"/>
    <s v="South"/>
    <n v="4.2427649769585249"/>
    <n v="184.136"/>
    <n v="4.5131372549019604"/>
    <n v="2.964108709042677"/>
    <n v="2.8940611722607041"/>
    <n v="0.69897000433601886"/>
    <n v="2.3096301674258988"/>
    <n v="0.62764897519414753"/>
    <n v="2.2651387047066582"/>
    <n v="0.65447854161677832"/>
    <d v="2007-12-01T00:00:00"/>
  </r>
  <r>
    <n v="280"/>
    <s v="Basic Sun Preparations"/>
    <n v="2007"/>
    <x v="3"/>
    <n v="392"/>
    <n v="1451.19"/>
    <x v="192"/>
    <n v="776.03"/>
    <n v="18"/>
    <n v="2652"/>
    <n v="83042"/>
    <x v="2"/>
    <n v="274903"/>
    <n v="1089.2"/>
    <n v="147670.45000000001"/>
    <s v="Pacific"/>
    <n v="4.3500765306122453"/>
    <n v="94.734999999999999"/>
    <n v="0.64299773755656109"/>
    <n v="3.2317829645567557"/>
    <n v="3.1617242770480334"/>
    <n v="1.255272505103306"/>
    <n v="3.4235735197327357"/>
    <n v="0.63849689753629857"/>
    <n v="1.9765104594534497"/>
    <n v="-0.19179055517597973"/>
    <d v="2007-01-01T00:00:00"/>
  </r>
  <r>
    <n v="280"/>
    <s v="Basic Sun Preparations"/>
    <n v="2007"/>
    <x v="0"/>
    <n v="507"/>
    <n v="1990.04"/>
    <x v="193"/>
    <n v="1004.15"/>
    <n v="18"/>
    <n v="2652"/>
    <n v="83042"/>
    <x v="2"/>
    <n v="274903"/>
    <n v="1089.2"/>
    <n v="147670.45000000001"/>
    <s v="Pacific"/>
    <n v="4.6125641025641029"/>
    <n v="129.92055555555555"/>
    <n v="0.8818137254901961"/>
    <n v="3.368950374098592"/>
    <n v="3.2988618058592984"/>
    <n v="1.255272505103306"/>
    <n v="3.4235735197327357"/>
    <n v="0.66394241476525606"/>
    <n v="2.113677868995286"/>
    <n v="-5.4623145634143486E-2"/>
    <d v="2007-02-01T00:00:00"/>
  </r>
  <r>
    <n v="280"/>
    <s v="Basic Sun Preparations"/>
    <n v="2007"/>
    <x v="1"/>
    <n v="436"/>
    <n v="1659.36"/>
    <x v="194"/>
    <n v="821.22"/>
    <n v="18"/>
    <n v="2652"/>
    <n v="83042"/>
    <x v="2"/>
    <n v="274903"/>
    <n v="1089.2"/>
    <n v="147670.45000000001"/>
    <s v="Pacific"/>
    <n v="4.4722247706422023"/>
    <n v="108.32722222222223"/>
    <n v="0.73525263951734543"/>
    <n v="3.2900101120084222"/>
    <n v="3.2199406169179938"/>
    <n v="1.255272505103306"/>
    <n v="3.4235735197327357"/>
    <n v="0.65052362273983644"/>
    <n v="2.0347376069051162"/>
    <n v="-0.13356340772431313"/>
    <d v="2007-03-01T00:00:00"/>
  </r>
  <r>
    <n v="280"/>
    <s v="Basic Sun Preparations"/>
    <n v="2007"/>
    <x v="2"/>
    <n v="478"/>
    <n v="1839.7"/>
    <x v="195"/>
    <n v="903.31"/>
    <n v="18"/>
    <n v="2652"/>
    <n v="83042"/>
    <x v="2"/>
    <n v="274903"/>
    <n v="1089.2"/>
    <n v="147670.45000000001"/>
    <s v="Pacific"/>
    <n v="4.5223012552301256"/>
    <n v="120.09222222222222"/>
    <n v="0.81510558069381589"/>
    <n v="3.3347873863167767"/>
    <n v="3.2647470083535266"/>
    <n v="1.255272505103306"/>
    <n v="3.4235735197327357"/>
    <n v="0.65535948970465807"/>
    <n v="2.0795148812134707"/>
    <n v="-8.8786133415958632E-2"/>
    <d v="2007-04-01T00:00:00"/>
  </r>
  <r>
    <n v="280"/>
    <s v="Basic Sun Preparations"/>
    <n v="2007"/>
    <x v="7"/>
    <n v="704"/>
    <n v="2686.56"/>
    <x v="196"/>
    <n v="1342.51"/>
    <n v="18"/>
    <n v="2652"/>
    <n v="83042"/>
    <x v="2"/>
    <n v="274903"/>
    <n v="1089.2"/>
    <n v="147670.45000000001"/>
    <s v="Pacific"/>
    <n v="4.4840056818181813"/>
    <n v="175.37444444444444"/>
    <n v="1.1903242835595775"/>
    <n v="3.499238813372969"/>
    <n v="3.4291965442823171"/>
    <n v="1.255272505103306"/>
    <n v="3.4235735197327357"/>
    <n v="0.65166615423085705"/>
    <n v="2.243966308269663"/>
    <n v="7.5665293640233708E-2"/>
    <d v="2007-05-01T00:00:00"/>
  </r>
  <r>
    <n v="280"/>
    <s v="Basic Sun Preparations"/>
    <n v="2007"/>
    <x v="4"/>
    <n v="744"/>
    <n v="2731.75"/>
    <x v="197"/>
    <n v="1209.1500000000001"/>
    <n v="18"/>
    <n v="2652"/>
    <n v="83042"/>
    <x v="2"/>
    <n v="274903"/>
    <n v="1089.2"/>
    <n v="147670.45000000001"/>
    <s v="Pacific"/>
    <n v="4.3144086021505377"/>
    <n v="178.32888888888888"/>
    <n v="1.2103770739064856"/>
    <n v="3.5064942087315072"/>
    <n v="3.436440951748712"/>
    <n v="1.255272505103306"/>
    <n v="3.4235735197327357"/>
    <n v="0.63492127318562863"/>
    <n v="2.2512217036282012"/>
    <n v="8.2920688998771738E-2"/>
    <d v="2007-06-01T00:00:00"/>
  </r>
  <r>
    <n v="280"/>
    <s v="Basic Sun Preparations"/>
    <n v="2007"/>
    <x v="5"/>
    <n v="583"/>
    <n v="2095.7199999999998"/>
    <x v="198"/>
    <n v="1168.8599999999999"/>
    <n v="18"/>
    <n v="2652"/>
    <n v="83042"/>
    <x v="2"/>
    <n v="274903"/>
    <n v="1089.2"/>
    <n v="147670.45000000001"/>
    <s v="Pacific"/>
    <n v="4.2238765008576333"/>
    <n v="136.80666666666667"/>
    <n v="0.92855203619909499"/>
    <n v="3.3913797664201533"/>
    <n v="3.3213332579977779"/>
    <n v="1.255272505103306"/>
    <n v="3.4235735197327357"/>
    <n v="0.62571121166113908"/>
    <n v="2.1361072613168473"/>
    <n v="-3.2193753312582403E-2"/>
    <d v="2007-07-01T00:00:00"/>
  </r>
  <r>
    <n v="280"/>
    <s v="Basic Sun Preparations"/>
    <n v="2007"/>
    <x v="6"/>
    <n v="728"/>
    <n v="2634.54"/>
    <x v="199"/>
    <n v="1078.21"/>
    <n v="18"/>
    <n v="2652"/>
    <n v="83042"/>
    <x v="2"/>
    <n v="274903"/>
    <n v="1089.2"/>
    <n v="147670.45000000001"/>
    <s v="Pacific"/>
    <n v="4.2524450549450554"/>
    <n v="171.98777777777778"/>
    <n v="1.1673378582202112"/>
    <n v="3.490770090195332"/>
    <n v="3.4207047968155817"/>
    <n v="1.255272505103306"/>
    <n v="3.4235735197327357"/>
    <n v="0.62863871088229506"/>
    <n v="2.235497585092026"/>
    <n v="6.7196570462596653E-2"/>
    <d v="2007-08-01T00:00:00"/>
  </r>
  <r>
    <n v="280"/>
    <s v="Basic Sun Preparations"/>
    <n v="2007"/>
    <x v="8"/>
    <n v="731"/>
    <n v="2615.02"/>
    <x v="200"/>
    <n v="932.13"/>
    <n v="18"/>
    <n v="2652"/>
    <n v="83042"/>
    <x v="2"/>
    <n v="274903"/>
    <n v="1089.2"/>
    <n v="147670.45000000001"/>
    <s v="Pacific"/>
    <n v="4.2035157318741447"/>
    <n v="170.70944444444444"/>
    <n v="1.1586613876319758"/>
    <n v="3.4875300540835523"/>
    <n v="3.4174750147545061"/>
    <n v="1.255272505103306"/>
    <n v="3.4235735197327357"/>
    <n v="0.62361267712569168"/>
    <n v="2.2322575489802463"/>
    <n v="6.3956534350816663E-2"/>
    <d v="2007-12-01T00:00:00"/>
  </r>
  <r>
    <n v="283"/>
    <s v="Basic Sun Preparations"/>
    <n v="2007"/>
    <x v="3"/>
    <n v="57"/>
    <n v="227.91"/>
    <x v="201"/>
    <n v="113.82"/>
    <n v="7"/>
    <n v="505"/>
    <n v="20567"/>
    <x v="2"/>
    <n v="63144"/>
    <n v="276.2"/>
    <n v="29250.959999999999"/>
    <s v="Pacific"/>
    <n v="4.6987719298245612"/>
    <n v="38.261428571428567"/>
    <n v="0.53035643564356427"/>
    <n v="2.4278592213120662"/>
    <n v="2.3577633811239473"/>
    <n v="0.84509804001425681"/>
    <n v="2.7032913781186614"/>
    <n v="0.67198436563957487"/>
    <n v="1.5827611812978093"/>
    <n v="-0.27543215680659516"/>
    <d v="2007-01-01T00:00:00"/>
  </r>
  <r>
    <n v="283"/>
    <s v="Basic Sun Preparations"/>
    <n v="2007"/>
    <x v="0"/>
    <n v="90"/>
    <n v="348.4"/>
    <x v="202"/>
    <n v="174.58"/>
    <n v="7"/>
    <n v="505"/>
    <n v="20567"/>
    <x v="2"/>
    <n v="63144"/>
    <n v="276.2"/>
    <n v="29250.959999999999"/>
    <s v="Pacific"/>
    <n v="4.5483333333333338"/>
    <n v="58.478571428571435"/>
    <n v="0.81059405940594065"/>
    <n v="2.6120947947255777"/>
    <n v="2.5420781463356255"/>
    <n v="0.84509804001425681"/>
    <n v="2.7032913781186614"/>
    <n v="0.65785228528625295"/>
    <n v="1.766996754711321"/>
    <n v="-9.1196583393083577E-2"/>
    <d v="2007-02-01T00:00:00"/>
  </r>
  <r>
    <n v="283"/>
    <s v="Basic Sun Preparations"/>
    <n v="2007"/>
    <x v="1"/>
    <n v="69"/>
    <n v="301.32"/>
    <x v="203"/>
    <n v="153.88999999999999"/>
    <n v="7"/>
    <n v="505"/>
    <n v="20567"/>
    <x v="2"/>
    <n v="63144"/>
    <n v="276.2"/>
    <n v="29250.959999999999"/>
    <s v="Pacific"/>
    <n v="5.1310144927536232"/>
    <n v="50.57714285714286"/>
    <n v="0.70106930693069314"/>
    <n v="2.5490523320763345"/>
    <n v="2.4790279587605473"/>
    <n v="0.84509804001425681"/>
    <n v="2.7032913781186614"/>
    <n v="0.71020324133907942"/>
    <n v="1.7039542920620778"/>
    <n v="-0.15423904604232663"/>
    <d v="2007-03-01T00:00:00"/>
  </r>
  <r>
    <n v="283"/>
    <s v="Basic Sun Preparations"/>
    <n v="2007"/>
    <x v="2"/>
    <n v="101"/>
    <n v="413.49"/>
    <x v="204"/>
    <n v="188.74"/>
    <n v="7"/>
    <n v="505"/>
    <n v="20567"/>
    <x v="2"/>
    <n v="63144"/>
    <n v="276.2"/>
    <n v="29250.959999999999"/>
    <s v="Pacific"/>
    <n v="4.8113861386138614"/>
    <n v="69.421428571428564"/>
    <n v="0.96227722772277224"/>
    <n v="2.6865915864615024"/>
    <n v="2.6164650108720373"/>
    <n v="0.84509804001425681"/>
    <n v="2.7032913781186614"/>
    <n v="0.68227021267886001"/>
    <n v="1.8414935464472457"/>
    <n v="-1.6699791657158829E-2"/>
    <d v="2007-04-01T00:00:00"/>
  </r>
  <r>
    <n v="283"/>
    <s v="Basic Sun Preparations"/>
    <n v="2007"/>
    <x v="7"/>
    <n v="101"/>
    <n v="405.19"/>
    <x v="205"/>
    <n v="189.76"/>
    <n v="7"/>
    <n v="505"/>
    <n v="20567"/>
    <x v="2"/>
    <n v="63144"/>
    <n v="276.2"/>
    <n v="29250.959999999999"/>
    <s v="Pacific"/>
    <n v="4.7147524752475247"/>
    <n v="68.027142857142863"/>
    <n v="0.9429504950495049"/>
    <n v="2.6777802709713816"/>
    <n v="2.6076587185282971"/>
    <n v="0.84509804001425681"/>
    <n v="2.7032913781186614"/>
    <n v="0.67345889718873908"/>
    <n v="1.8326822309571249"/>
    <n v="-2.5511107147279721E-2"/>
    <d v="2007-05-01T00:00:00"/>
  </r>
  <r>
    <n v="283"/>
    <s v="Basic Sun Preparations"/>
    <n v="2007"/>
    <x v="4"/>
    <n v="145"/>
    <n v="633.34"/>
    <x v="206"/>
    <n v="286.06"/>
    <n v="7"/>
    <n v="505"/>
    <n v="20567"/>
    <x v="2"/>
    <n v="63144"/>
    <n v="276.2"/>
    <n v="29250.959999999999"/>
    <s v="Pacific"/>
    <n v="5.1328965517241381"/>
    <n v="106.32428571428571"/>
    <n v="1.4738019801980198"/>
    <n v="2.8717305138232079"/>
    <n v="2.8016369177299683"/>
    <n v="0.84509804001425681"/>
    <n v="2.7032913781186614"/>
    <n v="0.71036251158823294"/>
    <n v="2.026632473808951"/>
    <n v="0.16843913570454647"/>
    <d v="2007-06-01T00:00:00"/>
  </r>
  <r>
    <n v="283"/>
    <s v="Basic Sun Preparations"/>
    <n v="2007"/>
    <x v="5"/>
    <n v="97"/>
    <n v="459.75"/>
    <x v="207"/>
    <n v="271.69"/>
    <n v="7"/>
    <n v="505"/>
    <n v="20567"/>
    <x v="2"/>
    <n v="63144"/>
    <n v="276.2"/>
    <n v="29250.959999999999"/>
    <s v="Pacific"/>
    <n v="5.569381443298969"/>
    <n v="77.175714285714292"/>
    <n v="1.0697623762376238"/>
    <n v="2.7325786977201703"/>
    <n v="2.6625217379101151"/>
    <n v="0.84509804001425681"/>
    <n v="2.7032913781186614"/>
    <n v="0.7458069634539255"/>
    <n v="1.8874806577059136"/>
    <n v="2.9287319601509012E-2"/>
    <d v="2007-07-01T00:00:00"/>
  </r>
  <r>
    <n v="283"/>
    <s v="Basic Sun Preparations"/>
    <n v="2007"/>
    <x v="6"/>
    <n v="116"/>
    <n v="495.11"/>
    <x v="208"/>
    <n v="255.43"/>
    <n v="7"/>
    <n v="505"/>
    <n v="20567"/>
    <x v="2"/>
    <n v="63144"/>
    <n v="276.2"/>
    <n v="29250.959999999999"/>
    <s v="Pacific"/>
    <n v="5.0149999999999997"/>
    <n v="83.105714285714285"/>
    <n v="1.1519603960396039"/>
    <n v="2.7647289265833552"/>
    <n v="2.6947016980967038"/>
    <n v="0.84509804001425681"/>
    <n v="2.7032913781186614"/>
    <n v="0.70027093735643686"/>
    <n v="1.9196308865690985"/>
    <n v="6.1437548464693986E-2"/>
    <d v="2007-08-01T00:00:00"/>
  </r>
  <r>
    <n v="283"/>
    <s v="Basic Sun Preparations"/>
    <n v="2007"/>
    <x v="9"/>
    <n v="328"/>
    <n v="1244.8800000000001"/>
    <x v="209"/>
    <n v="468.65"/>
    <n v="7"/>
    <n v="505"/>
    <n v="20567"/>
    <x v="2"/>
    <n v="63144"/>
    <n v="276.2"/>
    <n v="29250.959999999999"/>
    <s v="Pacific"/>
    <n v="4.4598475609756099"/>
    <n v="208.97571428571428"/>
    <n v="2.8966930693069304"/>
    <n v="3.1651938583524006"/>
    <n v="3.0951274897051912"/>
    <n v="0.84509804001425681"/>
    <n v="2.7032913781186614"/>
    <n v="0.64932001464072175"/>
    <n v="2.3200958183381442"/>
    <n v="0.46190248023373942"/>
    <d v="2007-09-01T00:00:00"/>
  </r>
  <r>
    <n v="283"/>
    <s v="Basic Sun Preparations"/>
    <n v="2007"/>
    <x v="10"/>
    <n v="710"/>
    <n v="2732.5"/>
    <x v="210"/>
    <n v="937.75"/>
    <n v="7"/>
    <n v="505"/>
    <n v="20567"/>
    <x v="2"/>
    <n v="63144"/>
    <n v="276.2"/>
    <n v="29250.959999999999"/>
    <s v="Pacific"/>
    <n v="4.5221971830985916"/>
    <n v="458.68"/>
    <n v="6.3579405940594063"/>
    <n v="3.5066078438501802"/>
    <n v="3.4365601706217404"/>
    <n v="0.84509804001425681"/>
    <n v="2.7032913781186614"/>
    <n v="0.65534949513110485"/>
    <n v="2.6615098038359233"/>
    <n v="0.80331646573151871"/>
    <d v="2007-10-01T00:00:00"/>
  </r>
  <r>
    <n v="283"/>
    <s v="Basic Sun Preparations"/>
    <n v="2007"/>
    <x v="11"/>
    <n v="274"/>
    <n v="1027.8800000000001"/>
    <x v="211"/>
    <n v="268.39999999999998"/>
    <n v="7"/>
    <n v="505"/>
    <n v="20567"/>
    <x v="2"/>
    <n v="63144"/>
    <n v="276.2"/>
    <n v="29250.959999999999"/>
    <s v="Pacific"/>
    <n v="4.408430656934307"/>
    <n v="172.55857142857144"/>
    <n v="2.39190099009901"/>
    <n v="3.0820345767027617"/>
    <n v="3.0119424158462063"/>
    <n v="0.84509804001425681"/>
    <n v="2.7032913781186614"/>
    <n v="0.64428401388237366"/>
    <n v="2.2369365366885048"/>
    <n v="0.37874319858410022"/>
    <d v="2007-11-01T00:00:00"/>
  </r>
  <r>
    <n v="283"/>
    <s v="Basic Sun Preparations"/>
    <n v="2007"/>
    <x v="8"/>
    <n v="145"/>
    <n v="571.91"/>
    <x v="212"/>
    <n v="211.69"/>
    <n v="7"/>
    <n v="505"/>
    <n v="20567"/>
    <x v="2"/>
    <n v="63144"/>
    <n v="276.2"/>
    <n v="29250.959999999999"/>
    <s v="Pacific"/>
    <n v="4.6343448275862071"/>
    <n v="95.997142857142862"/>
    <n v="1.3306534653465347"/>
    <n v="2.8273563474304697"/>
    <n v="2.7573276903687565"/>
    <n v="0.84509804001425681"/>
    <n v="2.7032913781186614"/>
    <n v="0.66598834519549477"/>
    <n v="1.9822583074162128"/>
    <n v="0.12406496931180833"/>
    <d v="2007-12-01T00:00:00"/>
  </r>
  <r>
    <n v="310"/>
    <s v="Basic Sun Preparations"/>
    <n v="2007"/>
    <x v="3"/>
    <n v="474"/>
    <n v="2020.07"/>
    <x v="213"/>
    <n v="1136.1300000000001"/>
    <n v="17"/>
    <n v="1572"/>
    <n v="118702"/>
    <x v="2"/>
    <n v="255675"/>
    <n v="876.2"/>
    <n v="186517.02"/>
    <s v="Mid-Atlantic"/>
    <n v="5.0075316455696202"/>
    <n v="139.62176470588236"/>
    <n v="1.5099045801526718"/>
    <n v="3.3754020442134056"/>
    <n v="3.3053664189946446"/>
    <n v="1.2304489213782739"/>
    <n v="3.1964525417033891"/>
    <n v="0.69962370253932049"/>
    <n v="2.1449531228351315"/>
    <n v="0.17894950251001646"/>
    <d v="2007-01-01T00:00:00"/>
  </r>
  <r>
    <n v="310"/>
    <s v="Basic Sun Preparations"/>
    <n v="2007"/>
    <x v="0"/>
    <n v="413"/>
    <n v="1852.02"/>
    <x v="214"/>
    <n v="970.55"/>
    <n v="17"/>
    <n v="1572"/>
    <n v="118702"/>
    <x v="2"/>
    <n v="255675"/>
    <n v="876.2"/>
    <n v="186517.02"/>
    <s v="Mid-Atlantic"/>
    <n v="5.2692493946731229"/>
    <n v="128.01176470588234"/>
    <n v="1.3843511450381678"/>
    <n v="3.3376988059640778"/>
    <n v="3.2676456723257958"/>
    <n v="1.2304489213782739"/>
    <n v="3.1964525417033891"/>
    <n v="0.72174875430767693"/>
    <n v="2.1072498845858041"/>
    <n v="0.14124626426068881"/>
    <d v="2007-02-01T00:00:00"/>
  </r>
  <r>
    <n v="310"/>
    <s v="Basic Sun Preparations"/>
    <n v="2007"/>
    <x v="1"/>
    <n v="371"/>
    <n v="1567.5"/>
    <x v="215"/>
    <n v="858.14"/>
    <n v="17"/>
    <n v="1572"/>
    <n v="118702"/>
    <x v="2"/>
    <n v="255675"/>
    <n v="876.2"/>
    <n v="186517.02"/>
    <s v="Mid-Atlantic"/>
    <n v="4.9644204851752018"/>
    <n v="108.34117647058824"/>
    <n v="1.1716284987277354"/>
    <n v="3.2652424686338004"/>
    <n v="3.1952075495027539"/>
    <n v="1.2304489213782739"/>
    <n v="3.1964525417033891"/>
    <n v="0.69586855901875455"/>
    <n v="2.0347935472555263"/>
    <n v="6.878992693041136E-2"/>
    <d v="2007-03-01T00:00:00"/>
  </r>
  <r>
    <n v="331"/>
    <s v="Basic Sun Preparations"/>
    <n v="2007"/>
    <x v="3"/>
    <n v="67"/>
    <n v="298.63"/>
    <x v="216"/>
    <n v="180.77"/>
    <n v="4"/>
    <n v="283"/>
    <n v="19455"/>
    <x v="2"/>
    <n v="21185"/>
    <n v="184.2"/>
    <n v="27083.47"/>
    <s v="Mid-Atlantic"/>
    <n v="5.2373134328358208"/>
    <n v="87.724999999999994"/>
    <n v="1.239929328621908"/>
    <n v="2.5451833682154064"/>
    <n v="2.4751334342664508"/>
    <n v="0.6020599913279624"/>
    <n v="2.4517864355242902"/>
    <n v="0.71910856551457969"/>
    <n v="1.9431233768874439"/>
    <n v="9.3396932691115875E-2"/>
    <d v="2007-01-01T00:00:00"/>
  </r>
  <r>
    <n v="331"/>
    <s v="Basic Sun Preparations"/>
    <n v="2007"/>
    <x v="0"/>
    <n v="39"/>
    <n v="154.13"/>
    <x v="217"/>
    <n v="104.79"/>
    <n v="4"/>
    <n v="283"/>
    <n v="19455"/>
    <x v="2"/>
    <n v="21185"/>
    <n v="184.2"/>
    <n v="27083.47"/>
    <s v="Mid-Atlantic"/>
    <n v="4.6438461538461544"/>
    <n v="45.277500000000003"/>
    <n v="0.63996466431095411"/>
    <n v="2.2579424305731353"/>
    <n v="2.1878871784095475"/>
    <n v="0.6020599913279624"/>
    <n v="2.4517864355242902"/>
    <n v="0.66687782354663627"/>
    <n v="1.655882439245173"/>
    <n v="-0.19384400495115481"/>
    <d v="2007-02-01T00:00:00"/>
  </r>
  <r>
    <n v="331"/>
    <s v="Basic Sun Preparations"/>
    <n v="2007"/>
    <x v="1"/>
    <n v="37"/>
    <n v="195.3"/>
    <x v="218"/>
    <n v="108.7"/>
    <n v="4"/>
    <n v="283"/>
    <n v="19455"/>
    <x v="2"/>
    <n v="21185"/>
    <n v="184.2"/>
    <n v="27083.47"/>
    <s v="Mid-Atlantic"/>
    <n v="6.2018918918918917"/>
    <n v="57.3675"/>
    <n v="0.81084805653710246"/>
    <n v="2.3607259156419551"/>
    <n v="2.2907022432878543"/>
    <n v="0.6020599913279624"/>
    <n v="2.4517864355242902"/>
    <n v="0.7925241915749599"/>
    <n v="1.7586659243139926"/>
    <n v="-9.106051988233535E-2"/>
    <d v="2007-03-01T00:00:00"/>
  </r>
  <r>
    <n v="331"/>
    <s v="Basic Sun Preparations"/>
    <n v="2007"/>
    <x v="2"/>
    <n v="77"/>
    <n v="305.75"/>
    <x v="219"/>
    <n v="157.26"/>
    <n v="4"/>
    <n v="283"/>
    <n v="19455"/>
    <x v="2"/>
    <n v="21185"/>
    <n v="184.2"/>
    <n v="27083.47"/>
    <s v="Mid-Atlantic"/>
    <n v="4.6662337662337663"/>
    <n v="89.825000000000003"/>
    <n v="1.2696113074204947"/>
    <n v="2.5554572172046495"/>
    <n v="2.485366465708323"/>
    <n v="0.6020599913279624"/>
    <n v="2.4517864355242902"/>
    <n v="0.66896649203216763"/>
    <n v="1.9533972258766872"/>
    <n v="0.10367078168035924"/>
    <d v="2007-04-01T00:00:00"/>
  </r>
  <r>
    <n v="331"/>
    <s v="Basic Sun Preparations"/>
    <n v="2007"/>
    <x v="7"/>
    <n v="107"/>
    <n v="399.09"/>
    <x v="220"/>
    <n v="250.86"/>
    <n v="4"/>
    <n v="283"/>
    <n v="19455"/>
    <x v="2"/>
    <n v="21185"/>
    <n v="184.2"/>
    <n v="27083.47"/>
    <s v="Mid-Atlantic"/>
    <n v="4.3826168224299069"/>
    <n v="117.235"/>
    <n v="1.6570318021201413"/>
    <n v="2.6711172790991808"/>
    <n v="2.6010708458014897"/>
    <n v="0.6020599913279624"/>
    <n v="2.4517864355242902"/>
    <n v="0.64173350141397123"/>
    <n v="2.0690572877712183"/>
    <n v="0.21933084357489066"/>
    <d v="2007-05-01T00:00:00"/>
  </r>
  <r>
    <n v="331"/>
    <s v="Basic Sun Preparations"/>
    <n v="2007"/>
    <x v="4"/>
    <n v="147"/>
    <n v="571.99"/>
    <x v="221"/>
    <n v="316.08999999999997"/>
    <n v="4"/>
    <n v="283"/>
    <n v="19455"/>
    <x v="2"/>
    <n v="21185"/>
    <n v="184.2"/>
    <n v="27083.47"/>
    <s v="Mid-Atlantic"/>
    <n v="4.5723809523809527"/>
    <n v="168.035"/>
    <n v="2.3750530035335689"/>
    <n v="2.8274597416474037"/>
    <n v="2.7573884361657823"/>
    <n v="0.6020599913279624"/>
    <n v="2.4517864355242902"/>
    <n v="0.66014240689922765"/>
    <n v="2.2253997503194416"/>
    <n v="0.3756733061231135"/>
    <d v="2007-06-01T00:00:00"/>
  </r>
  <r>
    <n v="331"/>
    <s v="Basic Sun Preparations"/>
    <n v="2007"/>
    <x v="5"/>
    <n v="76"/>
    <n v="308.06"/>
    <x v="222"/>
    <n v="189.91"/>
    <n v="4"/>
    <n v="283"/>
    <n v="19455"/>
    <x v="2"/>
    <n v="21185"/>
    <n v="184.2"/>
    <n v="27083.47"/>
    <s v="Mid-Atlantic"/>
    <n v="4.7630263157894737"/>
    <n v="90.497500000000002"/>
    <n v="1.2791166077738516"/>
    <n v="2.5586965732823215"/>
    <n v="2.4886353110821298"/>
    <n v="0.6020599913279624"/>
    <n v="2.4517864355242902"/>
    <n v="0.67788298100153022"/>
    <n v="1.9566365819543592"/>
    <n v="0.10691013775803138"/>
    <d v="2007-07-01T00:00:00"/>
  </r>
  <r>
    <n v="331"/>
    <s v="Basic Sun Preparations"/>
    <n v="2007"/>
    <x v="6"/>
    <n v="68"/>
    <n v="266.83"/>
    <x v="223"/>
    <n v="140.27000000000001"/>
    <n v="4"/>
    <n v="283"/>
    <n v="19455"/>
    <x v="2"/>
    <n v="21185"/>
    <n v="184.2"/>
    <n v="27083.47"/>
    <s v="Mid-Atlantic"/>
    <n v="4.6105882352941174"/>
    <n v="78.38"/>
    <n v="1.1078445229681979"/>
    <n v="2.4962652504700462"/>
    <n v="2.4262346562115513"/>
    <n v="0.6020599913279624"/>
    <n v="2.4517864355242902"/>
    <n v="0.66375633776380982"/>
    <n v="1.8942052591420837"/>
    <n v="4.4478814945755951E-2"/>
    <d v="2007-08-01T00:00:00"/>
  </r>
  <r>
    <n v="331"/>
    <s v="Basic Sun Preparations"/>
    <n v="2007"/>
    <x v="9"/>
    <n v="271"/>
    <n v="1096.02"/>
    <x v="224"/>
    <n v="547.32000000000005"/>
    <n v="4"/>
    <n v="283"/>
    <n v="19455"/>
    <x v="2"/>
    <n v="21185"/>
    <n v="184.2"/>
    <n v="27083.47"/>
    <s v="Mid-Atlantic"/>
    <n v="4.7519557195571958"/>
    <n v="321.94499999999999"/>
    <n v="4.5504593639575974"/>
    <n v="3.1098416759532741"/>
    <n v="3.0398184791578284"/>
    <n v="0.6020599913279624"/>
    <n v="2.4517864355242902"/>
    <n v="0.67687238507886838"/>
    <n v="2.5077816846253116"/>
    <n v="0.65805524042898378"/>
    <d v="2007-09-01T00:00:00"/>
  </r>
  <r>
    <n v="331"/>
    <s v="Basic Sun Preparations"/>
    <n v="2007"/>
    <x v="10"/>
    <n v="525"/>
    <n v="2073.15"/>
    <x v="225"/>
    <n v="1035.58"/>
    <n v="4"/>
    <n v="283"/>
    <n v="19455"/>
    <x v="2"/>
    <n v="21185"/>
    <n v="184.2"/>
    <n v="27083.47"/>
    <s v="Mid-Atlantic"/>
    <n v="4.6401142857142856"/>
    <n v="609.01499999999999"/>
    <n v="8.6079858657243822"/>
    <n v="3.3866879807375256"/>
    <n v="3.3166307260280234"/>
    <n v="0.6020599913279624"/>
    <n v="2.4517864355242902"/>
    <n v="0.66652867733156895"/>
    <n v="2.7846279894095636"/>
    <n v="0.93490154521323565"/>
    <d v="2007-10-01T00:00:00"/>
  </r>
  <r>
    <n v="331"/>
    <s v="Basic Sun Preparations"/>
    <n v="2007"/>
    <x v="11"/>
    <n v="246"/>
    <n v="909.78"/>
    <x v="226"/>
    <n v="522.67999999999995"/>
    <n v="4"/>
    <n v="283"/>
    <n v="19455"/>
    <x v="2"/>
    <n v="21185"/>
    <n v="184.2"/>
    <n v="27083.47"/>
    <s v="Mid-Atlantic"/>
    <n v="4.3452845528455288"/>
    <n v="267.23500000000001"/>
    <n v="3.7771731448763255"/>
    <n v="3.028953328782011"/>
    <n v="2.9589363853570823"/>
    <n v="0.6020599913279624"/>
    <n v="2.4517864355242902"/>
    <n v="0.63801822167863198"/>
    <n v="2.4268933374540489"/>
    <n v="0.57716689325772086"/>
    <d v="2007-11-01T00:00:00"/>
  </r>
  <r>
    <n v="331"/>
    <s v="Basic Sun Preparations"/>
    <n v="2007"/>
    <x v="8"/>
    <n v="146"/>
    <n v="546.05999999999995"/>
    <x v="227"/>
    <n v="216.91"/>
    <n v="4"/>
    <n v="283"/>
    <n v="19455"/>
    <x v="2"/>
    <n v="21185"/>
    <n v="184.2"/>
    <n v="27083.47"/>
    <s v="Mid-Atlantic"/>
    <n v="4.3947945205479453"/>
    <n v="160.41"/>
    <n v="2.267279151943463"/>
    <n v="2.8072914301479654"/>
    <n v="2.7372403647510359"/>
    <n v="0.6020599913279624"/>
    <n v="2.4517864355242902"/>
    <n v="0.6429385743635283"/>
    <n v="2.2052314388200029"/>
    <n v="0.35550499462367524"/>
    <d v="2007-12-01T00:00:00"/>
  </r>
  <r>
    <n v="335"/>
    <s v="Basic Sun Preparations"/>
    <n v="2007"/>
    <x v="3"/>
    <n v="572"/>
    <n v="2520.12"/>
    <x v="228"/>
    <n v="1031.97"/>
    <n v="17"/>
    <n v="1170"/>
    <n v="68854"/>
    <x v="2"/>
    <n v="250736"/>
    <n v="637.20000000000005"/>
    <n v="138758.35"/>
    <s v="Mid-Atlantic"/>
    <n v="5.1769930069930066"/>
    <n v="174.19058823529411"/>
    <n v="2.5309743589743587"/>
    <n v="3.4714736071365953"/>
    <n v="3.4014212209787766"/>
    <n v="1.2304489213782739"/>
    <n v="3.0681858617461617"/>
    <n v="0.71407757834357122"/>
    <n v="2.2410246857583216"/>
    <n v="0.40328774539043372"/>
    <d v="2007-01-01T00:00:00"/>
  </r>
  <r>
    <n v="335"/>
    <s v="Basic Sun Preparations"/>
    <n v="2007"/>
    <x v="0"/>
    <n v="407"/>
    <n v="1853"/>
    <x v="229"/>
    <n v="742.21"/>
    <n v="17"/>
    <n v="1170"/>
    <n v="68854"/>
    <x v="2"/>
    <n v="250736"/>
    <n v="637.20000000000005"/>
    <n v="138758.35"/>
    <s v="Mid-Atlantic"/>
    <n v="5.3497297297297299"/>
    <n v="128.07882352941178"/>
    <n v="1.860974358974359"/>
    <n v="3.3379262510872127"/>
    <n v="3.2678754193188975"/>
    <n v="1.2304489213782739"/>
    <n v="3.0681858617461617"/>
    <n v="0.72833184186199251"/>
    <n v="2.1074773297089386"/>
    <n v="0.26974038934105093"/>
    <d v="2007-02-01T00:00:00"/>
  </r>
  <r>
    <n v="335"/>
    <s v="Basic Sun Preparations"/>
    <n v="2007"/>
    <x v="1"/>
    <n v="358"/>
    <n v="1548.25"/>
    <x v="230"/>
    <n v="596.64"/>
    <n v="17"/>
    <n v="1170"/>
    <n v="68854"/>
    <x v="2"/>
    <n v="250736"/>
    <n v="637.20000000000005"/>
    <n v="138758.35"/>
    <s v="Mid-Atlantic"/>
    <n v="5.081787709497207"/>
    <n v="107.01647058823529"/>
    <n v="1.5549401709401709"/>
    <n v="3.2598995451859221"/>
    <n v="3.1898410886816091"/>
    <n v="1.2304489213782739"/>
    <n v="3.0681858617461617"/>
    <n v="0.70601651854204783"/>
    <n v="2.0294506238076484"/>
    <n v="0.19171368343976053"/>
    <d v="2007-03-01T00:00:00"/>
  </r>
  <r>
    <n v="335"/>
    <s v="Basic Sun Preparations"/>
    <n v="2007"/>
    <x v="2"/>
    <n v="580"/>
    <n v="2528.15"/>
    <x v="231"/>
    <n v="1111.68"/>
    <n v="17"/>
    <n v="1170"/>
    <n v="68854"/>
    <x v="2"/>
    <n v="250736"/>
    <n v="637.20000000000005"/>
    <n v="138758.35"/>
    <s v="Mid-Atlantic"/>
    <n v="5.1221551724137928"/>
    <n v="174.75588235294117"/>
    <n v="2.539188034188034"/>
    <n v="3.4728807245681064"/>
    <n v="3.4028028379013611"/>
    <n v="1.2304489213782739"/>
    <n v="3.0681858617461617"/>
    <n v="0.70945273100516903"/>
    <n v="2.2424318031898323"/>
    <n v="0.40469486282194467"/>
    <d v="2007-04-01T00:00:00"/>
  </r>
  <r>
    <n v="361"/>
    <s v="Basic Sun Preparations"/>
    <n v="2007"/>
    <x v="7"/>
    <n v="80"/>
    <n v="344.34"/>
    <x v="232"/>
    <n v="157.07"/>
    <n v="4"/>
    <n v="289"/>
    <n v="11265"/>
    <x v="2"/>
    <n v="22939"/>
    <n v="164.2"/>
    <n v="15210.53"/>
    <s v="Pacific"/>
    <n v="5.0576249999999998"/>
    <n v="101.1525"/>
    <n v="1.4000346020761245"/>
    <n v="2.6070366122240847"/>
    <n v="2.5369874751306019"/>
    <n v="0.6020599913279624"/>
    <n v="2.4608978427565478"/>
    <n v="0.70394662523214113"/>
    <n v="2.0049766208961222"/>
    <n v="0.14613876946753684"/>
    <d v="2007-05-01T00:00:00"/>
  </r>
  <r>
    <n v="361"/>
    <s v="Basic Sun Preparations"/>
    <n v="2007"/>
    <x v="4"/>
    <n v="109"/>
    <n v="497.55"/>
    <x v="233"/>
    <n v="198.45"/>
    <n v="4"/>
    <n v="289"/>
    <n v="11265"/>
    <x v="2"/>
    <n v="22939"/>
    <n v="164.2"/>
    <n v="15210.53"/>
    <s v="Pacific"/>
    <n v="5.3637614678899084"/>
    <n v="146.16249999999999"/>
    <n v="2.0230103806228374"/>
    <n v="2.7668959540175404"/>
    <n v="2.6968367305751637"/>
    <n v="0.6020599913279624"/>
    <n v="2.4608978427565478"/>
    <n v="0.72946945607691693"/>
    <n v="2.1648359626895783"/>
    <n v="0.30599811126099274"/>
    <d v="2007-06-01T00:00:00"/>
  </r>
  <r>
    <n v="361"/>
    <s v="Basic Sun Preparations"/>
    <n v="2007"/>
    <x v="5"/>
    <n v="37"/>
    <n v="130.96"/>
    <x v="234"/>
    <n v="77.28"/>
    <n v="4"/>
    <n v="289"/>
    <n v="11265"/>
    <x v="2"/>
    <n v="22939"/>
    <n v="164.2"/>
    <n v="15210.53"/>
    <s v="Pacific"/>
    <n v="4.1589189189189186"/>
    <n v="38.47"/>
    <n v="0.53245674740484428"/>
    <n v="2.187182177634778"/>
    <n v="2.1171386664038851"/>
    <n v="0.6020599913279624"/>
    <n v="2.4608978427565478"/>
    <n v="0.61898045356778286"/>
    <n v="1.5851221863068155"/>
    <n v="-0.27371566512176998"/>
    <d v="2007-07-01T00:00:00"/>
  </r>
  <r>
    <n v="361"/>
    <s v="Basic Sun Preparations"/>
    <n v="2007"/>
    <x v="6"/>
    <n v="45"/>
    <n v="188.54"/>
    <x v="235"/>
    <n v="57.38"/>
    <n v="4"/>
    <n v="289"/>
    <n v="11265"/>
    <x v="2"/>
    <n v="22939"/>
    <n v="164.2"/>
    <n v="15210.53"/>
    <s v="Pacific"/>
    <n v="4.9240000000000004"/>
    <n v="55.395000000000003"/>
    <n v="0.76671280276816611"/>
    <n v="2.3455305580346222"/>
    <n v="2.2754035027454043"/>
    <n v="0.6020599913279624"/>
    <n v="2.4608978427565478"/>
    <n v="0.69231804425927879"/>
    <n v="1.7434705667066601"/>
    <n v="-0.11536728472192546"/>
    <d v="2007-08-01T00:00:00"/>
  </r>
  <r>
    <n v="361"/>
    <s v="Basic Sun Preparations"/>
    <n v="2007"/>
    <x v="9"/>
    <n v="115"/>
    <n v="481.95"/>
    <x v="236"/>
    <n v="206.31"/>
    <n v="4"/>
    <n v="289"/>
    <n v="11265"/>
    <x v="2"/>
    <n v="22939"/>
    <n v="164.2"/>
    <n v="15210.53"/>
    <s v="Pacific"/>
    <n v="4.9243478260869562"/>
    <n v="141.57499999999999"/>
    <n v="1.959515570934256"/>
    <n v="2.7530465616265292"/>
    <n v="2.6830019846071993"/>
    <n v="0.6020599913279624"/>
    <n v="2.4608978427565478"/>
    <n v="0.69234872127291747"/>
    <n v="2.1509865702985667"/>
    <n v="0.29214871886998128"/>
    <d v="2007-09-01T00:00:00"/>
  </r>
  <r>
    <n v="361"/>
    <s v="Basic Sun Preparations"/>
    <n v="2007"/>
    <x v="10"/>
    <n v="419"/>
    <n v="1675"/>
    <x v="237"/>
    <n v="626.35"/>
    <n v="4"/>
    <n v="289"/>
    <n v="11265"/>
    <x v="2"/>
    <n v="22939"/>
    <n v="164.2"/>
    <n v="15210.53"/>
    <s v="Pacific"/>
    <n v="4.6973269689737469"/>
    <n v="492.04500000000002"/>
    <n v="6.8103114186851217"/>
    <n v="3.2940648143351479"/>
    <n v="3.2240148113728639"/>
    <n v="0.6020599913279624"/>
    <n v="2.4608978427565478"/>
    <n v="0.67185079136885228"/>
    <n v="2.6920048230071854"/>
    <n v="0.83316697157859987"/>
    <d v="2007-10-01T00:00:00"/>
  </r>
  <r>
    <n v="361"/>
    <s v="Basic Sun Preparations"/>
    <n v="2007"/>
    <x v="11"/>
    <n v="218"/>
    <n v="836.27"/>
    <x v="238"/>
    <n v="331.94"/>
    <n v="4"/>
    <n v="289"/>
    <n v="11265"/>
    <x v="2"/>
    <n v="22939"/>
    <n v="164.2"/>
    <n v="15210.53"/>
    <s v="Pacific"/>
    <n v="4.5075688073394495"/>
    <n v="245.66249999999999"/>
    <n v="3.4001730103806227"/>
    <n v="2.9923988584876211"/>
    <n v="2.9223465173657419"/>
    <n v="0.6020599913279624"/>
    <n v="2.4608978427565478"/>
    <n v="0.65394236488301616"/>
    <n v="2.3903388671596586"/>
    <n v="0.53150101573107311"/>
    <d v="2007-11-01T00:00:00"/>
  </r>
  <r>
    <n v="361"/>
    <s v="Basic Sun Preparations"/>
    <n v="2007"/>
    <x v="8"/>
    <n v="82"/>
    <n v="355.2"/>
    <x v="239"/>
    <n v="135.46"/>
    <n v="4"/>
    <n v="289"/>
    <n v="11265"/>
    <x v="2"/>
    <n v="22939"/>
    <n v="164.2"/>
    <n v="15210.53"/>
    <s v="Pacific"/>
    <n v="5.09"/>
    <n v="104.345"/>
    <n v="1.4442214532871973"/>
    <n v="2.6205316347204755"/>
    <n v="2.5504729571065634"/>
    <n v="0.6020599913279624"/>
    <n v="2.4608978427565478"/>
    <n v="0.70671778233675875"/>
    <n v="2.0184716433925129"/>
    <n v="0.1596337919639276"/>
    <d v="2007-12-01T00:00:00"/>
  </r>
  <r>
    <n v="389"/>
    <s v="Basic Sun Preparations"/>
    <n v="2007"/>
    <x v="3"/>
    <n v="159"/>
    <n v="643.86"/>
    <x v="240"/>
    <n v="267.02999999999997"/>
    <n v="7"/>
    <n v="567"/>
    <n v="29918"/>
    <x v="2"/>
    <n v="38260"/>
    <n v="323.2"/>
    <n v="43710.46"/>
    <s v="Pacific"/>
    <n v="4.7584276729559747"/>
    <n v="108.08428571428571"/>
    <n v="1.334373897707231"/>
    <n v="2.8788605968384067"/>
    <n v="2.8087914452522758"/>
    <n v="0.84509804001425681"/>
    <n v="2.7535830588929064"/>
    <n v="0.67746347251795536"/>
    <n v="2.0337625568241502"/>
    <n v="0.12527753794550028"/>
    <d v="2007-01-01T00:00:00"/>
  </r>
  <r>
    <n v="389"/>
    <s v="Basic Sun Preparations"/>
    <n v="2007"/>
    <x v="0"/>
    <n v="139"/>
    <n v="599.09"/>
    <x v="241"/>
    <n v="317"/>
    <n v="7"/>
    <n v="567"/>
    <n v="29918"/>
    <x v="2"/>
    <n v="38260"/>
    <n v="323.2"/>
    <n v="43710.46"/>
    <s v="Pacific"/>
    <n v="5.0643165467625906"/>
    <n v="100.56285714285715"/>
    <n v="1.2415167548500883"/>
    <n v="2.8475356438304797"/>
    <n v="2.7774920704148265"/>
    <n v="0.84509804001425681"/>
    <n v="2.7535830588929064"/>
    <n v="0.70452084357638467"/>
    <n v="2.0024376038162228"/>
    <n v="9.3952584937573108E-2"/>
    <d v="2007-02-01T00:00:00"/>
  </r>
  <r>
    <n v="389"/>
    <s v="Basic Sun Preparations"/>
    <n v="2007"/>
    <x v="1"/>
    <n v="169"/>
    <n v="675.48"/>
    <x v="242"/>
    <n v="315.16000000000003"/>
    <n v="7"/>
    <n v="567"/>
    <n v="29918"/>
    <x v="2"/>
    <n v="38260"/>
    <n v="323.2"/>
    <n v="43710.46"/>
    <s v="Pacific"/>
    <n v="4.6967455621301779"/>
    <n v="113.39285714285714"/>
    <n v="1.3999118165784832"/>
    <n v="2.8996837383000322"/>
    <n v="2.8296124947078272"/>
    <n v="0.84509804001425681"/>
    <n v="2.7535830588929064"/>
    <n v="0.67179703368635857"/>
    <n v="2.0545856982857753"/>
    <n v="0.14610067940712548"/>
    <d v="2007-03-01T00:00:00"/>
  </r>
  <r>
    <n v="389"/>
    <s v="Basic Sun Preparations"/>
    <n v="2007"/>
    <x v="2"/>
    <n v="160"/>
    <n v="701.1"/>
    <x v="243"/>
    <n v="358.25"/>
    <n v="7"/>
    <n v="567"/>
    <n v="29918"/>
    <x v="2"/>
    <n v="38260"/>
    <n v="323.2"/>
    <n v="43710.46"/>
    <s v="Pacific"/>
    <n v="5.1485000000000003"/>
    <n v="117.67999999999999"/>
    <n v="1.4528395061728394"/>
    <n v="2.9158006997337305"/>
    <n v="2.8457799671118895"/>
    <n v="0.84509804001425681"/>
    <n v="2.7535830588929064"/>
    <n v="0.71168071707780578"/>
    <n v="2.0707026597194735"/>
    <n v="0.16221764084082391"/>
    <d v="2007-04-01T00:00:00"/>
  </r>
  <r>
    <n v="389"/>
    <s v="Basic Sun Preparations"/>
    <n v="2007"/>
    <x v="7"/>
    <n v="159"/>
    <n v="710.72"/>
    <x v="244"/>
    <n v="424.03"/>
    <n v="7"/>
    <n v="567"/>
    <n v="29918"/>
    <x v="2"/>
    <n v="38260"/>
    <n v="323.2"/>
    <n v="43710.46"/>
    <s v="Pacific"/>
    <n v="5.252578616352201"/>
    <n v="119.30857142857143"/>
    <n v="1.4729453262786596"/>
    <n v="2.9217696856159452"/>
    <n v="2.8516985368683798"/>
    <n v="0.84509804001425681"/>
    <n v="2.7535830588929064"/>
    <n v="0.72037256129549365"/>
    <n v="2.0766716456016883"/>
    <n v="0.16818662672303861"/>
    <d v="2007-05-01T00:00:00"/>
  </r>
  <r>
    <n v="389"/>
    <s v="Basic Sun Preparations"/>
    <n v="2007"/>
    <x v="4"/>
    <n v="191"/>
    <n v="827.69"/>
    <x v="245"/>
    <n v="472.42"/>
    <n v="7"/>
    <n v="567"/>
    <n v="29918"/>
    <x v="2"/>
    <n v="38260"/>
    <n v="323.2"/>
    <n v="43710.46"/>
    <s v="Pacific"/>
    <n v="5.0919895287958115"/>
    <n v="138.93857142857144"/>
    <n v="1.7152910052910053"/>
    <n v="2.9879208691439421"/>
    <n v="2.9178677081636248"/>
    <n v="0.84509804001425681"/>
    <n v="2.7535830588929064"/>
    <n v="0.70688750189621441"/>
    <n v="2.1428228291296851"/>
    <n v="0.23433781025103542"/>
    <d v="2007-06-01T00:00:00"/>
  </r>
  <r>
    <n v="389"/>
    <s v="Basic Sun Preparations"/>
    <n v="2007"/>
    <x v="5"/>
    <n v="98"/>
    <n v="373.57"/>
    <x v="246"/>
    <n v="215.64"/>
    <n v="7"/>
    <n v="567"/>
    <n v="29918"/>
    <x v="2"/>
    <n v="38260"/>
    <n v="323.2"/>
    <n v="43710.46"/>
    <s v="Pacific"/>
    <n v="4.478673469387755"/>
    <n v="62.701428571428572"/>
    <n v="0.77409171075837746"/>
    <n v="2.6423754757990503"/>
    <n v="2.572371992403903"/>
    <n v="0.84509804001425681"/>
    <n v="2.7535830588929064"/>
    <n v="0.65114940010655553"/>
    <n v="1.7972774357847936"/>
    <n v="-0.11120758309385617"/>
    <d v="2007-07-01T00:00:00"/>
  </r>
  <r>
    <n v="389"/>
    <s v="Basic Sun Preparations"/>
    <n v="2007"/>
    <x v="6"/>
    <n v="137"/>
    <n v="523.66999999999996"/>
    <x v="247"/>
    <n v="312.13"/>
    <n v="7"/>
    <n v="567"/>
    <n v="29918"/>
    <x v="2"/>
    <n v="38260"/>
    <n v="323.2"/>
    <n v="43710.46"/>
    <s v="Pacific"/>
    <n v="4.491824817518248"/>
    <n v="87.911428571428573"/>
    <n v="1.0853262786596121"/>
    <n v="2.7891433774642778"/>
    <n v="2.7190576947576099"/>
    <n v="0.84509804001425681"/>
    <n v="2.7535830588929064"/>
    <n v="0.65242281030787119"/>
    <n v="1.9440453374500211"/>
    <n v="3.5560318571371395E-2"/>
    <d v="2007-08-01T00:00:00"/>
  </r>
  <r>
    <n v="389"/>
    <s v="Basic Sun Preparations"/>
    <n v="2007"/>
    <x v="11"/>
    <n v="543"/>
    <n v="2190.46"/>
    <x v="248"/>
    <n v="900.24"/>
    <n v="7"/>
    <n v="567"/>
    <n v="29918"/>
    <x v="2"/>
    <n v="38260"/>
    <n v="323.2"/>
    <n v="43710.46"/>
    <s v="Pacific"/>
    <n v="4.7400368324125237"/>
    <n v="367.69142857142862"/>
    <n v="4.5394003527336864"/>
    <n v="3.4105815459573128"/>
    <n v="3.3405353269330993"/>
    <n v="0.84509804001425681"/>
    <n v="2.7535830588929064"/>
    <n v="0.67578171636846596"/>
    <n v="2.5654835059430559"/>
    <n v="0.65699848706440622"/>
    <d v="2007-11-01T00:00:00"/>
  </r>
  <r>
    <n v="389"/>
    <s v="Basic Sun Preparations"/>
    <n v="2007"/>
    <x v="8"/>
    <n v="308"/>
    <n v="1089.96"/>
    <x v="249"/>
    <n v="443.78"/>
    <n v="7"/>
    <n v="567"/>
    <n v="29918"/>
    <x v="2"/>
    <n v="38260"/>
    <n v="323.2"/>
    <n v="43710.46"/>
    <s v="Pacific"/>
    <n v="4.1581818181818182"/>
    <n v="182.96"/>
    <n v="2.2587654320987656"/>
    <n v="3.1074541916129488"/>
    <n v="3.0374105602360069"/>
    <n v="0.84509804001425681"/>
    <n v="2.7535830588929064"/>
    <n v="0.61890347511250465"/>
    <n v="2.2623561515986923"/>
    <n v="0.35387113272004234"/>
    <d v="2007-12-01T00:00:00"/>
  </r>
  <r>
    <n v="421"/>
    <s v="Basic Sun Preparations"/>
    <n v="2007"/>
    <x v="3"/>
    <n v="39"/>
    <n v="141.22999999999999"/>
    <x v="250"/>
    <n v="27.6"/>
    <n v="5"/>
    <n v="333"/>
    <n v="20938"/>
    <x v="2"/>
    <n v="53039"/>
    <n v="209.2"/>
    <n v="29582.79"/>
    <s v="Mid-Atlantic"/>
    <n v="4.2551282051282051"/>
    <n v="33.19"/>
    <n v="0.49834834834834829"/>
    <n v="2.2199772567446225"/>
    <n v="2.1499269591135906"/>
    <n v="0.69897000433601886"/>
    <n v="2.5224442335063197"/>
    <n v="0.62891264971812355"/>
    <n v="1.521007252408604"/>
    <n v="-0.30246697676169715"/>
    <d v="2007-01-01T00:00:00"/>
  </r>
  <r>
    <n v="421"/>
    <s v="Basic Sun Preparations"/>
    <n v="2007"/>
    <x v="0"/>
    <n v="52"/>
    <n v="238.69"/>
    <x v="251"/>
    <n v="127.18"/>
    <n v="5"/>
    <n v="333"/>
    <n v="20938"/>
    <x v="2"/>
    <n v="53039"/>
    <n v="209.2"/>
    <n v="29582.79"/>
    <s v="Mid-Atlantic"/>
    <n v="5.3938461538461544"/>
    <n v="56.096000000000004"/>
    <n v="0.8422822822822823"/>
    <n v="2.4479018987497199"/>
    <n v="2.3778342244705488"/>
    <n v="0.69897000433601886"/>
    <n v="2.5224442335063197"/>
    <n v="0.73189855511492063"/>
    <n v="1.7489318944137009"/>
    <n v="-7.4542334756600145E-2"/>
    <d v="2007-02-01T00:00:00"/>
  </r>
  <r>
    <n v="421"/>
    <s v="Basic Sun Preparations"/>
    <n v="2007"/>
    <x v="1"/>
    <n v="49"/>
    <n v="178.88"/>
    <x v="252"/>
    <n v="74.87"/>
    <n v="5"/>
    <n v="333"/>
    <n v="20938"/>
    <x v="2"/>
    <n v="53039"/>
    <n v="209.2"/>
    <n v="29582.79"/>
    <s v="Mid-Atlantic"/>
    <n v="4.2902040816326528"/>
    <n v="42.043999999999997"/>
    <n v="0.63129129129129125"/>
    <n v="2.3226740317514243"/>
    <n v="2.2525617862063294"/>
    <n v="0.69897000433601886"/>
    <n v="2.5224442335063197"/>
    <n v="0.63247795172291066"/>
    <n v="1.6237040274154055"/>
    <n v="-0.1997702017548956"/>
    <d v="2007-03-01T00:00:00"/>
  </r>
  <r>
    <n v="421"/>
    <s v="Basic Sun Preparations"/>
    <n v="2007"/>
    <x v="2"/>
    <n v="100"/>
    <n v="373.13"/>
    <x v="253"/>
    <n v="176.57"/>
    <n v="5"/>
    <n v="333"/>
    <n v="20938"/>
    <x v="2"/>
    <n v="53039"/>
    <n v="209.2"/>
    <n v="29582.79"/>
    <s v="Mid-Atlantic"/>
    <n v="4.3847000000000005"/>
    <n v="87.694000000000003"/>
    <n v="1.3167267267267269"/>
    <n v="2.6419398844063657"/>
    <n v="2.5718601681260016"/>
    <n v="0.69897000433601886"/>
    <n v="2.5224442335063197"/>
    <n v="0.64193988440636585"/>
    <n v="1.942969880070347"/>
    <n v="0.11949565090004596"/>
    <d v="2007-04-01T00:00:00"/>
  </r>
  <r>
    <n v="421"/>
    <s v="Basic Sun Preparations"/>
    <n v="2007"/>
    <x v="7"/>
    <n v="197"/>
    <n v="850.84"/>
    <x v="254"/>
    <n v="305.11"/>
    <n v="5"/>
    <n v="333"/>
    <n v="20938"/>
    <x v="2"/>
    <n v="53039"/>
    <n v="209.2"/>
    <n v="29582.79"/>
    <s v="Mid-Atlantic"/>
    <n v="5.0752284263959391"/>
    <n v="199.964"/>
    <n v="3.0024624624624625"/>
    <n v="2.9999218199568425"/>
    <n v="2.9298478989210128"/>
    <n v="0.69897000433601886"/>
    <n v="2.5224442335063197"/>
    <n v="0.70545559379524947"/>
    <n v="2.3009518156208237"/>
    <n v="0.47747758645052257"/>
    <d v="2007-05-01T00:00:00"/>
  </r>
  <r>
    <n v="421"/>
    <s v="Basic Sun Preparations"/>
    <n v="2007"/>
    <x v="4"/>
    <n v="217"/>
    <n v="839.96"/>
    <x v="255"/>
    <n v="366.23"/>
    <n v="5"/>
    <n v="333"/>
    <n v="20938"/>
    <x v="2"/>
    <n v="53039"/>
    <n v="209.2"/>
    <n v="29582.79"/>
    <s v="Mid-Atlantic"/>
    <n v="4.548202764976959"/>
    <n v="197.392"/>
    <n v="2.9638438438438439"/>
    <n v="2.9942995517260731"/>
    <n v="2.9242586048798542"/>
    <n v="0.69897000433601886"/>
    <n v="2.5224442335063197"/>
    <n v="0.65783981787754353"/>
    <n v="2.2953295473900543"/>
    <n v="0.47185531821975318"/>
    <d v="2007-06-01T00:00:00"/>
  </r>
  <r>
    <n v="421"/>
    <s v="Basic Sun Preparations"/>
    <n v="2007"/>
    <x v="5"/>
    <n v="139"/>
    <n v="576.52"/>
    <x v="256"/>
    <n v="298.06"/>
    <n v="5"/>
    <n v="333"/>
    <n v="20938"/>
    <x v="2"/>
    <n v="53039"/>
    <n v="209.2"/>
    <n v="29582.79"/>
    <s v="Mid-Atlantic"/>
    <n v="4.8740287769784176"/>
    <n v="135.49799999999999"/>
    <n v="2.0345045045045045"/>
    <n v="2.8309028892484793"/>
    <n v="2.7608143779602505"/>
    <n v="0.69897000433601886"/>
    <n v="2.5224442335063197"/>
    <n v="0.68788808899438425"/>
    <n v="2.1319328849124606"/>
    <n v="0.30845865574215947"/>
    <d v="2007-07-01T00:00:00"/>
  </r>
  <r>
    <n v="421"/>
    <s v="Basic Sun Preparations"/>
    <n v="2007"/>
    <x v="6"/>
    <n v="146"/>
    <n v="526.67999999999995"/>
    <x v="257"/>
    <n v="239.31"/>
    <n v="5"/>
    <n v="333"/>
    <n v="20938"/>
    <x v="2"/>
    <n v="53039"/>
    <n v="209.2"/>
    <n v="29582.79"/>
    <s v="Mid-Atlantic"/>
    <n v="4.2389726027397261"/>
    <n v="123.77799999999999"/>
    <n v="1.8585285285285285"/>
    <n v="2.7916134654365443"/>
    <n v="2.721546826892598"/>
    <n v="0.69897000433601886"/>
    <n v="2.5224442335063197"/>
    <n v="0.62726060965210706"/>
    <n v="2.0926434611005251"/>
    <n v="0.26916923193022424"/>
    <d v="2007-08-01T00:00:00"/>
  </r>
  <r>
    <n v="421"/>
    <s v="Basic Sun Preparations"/>
    <n v="2007"/>
    <x v="9"/>
    <n v="301"/>
    <n v="1080.76"/>
    <x v="258"/>
    <n v="385.42"/>
    <n v="5"/>
    <n v="333"/>
    <n v="20938"/>
    <x v="2"/>
    <n v="53039"/>
    <n v="209.2"/>
    <n v="29582.79"/>
    <s v="Mid-Atlantic"/>
    <n v="4.2192691029900331"/>
    <n v="254"/>
    <n v="3.8138138138138138"/>
    <n v="3.1038037209559568"/>
    <n v="3.0337292626417076"/>
    <n v="0.69897000433601886"/>
    <n v="2.5224442335063197"/>
    <n v="0.62523722536211346"/>
    <n v="2.4048337166199381"/>
    <n v="0.58135948744963695"/>
    <d v="2007-09-01T00:00:00"/>
  </r>
  <r>
    <n v="421"/>
    <s v="Basic Sun Preparations"/>
    <n v="2007"/>
    <x v="10"/>
    <n v="658"/>
    <n v="2597.27"/>
    <x v="259"/>
    <n v="1056.26"/>
    <n v="5"/>
    <n v="333"/>
    <n v="20938"/>
    <x v="2"/>
    <n v="53039"/>
    <n v="209.2"/>
    <n v="29582.79"/>
    <s v="Mid-Atlantic"/>
    <n v="4.638343465045593"/>
    <n v="610.40600000000006"/>
    <n v="9.1652552552552553"/>
    <n v="3.4845887982115529"/>
    <n v="3.4145170991922709"/>
    <n v="0.69897000433601886"/>
    <n v="2.5224442335063197"/>
    <n v="0.66636290459759751"/>
    <n v="2.7856187938755341"/>
    <n v="0.96214456470523313"/>
    <d v="2007-10-01T00:00:00"/>
  </r>
  <r>
    <n v="421"/>
    <s v="Basic Sun Preparations"/>
    <n v="2007"/>
    <x v="11"/>
    <n v="298"/>
    <n v="1000.86"/>
    <x v="260"/>
    <n v="400.75"/>
    <n v="5"/>
    <n v="333"/>
    <n v="20938"/>
    <x v="2"/>
    <n v="53039"/>
    <n v="209.2"/>
    <n v="29582.79"/>
    <s v="Mid-Atlantic"/>
    <n v="3.946476510067114"/>
    <n v="235.20999999999998"/>
    <n v="3.5316816816816816"/>
    <n v="3.0704257862490363"/>
    <n v="3.0003733327443567"/>
    <n v="0.69897000433601886"/>
    <n v="2.5224442335063197"/>
    <n v="0.59620952217278089"/>
    <n v="2.3714557819130171"/>
    <n v="0.5479815527427162"/>
    <d v="2007-11-01T00:00:00"/>
  </r>
  <r>
    <n v="421"/>
    <s v="Basic Sun Preparations"/>
    <n v="2007"/>
    <x v="8"/>
    <n v="152"/>
    <n v="583.04999999999995"/>
    <x v="261"/>
    <n v="251.85"/>
    <n v="5"/>
    <n v="333"/>
    <n v="20938"/>
    <x v="2"/>
    <n v="53039"/>
    <n v="209.2"/>
    <n v="29582.79"/>
    <s v="Mid-Atlantic"/>
    <n v="4.5073684210526315"/>
    <n v="137.024"/>
    <n v="2.0574174174174176"/>
    <n v="2.8357666456143442"/>
    <n v="2.7657057996869474"/>
    <n v="0.69897000433601886"/>
    <n v="2.5224442335063197"/>
    <n v="0.65392305766957171"/>
    <n v="2.1367966412783255"/>
    <n v="0.31332241210802447"/>
    <d v="2007-12-01T00:00:00"/>
  </r>
  <r>
    <n v="424"/>
    <s v="Basic Sun Preparations"/>
    <n v="2007"/>
    <x v="3"/>
    <n v="103"/>
    <n v="400.8"/>
    <x v="262"/>
    <n v="143.25"/>
    <n v="5"/>
    <n v="339"/>
    <n v="21866"/>
    <x v="2"/>
    <n v="17736"/>
    <n v="185.2"/>
    <n v="30592.68"/>
    <s v="Mid-Atlantic"/>
    <n v="4.5726213592233007"/>
    <n v="94.195999999999998"/>
    <n v="1.3893215339233038"/>
    <n v="2.6730024653580742"/>
    <n v="2.6029277128591892"/>
    <n v="0.69897000433601886"/>
    <n v="2.5301996982030821"/>
    <n v="0.66016524065290216"/>
    <n v="1.9740324610220554"/>
    <n v="0.14280276715499218"/>
    <d v="2007-01-01T00:00:00"/>
  </r>
  <r>
    <n v="424"/>
    <s v="Basic Sun Preparations"/>
    <n v="2007"/>
    <x v="0"/>
    <n v="104"/>
    <n v="422.5"/>
    <x v="263"/>
    <n v="147.16999999999999"/>
    <n v="5"/>
    <n v="339"/>
    <n v="21866"/>
    <x v="2"/>
    <n v="17736"/>
    <n v="185.2"/>
    <n v="30592.68"/>
    <s v="Mid-Atlantic"/>
    <n v="4.773653846153846"/>
    <n v="99.292000000000002"/>
    <n v="1.4644837758112095"/>
    <n v="2.6958842629440216"/>
    <n v="2.6258267132857109"/>
    <n v="0.69897000433601886"/>
    <n v="2.5301996982030821"/>
    <n v="0.67885092364524147"/>
    <n v="1.9969142586080031"/>
    <n v="0.16568456474093962"/>
    <d v="2007-02-01T00:00:00"/>
  </r>
  <r>
    <n v="424"/>
    <s v="Basic Sun Preparations"/>
    <n v="2007"/>
    <x v="1"/>
    <n v="38"/>
    <n v="200.73"/>
    <x v="264"/>
    <n v="86.68"/>
    <n v="5"/>
    <n v="339"/>
    <n v="21866"/>
    <x v="2"/>
    <n v="17736"/>
    <n v="185.2"/>
    <n v="30592.68"/>
    <s v="Mid-Atlantic"/>
    <n v="6.2078947368421051"/>
    <n v="47.18"/>
    <n v="0.69587020648967557"/>
    <n v="2.3727279408855955"/>
    <n v="2.3026122845990935"/>
    <n v="0.69897000433601886"/>
    <n v="2.5301996982030821"/>
    <n v="0.79294434426878524"/>
    <n v="1.6737579365495767"/>
    <n v="-0.15747175731748667"/>
    <d v="2007-03-01T00:00:00"/>
  </r>
  <r>
    <n v="424"/>
    <s v="Basic Sun Preparations"/>
    <n v="2007"/>
    <x v="2"/>
    <n v="136"/>
    <n v="558.79999999999995"/>
    <x v="265"/>
    <n v="227.87"/>
    <n v="5"/>
    <n v="339"/>
    <n v="21866"/>
    <x v="2"/>
    <n v="17736"/>
    <n v="185.2"/>
    <n v="30592.68"/>
    <s v="Mid-Atlantic"/>
    <n v="4.8284558823529409"/>
    <n v="131.334"/>
    <n v="1.9370796460176989"/>
    <n v="2.8173471759768525"/>
    <n v="2.7472563974421442"/>
    <n v="0.69897000433601886"/>
    <n v="2.5301996982030821"/>
    <n v="0.68380826760663493"/>
    <n v="2.1183771716408337"/>
    <n v="0.28714747777377031"/>
    <d v="2007-04-01T00:00:00"/>
  </r>
  <r>
    <n v="424"/>
    <s v="Basic Sun Preparations"/>
    <n v="2007"/>
    <x v="7"/>
    <n v="138"/>
    <n v="580.4"/>
    <x v="266"/>
    <n v="180.76"/>
    <n v="5"/>
    <n v="339"/>
    <n v="21866"/>
    <x v="2"/>
    <n v="17736"/>
    <n v="185.2"/>
    <n v="30592.68"/>
    <s v="Mid-Atlantic"/>
    <n v="4.9423913043478258"/>
    <n v="136.41"/>
    <n v="2.0119469026548673"/>
    <n v="2.8338162132607896"/>
    <n v="2.763727403765698"/>
    <n v="0.69897000433601886"/>
    <n v="2.5301996982030821"/>
    <n v="0.69393712685955289"/>
    <n v="2.1348462089247708"/>
    <n v="0.30361651505770731"/>
    <d v="2007-05-01T00:00:00"/>
  </r>
  <r>
    <n v="424"/>
    <s v="Basic Sun Preparations"/>
    <n v="2007"/>
    <x v="4"/>
    <n v="152"/>
    <n v="646.74"/>
    <x v="267"/>
    <n v="270.38"/>
    <n v="5"/>
    <n v="339"/>
    <n v="21866"/>
    <x v="2"/>
    <n v="17736"/>
    <n v="185.2"/>
    <n v="30592.68"/>
    <s v="Mid-Atlantic"/>
    <n v="4.999934210526316"/>
    <n v="151.99799999999999"/>
    <n v="2.2418584070796461"/>
    <n v="2.8808078778421184"/>
    <n v="2.8107297223079555"/>
    <n v="0.69897000433601886"/>
    <n v="2.5301996982030821"/>
    <n v="0.69896428989734605"/>
    <n v="2.1818378735060997"/>
    <n v="0.35060817963903645"/>
    <d v="2007-06-01T00:00:00"/>
  </r>
  <r>
    <n v="424"/>
    <s v="Basic Sun Preparations"/>
    <n v="2007"/>
    <x v="5"/>
    <n v="135"/>
    <n v="551.29"/>
    <x v="268"/>
    <n v="171.38"/>
    <n v="5"/>
    <n v="339"/>
    <n v="21866"/>
    <x v="2"/>
    <n v="17736"/>
    <n v="185.2"/>
    <n v="30592.68"/>
    <s v="Mid-Atlantic"/>
    <n v="4.7982222222222219"/>
    <n v="129.55199999999999"/>
    <n v="1.9107964601769911"/>
    <n v="2.8114141262681227"/>
    <n v="2.7413801147643992"/>
    <n v="0.69897000433601886"/>
    <n v="2.5301996982030821"/>
    <n v="0.68108035777311648"/>
    <n v="2.112444121932104"/>
    <n v="0.28121442806504049"/>
    <d v="2007-07-01T00:00:00"/>
  </r>
  <r>
    <n v="424"/>
    <s v="Basic Sun Preparations"/>
    <n v="2007"/>
    <x v="6"/>
    <n v="117"/>
    <n v="456.61"/>
    <x v="269"/>
    <n v="142.41999999999999"/>
    <n v="5"/>
    <n v="339"/>
    <n v="21866"/>
    <x v="2"/>
    <n v="17736"/>
    <n v="185.2"/>
    <n v="30592.68"/>
    <s v="Mid-Atlantic"/>
    <n v="4.5862393162393165"/>
    <n v="107.31800000000001"/>
    <n v="1.5828613569321535"/>
    <n v="2.7296425748113453"/>
    <n v="2.6595454185367444"/>
    <n v="0.69897000433601886"/>
    <n v="2.5301996982030821"/>
    <n v="0.66145671306518383"/>
    <n v="2.0306725704753266"/>
    <n v="0.19944287660826338"/>
    <d v="2007-08-01T00:00:00"/>
  </r>
  <r>
    <n v="424"/>
    <s v="Basic Sun Preparations"/>
    <n v="2007"/>
    <x v="9"/>
    <n v="566"/>
    <n v="2410.41"/>
    <x v="270"/>
    <n v="707.25"/>
    <n v="5"/>
    <n v="339"/>
    <n v="21866"/>
    <x v="2"/>
    <n v="17736"/>
    <n v="185.2"/>
    <n v="30592.68"/>
    <s v="Mid-Atlantic"/>
    <n v="5.0041166077738515"/>
    <n v="566.46600000000001"/>
    <n v="8.3549557522123887"/>
    <n v="3.4521438524180241"/>
    <n v="3.3820909204143095"/>
    <n v="0.69897000433601886"/>
    <n v="2.5301996982030821"/>
    <n v="0.69932742122975278"/>
    <n v="2.7531738480820054"/>
    <n v="0.92194415421494202"/>
    <d v="2007-09-01T00:00:00"/>
  </r>
  <r>
    <n v="424"/>
    <s v="Basic Sun Preparations"/>
    <n v="2007"/>
    <x v="10"/>
    <n v="802"/>
    <n v="3324.37"/>
    <x v="271"/>
    <n v="1193.56"/>
    <n v="5"/>
    <n v="339"/>
    <n v="21866"/>
    <x v="2"/>
    <n v="17736"/>
    <n v="185.2"/>
    <n v="30592.68"/>
    <s v="Mid-Atlantic"/>
    <n v="4.8706234413965088"/>
    <n v="781.24799999999993"/>
    <n v="11.522831858407079"/>
    <n v="3.5917589228928537"/>
    <n v="3.521709354466974"/>
    <n v="0.69897000433601886"/>
    <n v="2.5301996982030821"/>
    <n v="0.68758455460869017"/>
    <n v="2.892788918556835"/>
    <n v="1.0615592246897714"/>
    <d v="2007-10-01T00:00:00"/>
  </r>
  <r>
    <n v="424"/>
    <s v="Basic Sun Preparations"/>
    <n v="2007"/>
    <x v="11"/>
    <n v="392"/>
    <n v="1551.89"/>
    <x v="272"/>
    <n v="465.64"/>
    <n v="5"/>
    <n v="339"/>
    <n v="21866"/>
    <x v="2"/>
    <n v="17736"/>
    <n v="185.2"/>
    <n v="30592.68"/>
    <s v="Mid-Atlantic"/>
    <n v="4.6521683673469392"/>
    <n v="364.73"/>
    <n v="5.3794985250737462"/>
    <n v="3.2609414909802483"/>
    <n v="3.1908609346502272"/>
    <n v="0.69897000433601886"/>
    <n v="2.5301996982030821"/>
    <n v="0.66765542395979116"/>
    <n v="2.5619714866442296"/>
    <n v="0.73074179277716622"/>
    <d v="2007-11-01T00:00:00"/>
  </r>
  <r>
    <n v="424"/>
    <s v="Basic Sun Preparations"/>
    <n v="2007"/>
    <x v="8"/>
    <n v="226"/>
    <n v="924.17"/>
    <x v="273"/>
    <n v="263.41000000000003"/>
    <n v="5"/>
    <n v="339"/>
    <n v="21866"/>
    <x v="2"/>
    <n v="17736"/>
    <n v="185.2"/>
    <n v="30592.68"/>
    <s v="Mid-Atlantic"/>
    <n v="4.8050884955752213"/>
    <n v="217.19"/>
    <n v="3.203392330383481"/>
    <n v="3.0358098296506282"/>
    <n v="2.9657518665350744"/>
    <n v="0.69897000433601886"/>
    <n v="2.5301996982030821"/>
    <n v="0.68170139050322742"/>
    <n v="2.3368398253146094"/>
    <n v="0.50561013144754618"/>
    <d v="2007-12-01T00:00:00"/>
  </r>
  <r>
    <n v="426"/>
    <s v="Basic Sun Preparations"/>
    <n v="2007"/>
    <x v="3"/>
    <n v="83"/>
    <n v="306.48"/>
    <x v="274"/>
    <n v="144.36000000000001"/>
    <n v="5"/>
    <n v="267"/>
    <n v="20083"/>
    <x v="2"/>
    <n v="31654"/>
    <n v="168.7"/>
    <n v="27852.63"/>
    <s v="Mid-Atlantic"/>
    <n v="4.339156626506024"/>
    <n v="72.03"/>
    <n v="1.348876404494382"/>
    <n v="2.5564834191127086"/>
    <n v="2.4864021389750213"/>
    <n v="0.69897000433601886"/>
    <n v="2.4265112613645754"/>
    <n v="0.63740532673663464"/>
    <n v="1.8575134147766899"/>
    <n v="0.12997215774813331"/>
    <d v="2007-01-01T00:00:00"/>
  </r>
  <r>
    <n v="426"/>
    <s v="Basic Sun Preparations"/>
    <n v="2007"/>
    <x v="0"/>
    <n v="44"/>
    <n v="182.02"/>
    <x v="275"/>
    <n v="57.96"/>
    <n v="5"/>
    <n v="267"/>
    <n v="20083"/>
    <x v="2"/>
    <n v="31654"/>
    <n v="168.7"/>
    <n v="27852.63"/>
    <s v="Mid-Atlantic"/>
    <n v="4.8611363636363629"/>
    <n v="42.777999999999999"/>
    <n v="0.80108614232209729"/>
    <n v="2.3301904804745655"/>
    <n v="2.2601191100313733"/>
    <n v="0.69897000433601886"/>
    <n v="2.4265112613645754"/>
    <n v="0.68673780398837792"/>
    <n v="1.6312204761385465"/>
    <n v="-9.6320780890009908E-2"/>
    <d v="2007-02-01T00:00:00"/>
  </r>
  <r>
    <n v="426"/>
    <s v="Basic Sun Preparations"/>
    <n v="2007"/>
    <x v="1"/>
    <n v="87"/>
    <n v="357.82"/>
    <x v="276"/>
    <n v="160.22999999999999"/>
    <n v="5"/>
    <n v="267"/>
    <n v="20083"/>
    <x v="2"/>
    <n v="31654"/>
    <n v="168.7"/>
    <n v="27852.63"/>
    <s v="Mid-Atlantic"/>
    <n v="4.8331034482758621"/>
    <n v="84.096000000000004"/>
    <n v="1.5748314606741574"/>
    <n v="2.6237453435436682"/>
    <n v="2.5536646113763761"/>
    <n v="0.69897000433601886"/>
    <n v="2.4265112613645754"/>
    <n v="0.68422609092504938"/>
    <n v="1.9247753392076492"/>
    <n v="0.19723408217909275"/>
    <d v="2007-03-01T00:00:00"/>
  </r>
  <r>
    <n v="426"/>
    <s v="Basic Sun Preparations"/>
    <n v="2007"/>
    <x v="2"/>
    <n v="120"/>
    <n v="486.39"/>
    <x v="277"/>
    <n v="205.96"/>
    <n v="5"/>
    <n v="267"/>
    <n v="20083"/>
    <x v="2"/>
    <n v="31654"/>
    <n v="168.7"/>
    <n v="27852.63"/>
    <s v="Mid-Atlantic"/>
    <n v="4.7625833333333336"/>
    <n v="114.30199999999999"/>
    <n v="2.140486891385768"/>
    <n v="2.7570238338683493"/>
    <n v="2.6869846374212094"/>
    <n v="0.69897000433601886"/>
    <n v="2.4265112613645754"/>
    <n v="0.67784258782072471"/>
    <n v="2.0580538295323305"/>
    <n v="0.3305125725037743"/>
    <d v="2007-04-01T00:00:00"/>
  </r>
  <r>
    <n v="426"/>
    <s v="Basic Sun Preparations"/>
    <n v="2007"/>
    <x v="7"/>
    <n v="218"/>
    <n v="930.11"/>
    <x v="278"/>
    <n v="349.46"/>
    <n v="5"/>
    <n v="267"/>
    <n v="20083"/>
    <x v="2"/>
    <n v="31654"/>
    <n v="168.7"/>
    <n v="27852.63"/>
    <s v="Mid-Atlantic"/>
    <n v="5.0135321100917434"/>
    <n v="218.59"/>
    <n v="4.0934456928838951"/>
    <n v="3.0386002944100987"/>
    <n v="2.9685343136807987"/>
    <n v="0.69897000433601886"/>
    <n v="2.4265112613645754"/>
    <n v="0.70014380080549377"/>
    <n v="2.33963029007408"/>
    <n v="0.61208903304552331"/>
    <d v="2007-05-01T00:00:00"/>
  </r>
  <r>
    <n v="426"/>
    <s v="Basic Sun Preparations"/>
    <n v="2007"/>
    <x v="4"/>
    <n v="226"/>
    <n v="930.87"/>
    <x v="279"/>
    <n v="408"/>
    <n v="5"/>
    <n v="267"/>
    <n v="20083"/>
    <x v="2"/>
    <n v="31654"/>
    <n v="168.7"/>
    <n v="27852.63"/>
    <s v="Mid-Atlantic"/>
    <n v="4.8401327433628314"/>
    <n v="218.77399999999997"/>
    <n v="4.0968913857677896"/>
    <n v="3.0389657117255822"/>
    <n v="2.9688890341233565"/>
    <n v="0.69897000433601886"/>
    <n v="2.4265112613645754"/>
    <n v="0.68485727257818141"/>
    <n v="2.3399957073895634"/>
    <n v="0.6124544503610071"/>
    <d v="2007-06-01T00:00:00"/>
  </r>
  <r>
    <n v="426"/>
    <s v="Basic Sun Preparations"/>
    <n v="2007"/>
    <x v="5"/>
    <n v="155"/>
    <n v="635.05999999999995"/>
    <x v="280"/>
    <n v="308.92"/>
    <n v="5"/>
    <n v="267"/>
    <n v="20083"/>
    <x v="2"/>
    <n v="31654"/>
    <n v="168.7"/>
    <n v="27852.63"/>
    <s v="Mid-Atlantic"/>
    <n v="4.8140645161290321"/>
    <n v="149.23599999999999"/>
    <n v="2.7946816479400747"/>
    <n v="2.872843604385805"/>
    <n v="2.8028147590524806"/>
    <n v="0.69897000433601886"/>
    <n v="2.4265112613645754"/>
    <n v="0.6825119062155135"/>
    <n v="2.1738736000497862"/>
    <n v="0.4463323430212297"/>
    <d v="2007-07-01T00:00:00"/>
  </r>
  <r>
    <n v="426"/>
    <s v="Basic Sun Preparations"/>
    <n v="2007"/>
    <x v="6"/>
    <n v="125"/>
    <n v="521.33000000000004"/>
    <x v="281"/>
    <n v="138.15"/>
    <n v="5"/>
    <n v="267"/>
    <n v="20083"/>
    <x v="2"/>
    <n v="31654"/>
    <n v="168.7"/>
    <n v="27852.63"/>
    <s v="Mid-Atlantic"/>
    <n v="4.9008000000000003"/>
    <n v="122.52000000000001"/>
    <n v="2.2943820224719103"/>
    <n v="2.7871769924705538"/>
    <n v="2.7171127171763514"/>
    <n v="0.69897000433601886"/>
    <n v="2.4265112613645754"/>
    <n v="0.69026697946249749"/>
    <n v="2.0882069881345351"/>
    <n v="0.36066573110597866"/>
    <d v="2007-08-01T00:00:00"/>
  </r>
  <r>
    <n v="426"/>
    <s v="Basic Sun Preparations"/>
    <n v="2007"/>
    <x v="9"/>
    <n v="454"/>
    <n v="1770.33"/>
    <x v="282"/>
    <n v="686.63"/>
    <n v="5"/>
    <n v="267"/>
    <n v="20083"/>
    <x v="2"/>
    <n v="31654"/>
    <n v="168.7"/>
    <n v="27852.63"/>
    <s v="Mid-Atlantic"/>
    <n v="4.5818942731277525"/>
    <n v="416.03599999999994"/>
    <n v="7.7909363295880141"/>
    <n v="3.3181009165129787"/>
    <n v="3.2480542289723222"/>
    <n v="0.69897000433601886"/>
    <n v="2.4265112613645754"/>
    <n v="0.66104506365587479"/>
    <n v="2.6191309121769599"/>
    <n v="0.89158965514840349"/>
    <d v="2007-09-01T00:00:00"/>
  </r>
  <r>
    <n v="426"/>
    <s v="Basic Sun Preparations"/>
    <n v="2007"/>
    <x v="10"/>
    <n v="855"/>
    <n v="3332.98"/>
    <x v="283"/>
    <n v="1044.02"/>
    <n v="5"/>
    <n v="267"/>
    <n v="20083"/>
    <x v="2"/>
    <n v="31654"/>
    <n v="168.7"/>
    <n v="27852.63"/>
    <s v="Mid-Atlantic"/>
    <n v="4.5807719298245617"/>
    <n v="783.31200000000001"/>
    <n v="14.668764044943821"/>
    <n v="3.5929047841326325"/>
    <n v="3.5228327076252168"/>
    <n v="0.69897000433601886"/>
    <n v="2.4265112613645754"/>
    <n v="0.66093866940445978"/>
    <n v="2.8939347797966137"/>
    <n v="1.1663935227680571"/>
    <d v="2007-10-01T00:00:00"/>
  </r>
  <r>
    <n v="426"/>
    <s v="Basic Sun Preparations"/>
    <n v="2007"/>
    <x v="11"/>
    <n v="443"/>
    <n v="1725.2"/>
    <x v="284"/>
    <n v="525.94000000000005"/>
    <n v="5"/>
    <n v="267"/>
    <n v="20083"/>
    <x v="2"/>
    <n v="31654"/>
    <n v="168.7"/>
    <n v="27852.63"/>
    <s v="Mid-Atlantic"/>
    <n v="4.5760496613995487"/>
    <n v="405.43799999999999"/>
    <n v="7.5924719101123594"/>
    <n v="3.3068944551974506"/>
    <n v="3.2368394494739139"/>
    <n v="0.69897000433601886"/>
    <n v="2.4265112613645754"/>
    <n v="0.66049072897438121"/>
    <n v="2.6079244508614319"/>
    <n v="0.88038319383287555"/>
    <d v="2007-11-01T00:00:00"/>
  </r>
  <r>
    <n v="426"/>
    <s v="Basic Sun Preparations"/>
    <n v="2007"/>
    <x v="8"/>
    <n v="250"/>
    <n v="938.59"/>
    <x v="285"/>
    <n v="411.1"/>
    <n v="5"/>
    <n v="267"/>
    <n v="20083"/>
    <x v="2"/>
    <n v="31654"/>
    <n v="168.7"/>
    <n v="27852.63"/>
    <s v="Mid-Atlantic"/>
    <n v="4.4117199999999999"/>
    <n v="220.58600000000001"/>
    <n v="4.1308239700374534"/>
    <n v="3.0425479498124162"/>
    <n v="2.9724759228064199"/>
    <n v="0.69897000433601886"/>
    <n v="2.4265112613645754"/>
    <n v="0.64460794114037834"/>
    <n v="2.3435779454763974"/>
    <n v="0.61603668844784076"/>
    <d v="2007-12-01T00:00:00"/>
  </r>
  <r>
    <n v="446"/>
    <s v="Basic Sun Preparations"/>
    <n v="2007"/>
    <x v="3"/>
    <n v="126"/>
    <n v="524.04999999999995"/>
    <x v="286"/>
    <n v="254.12"/>
    <n v="5"/>
    <n v="383"/>
    <n v="25669"/>
    <x v="2"/>
    <n v="84359"/>
    <n v="216.6"/>
    <n v="40398.43"/>
    <s v="Mid-Atlantic"/>
    <n v="4.8872222222222224"/>
    <n v="123.15799999999999"/>
    <n v="1.6078067885117493"/>
    <n v="2.7894326319850391"/>
    <n v="2.7193727253198969"/>
    <n v="0.69897000433601886"/>
    <n v="2.5831987739686229"/>
    <n v="0.68906208686747605"/>
    <n v="2.0904626276490199"/>
    <n v="0.20623385801641617"/>
    <d v="2007-01-01T00:00:00"/>
  </r>
  <r>
    <n v="446"/>
    <s v="Basic Sun Preparations"/>
    <n v="2007"/>
    <x v="0"/>
    <n v="110"/>
    <n v="454.82"/>
    <x v="287"/>
    <n v="227.58"/>
    <n v="5"/>
    <n v="383"/>
    <n v="25669"/>
    <x v="2"/>
    <n v="84359"/>
    <n v="216.6"/>
    <n v="40398.43"/>
    <s v="Mid-Atlantic"/>
    <n v="4.8590909090909093"/>
    <n v="106.9"/>
    <n v="1.3955613577023498"/>
    <n v="2.727947709544797"/>
    <n v="2.65783955385796"/>
    <n v="0.69897000433601886"/>
    <n v="2.5831987739686229"/>
    <n v="0.68655502438657179"/>
    <n v="2.0289777052087778"/>
    <n v="0.14474893557617405"/>
    <d v="2007-02-01T00:00:00"/>
  </r>
  <r>
    <n v="446"/>
    <s v="Basic Sun Preparations"/>
    <n v="2007"/>
    <x v="1"/>
    <n v="74"/>
    <n v="276.69"/>
    <x v="288"/>
    <n v="106.71"/>
    <n v="5"/>
    <n v="383"/>
    <n v="25669"/>
    <x v="2"/>
    <n v="84359"/>
    <n v="216.6"/>
    <n v="40398.43"/>
    <s v="Mid-Atlantic"/>
    <n v="4.3935135135135139"/>
    <n v="65.024000000000001"/>
    <n v="0.84887728459530032"/>
    <n v="2.5120436862678064"/>
    <n v="2.4419934633574378"/>
    <n v="0.69897000433601886"/>
    <n v="2.5831987739686229"/>
    <n v="0.64281196653683026"/>
    <n v="1.8130736819317876"/>
    <n v="-7.1155087700816286E-2"/>
    <d v="2007-03-01T00:00:00"/>
  </r>
  <r>
    <n v="446"/>
    <s v="Basic Sun Preparations"/>
    <n v="2007"/>
    <x v="2"/>
    <n v="116"/>
    <n v="557.66999999999996"/>
    <x v="289"/>
    <n v="253.76"/>
    <n v="5"/>
    <n v="383"/>
    <n v="25669"/>
    <x v="2"/>
    <n v="84359"/>
    <n v="216.6"/>
    <n v="40398.43"/>
    <s v="Mid-Atlantic"/>
    <n v="5.649051724137931"/>
    <n v="131.05799999999999"/>
    <n v="1.7109399477806788"/>
    <n v="2.8164335404909222"/>
    <n v="2.7463772821374359"/>
    <n v="0.69897000433601886"/>
    <n v="2.5831987739686229"/>
    <n v="0.75197555126400362"/>
    <n v="2.117463536154903"/>
    <n v="0.2332347665222993"/>
    <d v="2007-04-01T00:00:00"/>
  </r>
  <r>
    <n v="446"/>
    <s v="Basic Sun Preparations"/>
    <n v="2007"/>
    <x v="7"/>
    <n v="259"/>
    <n v="1153.9000000000001"/>
    <x v="290"/>
    <n v="518.05999999999995"/>
    <n v="5"/>
    <n v="383"/>
    <n v="25669"/>
    <x v="2"/>
    <n v="84359"/>
    <n v="216.6"/>
    <n v="40398.43"/>
    <s v="Mid-Atlantic"/>
    <n v="5.2353667953667955"/>
    <n v="271.19200000000001"/>
    <n v="3.5403655352480419"/>
    <n v="3.1322468782954234"/>
    <n v="3.0621681733517829"/>
    <n v="0.69897000433601886"/>
    <n v="2.5831987739686229"/>
    <n v="0.71894711421417168"/>
    <n v="2.4332768739594046"/>
    <n v="0.54904810432680085"/>
    <d v="2007-05-01T00:00:00"/>
  </r>
  <r>
    <n v="446"/>
    <s v="Basic Sun Preparations"/>
    <n v="2007"/>
    <x v="4"/>
    <n v="275"/>
    <n v="1180.03"/>
    <x v="291"/>
    <n v="455.49"/>
    <n v="5"/>
    <n v="383"/>
    <n v="25669"/>
    <x v="2"/>
    <n v="84359"/>
    <n v="216.6"/>
    <n v="40398.43"/>
    <s v="Mid-Atlantic"/>
    <n v="5.0426909090909096"/>
    <n v="277.34800000000001"/>
    <n v="3.6207310704960838"/>
    <n v="3.1419950427964274"/>
    <n v="3.0718930485509044"/>
    <n v="0.69897000433601886"/>
    <n v="2.5831987739686229"/>
    <n v="0.70266234896616464"/>
    <n v="2.4430250384604086"/>
    <n v="0.55879626882780453"/>
    <d v="2007-06-01T00:00:00"/>
  </r>
  <r>
    <n v="446"/>
    <s v="Basic Sun Preparations"/>
    <n v="2007"/>
    <x v="5"/>
    <n v="178"/>
    <n v="783.5"/>
    <x v="292"/>
    <n v="323.5"/>
    <n v="5"/>
    <n v="383"/>
    <n v="25669"/>
    <x v="2"/>
    <n v="84359"/>
    <n v="216.6"/>
    <n v="40398.43"/>
    <s v="Mid-Atlantic"/>
    <n v="5.1723033707865165"/>
    <n v="184.13399999999999"/>
    <n v="2.4038381201044383"/>
    <n v="2.9641039919114212"/>
    <n v="2.8940390008046091"/>
    <n v="0.69897000433601886"/>
    <n v="2.5831987739686229"/>
    <n v="0.7136839896025271"/>
    <n v="2.2651339875754024"/>
    <n v="0.3809052179427983"/>
    <d v="2007-07-01T00:00:00"/>
  </r>
  <r>
    <n v="446"/>
    <s v="Basic Sun Preparations"/>
    <n v="2007"/>
    <x v="6"/>
    <n v="154"/>
    <n v="601.66999999999996"/>
    <x v="293"/>
    <n v="224.2"/>
    <n v="5"/>
    <n v="383"/>
    <n v="25669"/>
    <x v="2"/>
    <n v="84359"/>
    <n v="216.6"/>
    <n v="40398.43"/>
    <s v="Mid-Atlantic"/>
    <n v="4.5907142857142862"/>
    <n v="141.39400000000001"/>
    <n v="1.8458746736292428"/>
    <n v="2.849400985068625"/>
    <n v="2.7793583575789609"/>
    <n v="0.69897000433601886"/>
    <n v="2.5831987739686229"/>
    <n v="0.66188026423216206"/>
    <n v="2.1504309807326063"/>
    <n v="0.26620221110000231"/>
    <d v="2007-08-01T00:00:00"/>
  </r>
  <r>
    <n v="446"/>
    <s v="Basic Sun Preparations"/>
    <n v="2007"/>
    <x v="9"/>
    <n v="553"/>
    <n v="2185.83"/>
    <x v="294"/>
    <n v="781.46"/>
    <n v="5"/>
    <n v="383"/>
    <n v="25669"/>
    <x v="2"/>
    <n v="84359"/>
    <n v="216.6"/>
    <n v="40398.43"/>
    <s v="Mid-Atlantic"/>
    <n v="4.6445750452079562"/>
    <n v="513.68999999999994"/>
    <n v="6.7061357702349866"/>
    <n v="3.4096711157346973"/>
    <n v="3.3396163822555569"/>
    <n v="0.69897000433601886"/>
    <n v="2.5831987739686229"/>
    <n v="0.66694598442999919"/>
    <n v="2.7107011113986785"/>
    <n v="0.82647234176607465"/>
    <d v="2007-09-01T00:00:00"/>
  </r>
  <r>
    <n v="446"/>
    <s v="Basic Sun Preparations"/>
    <n v="2007"/>
    <x v="11"/>
    <n v="607"/>
    <n v="2455.12"/>
    <x v="295"/>
    <n v="940.4"/>
    <n v="5"/>
    <n v="383"/>
    <n v="25669"/>
    <x v="2"/>
    <n v="84359"/>
    <n v="216.6"/>
    <n v="40398.43"/>
    <s v="Mid-Atlantic"/>
    <n v="4.752751235584844"/>
    <n v="576.98400000000004"/>
    <n v="7.5324281984334203"/>
    <n v="3.4601337744968546"/>
    <n v="3.3900727241837023"/>
    <n v="0.69897000433601886"/>
    <n v="2.5831987739686229"/>
    <n v="0.67694508342159698"/>
    <n v="2.7611637701608358"/>
    <n v="0.8769350005282317"/>
    <d v="2007-11-01T00:00:00"/>
  </r>
  <r>
    <n v="446"/>
    <s v="Basic Sun Preparations"/>
    <n v="2007"/>
    <x v="8"/>
    <n v="329"/>
    <n v="1338.7"/>
    <x v="296"/>
    <n v="434.15"/>
    <n v="5"/>
    <n v="383"/>
    <n v="25669"/>
    <x v="2"/>
    <n v="84359"/>
    <n v="216.6"/>
    <n v="40398.43"/>
    <s v="Mid-Atlantic"/>
    <n v="4.7813373860182367"/>
    <n v="314.61199999999997"/>
    <n v="4.1072062663185376"/>
    <n v="3.1967452878947169"/>
    <n v="3.1266832633882902"/>
    <n v="0.69897000433601886"/>
    <n v="2.5831987739686229"/>
    <n v="0.67954938994474245"/>
    <n v="2.4977752835586977"/>
    <n v="0.61354651392609394"/>
    <d v="2007-12-01T00:00:00"/>
  </r>
  <r>
    <n v="453"/>
    <s v="Basic Sun Preparations"/>
    <n v="2007"/>
    <x v="5"/>
    <n v="77"/>
    <n v="328.29"/>
    <x v="297"/>
    <n v="137.15"/>
    <n v="6"/>
    <n v="215"/>
    <n v="15100"/>
    <x v="2"/>
    <n v="13880"/>
    <n v="138.19999999999999"/>
    <n v="23729.26"/>
    <s v="Mid-Atlantic"/>
    <n v="5.0101298701298695"/>
    <n v="64.296666666666667"/>
    <n v="1.7943255813953487"/>
    <n v="2.5863397087542483"/>
    <n v="2.5162576539417576"/>
    <n v="0.77815125038364363"/>
    <n v="2.3324384599156054"/>
    <n v="0.6998489835817665"/>
    <n v="1.8081884583706047"/>
    <n v="0.25390124883864307"/>
    <d v="2007-07-01T00:00:00"/>
  </r>
  <r>
    <n v="453"/>
    <s v="Basic Sun Preparations"/>
    <n v="2007"/>
    <x v="6"/>
    <n v="95"/>
    <n v="459.48"/>
    <x v="298"/>
    <n v="235"/>
    <n v="6"/>
    <n v="215"/>
    <n v="15100"/>
    <x v="2"/>
    <n v="13880"/>
    <n v="138.19999999999999"/>
    <n v="23729.26"/>
    <s v="Mid-Atlantic"/>
    <n v="5.6832631578947366"/>
    <n v="89.984999999999999"/>
    <n v="2.511209302325581"/>
    <n v="2.7323213713767798"/>
    <n v="2.6622666123953125"/>
    <n v="0.77815125038364363"/>
    <n v="2.3324384599156054"/>
    <n v="0.75459776608793205"/>
    <n v="1.9541701209931361"/>
    <n v="0.3998829114611745"/>
    <d v="2007-08-01T00:00:00"/>
  </r>
  <r>
    <n v="453"/>
    <s v="Basic Sun Preparations"/>
    <n v="2007"/>
    <x v="9"/>
    <n v="215"/>
    <n v="946.59"/>
    <x v="299"/>
    <n v="488.46"/>
    <n v="6"/>
    <n v="215"/>
    <n v="15100"/>
    <x v="2"/>
    <n v="13880"/>
    <n v="138.19999999999999"/>
    <n v="23729.26"/>
    <s v="Mid-Atlantic"/>
    <n v="5.1737674418604644"/>
    <n v="185.39333333333332"/>
    <n v="5.1737674418604644"/>
    <n v="3.0462453634251196"/>
    <n v="2.9761619121668801"/>
    <n v="0.77815125038364363"/>
    <n v="2.3324384599156054"/>
    <n v="0.71380690350951426"/>
    <n v="2.2680941130414758"/>
    <n v="0.71380690350951426"/>
    <d v="2007-09-01T00:00:00"/>
  </r>
  <r>
    <n v="453"/>
    <s v="Basic Sun Preparations"/>
    <n v="2007"/>
    <x v="11"/>
    <n v="401"/>
    <n v="1677.75"/>
    <x v="300"/>
    <n v="683.12"/>
    <n v="6"/>
    <n v="215"/>
    <n v="15100"/>
    <x v="2"/>
    <n v="13880"/>
    <n v="138.19999999999999"/>
    <n v="23729.26"/>
    <s v="Mid-Atlantic"/>
    <n v="4.9165336658354111"/>
    <n v="328.58833333333331"/>
    <n v="9.1699069767441852"/>
    <n v="3.2948033899485925"/>
    <n v="3.22472724748833"/>
    <n v="0.77815125038364363"/>
    <n v="2.3324384599156054"/>
    <n v="0.69165901732841006"/>
    <n v="2.5166521395649486"/>
    <n v="0.96236493003298695"/>
    <d v="2007-11-01T00:00:00"/>
  </r>
  <r>
    <n v="453"/>
    <s v="Basic Sun Preparations"/>
    <n v="2007"/>
    <x v="8"/>
    <n v="222"/>
    <n v="934.15"/>
    <x v="301"/>
    <n v="339.22"/>
    <n v="6"/>
    <n v="215"/>
    <n v="15100"/>
    <x v="2"/>
    <n v="13880"/>
    <n v="138.19999999999999"/>
    <n v="23729.26"/>
    <s v="Mid-Atlantic"/>
    <n v="4.94445945945946"/>
    <n v="182.94500000000002"/>
    <n v="5.1054418604651168"/>
    <n v="3.04047179483167"/>
    <n v="2.9704166181377833"/>
    <n v="0.77815125038364363"/>
    <n v="2.3324384599156054"/>
    <n v="0.69411882038103123"/>
    <n v="2.2623205444480261"/>
    <n v="0.70803333491606457"/>
    <d v="2007-12-01T00:00:00"/>
  </r>
  <r>
    <n v="459"/>
    <s v="Basic Sun Preparations"/>
    <n v="2007"/>
    <x v="3"/>
    <n v="95"/>
    <n v="437.44"/>
    <x v="302"/>
    <n v="244.19"/>
    <n v="17"/>
    <n v="1102"/>
    <n v="37854"/>
    <x v="2"/>
    <n v="80864"/>
    <n v="574.20000000000005"/>
    <n v="63923.89"/>
    <s v="Pacific"/>
    <n v="5.4104210526315795"/>
    <n v="30.234705882352941"/>
    <n v="0.46641560798548093"/>
    <n v="2.7109546696040967"/>
    <n v="2.6409184928877281"/>
    <n v="1.2304489213782739"/>
    <n v="3.0421815945157662"/>
    <n v="0.73323106431524876"/>
    <n v="1.4805057482258226"/>
    <n v="-0.33122692491166977"/>
    <d v="2007-01-01T00:00:00"/>
  </r>
  <r>
    <n v="459"/>
    <s v="Basic Sun Preparations"/>
    <n v="2007"/>
    <x v="0"/>
    <n v="102"/>
    <n v="462.76"/>
    <x v="303"/>
    <n v="254.94"/>
    <n v="17"/>
    <n v="1102"/>
    <n v="37854"/>
    <x v="2"/>
    <n v="80864"/>
    <n v="574.20000000000005"/>
    <n v="63923.89"/>
    <s v="Pacific"/>
    <n v="5.3307843137254904"/>
    <n v="31.984705882352941"/>
    <n v="0.49341197822141564"/>
    <n v="2.7353912828642946"/>
    <n v="2.6653558124014824"/>
    <n v="1.2304489213782739"/>
    <n v="3.0421815945157662"/>
    <n v="0.72679111110237682"/>
    <n v="1.5049423614860205"/>
    <n v="-0.3067903116514718"/>
    <d v="2007-02-01T00:00:00"/>
  </r>
  <r>
    <n v="459"/>
    <s v="Basic Sun Preparations"/>
    <n v="2007"/>
    <x v="1"/>
    <n v="120"/>
    <n v="518.34"/>
    <x v="304"/>
    <n v="211.26"/>
    <n v="17"/>
    <n v="1102"/>
    <n v="37854"/>
    <x v="2"/>
    <n v="80864"/>
    <n v="574.20000000000005"/>
    <n v="63923.89"/>
    <s v="Pacific"/>
    <n v="5.0754999999999999"/>
    <n v="35.827058823529406"/>
    <n v="0.55268602540834844"/>
    <n v="2.7846600781589337"/>
    <n v="2.7146147243883907"/>
    <n v="1.2304489213782739"/>
    <n v="3.0421815945157662"/>
    <n v="0.7054788321113088"/>
    <n v="1.5542111567806596"/>
    <n v="-0.25752151635683262"/>
    <d v="2007-03-01T00:00:00"/>
  </r>
  <r>
    <n v="459"/>
    <s v="Basic Sun Preparations"/>
    <n v="2007"/>
    <x v="2"/>
    <n v="143"/>
    <n v="660.63"/>
    <x v="305"/>
    <n v="274.54000000000002"/>
    <n v="17"/>
    <n v="1102"/>
    <n v="37854"/>
    <x v="2"/>
    <n v="80864"/>
    <n v="574.20000000000005"/>
    <n v="63923.89"/>
    <s v="Pacific"/>
    <n v="5.4286013986013986"/>
    <n v="45.664117647058823"/>
    <n v="0.70443738656987287"/>
    <n v="2.8900239917117987"/>
    <n v="2.8199582916360875"/>
    <n v="1.2304489213782739"/>
    <n v="3.0421815945157662"/>
    <n v="0.73468795424673672"/>
    <n v="1.6595750703335246"/>
    <n v="-0.15215760280396778"/>
    <d v="2007-04-01T00:00:00"/>
  </r>
  <r>
    <n v="459"/>
    <s v="Basic Sun Preparations"/>
    <n v="2007"/>
    <x v="7"/>
    <n v="333"/>
    <n v="1439.71"/>
    <x v="306"/>
    <n v="562.99"/>
    <n v="17"/>
    <n v="1102"/>
    <n v="37854"/>
    <x v="2"/>
    <n v="80864"/>
    <n v="574.20000000000005"/>
    <n v="63923.89"/>
    <s v="Pacific"/>
    <n v="5.0803903903903906"/>
    <n v="99.515882352941176"/>
    <n v="1.5351814882032668"/>
    <n v="3.2283413193882811"/>
    <n v="3.1582750212039601"/>
    <n v="1.2304489213782739"/>
    <n v="3.0421815945157662"/>
    <n v="0.70589708588196098"/>
    <n v="1.997892398010007"/>
    <n v="0.18615972487251464"/>
    <d v="2007-05-01T00:00:00"/>
  </r>
  <r>
    <n v="459"/>
    <s v="Basic Sun Preparations"/>
    <n v="2007"/>
    <x v="4"/>
    <n v="385"/>
    <n v="1689.02"/>
    <x v="307"/>
    <n v="733.43"/>
    <n v="17"/>
    <n v="1102"/>
    <n v="37854"/>
    <x v="2"/>
    <n v="80864"/>
    <n v="574.20000000000005"/>
    <n v="63923.89"/>
    <s v="Pacific"/>
    <n v="5.1548831168831173"/>
    <n v="116.74294117647059"/>
    <n v="1.800934664246824"/>
    <n v="3.2976795519373132"/>
    <n v="3.2276347921632005"/>
    <n v="1.2304489213782739"/>
    <n v="3.0421815945157662"/>
    <n v="0.71221882242881229"/>
    <n v="2.0672306305590391"/>
    <n v="0.25549795742154674"/>
    <d v="2007-06-01T00:00:00"/>
  </r>
  <r>
    <n v="459"/>
    <s v="Basic Sun Preparations"/>
    <n v="2007"/>
    <x v="5"/>
    <n v="210"/>
    <n v="920.98"/>
    <x v="308"/>
    <n v="421.51"/>
    <n v="17"/>
    <n v="1102"/>
    <n v="37854"/>
    <x v="2"/>
    <n v="80864"/>
    <n v="574.20000000000005"/>
    <n v="63923.89"/>
    <s v="Pacific"/>
    <n v="5.1535714285714285"/>
    <n v="63.661764705882355"/>
    <n v="0.98207803992740472"/>
    <n v="3.0343275944851942"/>
    <n v="2.9642501991610741"/>
    <n v="1.2304489213782739"/>
    <n v="3.0421815945157662"/>
    <n v="0.71210829975127499"/>
    <n v="1.8038786731069203"/>
    <n v="-7.8540000305719927E-3"/>
    <d v="2007-07-01T00:00:00"/>
  </r>
  <r>
    <n v="459"/>
    <s v="Basic Sun Preparations"/>
    <n v="2007"/>
    <x v="6"/>
    <n v="270"/>
    <n v="1102.53"/>
    <x v="309"/>
    <n v="491.39"/>
    <n v="17"/>
    <n v="1102"/>
    <n v="37854"/>
    <x v="2"/>
    <n v="80864"/>
    <n v="574.20000000000005"/>
    <n v="63923.89"/>
    <s v="Pacific"/>
    <n v="4.7981481481481483"/>
    <n v="76.205882352941174"/>
    <n v="1.175589836660617"/>
    <n v="3.1124374173218436"/>
    <n v="3.0423904155160186"/>
    <n v="1.2304489213782739"/>
    <n v="3.0421815945157662"/>
    <n v="0.68107365316285629"/>
    <n v="1.8819884959435698"/>
    <n v="7.0255822806077353E-2"/>
    <d v="2007-08-01T00:00:00"/>
  </r>
  <r>
    <n v="459"/>
    <s v="Basic Sun Preparations"/>
    <n v="2007"/>
    <x v="9"/>
    <n v="431"/>
    <n v="1758.9"/>
    <x v="310"/>
    <n v="870.07"/>
    <n v="17"/>
    <n v="1102"/>
    <n v="37854"/>
    <x v="2"/>
    <n v="80864"/>
    <n v="574.20000000000005"/>
    <n v="63923.89"/>
    <s v="Pacific"/>
    <n v="4.7955452436194896"/>
    <n v="121.58117647058825"/>
    <n v="1.8755716878402904"/>
    <n v="3.3153152628630558"/>
    <n v="3.2452411489044599"/>
    <n v="1.2304489213782739"/>
    <n v="3.0421815945157662"/>
    <n v="0.68083799270232404"/>
    <n v="2.0848663414847817"/>
    <n v="0.27313366834728936"/>
    <d v="2007-09-01T00:00:00"/>
  </r>
  <r>
    <n v="459"/>
    <s v="Basic Sun Preparations"/>
    <n v="2007"/>
    <x v="11"/>
    <n v="757"/>
    <n v="3094.8"/>
    <x v="311"/>
    <n v="1249.21"/>
    <n v="17"/>
    <n v="1102"/>
    <n v="37854"/>
    <x v="2"/>
    <n v="80864"/>
    <n v="574.20000000000005"/>
    <n v="63923.89"/>
    <s v="Pacific"/>
    <n v="4.8040686922060765"/>
    <n v="213.92235294117646"/>
    <n v="3.3000725952813066"/>
    <n v="3.5607050881461708"/>
    <n v="3.4906325881855622"/>
    <n v="1.2304489213782739"/>
    <n v="3.0421815945157662"/>
    <n v="0.68160920864609797"/>
    <n v="2.3302561667678967"/>
    <n v="0.51852349363040451"/>
    <d v="2007-11-01T00:00:00"/>
  </r>
  <r>
    <n v="459"/>
    <s v="Basic Sun Preparations"/>
    <n v="2007"/>
    <x v="8"/>
    <n v="388"/>
    <n v="1537.77"/>
    <x v="312"/>
    <n v="695.79"/>
    <n v="17"/>
    <n v="1102"/>
    <n v="37854"/>
    <x v="2"/>
    <n v="80864"/>
    <n v="574.20000000000005"/>
    <n v="63923.89"/>
    <s v="Pacific"/>
    <n v="4.6571134020618556"/>
    <n v="106.29176470588236"/>
    <n v="1.6397096188747731"/>
    <n v="3.2569485388522703"/>
    <n v="3.1868913840997224"/>
    <n v="1.2304489213782739"/>
    <n v="3.0421815945157662"/>
    <n v="0.66811681325806327"/>
    <n v="2.0264996174739967"/>
    <n v="0.21476694433650426"/>
    <d v="2007-12-01T00:00:00"/>
  </r>
  <r>
    <n v="460"/>
    <s v="Basic Sun Preparations"/>
    <n v="2007"/>
    <x v="0"/>
    <n v="42"/>
    <n v="204.33"/>
    <x v="313"/>
    <n v="94.05"/>
    <n v="4"/>
    <n v="249"/>
    <n v="10704"/>
    <x v="1"/>
    <n v="66265"/>
    <n v="162.5"/>
    <n v="12484.05"/>
    <s v="Pacific"/>
    <n v="5.7166666666666668"/>
    <n v="60.024999999999999"/>
    <n v="0.96425702811244973"/>
    <n v="2.3803921600570273"/>
    <n v="2.3103321350022714"/>
    <n v="0.6020599913279624"/>
    <n v="2.3961993470957363"/>
    <n v="0.75714286965912692"/>
    <n v="1.778332168729065"/>
    <n v="-1.580718703870905E-2"/>
    <d v="2007-02-01T00:00:00"/>
  </r>
  <r>
    <n v="460"/>
    <s v="Basic Sun Preparations"/>
    <n v="2007"/>
    <x v="1"/>
    <n v="30"/>
    <n v="156.47999999999999"/>
    <x v="314"/>
    <n v="64.27"/>
    <n v="4"/>
    <n v="249"/>
    <n v="10704"/>
    <x v="1"/>
    <n v="66265"/>
    <n v="162.5"/>
    <n v="12484.05"/>
    <s v="Pacific"/>
    <n v="6.1293333333333333"/>
    <n v="45.97"/>
    <n v="0.73847389558232934"/>
    <n v="2.264534495078272"/>
    <n v="2.1944588374435261"/>
    <n v="0.6020599913279624"/>
    <n v="2.3961993470957363"/>
    <n v="0.7874132403586096"/>
    <n v="1.6624745037503097"/>
    <n v="-0.13166485201746431"/>
    <d v="2007-03-01T00:00:00"/>
  </r>
  <r>
    <n v="460"/>
    <s v="Basic Sun Preparations"/>
    <n v="2007"/>
    <x v="2"/>
    <n v="34"/>
    <n v="158.72999999999999"/>
    <x v="315"/>
    <n v="79.739999999999995"/>
    <n v="4"/>
    <n v="249"/>
    <n v="10704"/>
    <x v="1"/>
    <n v="66265"/>
    <n v="162.5"/>
    <n v="12484.05"/>
    <s v="Pacific"/>
    <n v="5.4855882352941174"/>
    <n v="46.627499999999998"/>
    <n v="0.74903614457831325"/>
    <n v="2.2707021220878181"/>
    <n v="2.200659016251719"/>
    <n v="0.6020599913279624"/>
    <n v="2.3961993470957363"/>
    <n v="0.73922320504556316"/>
    <n v="1.6686421307598558"/>
    <n v="-0.1254972250079181"/>
    <d v="2007-04-01T00:00:00"/>
  </r>
  <r>
    <n v="460"/>
    <s v="Basic Sun Preparations"/>
    <n v="2007"/>
    <x v="7"/>
    <n v="57"/>
    <n v="236.26"/>
    <x v="316"/>
    <n v="89.25"/>
    <n v="4"/>
    <n v="249"/>
    <n v="10704"/>
    <x v="1"/>
    <n v="66265"/>
    <n v="162.5"/>
    <n v="12484.05"/>
    <s v="Pacific"/>
    <n v="4.8705263157894736"/>
    <n v="69.405000000000001"/>
    <n v="1.1149397590361445"/>
    <n v="2.4434507498835405"/>
    <n v="2.3733901996274698"/>
    <n v="0.6020599913279624"/>
    <n v="2.3961993470957363"/>
    <n v="0.68757589421104925"/>
    <n v="1.8413907585555782"/>
    <n v="4.7251402787804334E-2"/>
    <d v="2007-05-01T00:00:00"/>
  </r>
  <r>
    <n v="460"/>
    <s v="Basic Sun Preparations"/>
    <n v="2007"/>
    <x v="4"/>
    <n v="67"/>
    <n v="278.39"/>
    <x v="317"/>
    <n v="124.21"/>
    <n v="4"/>
    <n v="249"/>
    <n v="10704"/>
    <x v="1"/>
    <n v="66265"/>
    <n v="162.5"/>
    <n v="12484.05"/>
    <s v="Pacific"/>
    <n v="4.8823880597014924"/>
    <n v="81.78"/>
    <n v="1.3137349397590361"/>
    <n v="2.5147070975462795"/>
    <n v="2.4446536310002371"/>
    <n v="0.6020599913279624"/>
    <n v="2.3961993470957363"/>
    <n v="0.68863229484545307"/>
    <n v="1.9126471062183172"/>
    <n v="0.11850775045054322"/>
    <d v="2007-06-01T00:00:00"/>
  </r>
  <r>
    <n v="460"/>
    <s v="Basic Sun Preparations"/>
    <n v="2007"/>
    <x v="5"/>
    <n v="46"/>
    <n v="162.97999999999999"/>
    <x v="318"/>
    <n v="57.52"/>
    <n v="4"/>
    <n v="249"/>
    <n v="10704"/>
    <x v="1"/>
    <n v="66265"/>
    <n v="162.5"/>
    <n v="12484.05"/>
    <s v="Pacific"/>
    <n v="4.1632608695652173"/>
    <n v="47.877499999999998"/>
    <n v="0.76911646586345372"/>
    <n v="2.2821914562755561"/>
    <n v="2.2121343134680171"/>
    <n v="0.6020599913279624"/>
    <n v="2.3961993470957363"/>
    <n v="0.61943362459398221"/>
    <n v="1.6801314649475938"/>
    <n v="-0.11400789082018015"/>
    <d v="2007-07-01T00:00:00"/>
  </r>
  <r>
    <n v="460"/>
    <s v="Basic Sun Preparations"/>
    <n v="2007"/>
    <x v="6"/>
    <n v="53"/>
    <n v="221.41"/>
    <x v="319"/>
    <n v="80.44"/>
    <n v="4"/>
    <n v="249"/>
    <n v="10704"/>
    <x v="1"/>
    <n v="66265"/>
    <n v="162.5"/>
    <n v="12484.05"/>
    <s v="Pacific"/>
    <n v="4.909433962264151"/>
    <n v="65.05"/>
    <n v="1.0449799196787148"/>
    <n v="2.4153072922255676"/>
    <n v="2.3451972319299799"/>
    <n v="0.6020599913279624"/>
    <n v="2.3961993470957363"/>
    <n v="0.69103142262477846"/>
    <n v="1.8132473008976051"/>
    <n v="1.9107945129831102E-2"/>
    <d v="2007-08-01T00:00:00"/>
  </r>
  <r>
    <n v="460"/>
    <s v="Basic Sun Preparations"/>
    <n v="2007"/>
    <x v="9"/>
    <n v="121"/>
    <n v="447.85"/>
    <x v="320"/>
    <n v="248.06"/>
    <n v="4"/>
    <n v="249"/>
    <n v="10704"/>
    <x v="1"/>
    <n v="66265"/>
    <n v="162.5"/>
    <n v="12484.05"/>
    <s v="Pacific"/>
    <n v="4.3490909090909096"/>
    <n v="131.56"/>
    <n v="2.1134136546184741"/>
    <n v="2.7211838561385795"/>
    <n v="2.6511325785504813"/>
    <n v="0.6020599913279624"/>
    <n v="2.3961993470957363"/>
    <n v="0.63839848582212944"/>
    <n v="2.119123864810617"/>
    <n v="0.32498450904284315"/>
    <d v="2007-09-01T00:00:00"/>
  </r>
  <r>
    <n v="460"/>
    <s v="Basic Sun Preparations"/>
    <n v="2007"/>
    <x v="10"/>
    <n v="292"/>
    <n v="1067.0899999999999"/>
    <x v="321"/>
    <n v="432.27"/>
    <n v="4"/>
    <n v="249"/>
    <n v="10704"/>
    <x v="1"/>
    <n v="66265"/>
    <n v="162.5"/>
    <n v="12484.05"/>
    <s v="Pacific"/>
    <n v="4.2942123287671237"/>
    <n v="313.47750000000002"/>
    <n v="5.0357831325301206"/>
    <n v="3.0982663659156993"/>
    <n v="3.0282010500289847"/>
    <n v="0.6020599913279624"/>
    <n v="2.3961993470957363"/>
    <n v="0.63288351446728086"/>
    <n v="2.4962063745877368"/>
    <n v="0.70206701881996281"/>
    <d v="2007-10-01T00:00:00"/>
  </r>
  <r>
    <n v="460"/>
    <s v="Basic Sun Preparations"/>
    <n v="2007"/>
    <x v="11"/>
    <n v="158"/>
    <n v="632.46"/>
    <x v="322"/>
    <n v="197.04"/>
    <n v="4"/>
    <n v="249"/>
    <n v="10704"/>
    <x v="1"/>
    <n v="66265"/>
    <n v="162.5"/>
    <n v="12484.05"/>
    <s v="Pacific"/>
    <n v="4.7034810126582274"/>
    <n v="185.78749999999999"/>
    <n v="2.9845381526104418"/>
    <n v="2.8710764821285149"/>
    <n v="2.8010330637156744"/>
    <n v="0.6020599913279624"/>
    <n v="2.3961993470957363"/>
    <n v="0.67241939517409222"/>
    <n v="2.2690164908005523"/>
    <n v="0.47487713503277851"/>
    <d v="2007-11-01T00:00:00"/>
  </r>
  <r>
    <n v="460"/>
    <s v="Basic Sun Preparations"/>
    <n v="2007"/>
    <x v="8"/>
    <n v="99"/>
    <n v="376.51"/>
    <x v="323"/>
    <n v="168.34"/>
    <n v="4"/>
    <n v="249"/>
    <n v="10704"/>
    <x v="1"/>
    <n v="66265"/>
    <n v="162.5"/>
    <n v="12484.05"/>
    <s v="Pacific"/>
    <n v="4.4685858585858584"/>
    <n v="110.5975"/>
    <n v="1.7766666666666666"/>
    <n v="2.6458053014026461"/>
    <n v="2.5757765154295345"/>
    <n v="0.6020599913279624"/>
    <n v="2.3961993470957363"/>
    <n v="0.65017010680509624"/>
    <n v="2.0437453100746836"/>
    <n v="0.24960595430690982"/>
    <d v="2007-12-01T00:00:00"/>
  </r>
  <r>
    <n v="506"/>
    <s v="Basic Sun Preparations"/>
    <n v="2007"/>
    <x v="3"/>
    <n v="60"/>
    <n v="245.5"/>
    <x v="324"/>
    <n v="125.34"/>
    <n v="8"/>
    <n v="627"/>
    <n v="23434"/>
    <x v="2"/>
    <n v="97245"/>
    <n v="384.2"/>
    <n v="36746.449999999997"/>
    <s v="Pacific"/>
    <n v="4.8080000000000007"/>
    <n v="36.06"/>
    <n v="0.46009569377990434"/>
    <n v="2.4601157093783268"/>
    <n v="2.3900514964589874"/>
    <n v="0.90308998699194354"/>
    <n v="2.7972675408307164"/>
    <n v="0.68196445899468316"/>
    <n v="1.5570257223863833"/>
    <n v="-0.33715183145238969"/>
    <d v="2007-01-01T00:00:00"/>
  </r>
  <r>
    <n v="506"/>
    <s v="Basic Sun Preparations"/>
    <n v="2007"/>
    <x v="0"/>
    <n v="110"/>
    <n v="413.81"/>
    <x v="325"/>
    <n v="214.72"/>
    <n v="8"/>
    <n v="627"/>
    <n v="23434"/>
    <x v="2"/>
    <n v="97245"/>
    <n v="384.2"/>
    <n v="36746.449999999997"/>
    <s v="Pacific"/>
    <n v="4.4199090909090906"/>
    <n v="60.77375"/>
    <n v="0.77542264752791068"/>
    <n v="2.6868060219909005"/>
    <n v="2.6168009814779603"/>
    <n v="0.90308998699194354"/>
    <n v="2.7972675408307164"/>
    <n v="0.64541333683267521"/>
    <n v="1.7837160349989567"/>
    <n v="-0.11046151883981614"/>
    <d v="2007-02-01T00:00:00"/>
  </r>
  <r>
    <n v="506"/>
    <s v="Basic Sun Preparations"/>
    <n v="2007"/>
    <x v="1"/>
    <n v="91"/>
    <n v="333.23"/>
    <x v="326"/>
    <n v="153.78"/>
    <n v="8"/>
    <n v="627"/>
    <n v="23434"/>
    <x v="2"/>
    <n v="97245"/>
    <n v="384.2"/>
    <n v="36746.449999999997"/>
    <s v="Pacific"/>
    <n v="4.3034065934065939"/>
    <n v="48.951250000000002"/>
    <n v="0.62457735247208934"/>
    <n v="2.5928537732469548"/>
    <n v="2.5227440931187841"/>
    <n v="0.90308998699194354"/>
    <n v="2.7972675408307164"/>
    <n v="0.63381238092586134"/>
    <n v="1.6897637862550112"/>
    <n v="-0.20441376758376154"/>
    <d v="2007-03-01T00:00:00"/>
  </r>
  <r>
    <n v="506"/>
    <s v="Basic Sun Preparations"/>
    <n v="2007"/>
    <x v="2"/>
    <n v="135"/>
    <n v="557.95000000000005"/>
    <x v="327"/>
    <n v="274.39999999999998"/>
    <n v="8"/>
    <n v="627"/>
    <n v="23434"/>
    <x v="2"/>
    <n v="97245"/>
    <n v="384.2"/>
    <n v="36746.449999999997"/>
    <s v="Pacific"/>
    <n v="4.8564444444444446"/>
    <n v="81.952500000000001"/>
    <n v="1.0456459330143542"/>
    <n v="2.8166521934603179"/>
    <n v="2.7465952819178026"/>
    <n v="0.90308998699194354"/>
    <n v="2.7972675408307164"/>
    <n v="0.68631842496531181"/>
    <n v="1.9135622064683744"/>
    <n v="1.9384652629601564E-2"/>
    <d v="2007-04-01T00:00:00"/>
  </r>
  <r>
    <n v="506"/>
    <s v="Basic Sun Preparations"/>
    <n v="2007"/>
    <x v="7"/>
    <n v="243"/>
    <n v="978.75"/>
    <x v="328"/>
    <n v="440.76"/>
    <n v="8"/>
    <n v="627"/>
    <n v="23434"/>
    <x v="2"/>
    <n v="97245"/>
    <n v="384.2"/>
    <n v="36746.449999999997"/>
    <s v="Pacific"/>
    <n v="4.7330041152263371"/>
    <n v="143.76499999999999"/>
    <n v="1.834322169059011"/>
    <n v="3.0607431556744431"/>
    <n v="2.9906717750659997"/>
    <n v="0.90308998699194354"/>
    <n v="2.7972675408307164"/>
    <n v="0.6751368820761311"/>
    <n v="2.1576531686824998"/>
    <n v="0.26347561484372689"/>
    <d v="2007-05-01T00:00:00"/>
  </r>
  <r>
    <n v="506"/>
    <s v="Basic Sun Preparations"/>
    <n v="2007"/>
    <x v="4"/>
    <n v="276"/>
    <n v="1145.2"/>
    <x v="329"/>
    <n v="571.88"/>
    <n v="8"/>
    <n v="627"/>
    <n v="23434"/>
    <x v="2"/>
    <n v="97245"/>
    <n v="384.2"/>
    <n v="36746.449999999997"/>
    <s v="Pacific"/>
    <n v="4.8756159420289862"/>
    <n v="168.20875000000001"/>
    <n v="2.1462041467304624"/>
    <n v="3.1289385704745114"/>
    <n v="3.0588813393495609"/>
    <n v="0.90308998699194354"/>
    <n v="2.7972675408307164"/>
    <n v="0.68802948840929368"/>
    <n v="2.2258485834825676"/>
    <n v="0.3316710296437948"/>
    <d v="2007-06-01T00:00:00"/>
  </r>
  <r>
    <n v="506"/>
    <s v="Basic Sun Preparations"/>
    <n v="2007"/>
    <x v="5"/>
    <n v="162"/>
    <n v="611.71"/>
    <x v="330"/>
    <n v="310.95"/>
    <n v="8"/>
    <n v="627"/>
    <n v="23434"/>
    <x v="2"/>
    <n v="97245"/>
    <n v="384.2"/>
    <n v="36746.449999999997"/>
    <s v="Pacific"/>
    <n v="4.4372222222222222"/>
    <n v="89.853750000000005"/>
    <n v="1.1464593301435408"/>
    <n v="2.8566261938717963"/>
    <n v="2.7865455802351256"/>
    <n v="0.90308998699194354"/>
    <n v="2.7972675408307164"/>
    <n v="0.6471111793291654"/>
    <n v="1.9535362068798527"/>
    <n v="5.935865304107997E-2"/>
    <d v="2007-07-01T00:00:00"/>
  </r>
  <r>
    <n v="506"/>
    <s v="Basic Sun Preparations"/>
    <n v="2007"/>
    <x v="6"/>
    <n v="199"/>
    <n v="771.52"/>
    <x v="331"/>
    <n v="339.05"/>
    <n v="8"/>
    <n v="627"/>
    <n v="23434"/>
    <x v="2"/>
    <n v="97245"/>
    <n v="384.2"/>
    <n v="36746.449999999997"/>
    <s v="Pacific"/>
    <n v="4.5557286432160806"/>
    <n v="113.32375"/>
    <n v="1.4459170653907496"/>
    <n v="2.9574109243313487"/>
    <n v="2.8873471886973596"/>
    <n v="0.90308998699194354"/>
    <n v="2.7972675408307164"/>
    <n v="0.65855784792164207"/>
    <n v="2.0543209373394049"/>
    <n v="0.1601433835006322"/>
    <d v="2007-08-01T00:00:00"/>
  </r>
  <r>
    <n v="506"/>
    <s v="Basic Sun Preparations"/>
    <n v="2007"/>
    <x v="9"/>
    <n v="289"/>
    <n v="1032.54"/>
    <x v="332"/>
    <n v="419.99"/>
    <n v="8"/>
    <n v="627"/>
    <n v="23434"/>
    <x v="2"/>
    <n v="97245"/>
    <n v="384.2"/>
    <n v="36746.449999999997"/>
    <s v="Pacific"/>
    <n v="4.1983044982698958"/>
    <n v="151.66374999999999"/>
    <n v="1.935103668261563"/>
    <n v="3.0839717770321271"/>
    <n v="3.0139068849703614"/>
    <n v="0.90308998699194354"/>
    <n v="2.7972675408307164"/>
    <n v="0.623073934275579"/>
    <n v="2.1808817900401833"/>
    <n v="0.28670423620141045"/>
    <d v="2007-09-01T00:00:00"/>
  </r>
  <r>
    <n v="506"/>
    <s v="Basic Sun Preparations"/>
    <n v="2007"/>
    <x v="10"/>
    <n v="544"/>
    <n v="1892.71"/>
    <x v="333"/>
    <n v="783.93"/>
    <n v="8"/>
    <n v="627"/>
    <n v="23434"/>
    <x v="2"/>
    <n v="97245"/>
    <n v="384.2"/>
    <n v="36746.449999999997"/>
    <s v="Pacific"/>
    <n v="4.0884007352941181"/>
    <n v="278.01125000000002"/>
    <n v="3.5471929824561408"/>
    <n v="3.3471523574210469"/>
    <n v="3.2770840766960196"/>
    <n v="0.90308998699194354"/>
    <n v="2.7972675408307164"/>
    <n v="0.61155345772286684"/>
    <n v="2.4440623704291031"/>
    <n v="0.54988481659033028"/>
    <d v="2007-10-01T00:00:00"/>
  </r>
  <r>
    <n v="506"/>
    <s v="Basic Sun Preparations"/>
    <n v="2007"/>
    <x v="11"/>
    <n v="356"/>
    <n v="1230.83"/>
    <x v="334"/>
    <n v="519.19000000000005"/>
    <n v="8"/>
    <n v="627"/>
    <n v="23434"/>
    <x v="2"/>
    <n v="97245"/>
    <n v="384.2"/>
    <n v="36746.449999999997"/>
    <s v="Pacific"/>
    <n v="4.0626685393258422"/>
    <n v="180.78874999999999"/>
    <n v="2.3067145135566189"/>
    <n v="3.160261388988955"/>
    <n v="3.090198073109768"/>
    <n v="0.90308998699194354"/>
    <n v="2.7972675408307164"/>
    <n v="0.60881139101607995"/>
    <n v="2.2571714019970117"/>
    <n v="0.36299384815823876"/>
    <d v="2007-11-01T00:00:00"/>
  </r>
  <r>
    <n v="506"/>
    <s v="Basic Sun Preparations"/>
    <n v="2007"/>
    <x v="8"/>
    <n v="173"/>
    <n v="634.94000000000005"/>
    <x v="335"/>
    <n v="186.41"/>
    <n v="8"/>
    <n v="627"/>
    <n v="23434"/>
    <x v="2"/>
    <n v="97245"/>
    <n v="384.2"/>
    <n v="36746.449999999997"/>
    <s v="Pacific"/>
    <n v="4.3127167630057803"/>
    <n v="93.262500000000003"/>
    <n v="1.1899521531100479"/>
    <n v="2.8727970399895986"/>
    <n v="2.8027326876540815"/>
    <n v="0.90308998699194354"/>
    <n v="2.7972675408307164"/>
    <n v="0.63475093686080297"/>
    <n v="1.9697070529976548"/>
    <n v="7.5529499158881991E-2"/>
    <d v="2007-12-01T00:00:00"/>
  </r>
  <r>
    <n v="519"/>
    <s v="Basic Sun Preparations"/>
    <n v="2007"/>
    <x v="3"/>
    <n v="456"/>
    <n v="1693.15"/>
    <x v="336"/>
    <n v="812.1"/>
    <n v="18"/>
    <n v="2019"/>
    <n v="78799"/>
    <x v="2"/>
    <n v="274493"/>
    <n v="890.2"/>
    <n v="124946.25"/>
    <s v="Pacific"/>
    <n v="4.3627412280701758"/>
    <n v="110.52277777777778"/>
    <n v="0.98534422981674097"/>
    <n v="3.2987242966427561"/>
    <n v="3.2286954349468355"/>
    <n v="1.255272505103306"/>
    <n v="3.3051363189436391"/>
    <n v="0.63975945397832112"/>
    <n v="2.0434517915394501"/>
    <n v="-6.4120223008832218E-3"/>
    <d v="2007-01-01T00:00:00"/>
  </r>
  <r>
    <n v="519"/>
    <s v="Basic Sun Preparations"/>
    <n v="2007"/>
    <x v="0"/>
    <n v="404"/>
    <n v="1515.23"/>
    <x v="337"/>
    <n v="732.67"/>
    <n v="18"/>
    <n v="2019"/>
    <n v="78799"/>
    <x v="2"/>
    <n v="274493"/>
    <n v="890.2"/>
    <n v="124946.25"/>
    <s v="Pacific"/>
    <n v="4.4071534653465347"/>
    <n v="98.916111111111107"/>
    <n v="0.8818672610203071"/>
    <n v="3.2505395388319434"/>
    <n v="3.1804785603296559"/>
    <n v="1.255272505103306"/>
    <n v="3.3051363189436391"/>
    <n v="0.64415817372133843"/>
    <n v="1.9952670337286373"/>
    <n v="-5.4596780111695893E-2"/>
    <d v="2007-02-01T00:00:00"/>
  </r>
  <r>
    <n v="519"/>
    <s v="Basic Sun Preparations"/>
    <n v="2007"/>
    <x v="1"/>
    <n v="336"/>
    <n v="1152.28"/>
    <x v="338"/>
    <n v="568.39"/>
    <n v="18"/>
    <n v="2019"/>
    <n v="78799"/>
    <x v="2"/>
    <n v="274493"/>
    <n v="890.2"/>
    <n v="124946.25"/>
    <s v="Pacific"/>
    <n v="4.0297619047619051"/>
    <n v="75.222222222222229"/>
    <n v="0.67062902426944027"/>
    <n v="3.1316186643491255"/>
    <n v="3.0615580239476543"/>
    <n v="1.255272505103306"/>
    <n v="3.3051363189436391"/>
    <n v="0.60527938695928152"/>
    <n v="1.8763461592458195"/>
    <n v="-0.17351765459451379"/>
    <d v="2007-03-01T00:00:00"/>
  </r>
  <r>
    <n v="519"/>
    <s v="Basic Sun Preparations"/>
    <n v="2007"/>
    <x v="2"/>
    <n v="655"/>
    <n v="2266.4899999999998"/>
    <x v="339"/>
    <n v="1025.32"/>
    <n v="18"/>
    <n v="2019"/>
    <n v="78799"/>
    <x v="2"/>
    <n v="274493"/>
    <n v="890.2"/>
    <n v="124946.25"/>
    <s v="Pacific"/>
    <n v="4.0658473282442751"/>
    <n v="147.95166666666668"/>
    <n v="1.319034175334324"/>
    <n v="3.42539236692885"/>
    <n v="3.3553538072445193"/>
    <n v="1.255272505103306"/>
    <n v="3.3051363189436391"/>
    <n v="0.60915106693706689"/>
    <n v="2.1701198618255439"/>
    <n v="0.12025604798521064"/>
    <d v="2007-04-01T00:00:00"/>
  </r>
  <r>
    <n v="519"/>
    <s v="Basic Sun Preparations"/>
    <n v="2007"/>
    <x v="8"/>
    <n v="918"/>
    <n v="3110.17"/>
    <x v="340"/>
    <n v="1273.93"/>
    <n v="18"/>
    <n v="2019"/>
    <n v="78799"/>
    <x v="2"/>
    <n v="274493"/>
    <n v="890.2"/>
    <n v="124946.25"/>
    <s v="Pacific"/>
    <n v="3.9811328976034859"/>
    <n v="203.03777777777776"/>
    <n v="1.8101436354631004"/>
    <n v="3.5628493565830035"/>
    <n v="3.4927841279477807"/>
    <n v="1.255272505103306"/>
    <n v="3.3051363189436391"/>
    <n v="0.60000667538176089"/>
    <n v="2.307576851479697"/>
    <n v="0.25771303763936398"/>
    <d v="2007-12-01T00:00:00"/>
  </r>
  <r>
    <n v="538"/>
    <s v="Basic Sun Preparations"/>
    <n v="2007"/>
    <x v="3"/>
    <n v="259"/>
    <n v="969.67"/>
    <x v="341"/>
    <n v="388.61"/>
    <n v="16"/>
    <n v="1140"/>
    <n v="47018"/>
    <x v="2"/>
    <n v="262555"/>
    <n v="576.20000000000005"/>
    <n v="83879.55"/>
    <s v="Pacific"/>
    <n v="4.3992277992277993"/>
    <n v="71.212500000000006"/>
    <n v="0.9994736842105264"/>
    <n v="3.0566762151206612"/>
    <n v="2.9866239594587665"/>
    <n v="1.2041199826559248"/>
    <n v="3.0569048513364727"/>
    <n v="0.64337645103940933"/>
    <n v="1.8525562324647364"/>
    <n v="-2.2863621581138398E-4"/>
    <d v="2007-01-01T00:00:00"/>
  </r>
  <r>
    <n v="538"/>
    <s v="Basic Sun Preparations"/>
    <n v="2007"/>
    <x v="0"/>
    <n v="183"/>
    <n v="764.7"/>
    <x v="342"/>
    <n v="346.04"/>
    <n v="16"/>
    <n v="1140"/>
    <n v="47018"/>
    <x v="2"/>
    <n v="262555"/>
    <n v="576.20000000000005"/>
    <n v="83879.55"/>
    <s v="Pacific"/>
    <n v="4.9104918032786884"/>
    <n v="56.16375"/>
    <n v="0.78826315789473689"/>
    <n v="2.9535760801739657"/>
    <n v="2.8834910901889299"/>
    <n v="1.2041199826559248"/>
    <n v="3.0569048513364727"/>
    <n v="0.69112499044353604"/>
    <n v="1.7494560975180407"/>
    <n v="-0.10332877116250709"/>
    <d v="2007-02-01T00:00:00"/>
  </r>
  <r>
    <n v="538"/>
    <s v="Basic Sun Preparations"/>
    <n v="2007"/>
    <x v="1"/>
    <n v="205"/>
    <n v="783.25"/>
    <x v="343"/>
    <n v="320.39999999999998"/>
    <n v="16"/>
    <n v="1140"/>
    <n v="47018"/>
    <x v="2"/>
    <n v="262555"/>
    <n v="576.20000000000005"/>
    <n v="83879.55"/>
    <s v="Pacific"/>
    <n v="4.489365853658537"/>
    <n v="57.52"/>
    <n v="0.80729824561403518"/>
    <n v="2.9639388600307508"/>
    <n v="2.8939004035537428"/>
    <n v="1.2041199826559248"/>
    <n v="3.0569048513364727"/>
    <n v="0.65218499897499671"/>
    <n v="1.7598188773748262"/>
    <n v="-9.2965991305721571E-2"/>
    <d v="2007-03-01T00:00:00"/>
  </r>
  <r>
    <n v="538"/>
    <s v="Basic Sun Preparations"/>
    <n v="2007"/>
    <x v="2"/>
    <n v="302"/>
    <n v="1305.7"/>
    <x v="344"/>
    <n v="595.72"/>
    <n v="16"/>
    <n v="1140"/>
    <n v="47018"/>
    <x v="2"/>
    <n v="262555"/>
    <n v="576.20000000000005"/>
    <n v="83879.55"/>
    <s v="Pacific"/>
    <n v="5.0803973509933771"/>
    <n v="95.892499999999998"/>
    <n v="1.345859649122807"/>
    <n v="3.185904623862164"/>
    <n v="3.1158434041128165"/>
    <n v="1.2041199826559248"/>
    <n v="3.0569048513364727"/>
    <n v="0.70589768090501326"/>
    <n v="1.9817846412062392"/>
    <n v="0.12899977252569136"/>
    <d v="2007-04-01T00:00:00"/>
  </r>
  <r>
    <n v="538"/>
    <s v="Basic Sun Preparations"/>
    <n v="2007"/>
    <x v="7"/>
    <n v="453"/>
    <n v="1840.91"/>
    <x v="345"/>
    <n v="803.99"/>
    <n v="16"/>
    <n v="1140"/>
    <n v="47018"/>
    <x v="2"/>
    <n v="262555"/>
    <n v="576.20000000000005"/>
    <n v="83879.55"/>
    <s v="Pacific"/>
    <n v="4.7751434878587196"/>
    <n v="135.19624999999999"/>
    <n v="1.8974912280701752"/>
    <n v="3.3350846282046365"/>
    <n v="3.2650325568588201"/>
    <n v="1.2041199826559248"/>
    <n v="3.0569048513364727"/>
    <n v="0.67898642619180472"/>
    <n v="2.1309646455487119"/>
    <n v="0.27817977686816397"/>
    <d v="2007-05-01T00:00:00"/>
  </r>
  <r>
    <n v="538"/>
    <s v="Basic Sun Preparations"/>
    <n v="2007"/>
    <x v="4"/>
    <n v="531"/>
    <n v="2105.0300000000002"/>
    <x v="346"/>
    <n v="810.49"/>
    <n v="16"/>
    <n v="1140"/>
    <n v="47018"/>
    <x v="2"/>
    <n v="262555"/>
    <n v="576.20000000000005"/>
    <n v="83879.55"/>
    <s v="Pacific"/>
    <n v="4.6581732580037665"/>
    <n v="154.59312499999999"/>
    <n v="2.1697280701754385"/>
    <n v="3.3933101589073567"/>
    <n v="3.323258289597633"/>
    <n v="1.2041199826559248"/>
    <n v="3.0569048513364727"/>
    <n v="0.66821563782588767"/>
    <n v="2.1891901762514316"/>
    <n v="0.33640530757088405"/>
    <d v="2007-06-01T00:00:00"/>
  </r>
  <r>
    <n v="538"/>
    <s v="Basic Sun Preparations"/>
    <n v="2007"/>
    <x v="5"/>
    <n v="406"/>
    <n v="1587.27"/>
    <x v="347"/>
    <n v="600.98"/>
    <n v="16"/>
    <n v="1140"/>
    <n v="47018"/>
    <x v="2"/>
    <n v="262555"/>
    <n v="576.20000000000005"/>
    <n v="83879.55"/>
    <s v="Pacific"/>
    <n v="4.5941133004926114"/>
    <n v="116.575625"/>
    <n v="1.6361491228070175"/>
    <n v="3.2707277351832569"/>
    <n v="3.2006508080002347"/>
    <n v="1.2041199826559248"/>
    <n v="3.0569048513364727"/>
    <n v="0.66220170160606295"/>
    <n v="2.0666077525273323"/>
    <n v="0.21382288384678447"/>
    <d v="2007-07-01T00:00:00"/>
  </r>
  <r>
    <n v="538"/>
    <s v="Basic Sun Preparations"/>
    <n v="2007"/>
    <x v="6"/>
    <n v="548"/>
    <n v="2111.69"/>
    <x v="348"/>
    <n v="861.03"/>
    <n v="16"/>
    <n v="1140"/>
    <n v="47018"/>
    <x v="2"/>
    <n v="262555"/>
    <n v="576.20000000000005"/>
    <n v="83879.55"/>
    <s v="Pacific"/>
    <n v="4.5279927007299277"/>
    <n v="155.08375000000001"/>
    <n v="2.1766140350877192"/>
    <n v="3.3946862765684558"/>
    <n v="3.3246301633073392"/>
    <n v="1.2041199826559248"/>
    <n v="3.0569048513364727"/>
    <n v="0.6559057180840866"/>
    <n v="2.1905662939125308"/>
    <n v="0.33778142523198307"/>
    <d v="2007-08-01T00:00:00"/>
  </r>
  <r>
    <n v="538"/>
    <s v="Basic Sun Preparations"/>
    <n v="2007"/>
    <x v="9"/>
    <n v="618"/>
    <n v="2463.35"/>
    <x v="349"/>
    <n v="754.22"/>
    <n v="16"/>
    <n v="1140"/>
    <n v="47018"/>
    <x v="2"/>
    <n v="262555"/>
    <n v="576.20000000000005"/>
    <n v="83879.55"/>
    <s v="Pacific"/>
    <n v="4.6835275080906147"/>
    <n v="180.90125"/>
    <n v="2.5389649122807016"/>
    <n v="3.4615615504346264"/>
    <n v="3.3915261220581994"/>
    <n v="1.2041199826559248"/>
    <n v="3.0569048513364727"/>
    <n v="0.67057307534581045"/>
    <n v="2.2574415677787014"/>
    <n v="0.40465669909815372"/>
    <d v="2007-09-01T00:00:00"/>
  </r>
  <r>
    <n v="538"/>
    <s v="Basic Sun Preparations"/>
    <n v="2007"/>
    <x v="8"/>
    <n v="530"/>
    <n v="2026.08"/>
    <x v="350"/>
    <n v="606.78"/>
    <n v="16"/>
    <n v="1140"/>
    <n v="47018"/>
    <x v="2"/>
    <n v="262555"/>
    <n v="576.20000000000005"/>
    <n v="83879.55"/>
    <s v="Pacific"/>
    <n v="4.4920754716981133"/>
    <n v="148.80000000000001"/>
    <n v="2.088421052631579"/>
    <n v="3.3767229138657848"/>
    <n v="3.3066565895299953"/>
    <n v="1.2041199826559248"/>
    <n v="3.0569048513364727"/>
    <n v="0.65244704426499567"/>
    <n v="2.1726029312098598"/>
    <n v="0.31981806252931211"/>
    <d v="2007-12-01T00:00:00"/>
  </r>
  <r>
    <n v="541"/>
    <s v="Basic Sun Preparations"/>
    <n v="2007"/>
    <x v="4"/>
    <n v="167"/>
    <n v="681.1"/>
    <x v="351"/>
    <n v="309.39999999999998"/>
    <n v="5"/>
    <n v="259"/>
    <n v="9850"/>
    <x v="1"/>
    <n v="45382"/>
    <n v="158"/>
    <n v="13460.34"/>
    <s v="Pacific"/>
    <n v="4.7925149700598801"/>
    <n v="160.07"/>
    <n v="3.0901544401544401"/>
    <n v="2.903279949276556"/>
    <n v="2.8332108802826088"/>
    <n v="0.69897000433601886"/>
    <n v="2.4132997640812519"/>
    <n v="0.68056347812897255"/>
    <n v="2.2043099449405372"/>
    <n v="0.48998018519530401"/>
    <d v="2007-06-01T00:00:00"/>
  </r>
  <r>
    <n v="541"/>
    <s v="Basic Sun Preparations"/>
    <n v="2007"/>
    <x v="5"/>
    <n v="87"/>
    <n v="313.18"/>
    <x v="352"/>
    <n v="134.04"/>
    <n v="5"/>
    <n v="259"/>
    <n v="9850"/>
    <x v="1"/>
    <n v="45382"/>
    <n v="158"/>
    <n v="13460.34"/>
    <s v="Pacific"/>
    <n v="4.2301149425287354"/>
    <n v="73.603999999999999"/>
    <n v="1.4209266409266408"/>
    <n v="2.5658714209931293"/>
    <n v="2.4957940197748676"/>
    <n v="0.69897000433601886"/>
    <n v="2.4132997640812519"/>
    <n v="0.62635216837451058"/>
    <n v="1.8669014166571103"/>
    <n v="0.15257165691187721"/>
    <d v="2007-07-01T00:00:00"/>
  </r>
  <r>
    <n v="541"/>
    <s v="Basic Sun Preparations"/>
    <n v="2007"/>
    <x v="6"/>
    <n v="111"/>
    <n v="419.15"/>
    <x v="353"/>
    <n v="158.16999999999999"/>
    <n v="5"/>
    <n v="259"/>
    <n v="9850"/>
    <x v="1"/>
    <n v="45382"/>
    <n v="158"/>
    <n v="13460.34"/>
    <s v="Pacific"/>
    <n v="4.4369369369369371"/>
    <n v="98.5"/>
    <n v="1.9015444015444016"/>
    <n v="2.6924062348336304"/>
    <n v="2.6223694704947351"/>
    <n v="0.69897000433601886"/>
    <n v="2.4132997640812519"/>
    <n v="0.64708325604697314"/>
    <n v="1.9934362304976116"/>
    <n v="0.27910647075237871"/>
    <d v="2007-08-01T00:00:00"/>
  </r>
  <r>
    <n v="541"/>
    <s v="Basic Sun Preparations"/>
    <n v="2007"/>
    <x v="9"/>
    <n v="144"/>
    <n v="543.45000000000005"/>
    <x v="354"/>
    <n v="226.82"/>
    <n v="5"/>
    <n v="259"/>
    <n v="9850"/>
    <x v="1"/>
    <n v="45382"/>
    <n v="158"/>
    <n v="13460.34"/>
    <s v="Pacific"/>
    <n v="4.4345833333333333"/>
    <n v="127.71600000000001"/>
    <n v="2.4655598455598455"/>
    <n v="2.8052153125346893"/>
    <n v="2.7351595930902182"/>
    <n v="0.69897000433601886"/>
    <n v="2.4132997640812519"/>
    <n v="0.64685282043943937"/>
    <n v="2.1062453081986701"/>
    <n v="0.39191554845343723"/>
    <d v="2007-09-01T00:00:00"/>
  </r>
  <r>
    <n v="541"/>
    <s v="Basic Sun Preparations"/>
    <n v="2007"/>
    <x v="10"/>
    <n v="426"/>
    <n v="1643.73"/>
    <x v="355"/>
    <n v="663.14"/>
    <n v="5"/>
    <n v="259"/>
    <n v="9850"/>
    <x v="1"/>
    <n v="45382"/>
    <n v="158"/>
    <n v="13460.34"/>
    <s v="Pacific"/>
    <n v="4.5339671361502347"/>
    <n v="386.29399999999998"/>
    <n v="7.4574131274131279"/>
    <n v="3.2858879669796019"/>
    <n v="3.2158304816102707"/>
    <n v="0.69897000433601886"/>
    <n v="2.4132997640812519"/>
    <n v="0.65647836787688285"/>
    <n v="2.5869179626435832"/>
    <n v="0.87258820289835004"/>
    <d v="2007-10-01T00:00:00"/>
  </r>
  <r>
    <n v="541"/>
    <s v="Basic Sun Preparations"/>
    <n v="2007"/>
    <x v="11"/>
    <n v="259"/>
    <n v="961.73"/>
    <x v="356"/>
    <n v="316.63"/>
    <n v="5"/>
    <n v="259"/>
    <n v="9850"/>
    <x v="1"/>
    <n v="45382"/>
    <n v="158"/>
    <n v="13460.34"/>
    <s v="Pacific"/>
    <n v="4.363050193050193"/>
    <n v="226.006"/>
    <n v="4.363050193050193"/>
    <n v="3.0530899732723675"/>
    <n v="2.9830531635466175"/>
    <n v="0.69897000433601886"/>
    <n v="2.4132997640812519"/>
    <n v="0.63979020919111573"/>
    <n v="2.3541199689363488"/>
    <n v="0.63979020919111573"/>
    <d v="2007-11-01T00:00:00"/>
  </r>
  <r>
    <n v="541"/>
    <s v="Basic Sun Preparations"/>
    <n v="2007"/>
    <x v="8"/>
    <n v="108"/>
    <n v="410.86"/>
    <x v="357"/>
    <n v="153.43"/>
    <n v="5"/>
    <n v="259"/>
    <n v="9850"/>
    <x v="1"/>
    <n v="45382"/>
    <n v="158"/>
    <n v="13460.34"/>
    <s v="Pacific"/>
    <n v="4.47"/>
    <n v="96.551999999999992"/>
    <n v="1.8639382239382238"/>
    <n v="2.6837312786188861"/>
    <n v="2.6136938618146122"/>
    <n v="0.69897000433601886"/>
    <n v="2.4132997640812519"/>
    <n v="0.6503075231319364"/>
    <n v="1.9847612742828673"/>
    <n v="0.27043151453763431"/>
    <d v="2007-12-01T00:00:00"/>
  </r>
  <r>
    <n v="541"/>
    <s v="Basic Sun Preparations"/>
    <n v="2007"/>
    <x v="3"/>
    <n v="57"/>
    <n v="246.72"/>
    <x v="358"/>
    <n v="127.86"/>
    <n v="5"/>
    <n v="259"/>
    <n v="9850"/>
    <x v="1"/>
    <n v="45382"/>
    <n v="158"/>
    <n v="13460.34"/>
    <s v="Pacific"/>
    <n v="5.0859649122807014"/>
    <n v="57.98"/>
    <n v="1.1193050193050191"/>
    <n v="2.4622482153549976"/>
    <n v="2.392204356370863"/>
    <n v="0.69897000433601886"/>
    <n v="2.4132997640812519"/>
    <n v="0.70637335968250603"/>
    <n v="1.7632782110189786"/>
    <n v="4.8948451273745551E-2"/>
    <d v="2007-01-01T00:00:00"/>
  </r>
  <r>
    <n v="541"/>
    <s v="Basic Sun Preparations"/>
    <n v="2007"/>
    <x v="0"/>
    <n v="55"/>
    <n v="190.43"/>
    <x v="359"/>
    <n v="75.31"/>
    <n v="5"/>
    <n v="259"/>
    <n v="9850"/>
    <x v="1"/>
    <n v="45382"/>
    <n v="158"/>
    <n v="13460.34"/>
    <s v="Pacific"/>
    <n v="4.0687272727272727"/>
    <n v="44.756"/>
    <n v="0.86401544401544406"/>
    <n v="2.349821269512391"/>
    <n v="2.2797353674105016"/>
    <n v="0.69897000433601886"/>
    <n v="2.4132997640812519"/>
    <n v="0.60945858001814701"/>
    <n v="1.650851265176372"/>
    <n v="-6.3478494568860899E-2"/>
    <d v="2007-02-01T00:00:00"/>
  </r>
  <r>
    <n v="541"/>
    <s v="Basic Sun Preparations"/>
    <n v="2007"/>
    <x v="1"/>
    <n v="63"/>
    <n v="252.75"/>
    <x v="360"/>
    <n v="114.95"/>
    <n v="5"/>
    <n v="259"/>
    <n v="9850"/>
    <x v="1"/>
    <n v="45382"/>
    <n v="158"/>
    <n v="13460.34"/>
    <s v="Pacific"/>
    <n v="4.7142857142857144"/>
    <n v="59.4"/>
    <n v="1.1467181467181466"/>
    <n v="2.4727564493172123"/>
    <n v="2.4026911642630386"/>
    <n v="0.69897000433601886"/>
    <n v="2.4132997640812519"/>
    <n v="0.67341589986363071"/>
    <n v="1.7737864449811935"/>
    <n v="5.9456685235960496E-2"/>
    <d v="2007-03-01T00:00:00"/>
  </r>
  <r>
    <n v="541"/>
    <s v="Basic Sun Preparations"/>
    <n v="2007"/>
    <x v="2"/>
    <n v="107"/>
    <n v="511.93"/>
    <x v="361"/>
    <n v="259.08999999999997"/>
    <n v="5"/>
    <n v="259"/>
    <n v="9850"/>
    <x v="1"/>
    <n v="45382"/>
    <n v="158"/>
    <n v="13460.34"/>
    <s v="Pacific"/>
    <n v="5.6216822429906541"/>
    <n v="120.304"/>
    <n v="2.3224710424710424"/>
    <n v="2.7792500718175717"/>
    <n v="2.7092105807178433"/>
    <n v="0.69897000433601886"/>
    <n v="2.4132997640812519"/>
    <n v="0.74986629413236205"/>
    <n v="2.0802800674815529"/>
    <n v="0.36595030773631987"/>
    <d v="2007-04-01T00:00:00"/>
  </r>
  <r>
    <n v="541"/>
    <s v="Basic Sun Preparations"/>
    <n v="2007"/>
    <x v="7"/>
    <n v="127"/>
    <n v="486.83"/>
    <x v="362"/>
    <n v="252.58"/>
    <n v="5"/>
    <n v="259"/>
    <n v="9850"/>
    <x v="1"/>
    <n v="45382"/>
    <n v="158"/>
    <n v="13460.34"/>
    <s v="Pacific"/>
    <n v="4.5044881889763779"/>
    <n v="114.41400000000002"/>
    <n v="2.2087644787644791"/>
    <n v="2.7574491734673381"/>
    <n v="2.6873773329783437"/>
    <n v="0.69897000433601886"/>
    <n v="2.4132997640812519"/>
    <n v="0.65364545251138129"/>
    <n v="2.0584791691313193"/>
    <n v="0.34414940938608635"/>
    <d v="2007-05-01T00:00:00"/>
  </r>
  <r>
    <n v="560"/>
    <s v="Basic Sun Preparations"/>
    <n v="2007"/>
    <x v="3"/>
    <n v="436"/>
    <n v="1876.58"/>
    <x v="363"/>
    <n v="919.36"/>
    <n v="16"/>
    <n v="764"/>
    <n v="55660"/>
    <x v="2"/>
    <n v="98871"/>
    <n v="445.2"/>
    <n v="104546.52"/>
    <s v="Mid-Atlantic"/>
    <n v="5.057339449541284"/>
    <n v="137.8125"/>
    <n v="2.8861256544502618"/>
    <n v="3.3434085938038574"/>
    <n v="3.2733670834402657"/>
    <n v="1.2041199826559248"/>
    <n v="2.8830933585756897"/>
    <n v="0.70392210453527126"/>
    <n v="2.1392886111479323"/>
    <n v="0.46031523522816742"/>
    <d v="2007-01-01T00:00:00"/>
  </r>
  <r>
    <n v="560"/>
    <s v="Basic Sun Preparations"/>
    <n v="2007"/>
    <x v="0"/>
    <n v="384"/>
    <n v="1671.64"/>
    <x v="364"/>
    <n v="868.44"/>
    <n v="16"/>
    <n v="764"/>
    <n v="55660"/>
    <x v="2"/>
    <n v="98871"/>
    <n v="445.2"/>
    <n v="104546.52"/>
    <s v="Mid-Atlantic"/>
    <n v="5.1150520833333335"/>
    <n v="122.76125"/>
    <n v="2.5709162303664921"/>
    <n v="3.2931812845836679"/>
    <n v="3.2231427546535896"/>
    <n v="1.2041199826559248"/>
    <n v="2.8830933585756897"/>
    <n v="0.70885006021613706"/>
    <n v="2.0890613019277429"/>
    <n v="0.41008792600797789"/>
    <d v="2007-02-01T00:00:00"/>
  </r>
  <r>
    <n v="560"/>
    <s v="Basic Sun Preparations"/>
    <n v="2007"/>
    <x v="1"/>
    <n v="305"/>
    <n v="1214.53"/>
    <x v="365"/>
    <n v="614.04999999999995"/>
    <n v="16"/>
    <n v="764"/>
    <n v="55660"/>
    <x v="2"/>
    <n v="98871"/>
    <n v="445.2"/>
    <n v="104546.52"/>
    <s v="Mid-Atlantic"/>
    <n v="4.6792131147540985"/>
    <n v="89.197500000000005"/>
    <n v="1.8680104712041885"/>
    <n v="3.1544726649309274"/>
    <n v="3.0844082467439025"/>
    <n v="1.2041199826559248"/>
    <n v="2.8830933585756897"/>
    <n v="0.67017282558414148"/>
    <n v="1.9503526822750026"/>
    <n v="0.27137930635523733"/>
    <d v="2007-03-01T00:00:00"/>
  </r>
  <r>
    <n v="560"/>
    <s v="Basic Sun Preparations"/>
    <n v="2007"/>
    <x v="2"/>
    <n v="565"/>
    <n v="2292.39"/>
    <x v="366"/>
    <n v="1220.8"/>
    <n v="16"/>
    <n v="764"/>
    <n v="55660"/>
    <x v="2"/>
    <n v="98871"/>
    <n v="445.2"/>
    <n v="104546.52"/>
    <s v="Mid-Atlantic"/>
    <n v="4.7674690265486728"/>
    <n v="168.35124999999999"/>
    <n v="3.525680628272251"/>
    <n v="3.4303363280078134"/>
    <n v="3.360288505284625"/>
    <n v="1.2041199826559248"/>
    <n v="2.8830933585756897"/>
    <n v="0.67828788018837505"/>
    <n v="2.2262163453518888"/>
    <n v="0.54724296943212358"/>
    <d v="2007-04-01T00:00:00"/>
  </r>
  <r>
    <n v="560"/>
    <s v="Basic Sun Preparations"/>
    <n v="2007"/>
    <x v="6"/>
    <n v="783"/>
    <n v="3068"/>
    <x v="367"/>
    <n v="1367.6"/>
    <n v="16"/>
    <n v="764"/>
    <n v="55660"/>
    <x v="2"/>
    <n v="98871"/>
    <n v="445.2"/>
    <n v="104546.52"/>
    <s v="Mid-Atlantic"/>
    <n v="4.6039208173690929"/>
    <n v="225.30437499999999"/>
    <n v="4.7184162303664916"/>
    <n v="3.5568896076683068"/>
    <n v="3.4868553552769432"/>
    <n v="1.2041199826559248"/>
    <n v="2.8830933585756897"/>
    <n v="0.66312784561036331"/>
    <n v="2.3527696250123817"/>
    <n v="0.67379624909261671"/>
    <d v="2007-08-01T00:00:00"/>
  </r>
  <r>
    <n v="560"/>
    <s v="Basic Sun Preparations"/>
    <n v="2007"/>
    <x v="8"/>
    <n v="670"/>
    <n v="2717.19"/>
    <x v="368"/>
    <n v="1132.8"/>
    <n v="16"/>
    <n v="764"/>
    <n v="55660"/>
    <x v="2"/>
    <n v="98871"/>
    <n v="445.2"/>
    <n v="104546.52"/>
    <s v="Mid-Atlantic"/>
    <n v="4.7652835820895518"/>
    <n v="199.54624999999999"/>
    <n v="4.178979057591623"/>
    <n v="3.5041635533146294"/>
    <n v="3.4341200075995335"/>
    <n v="1.2041199826559248"/>
    <n v="2.8830933585756897"/>
    <n v="0.67808875061380269"/>
    <n v="2.3000435706587044"/>
    <n v="0.62107019473893932"/>
    <d v="2007-12-01T00:00:00"/>
  </r>
  <r>
    <n v="561"/>
    <s v="Basic Sun Preparations"/>
    <n v="2007"/>
    <x v="3"/>
    <n v="211"/>
    <n v="773.69"/>
    <x v="369"/>
    <n v="432.54"/>
    <n v="12"/>
    <n v="1046"/>
    <n v="49195"/>
    <x v="2"/>
    <n v="116386"/>
    <n v="529.20000000000005"/>
    <n v="75300.899999999994"/>
    <s v="Pacific"/>
    <n v="4.3083412322274883"/>
    <n v="75.754999999999995"/>
    <n v="0.86908221797323126"/>
    <n v="2.9585925485783622"/>
    <n v="2.8885669836058416"/>
    <n v="1.0791812460476249"/>
    <n v="3.0195316845312554"/>
    <n v="0.63431009328066967"/>
    <n v="1.8794113025307375"/>
    <n v="-6.0939135952893131E-2"/>
    <d v="2007-01-01T00:00:00"/>
  </r>
  <r>
    <n v="561"/>
    <s v="Basic Sun Preparations"/>
    <n v="2007"/>
    <x v="0"/>
    <n v="167"/>
    <n v="681.38"/>
    <x v="370"/>
    <n v="323.56"/>
    <n v="12"/>
    <n v="1046"/>
    <n v="49195"/>
    <x v="2"/>
    <n v="116386"/>
    <n v="529.20000000000005"/>
    <n v="75300.899999999994"/>
    <s v="Pacific"/>
    <n v="4.7944910179640718"/>
    <n v="66.723333333333329"/>
    <n v="0.76546845124282981"/>
    <n v="2.9034589805015267"/>
    <n v="2.8333893819217444"/>
    <n v="1.0791812460476249"/>
    <n v="3.0195316845312554"/>
    <n v="0.68074250935394354"/>
    <n v="1.8242777344539021"/>
    <n v="-0.11607270402972862"/>
    <d v="2007-02-01T00:00:00"/>
  </r>
  <r>
    <n v="561"/>
    <s v="Basic Sun Preparations"/>
    <n v="2007"/>
    <x v="1"/>
    <n v="199"/>
    <n v="747.42"/>
    <x v="371"/>
    <n v="385.9"/>
    <n v="12"/>
    <n v="1046"/>
    <n v="49195"/>
    <x v="2"/>
    <n v="116386"/>
    <n v="529.20000000000005"/>
    <n v="75300.899999999994"/>
    <s v="Pacific"/>
    <n v="4.413467336683417"/>
    <n v="73.19"/>
    <n v="0.83965583173996172"/>
    <n v="2.9436329932058078"/>
    <n v="2.87356471483209"/>
    <n v="1.0791812460476249"/>
    <n v="3.0195316845312554"/>
    <n v="0.64477991679610114"/>
    <n v="1.864451747158183"/>
    <n v="-7.5898691325447631E-2"/>
    <d v="2007-03-01T00:00:00"/>
  </r>
  <r>
    <n v="561"/>
    <s v="Basic Sun Preparations"/>
    <n v="2007"/>
    <x v="2"/>
    <n v="327"/>
    <n v="1268.02"/>
    <x v="372"/>
    <n v="604.53"/>
    <n v="12"/>
    <n v="1046"/>
    <n v="49195"/>
    <x v="2"/>
    <n v="116386"/>
    <n v="529.20000000000005"/>
    <n v="75300.899999999994"/>
    <s v="Pacific"/>
    <n v="4.5564220183486244"/>
    <n v="124.16250000000001"/>
    <n v="1.4244263862332696"/>
    <n v="3.173171694527412"/>
    <n v="3.1031261035623845"/>
    <n v="1.0791812460476249"/>
    <n v="3.0195316845312554"/>
    <n v="0.65862394186712603"/>
    <n v="2.0939904484797873"/>
    <n v="0.15364000999615662"/>
    <d v="2007-04-01T00:00:00"/>
  </r>
  <r>
    <n v="561"/>
    <s v="Basic Sun Preparations"/>
    <n v="2007"/>
    <x v="7"/>
    <n v="471"/>
    <n v="1846.41"/>
    <x v="373"/>
    <n v="910.44"/>
    <n v="12"/>
    <n v="1046"/>
    <n v="49195"/>
    <x v="2"/>
    <n v="116386"/>
    <n v="529.20000000000005"/>
    <n v="75300.899999999994"/>
    <s v="Pacific"/>
    <n v="4.6064118895966031"/>
    <n v="180.80166666666665"/>
    <n v="2.0742065009560227"/>
    <n v="3.3363836756205996"/>
    <n v="3.2663281435840963"/>
    <n v="1.0791812460476249"/>
    <n v="3.0195316845312554"/>
    <n v="0.66336276849170328"/>
    <n v="2.2572024295729745"/>
    <n v="0.31685199108934392"/>
    <d v="2007-05-01T00:00:00"/>
  </r>
  <r>
    <n v="561"/>
    <s v="Basic Sun Preparations"/>
    <n v="2007"/>
    <x v="4"/>
    <n v="517"/>
    <n v="2110.98"/>
    <x v="374"/>
    <n v="1058.07"/>
    <n v="12"/>
    <n v="1046"/>
    <n v="49195"/>
    <x v="2"/>
    <n v="116386"/>
    <n v="529.20000000000005"/>
    <n v="75300.899999999994"/>
    <s v="Pacific"/>
    <n v="4.7981044487427464"/>
    <n v="206.71833333333333"/>
    <n v="2.3715296367112808"/>
    <n v="3.3945602408772508"/>
    <n v="3.324484118702832"/>
    <n v="1.0791812460476249"/>
    <n v="3.0195316845312554"/>
    <n v="0.6810696977833085"/>
    <n v="2.3153789948296262"/>
    <n v="0.37502855634599558"/>
    <d v="2007-06-01T00:00:00"/>
  </r>
  <r>
    <n v="561"/>
    <s v="Basic Sun Preparations"/>
    <n v="2007"/>
    <x v="5"/>
    <n v="277"/>
    <n v="1052.69"/>
    <x v="375"/>
    <n v="505.88"/>
    <n v="12"/>
    <n v="1046"/>
    <n v="49195"/>
    <x v="2"/>
    <n v="116386"/>
    <n v="529.20000000000005"/>
    <n v="75300.899999999994"/>
    <s v="Pacific"/>
    <n v="4.4655234657039715"/>
    <n v="103.07916666666667"/>
    <n v="1.1825525812619504"/>
    <n v="3.0923521449298761"/>
    <n v="3.022300497386055"/>
    <n v="1.0791812460476249"/>
    <n v="3.0195316845312554"/>
    <n v="0.64987237586542757"/>
    <n v="2.013170898882251"/>
    <n v="7.282046039862064E-2"/>
    <d v="2007-07-01T00:00:00"/>
  </r>
  <r>
    <n v="561"/>
    <s v="Basic Sun Preparations"/>
    <n v="2007"/>
    <x v="6"/>
    <n v="376"/>
    <n v="1414.02"/>
    <x v="376"/>
    <n v="610.08000000000004"/>
    <n v="12"/>
    <n v="1046"/>
    <n v="49195"/>
    <x v="2"/>
    <n v="116386"/>
    <n v="529.20000000000005"/>
    <n v="75300.899999999994"/>
    <s v="Pacific"/>
    <n v="4.4192553191489363"/>
    <n v="138.47"/>
    <n v="1.5885659655831741"/>
    <n v="3.2205369382515148"/>
    <n v="3.1504555521965316"/>
    <n v="1.0791812460476249"/>
    <n v="3.0195316845312554"/>
    <n v="0.6453490933238536"/>
    <n v="2.1413556922038897"/>
    <n v="0.20100525372025918"/>
    <d v="2007-08-01T00:00:00"/>
  </r>
  <r>
    <n v="561"/>
    <s v="Basic Sun Preparations"/>
    <n v="2007"/>
    <x v="9"/>
    <n v="791"/>
    <n v="3031.27"/>
    <x v="377"/>
    <n v="1201.3399999999999"/>
    <n v="12"/>
    <n v="1046"/>
    <n v="49195"/>
    <x v="2"/>
    <n v="116386"/>
    <n v="529.20000000000005"/>
    <n v="75300.899999999994"/>
    <s v="Pacific"/>
    <n v="4.5029456384323643"/>
    <n v="296.81916666666666"/>
    <n v="3.4051912045889101"/>
    <n v="3.5516731874956173"/>
    <n v="3.4816246213850137"/>
    <n v="1.0791812460476249"/>
    <n v="3.0195316845312554"/>
    <n v="0.65349670399794058"/>
    <n v="2.4724919414479922"/>
    <n v="0.53214150296436169"/>
    <d v="2007-09-01T00:00:00"/>
  </r>
  <r>
    <n v="561"/>
    <s v="Basic Sun Preparations"/>
    <n v="2007"/>
    <x v="11"/>
    <n v="784"/>
    <n v="2820.41"/>
    <x v="378"/>
    <n v="1109.22"/>
    <n v="12"/>
    <n v="1046"/>
    <n v="49195"/>
    <x v="2"/>
    <n v="116386"/>
    <n v="529.20000000000005"/>
    <n v="75300.899999999994"/>
    <s v="Pacific"/>
    <n v="4.2272448979591832"/>
    <n v="276.18"/>
    <n v="3.1684130019120458"/>
    <n v="3.5203734713252426"/>
    <n v="3.4503122458352133"/>
    <n v="1.0791812460476249"/>
    <n v="3.0195316845312554"/>
    <n v="0.62605740864080417"/>
    <n v="2.4411922252776179"/>
    <n v="0.50084178679398728"/>
    <d v="2007-11-01T00:00:00"/>
  </r>
  <r>
    <n v="561"/>
    <s v="Basic Sun Preparations"/>
    <n v="2007"/>
    <x v="8"/>
    <n v="320"/>
    <n v="1228.73"/>
    <x v="379"/>
    <n v="468.29"/>
    <n v="12"/>
    <n v="1046"/>
    <n v="49195"/>
    <x v="2"/>
    <n v="116386"/>
    <n v="529.20000000000005"/>
    <n v="75300.899999999994"/>
    <s v="Pacific"/>
    <n v="4.5124374999999999"/>
    <n v="120.33166666666666"/>
    <n v="1.3804780114722754"/>
    <n v="3.1595611780329347"/>
    <n v="3.0894564618999456"/>
    <n v="1.0791812460476249"/>
    <n v="3.0195316845312554"/>
    <n v="0.65441119971302864"/>
    <n v="2.0803799319853096"/>
    <n v="0.14002949350167918"/>
    <d v="2007-12-01T00:00:00"/>
  </r>
  <r>
    <n v="574"/>
    <s v="Basic Sun Preparations"/>
    <n v="2007"/>
    <x v="3"/>
    <n v="74"/>
    <n v="343.73"/>
    <x v="380"/>
    <n v="163.87"/>
    <n v="4"/>
    <n v="244"/>
    <n v="36414"/>
    <x v="1"/>
    <n v="494051"/>
    <n v="168.5"/>
    <n v="44725.18"/>
    <s v="South"/>
    <n v="5.4571621621621622"/>
    <n v="100.9575"/>
    <n v="1.6550409836065574"/>
    <n v="2.6061985789723989"/>
    <n v="2.5362174380606368"/>
    <n v="0.6020599913279624"/>
    <n v="2.3873898263387292"/>
    <n v="0.73696685924142291"/>
    <n v="2.0041385876444369"/>
    <n v="0.2188087526336697"/>
    <d v="2007-01-01T00:00:00"/>
  </r>
  <r>
    <n v="574"/>
    <s v="Basic Sun Preparations"/>
    <n v="2007"/>
    <x v="0"/>
    <n v="76"/>
    <n v="378.83"/>
    <x v="381"/>
    <n v="144.56"/>
    <n v="4"/>
    <n v="244"/>
    <n v="36414"/>
    <x v="1"/>
    <n v="494051"/>
    <n v="168.5"/>
    <n v="44725.18"/>
    <s v="South"/>
    <n v="5.8578947368421055"/>
    <n v="111.3"/>
    <n v="1.8245901639344262"/>
    <n v="2.6485551556626707"/>
    <n v="2.5784443639916343"/>
    <n v="0.6020599913279624"/>
    <n v="2.3873898263387292"/>
    <n v="0.76774156338187938"/>
    <n v="2.0464951643347082"/>
    <n v="0.26116532932394126"/>
    <d v="2007-02-01T00:00:00"/>
  </r>
  <r>
    <n v="574"/>
    <s v="Basic Sun Preparations"/>
    <n v="2007"/>
    <x v="1"/>
    <n v="124"/>
    <n v="550.94000000000005"/>
    <x v="382"/>
    <n v="165.03"/>
    <n v="4"/>
    <n v="244"/>
    <n v="36414"/>
    <x v="1"/>
    <n v="494051"/>
    <n v="168.5"/>
    <n v="44725.18"/>
    <s v="South"/>
    <n v="5.2210483870967739"/>
    <n v="161.85249999999999"/>
    <n v="2.6533196721311474"/>
    <n v="2.8111794033014599"/>
    <n v="2.7411043046816124"/>
    <n v="0.6020599913279624"/>
    <n v="2.3873898263387292"/>
    <n v="0.71775771813922495"/>
    <n v="2.2091194119734974"/>
    <n v="0.42378957696273056"/>
    <d v="2007-03-01T00:00:00"/>
  </r>
  <r>
    <n v="574"/>
    <s v="Basic Sun Preparations"/>
    <n v="2007"/>
    <x v="2"/>
    <n v="169"/>
    <n v="681.95"/>
    <x v="383"/>
    <n v="249.32"/>
    <n v="4"/>
    <n v="244"/>
    <n v="36414"/>
    <x v="1"/>
    <n v="494051"/>
    <n v="168.5"/>
    <n v="44725.18"/>
    <s v="South"/>
    <n v="4.7413017751479289"/>
    <n v="200.32"/>
    <n v="3.283934426229508"/>
    <n v="2.9037843028582979"/>
    <n v="2.8337525337178744"/>
    <n v="0.6020599913279624"/>
    <n v="2.3873898263387292"/>
    <n v="0.67589759824462448"/>
    <n v="2.3017243115303359"/>
    <n v="0.5163944765195686"/>
    <d v="2007-04-01T00:00:00"/>
  </r>
  <r>
    <n v="574"/>
    <s v="Basic Sun Preparations"/>
    <n v="2007"/>
    <x v="7"/>
    <n v="149"/>
    <n v="537.59"/>
    <x v="384"/>
    <n v="242.79"/>
    <n v="4"/>
    <n v="244"/>
    <n v="36414"/>
    <x v="1"/>
    <n v="494051"/>
    <n v="168.5"/>
    <n v="44725.18"/>
    <s v="South"/>
    <n v="4.2395973154362423"/>
    <n v="157.92500000000001"/>
    <n v="2.5889344262295082"/>
    <n v="2.8005108768943678"/>
    <n v="2.7304511815762535"/>
    <n v="0.6020599913279624"/>
    <n v="2.3873898263387292"/>
    <n v="0.62732460848209404"/>
    <n v="2.1984508855664058"/>
    <n v="0.41312105055563852"/>
    <d v="2007-05-01T00:00:00"/>
  </r>
  <r>
    <n v="574"/>
    <s v="Basic Sun Preparations"/>
    <n v="2007"/>
    <x v="4"/>
    <n v="284"/>
    <n v="1118.5999999999999"/>
    <x v="385"/>
    <n v="410.98"/>
    <n v="4"/>
    <n v="244"/>
    <n v="36414"/>
    <x v="1"/>
    <n v="494051"/>
    <n v="168.5"/>
    <n v="44725.18"/>
    <s v="South"/>
    <n v="4.6280633802816897"/>
    <n v="328.59249999999997"/>
    <n v="5.3867622950819669"/>
    <n v="3.1187176379322206"/>
    <n v="3.0486748149922294"/>
    <n v="0.6020599913279624"/>
    <n v="2.3873898263387292"/>
    <n v="0.66539929788518282"/>
    <n v="2.5166576466042581"/>
    <n v="0.73132781159349114"/>
    <d v="2007-06-01T00:00:00"/>
  </r>
  <r>
    <n v="574"/>
    <s v="Basic Sun Preparations"/>
    <n v="2007"/>
    <x v="5"/>
    <n v="187"/>
    <n v="761.43"/>
    <x v="386"/>
    <n v="357.24"/>
    <n v="4"/>
    <n v="244"/>
    <n v="36414"/>
    <x v="1"/>
    <n v="494051"/>
    <n v="168.5"/>
    <n v="44725.18"/>
    <s v="South"/>
    <n v="4.7842780748663101"/>
    <n v="223.66499999999999"/>
    <n v="3.6666393442622951"/>
    <n v="2.951658020591748"/>
    <n v="2.8816299838229615"/>
    <n v="0.6020599913279624"/>
    <n v="2.3873898263387292"/>
    <n v="0.67981641405524906"/>
    <n v="2.3495980292637855"/>
    <n v="0.56426819425301866"/>
    <d v="2007-07-01T00:00:00"/>
  </r>
  <r>
    <n v="574"/>
    <s v="Basic Sun Preparations"/>
    <n v="2007"/>
    <x v="6"/>
    <n v="290"/>
    <n v="1165.95"/>
    <x v="387"/>
    <n v="563.67999999999995"/>
    <n v="4"/>
    <n v="244"/>
    <n v="36414"/>
    <x v="1"/>
    <n v="494051"/>
    <n v="168.5"/>
    <n v="44725.18"/>
    <s v="South"/>
    <n v="4.7241724137931032"/>
    <n v="342.5025"/>
    <n v="5.6147950819672134"/>
    <n v="3.1367237371775518"/>
    <n v="3.0666799267611684"/>
    <n v="0.6020599913279624"/>
    <n v="2.3873898263387292"/>
    <n v="0.67432573927859585"/>
    <n v="2.5346637458495898"/>
    <n v="0.74933391083882261"/>
    <d v="2007-08-01T00:00:00"/>
  </r>
  <r>
    <n v="574"/>
    <s v="Basic Sun Preparations"/>
    <n v="2007"/>
    <x v="9"/>
    <n v="402"/>
    <n v="1663.11"/>
    <x v="388"/>
    <n v="857.02"/>
    <n v="4"/>
    <n v="244"/>
    <n v="36414"/>
    <x v="1"/>
    <n v="494051"/>
    <n v="168.5"/>
    <n v="44725.18"/>
    <s v="South"/>
    <n v="4.8610447761194031"/>
    <n v="488.53500000000003"/>
    <n v="8.0087704918032792"/>
    <n v="3.2909556745564648"/>
    <n v="3.2209209749038932"/>
    <n v="0.6020599913279624"/>
    <n v="2.3873898263387292"/>
    <n v="0.68672962147199468"/>
    <n v="2.6888956832285023"/>
    <n v="0.90356584821773533"/>
    <d v="2007-09-01T00:00:00"/>
  </r>
  <r>
    <n v="574"/>
    <s v="Basic Sun Preparations"/>
    <n v="2007"/>
    <x v="10"/>
    <n v="683"/>
    <n v="2524.33"/>
    <x v="389"/>
    <n v="1101.81"/>
    <n v="4"/>
    <n v="244"/>
    <n v="36414"/>
    <x v="1"/>
    <n v="494051"/>
    <n v="168.5"/>
    <n v="44725.18"/>
    <s v="South"/>
    <n v="4.3427818448023423"/>
    <n v="741.53"/>
    <n v="12.15622950819672"/>
    <n v="3.4721887172532537"/>
    <n v="3.40214612862711"/>
    <n v="0.6020599913279624"/>
    <n v="2.3873898263387292"/>
    <n v="0.6377680135717213"/>
    <n v="2.8701287259252917"/>
    <n v="1.0847988909145245"/>
    <d v="2007-10-01T00:00:00"/>
  </r>
  <r>
    <n v="574"/>
    <s v="Basic Sun Preparations"/>
    <n v="2007"/>
    <x v="11"/>
    <n v="409"/>
    <n v="1716.62"/>
    <x v="390"/>
    <n v="735.9"/>
    <n v="4"/>
    <n v="244"/>
    <n v="36414"/>
    <x v="1"/>
    <n v="494051"/>
    <n v="168.5"/>
    <n v="44725.18"/>
    <s v="South"/>
    <n v="4.9316870415647918"/>
    <n v="504.26499999999999"/>
    <n v="8.2666393442622947"/>
    <n v="3.3047188170433808"/>
    <n v="3.2346741680974693"/>
    <n v="0.6020599913279624"/>
    <n v="2.3873898263387292"/>
    <n v="0.69299550903603901"/>
    <n v="2.7026588257154183"/>
    <n v="0.91732899070465135"/>
    <d v="2007-11-01T00:00:00"/>
  </r>
  <r>
    <n v="574"/>
    <s v="Basic Sun Preparations"/>
    <n v="2007"/>
    <x v="8"/>
    <n v="358"/>
    <n v="1530.79"/>
    <x v="391"/>
    <n v="593.99"/>
    <n v="4"/>
    <n v="244"/>
    <n v="36414"/>
    <x v="1"/>
    <n v="494051"/>
    <n v="168.5"/>
    <n v="44725.18"/>
    <s v="South"/>
    <n v="5.0242737430167601"/>
    <n v="449.67250000000001"/>
    <n v="7.3716803278688525"/>
    <n v="3.254956320160217"/>
    <n v="3.1849156165005907"/>
    <n v="0.6020599913279624"/>
    <n v="2.3873898263387292"/>
    <n v="0.7010732935163424"/>
    <n v="2.6528963288322545"/>
    <n v="0.86756649382148732"/>
    <d v="2007-12-01T00:00:00"/>
  </r>
  <r>
    <n v="581"/>
    <s v="Basic Sun Preparations"/>
    <n v="2007"/>
    <x v="3"/>
    <n v="77"/>
    <n v="375.47"/>
    <x v="392"/>
    <n v="153.16999999999999"/>
    <n v="9"/>
    <n v="403"/>
    <n v="19249"/>
    <x v="2"/>
    <n v="22321"/>
    <n v="268"/>
    <n v="29164.58"/>
    <s v="Pacific"/>
    <n v="5.7306493506493501"/>
    <n v="49.028888888888886"/>
    <n v="1.094937965260546"/>
    <n v="2.6446945606522143"/>
    <n v="2.574575242658578"/>
    <n v="0.95424250943932487"/>
    <n v="2.6053050461411096"/>
    <n v="0.75820383547973236"/>
    <n v="1.6904520512128893"/>
    <n v="3.9389514511104833E-2"/>
    <d v="2007-01-01T00:00:00"/>
  </r>
  <r>
    <n v="581"/>
    <s v="Basic Sun Preparations"/>
    <n v="2007"/>
    <x v="0"/>
    <n v="85"/>
    <n v="334.76"/>
    <x v="393"/>
    <n v="163.27000000000001"/>
    <n v="9"/>
    <n v="403"/>
    <n v="19249"/>
    <x v="2"/>
    <n v="22321"/>
    <n v="268"/>
    <n v="29164.58"/>
    <s v="Pacific"/>
    <n v="4.6278823529411763"/>
    <n v="43.707777777777778"/>
    <n v="0.97610421836228289"/>
    <n v="2.5948012357783852"/>
    <n v="2.5247335591865165"/>
    <n v="0.95424250943932487"/>
    <n v="2.6053050461411096"/>
    <n v="0.66538231006409254"/>
    <n v="1.6405587263390604"/>
    <n v="-1.0503810362724126E-2"/>
    <d v="2007-02-01T00:00:00"/>
  </r>
  <r>
    <n v="581"/>
    <s v="Basic Sun Preparations"/>
    <n v="2007"/>
    <x v="1"/>
    <n v="76"/>
    <n v="296.14"/>
    <x v="394"/>
    <n v="143.87"/>
    <n v="9"/>
    <n v="403"/>
    <n v="19249"/>
    <x v="2"/>
    <n v="22321"/>
    <n v="268"/>
    <n v="29164.58"/>
    <s v="Pacific"/>
    <n v="4.5784210526315787"/>
    <n v="38.662222222222219"/>
    <n v="0.86342431761786598"/>
    <n v="2.5415293221714923"/>
    <n v="2.4714970720499183"/>
    <n v="0.95424250943932487"/>
    <n v="2.6053050461411096"/>
    <n v="0.66071572989070115"/>
    <n v="1.5872868127321675"/>
    <n v="-6.3775723969616935E-2"/>
    <d v="2007-03-01T00:00:00"/>
  </r>
  <r>
    <n v="581"/>
    <s v="Basic Sun Preparations"/>
    <n v="2007"/>
    <x v="2"/>
    <n v="104"/>
    <n v="434.72"/>
    <x v="395"/>
    <n v="172.59"/>
    <n v="9"/>
    <n v="403"/>
    <n v="19249"/>
    <x v="2"/>
    <n v="22321"/>
    <n v="268"/>
    <n v="29164.58"/>
    <s v="Pacific"/>
    <n v="4.9120192307692312"/>
    <n v="56.761111111111113"/>
    <n v="1.2676178660049628"/>
    <n v="2.7082933977170325"/>
    <n v="2.6382096210738157"/>
    <n v="0.95424250943932487"/>
    <n v="2.6053050461411096"/>
    <n v="0.69126005841825189"/>
    <n v="1.7540508882777075"/>
    <n v="0.10298835157592283"/>
    <d v="2007-04-01T00:00:00"/>
  </r>
  <r>
    <n v="581"/>
    <s v="Basic Sun Preparations"/>
    <n v="2007"/>
    <x v="7"/>
    <n v="167"/>
    <n v="772.52"/>
    <x v="396"/>
    <n v="357"/>
    <n v="9"/>
    <n v="403"/>
    <n v="19249"/>
    <x v="2"/>
    <n v="22321"/>
    <n v="268"/>
    <n v="29164.58"/>
    <s v="Pacific"/>
    <n v="5.435748502994012"/>
    <n v="100.86333333333333"/>
    <n v="2.2525310173697268"/>
    <n v="2.957975826071797"/>
    <n v="2.8879097318214049"/>
    <n v="0.95424250943932487"/>
    <n v="2.6053050461411096"/>
    <n v="0.73525935492421368"/>
    <n v="2.0037333166324722"/>
    <n v="0.35267077993068746"/>
    <d v="2007-05-01T00:00:00"/>
  </r>
  <r>
    <n v="581"/>
    <s v="Basic Sun Preparations"/>
    <n v="2007"/>
    <x v="4"/>
    <n v="240"/>
    <n v="1028.29"/>
    <x v="397"/>
    <n v="434.31"/>
    <n v="9"/>
    <n v="403"/>
    <n v="19249"/>
    <x v="2"/>
    <n v="22321"/>
    <n v="268"/>
    <n v="29164.58"/>
    <s v="Pacific"/>
    <n v="5.0345416666666667"/>
    <n v="134.25444444444443"/>
    <n v="2.9982382133995036"/>
    <n v="3.0821711812094117"/>
    <n v="3.0121156123620003"/>
    <n v="0.95424250943932487"/>
    <n v="2.6053050461411096"/>
    <n v="0.70195993949780555"/>
    <n v="2.1279286717700865"/>
    <n v="0.47686613506830211"/>
    <d v="2007-06-01T00:00:00"/>
  </r>
  <r>
    <n v="581"/>
    <s v="Basic Sun Preparations"/>
    <n v="2007"/>
    <x v="5"/>
    <n v="152"/>
    <n v="626.85"/>
    <x v="398"/>
    <n v="292.57"/>
    <n v="9"/>
    <n v="403"/>
    <n v="19249"/>
    <x v="2"/>
    <n v="22321"/>
    <n v="268"/>
    <n v="29164.58"/>
    <s v="Pacific"/>
    <n v="4.8453947368421053"/>
    <n v="81.833333333333329"/>
    <n v="1.8275434243176178"/>
    <n v="2.8671727511786496"/>
    <n v="2.7971636301993072"/>
    <n v="0.95424250943932487"/>
    <n v="2.6053050461411096"/>
    <n v="0.68532916323387716"/>
    <n v="1.9129302417393248"/>
    <n v="0.26186770503754025"/>
    <d v="2007-07-01T00:00:00"/>
  </r>
  <r>
    <n v="581"/>
    <s v="Basic Sun Preparations"/>
    <n v="2007"/>
    <x v="6"/>
    <n v="140"/>
    <n v="590.38"/>
    <x v="399"/>
    <n v="234.99"/>
    <n v="9"/>
    <n v="403"/>
    <n v="19249"/>
    <x v="2"/>
    <n v="22321"/>
    <n v="268"/>
    <n v="29164.58"/>
    <s v="Pacific"/>
    <n v="4.9556428571428572"/>
    <n v="77.087777777777774"/>
    <n v="1.7215632754342431"/>
    <n v="2.8412280358114352"/>
    <n v="2.7711316366931014"/>
    <n v="0.95424250943932487"/>
    <n v="2.6053050461411096"/>
    <n v="0.69510000013319706"/>
    <n v="1.8869855263721103"/>
    <n v="0.23592298967032566"/>
    <d v="2007-08-01T00:00:00"/>
  </r>
  <r>
    <n v="581"/>
    <s v="Basic Sun Preparations"/>
    <n v="2007"/>
    <x v="9"/>
    <n v="268"/>
    <n v="1173.52"/>
    <x v="400"/>
    <n v="508.43"/>
    <n v="9"/>
    <n v="403"/>
    <n v="19249"/>
    <x v="2"/>
    <n v="22321"/>
    <n v="268"/>
    <n v="29164.58"/>
    <s v="Pacific"/>
    <n v="5.1456716417910444"/>
    <n v="153.22666666666666"/>
    <n v="3.4219354838709677"/>
    <n v="3.1395768633675347"/>
    <n v="3.0694904955670119"/>
    <n v="0.95424250943932487"/>
    <n v="2.6053050461411096"/>
    <n v="0.71144206933874587"/>
    <n v="2.18533435392821"/>
    <n v="0.53427181722642525"/>
    <d v="2007-09-01T00:00:00"/>
  </r>
  <r>
    <n v="581"/>
    <s v="Basic Sun Preparations"/>
    <n v="2007"/>
    <x v="10"/>
    <n v="600"/>
    <n v="2376.5700000000002"/>
    <x v="401"/>
    <n v="798.87"/>
    <n v="9"/>
    <n v="403"/>
    <n v="19249"/>
    <x v="2"/>
    <n v="22321"/>
    <n v="268"/>
    <n v="29164.58"/>
    <s v="Pacific"/>
    <n v="4.6544166666666671"/>
    <n v="310.29444444444448"/>
    <n v="6.929652605459057"/>
    <n v="3.4460165094233597"/>
    <n v="3.3759506106215267"/>
    <n v="0.95424250943932487"/>
    <n v="2.6053050461411096"/>
    <n v="0.66786525903971605"/>
    <n v="2.4917739999840349"/>
    <n v="0.84071146328225022"/>
    <d v="2007-10-01T00:00:00"/>
  </r>
  <r>
    <n v="581"/>
    <s v="Basic Sun Preparations"/>
    <n v="2007"/>
    <x v="11"/>
    <n v="317"/>
    <n v="1165.83"/>
    <x v="402"/>
    <n v="444.91"/>
    <n v="9"/>
    <n v="403"/>
    <n v="19249"/>
    <x v="2"/>
    <n v="22321"/>
    <n v="268"/>
    <n v="29164.58"/>
    <s v="Pacific"/>
    <n v="4.3215772870662459"/>
    <n v="152.21555555555557"/>
    <n v="3.3993548387096775"/>
    <n v="3.1367015465436063"/>
    <n v="3.0666352267141019"/>
    <n v="0.95424250943932487"/>
    <n v="2.6053050461411096"/>
    <n v="0.63564228432585468"/>
    <n v="2.1824590371042816"/>
    <n v="0.53139650040249675"/>
    <d v="2007-11-01T00:00:00"/>
  </r>
  <r>
    <n v="581"/>
    <s v="Basic Sun Preparations"/>
    <n v="2007"/>
    <x v="8"/>
    <n v="160"/>
    <n v="630.13"/>
    <x v="403"/>
    <n v="226.84"/>
    <n v="9"/>
    <n v="403"/>
    <n v="19249"/>
    <x v="2"/>
    <n v="22321"/>
    <n v="268"/>
    <n v="29164.58"/>
    <s v="Pacific"/>
    <n v="4.6277500000000007"/>
    <n v="82.271111111111111"/>
    <n v="1.8373200992555834"/>
    <n v="2.8694898721419673"/>
    <n v="2.7994301565303874"/>
    <n v="0.95424250943932487"/>
    <n v="2.6053050461411096"/>
    <n v="0.6653698894860427"/>
    <n v="1.9152473627026425"/>
    <n v="0.26418482600085808"/>
    <d v="2007-12-01T00:00:00"/>
  </r>
  <r>
    <n v="617"/>
    <s v="Basic Sun Preparations"/>
    <n v="2007"/>
    <x v="3"/>
    <n v="42"/>
    <n v="178.19"/>
    <x v="404"/>
    <n v="87.24"/>
    <n v="4"/>
    <n v="461"/>
    <n v="15269"/>
    <x v="2"/>
    <n v="44170"/>
    <n v="252"/>
    <n v="21944.959999999999"/>
    <s v="Pacific"/>
    <n v="4.9852380952380955"/>
    <n v="52.344999999999999"/>
    <n v="0.4541865509761388"/>
    <n v="2.3209351954685951"/>
    <n v="2.2508833278339675"/>
    <n v="0.6020599913279624"/>
    <n v="2.663700925389648"/>
    <n v="0.69768590507069472"/>
    <n v="1.7188752041406328"/>
    <n v="-0.34276572992105298"/>
    <d v="2007-01-01T00:00:00"/>
  </r>
  <r>
    <n v="617"/>
    <s v="Basic Sun Preparations"/>
    <n v="2007"/>
    <x v="0"/>
    <n v="47"/>
    <n v="206.34"/>
    <x v="405"/>
    <n v="69.83"/>
    <n v="4"/>
    <n v="461"/>
    <n v="15269"/>
    <x v="2"/>
    <n v="44170"/>
    <n v="252"/>
    <n v="21944.959999999999"/>
    <s v="Pacific"/>
    <n v="5.1591489361702125"/>
    <n v="60.62"/>
    <n v="0.52598698481561823"/>
    <n v="2.3846759233595658"/>
    <n v="2.3145834262056573"/>
    <n v="0.6020599913279624"/>
    <n v="2.663700925389648"/>
    <n v="0.71257806542384838"/>
    <n v="1.7826159320316035"/>
    <n v="-0.27902500203008229"/>
    <d v="2007-02-01T00:00:00"/>
  </r>
  <r>
    <n v="617"/>
    <s v="Basic Sun Preparations"/>
    <n v="2007"/>
    <x v="1"/>
    <n v="50"/>
    <n v="177.22"/>
    <x v="406"/>
    <n v="77.69"/>
    <n v="4"/>
    <n v="461"/>
    <n v="15269"/>
    <x v="2"/>
    <n v="44170"/>
    <n v="252"/>
    <n v="21944.959999999999"/>
    <s v="Pacific"/>
    <n v="4.1646000000000001"/>
    <n v="52.057499999999997"/>
    <n v="0.45169197396963123"/>
    <n v="2.3185432991220218"/>
    <n v="2.2485127322208998"/>
    <n v="0.6020599913279624"/>
    <n v="2.663700925389648"/>
    <n v="0.61957329478600298"/>
    <n v="1.7164833077940593"/>
    <n v="-0.34515762626762636"/>
    <d v="2007-03-01T00:00:00"/>
  </r>
  <r>
    <n v="617"/>
    <s v="Basic Sun Preparations"/>
    <n v="2007"/>
    <x v="2"/>
    <n v="109"/>
    <n v="489.83"/>
    <x v="407"/>
    <n v="240.38"/>
    <n v="4"/>
    <n v="461"/>
    <n v="15269"/>
    <x v="2"/>
    <n v="44170"/>
    <n v="252"/>
    <n v="21944.959999999999"/>
    <s v="Pacific"/>
    <n v="5.2799082568807343"/>
    <n v="143.8775"/>
    <n v="1.2483947939262472"/>
    <n v="2.7600528742856847"/>
    <n v="2.690045380289448"/>
    <n v="0.6020599913279624"/>
    <n v="2.663700925389648"/>
    <n v="0.72262637634506111"/>
    <n v="2.1579928829577222"/>
    <n v="9.6351948896036529E-2"/>
    <d v="2007-04-01T00:00:00"/>
  </r>
  <r>
    <n v="617"/>
    <s v="Basic Sun Preparations"/>
    <n v="2007"/>
    <x v="7"/>
    <n v="104"/>
    <n v="387.38"/>
    <x v="408"/>
    <n v="143.87"/>
    <n v="4"/>
    <n v="461"/>
    <n v="15269"/>
    <x v="2"/>
    <n v="44170"/>
    <n v="252"/>
    <n v="21944.959999999999"/>
    <s v="Pacific"/>
    <n v="4.3766346153846154"/>
    <n v="113.7925"/>
    <n v="0.98735357917570499"/>
    <n v="2.6581736302239891"/>
    <n v="2.5881371948191898"/>
    <n v="0.6020599913279624"/>
    <n v="2.663700925389648"/>
    <n v="0.64114029092520874"/>
    <n v="2.0561136388960266"/>
    <n v="-5.5272951656590011E-3"/>
    <d v="2007-05-01T00:00:00"/>
  </r>
  <r>
    <n v="617"/>
    <s v="Basic Sun Preparations"/>
    <n v="2007"/>
    <x v="4"/>
    <n v="203"/>
    <n v="767.07"/>
    <x v="409"/>
    <n v="292.7"/>
    <n v="4"/>
    <n v="461"/>
    <n v="15269"/>
    <x v="2"/>
    <n v="44170"/>
    <n v="252"/>
    <n v="21944.959999999999"/>
    <s v="Pacific"/>
    <n v="4.4401970443349752"/>
    <n v="225.34"/>
    <n v="1.9552277657266812"/>
    <n v="2.9548982813090352"/>
    <n v="2.884834997881923"/>
    <n v="0.6020599913279624"/>
    <n v="2.663700925389648"/>
    <n v="0.6474022433958222"/>
    <n v="2.3528382899810727"/>
    <n v="0.291197355919387"/>
    <d v="2007-06-01T00:00:00"/>
  </r>
  <r>
    <n v="617"/>
    <s v="Basic Sun Preparations"/>
    <n v="2007"/>
    <x v="5"/>
    <n v="111"/>
    <n v="456.76"/>
    <x v="410"/>
    <n v="265.89999999999998"/>
    <n v="4"/>
    <n v="461"/>
    <n v="15269"/>
    <x v="2"/>
    <n v="44170"/>
    <n v="252"/>
    <n v="21944.959999999999"/>
    <s v="Pacific"/>
    <n v="4.835045045045046"/>
    <n v="134.17250000000001"/>
    <n v="1.1641865509761389"/>
    <n v="2.7297235032704914"/>
    <n v="2.659688064283531"/>
    <n v="0.6020599913279624"/>
    <n v="2.663700925389648"/>
    <n v="0.68440052448383393"/>
    <n v="2.1276635119425289"/>
    <n v="6.6022577880843161E-2"/>
    <d v="2007-07-01T00:00:00"/>
  </r>
  <r>
    <n v="617"/>
    <s v="Basic Sun Preparations"/>
    <n v="2007"/>
    <x v="6"/>
    <n v="74"/>
    <n v="250.54"/>
    <x v="411"/>
    <n v="134.53"/>
    <n v="4"/>
    <n v="461"/>
    <n v="15269"/>
    <x v="2"/>
    <n v="44170"/>
    <n v="252"/>
    <n v="21944.959999999999"/>
    <s v="Pacific"/>
    <n v="3.9787837837837841"/>
    <n v="73.607500000000002"/>
    <n v="0.63867678958785246"/>
    <n v="2.4689820589625704"/>
    <n v="2.3988770730873177"/>
    <n v="0.6020599913279624"/>
    <n v="2.663700925389648"/>
    <n v="0.59975033923159415"/>
    <n v="1.8669220676346079"/>
    <n v="-0.19471886642707784"/>
    <d v="2007-08-01T00:00:00"/>
  </r>
  <r>
    <n v="617"/>
    <s v="Basic Sun Preparations"/>
    <n v="2007"/>
    <x v="9"/>
    <n v="182"/>
    <n v="687.68"/>
    <x v="412"/>
    <n v="235.43"/>
    <n v="4"/>
    <n v="461"/>
    <n v="15269"/>
    <x v="2"/>
    <n v="44170"/>
    <n v="252"/>
    <n v="21944.959999999999"/>
    <s v="Pacific"/>
    <n v="4.4398351648351646"/>
    <n v="202.01249999999999"/>
    <n v="1.7528199566160521"/>
    <n v="2.9074382346016363"/>
    <n v="2.8373863938113493"/>
    <n v="0.6020599913279624"/>
    <n v="2.663700925389648"/>
    <n v="0.64736684661656141"/>
    <n v="2.3053782432736738"/>
    <n v="0.24373730921198802"/>
    <d v="2007-09-01T00:00:00"/>
  </r>
  <r>
    <n v="617"/>
    <s v="Basic Sun Preparations"/>
    <n v="2007"/>
    <x v="10"/>
    <n v="481"/>
    <n v="1738.13"/>
    <x v="413"/>
    <n v="782.8"/>
    <n v="4"/>
    <n v="461"/>
    <n v="15269"/>
    <x v="2"/>
    <n v="44170"/>
    <n v="252"/>
    <n v="21944.959999999999"/>
    <s v="Pacific"/>
    <n v="4.2461122661122666"/>
    <n v="510.59500000000003"/>
    <n v="4.4303253796095445"/>
    <n v="3.3101365489896102"/>
    <n v="3.2400822555253357"/>
    <n v="0.6020599913279624"/>
    <n v="2.663700925389648"/>
    <n v="0.6279914726157787"/>
    <n v="2.7080765576616481"/>
    <n v="0.64643562359996221"/>
    <d v="2007-10-01T00:00:00"/>
  </r>
  <r>
    <n v="617"/>
    <s v="Basic Sun Preparations"/>
    <n v="2007"/>
    <x v="11"/>
    <n v="264"/>
    <n v="963.43"/>
    <x v="414"/>
    <n v="340.12"/>
    <n v="4"/>
    <n v="461"/>
    <n v="15269"/>
    <x v="2"/>
    <n v="44170"/>
    <n v="252"/>
    <n v="21944.959999999999"/>
    <s v="Pacific"/>
    <n v="4.2881818181818181"/>
    <n v="283.02"/>
    <n v="2.4557049891540128"/>
    <n v="3.0538771179573079"/>
    <n v="2.9838201655736034"/>
    <n v="0.6020599913279624"/>
    <n v="2.663700925389648"/>
    <n v="0.63227319108747682"/>
    <n v="2.4518171266293454"/>
    <n v="0.39017619256765967"/>
    <d v="2007-11-01T00:00:00"/>
  </r>
  <r>
    <n v="617"/>
    <s v="Basic Sun Preparations"/>
    <n v="2007"/>
    <x v="8"/>
    <n v="195"/>
    <n v="660.75"/>
    <x v="415"/>
    <n v="296.27999999999997"/>
    <n v="4"/>
    <n v="461"/>
    <n v="15269"/>
    <x v="2"/>
    <n v="44170"/>
    <n v="252"/>
    <n v="21944.959999999999"/>
    <s v="Pacific"/>
    <n v="3.9811282051282055"/>
    <n v="194.08"/>
    <n v="1.6839913232104122"/>
    <n v="2.8900407748504602"/>
    <n v="2.8200371718037478"/>
    <n v="0.6020599913279624"/>
    <n v="2.663700925389648"/>
    <n v="0.60000616348794222"/>
    <n v="2.2879807835224977"/>
    <n v="0.22633984946081201"/>
    <d v="2007-12-01T00:00:00"/>
  </r>
  <r>
    <n v="630"/>
    <s v="Basic Sun Preparations"/>
    <n v="2007"/>
    <x v="3"/>
    <n v="140"/>
    <n v="558.15"/>
    <x v="416"/>
    <n v="327.63"/>
    <n v="9"/>
    <n v="726"/>
    <n v="28038"/>
    <x v="2"/>
    <n v="66453"/>
    <n v="384.2"/>
    <n v="48243.11"/>
    <s v="Pacific"/>
    <n v="4.6848571428571431"/>
    <n v="72.87555555555555"/>
    <n v="0.90341597796143247"/>
    <n v="2.8168243879960011"/>
    <n v="2.7467509290772152"/>
    <n v="0.95424250943932487"/>
    <n v="2.8609366207000937"/>
    <n v="0.67069635231776292"/>
    <n v="1.8625818785566761"/>
    <n v="-4.4112232704092785E-2"/>
    <d v="2007-01-01T00:00:00"/>
  </r>
  <r>
    <n v="630"/>
    <s v="Basic Sun Preparations"/>
    <n v="2007"/>
    <x v="0"/>
    <n v="79"/>
    <n v="315.39999999999998"/>
    <x v="417"/>
    <n v="142.85"/>
    <n v="9"/>
    <n v="726"/>
    <n v="28038"/>
    <x v="2"/>
    <n v="66453"/>
    <n v="384.2"/>
    <n v="48243.11"/>
    <s v="Pacific"/>
    <n v="4.6911392405063292"/>
    <n v="41.177777777777777"/>
    <n v="0.51046831955922867"/>
    <n v="2.5689054149828787"/>
    <n v="2.4988616889928839"/>
    <n v="0.95424250943932487"/>
    <n v="2.8609366207000937"/>
    <n v="0.67127832369243734"/>
    <n v="1.614662905543554"/>
    <n v="-0.29203120571721491"/>
    <d v="2007-02-01T00:00:00"/>
  </r>
  <r>
    <n v="630"/>
    <s v="Basic Sun Preparations"/>
    <n v="2007"/>
    <x v="1"/>
    <n v="121"/>
    <n v="515.54999999999995"/>
    <x v="418"/>
    <n v="243.47"/>
    <n v="9"/>
    <n v="726"/>
    <n v="28038"/>
    <x v="2"/>
    <n v="66453"/>
    <n v="384.2"/>
    <n v="48243.11"/>
    <s v="Pacific"/>
    <n v="5.0062809917355375"/>
    <n v="67.306666666666672"/>
    <n v="0.83438016528925618"/>
    <n v="2.7823005922837027"/>
    <n v="2.7122707911929065"/>
    <n v="0.95424250943932487"/>
    <n v="2.8609366207000937"/>
    <n v="0.69951522196725269"/>
    <n v="1.828058082844378"/>
    <n v="-7.8636028416391002E-2"/>
    <d v="2007-03-01T00:00:00"/>
  </r>
  <r>
    <n v="630"/>
    <s v="Basic Sun Preparations"/>
    <n v="2007"/>
    <x v="2"/>
    <n v="180"/>
    <n v="751.16"/>
    <x v="419"/>
    <n v="438.2"/>
    <n v="9"/>
    <n v="726"/>
    <n v="28038"/>
    <x v="2"/>
    <n v="66453"/>
    <n v="384.2"/>
    <n v="48243.11"/>
    <s v="Pacific"/>
    <n v="4.903888888888889"/>
    <n v="98.077777777777783"/>
    <n v="1.2158402203856751"/>
    <n v="2.9458131265873386"/>
    <n v="2.8757324532705679"/>
    <n v="0.95424250943932487"/>
    <n v="2.8609366207000937"/>
    <n v="0.69054062148403239"/>
    <n v="1.9915706171480136"/>
    <n v="8.4876505887244783E-2"/>
    <d v="2007-04-01T00:00:00"/>
  </r>
  <r>
    <n v="630"/>
    <s v="Basic Sun Preparations"/>
    <n v="2007"/>
    <x v="7"/>
    <n v="160"/>
    <n v="639.77"/>
    <x v="420"/>
    <n v="345.38"/>
    <n v="9"/>
    <n v="726"/>
    <n v="28038"/>
    <x v="2"/>
    <n v="66453"/>
    <n v="384.2"/>
    <n v="48243.11"/>
    <s v="Pacific"/>
    <n v="4.6988750000000001"/>
    <n v="83.535555555555561"/>
    <n v="1.035564738292011"/>
    <n v="2.8761138746820043"/>
    <n v="2.8060238713530814"/>
    <n v="0.95424250943932487"/>
    <n v="2.8609366207000937"/>
    <n v="0.67199389202607951"/>
    <n v="1.9218713652426793"/>
    <n v="1.5177253981910523E-2"/>
    <d v="2007-05-01T00:00:00"/>
  </r>
  <r>
    <n v="630"/>
    <s v="Basic Sun Preparations"/>
    <n v="2007"/>
    <x v="4"/>
    <n v="335"/>
    <n v="1278.32"/>
    <x v="421"/>
    <n v="556.62"/>
    <n v="9"/>
    <n v="726"/>
    <n v="28038"/>
    <x v="2"/>
    <n v="66453"/>
    <n v="384.2"/>
    <n v="48243.11"/>
    <s v="Pacific"/>
    <n v="4.4838507462686561"/>
    <n v="166.89888888888888"/>
    <n v="2.0689944903581265"/>
    <n v="3.1766959548601497"/>
    <n v="3.1066395837426848"/>
    <n v="0.95424250943932487"/>
    <n v="2.8609366207000937"/>
    <n v="0.65165114782330447"/>
    <n v="2.2224534454208249"/>
    <n v="0.31575933416005608"/>
    <d v="2007-06-01T00:00:00"/>
  </r>
  <r>
    <n v="630"/>
    <s v="Basic Sun Preparations"/>
    <n v="2007"/>
    <x v="5"/>
    <n v="245"/>
    <n v="1112.8599999999999"/>
    <x v="422"/>
    <n v="538.75"/>
    <n v="9"/>
    <n v="726"/>
    <n v="28038"/>
    <x v="2"/>
    <n v="66453"/>
    <n v="384.2"/>
    <n v="48243.11"/>
    <s v="Pacific"/>
    <n v="5.3370612244897959"/>
    <n v="145.28666666666666"/>
    <n v="1.8010743801652891"/>
    <n v="3.1164682692377403"/>
    <n v="3.0464405326619648"/>
    <n v="0.95424250943932487"/>
    <n v="2.8609366207000937"/>
    <n v="0.72730218487320786"/>
    <n v="2.1622257597984156"/>
    <n v="0.25553164853764654"/>
    <d v="2007-07-01T00:00:00"/>
  </r>
  <r>
    <n v="630"/>
    <s v="Basic Sun Preparations"/>
    <n v="2007"/>
    <x v="6"/>
    <n v="230"/>
    <n v="934.4"/>
    <x v="423"/>
    <n v="370.92"/>
    <n v="9"/>
    <n v="726"/>
    <n v="28038"/>
    <x v="2"/>
    <n v="66453"/>
    <n v="384.2"/>
    <n v="48243.11"/>
    <s v="Pacific"/>
    <n v="4.774"/>
    <n v="122.00222222222222"/>
    <n v="1.5124242424242424"/>
    <n v="3.0406102506883288"/>
    <n v="2.9705328297683242"/>
    <n v="0.95424250943932487"/>
    <n v="2.8609366207000937"/>
    <n v="0.67888241467073573"/>
    <n v="2.0863677412490036"/>
    <n v="0.17967362998823491"/>
    <d v="2007-08-01T00:00:00"/>
  </r>
  <r>
    <n v="630"/>
    <s v="Basic Sun Preparations"/>
    <n v="2007"/>
    <x v="9"/>
    <n v="344"/>
    <n v="1340.33"/>
    <x v="424"/>
    <n v="486.53"/>
    <n v="9"/>
    <n v="726"/>
    <n v="28038"/>
    <x v="2"/>
    <n v="66453"/>
    <n v="384.2"/>
    <n v="48243.11"/>
    <s v="Pacific"/>
    <n v="4.5786046511627907"/>
    <n v="175.00444444444443"/>
    <n v="2.1694765840220387"/>
    <n v="3.1972915876866899"/>
    <n v="3.1272117383160465"/>
    <n v="0.95424250943932487"/>
    <n v="2.8609366207000937"/>
    <n v="0.66073314511515957"/>
    <n v="2.2430490782473647"/>
    <n v="0.336354966986596"/>
    <d v="2007-09-01T00:00:00"/>
  </r>
  <r>
    <n v="630"/>
    <s v="Basic Sun Preparations"/>
    <n v="2007"/>
    <x v="10"/>
    <n v="698"/>
    <n v="2712.09"/>
    <x v="425"/>
    <n v="1119.21"/>
    <n v="9"/>
    <n v="726"/>
    <n v="28038"/>
    <x v="2"/>
    <n v="66453"/>
    <n v="384.2"/>
    <n v="48243.11"/>
    <s v="Pacific"/>
    <n v="4.5656590257879657"/>
    <n v="354.09222222222223"/>
    <n v="4.3895730027548208"/>
    <n v="3.5033588968496021"/>
    <n v="3.4333040973833837"/>
    <n v="0.95424250943932487"/>
    <n v="2.8609366207000937"/>
    <n v="0.65950347422644107"/>
    <n v="2.5491163874102774"/>
    <n v="0.64242227614950842"/>
    <d v="2007-10-01T00:00:00"/>
  </r>
  <r>
    <n v="630"/>
    <s v="Basic Sun Preparations"/>
    <n v="2007"/>
    <x v="11"/>
    <n v="463"/>
    <n v="1758.57"/>
    <x v="426"/>
    <n v="729.29"/>
    <n v="9"/>
    <n v="726"/>
    <n v="28038"/>
    <x v="2"/>
    <n v="66453"/>
    <n v="384.2"/>
    <n v="48243.11"/>
    <s v="Pacific"/>
    <n v="4.4632829373650109"/>
    <n v="229.61111111111111"/>
    <n v="2.8464187327823693"/>
    <n v="3.3152354096177268"/>
    <n v="3.2451596601187993"/>
    <n v="0.95424250943932487"/>
    <n v="2.8609366207000937"/>
    <n v="0.64965441859977391"/>
    <n v="2.360992900178402"/>
    <n v="0.45429878891763331"/>
    <d v="2007-11-01T00:00:00"/>
  </r>
  <r>
    <n v="630"/>
    <s v="Basic Sun Preparations"/>
    <n v="2007"/>
    <x v="8"/>
    <n v="374"/>
    <n v="1543.63"/>
    <x v="427"/>
    <n v="521.41999999999996"/>
    <n v="9"/>
    <n v="726"/>
    <n v="28038"/>
    <x v="2"/>
    <n v="66453"/>
    <n v="384.2"/>
    <n v="48243.11"/>
    <s v="Pacific"/>
    <n v="4.849893048128342"/>
    <n v="201.54"/>
    <n v="2.4984297520661154"/>
    <n v="3.2586037636646328"/>
    <n v="3.1885432103682958"/>
    <n v="0.95424250943932487"/>
    <n v="2.8609366207000937"/>
    <n v="0.68573216146415261"/>
    <n v="2.304361254225308"/>
    <n v="0.39766714296453903"/>
    <d v="2007-12-01T00:00:00"/>
  </r>
  <r>
    <n v="645"/>
    <s v="Basic Sun Preparations"/>
    <n v="2007"/>
    <x v="3"/>
    <n v="42"/>
    <n v="178.28"/>
    <x v="428"/>
    <n v="45.27"/>
    <n v="5"/>
    <n v="284"/>
    <n v="15249"/>
    <x v="2"/>
    <n v="19225"/>
    <n v="176.5"/>
    <n v="22757.23"/>
    <s v="Pacific"/>
    <n v="4.9880952380952381"/>
    <n v="41.9"/>
    <n v="0.73767605633802813"/>
    <n v="2.3211840273023143"/>
    <n v="2.2511026254141386"/>
    <n v="0.69897000433601886"/>
    <n v="2.4533183400470375"/>
    <n v="0.69793473690441366"/>
    <n v="1.6222140229662954"/>
    <n v="-0.13213431274472359"/>
    <d v="2007-01-01T00:00:00"/>
  </r>
  <r>
    <n v="645"/>
    <s v="Basic Sun Preparations"/>
    <n v="2007"/>
    <x v="0"/>
    <n v="37"/>
    <n v="162.31"/>
    <x v="429"/>
    <n v="62.83"/>
    <n v="5"/>
    <n v="284"/>
    <n v="15249"/>
    <x v="2"/>
    <n v="19225"/>
    <n v="176.5"/>
    <n v="22757.23"/>
    <s v="Pacific"/>
    <n v="5.1548648648648649"/>
    <n v="38.146000000000001"/>
    <n v="0.67158450704225348"/>
    <n v="2.2804190087761995"/>
    <n v="2.2103452777500197"/>
    <n v="0.69897000433601886"/>
    <n v="2.4533183400470375"/>
    <n v="0.71221728470920476"/>
    <n v="1.581449004440181"/>
    <n v="-0.17289933127083801"/>
    <d v="2007-02-01T00:00:00"/>
  </r>
  <r>
    <n v="645"/>
    <s v="Basic Sun Preparations"/>
    <n v="2007"/>
    <x v="1"/>
    <n v="59"/>
    <n v="247.77"/>
    <x v="430"/>
    <n v="134.16999999999999"/>
    <n v="5"/>
    <n v="284"/>
    <n v="15249"/>
    <x v="2"/>
    <n v="19225"/>
    <n v="176.5"/>
    <n v="22757.23"/>
    <s v="Pacific"/>
    <n v="4.9345762711864403"/>
    <n v="58.227999999999994"/>
    <n v="1.0251408450704225"/>
    <n v="2.4641018776678005"/>
    <n v="2.3940487208326551"/>
    <n v="0.69897000433601886"/>
    <n v="2.4533183400470375"/>
    <n v="0.69324986602565619"/>
    <n v="1.7651318733317816"/>
    <n v="1.0783537620762703E-2"/>
    <d v="2007-03-01T00:00:00"/>
  </r>
  <r>
    <n v="645"/>
    <s v="Basic Sun Preparations"/>
    <n v="2007"/>
    <x v="2"/>
    <n v="98"/>
    <n v="365.32"/>
    <x v="431"/>
    <n v="189.41"/>
    <n v="5"/>
    <n v="284"/>
    <n v="15249"/>
    <x v="2"/>
    <n v="19225"/>
    <n v="176.5"/>
    <n v="22757.23"/>
    <s v="Pacific"/>
    <n v="4.3805102040816326"/>
    <n v="85.858000000000004"/>
    <n v="1.5115845070422536"/>
    <n v="2.6327507720214807"/>
    <n v="2.5626734489758713"/>
    <n v="0.69897000433601886"/>
    <n v="2.4533183400470375"/>
    <n v="0.64152469632898557"/>
    <n v="1.9337807676854617"/>
    <n v="0.17943243197444278"/>
    <d v="2007-04-01T00:00:00"/>
  </r>
  <r>
    <n v="645"/>
    <s v="Basic Sun Preparations"/>
    <n v="2007"/>
    <x v="7"/>
    <n v="130"/>
    <n v="497.12"/>
    <x v="432"/>
    <n v="207.01"/>
    <n v="5"/>
    <n v="284"/>
    <n v="15249"/>
    <x v="2"/>
    <n v="19225"/>
    <n v="176.5"/>
    <n v="22757.23"/>
    <s v="Pacific"/>
    <n v="4.4933846153846151"/>
    <n v="116.828"/>
    <n v="2.056830985915493"/>
    <n v="2.7665169463261199"/>
    <n v="2.696461235910899"/>
    <n v="0.69897000433601886"/>
    <n v="2.4533183400470375"/>
    <n v="0.65257359401928294"/>
    <n v="2.0675469419901007"/>
    <n v="0.31319860627908203"/>
    <d v="2007-05-01T00:00:00"/>
  </r>
  <r>
    <n v="645"/>
    <s v="Basic Sun Preparations"/>
    <n v="2007"/>
    <x v="4"/>
    <n v="389"/>
    <n v="1553.54"/>
    <x v="433"/>
    <n v="649.05999999999995"/>
    <n v="5"/>
    <n v="284"/>
    <n v="15249"/>
    <x v="2"/>
    <n v="19225"/>
    <n v="176.5"/>
    <n v="22757.23"/>
    <s v="Pacific"/>
    <n v="4.6931105398457582"/>
    <n v="365.12399999999997"/>
    <n v="6.4282394366197178"/>
    <n v="3.2614103848754432"/>
    <n v="3.1913224397961"/>
    <n v="0.69897000433601886"/>
    <n v="2.4533183400470375"/>
    <n v="0.67146078354973537"/>
    <n v="2.5624403805394245"/>
    <n v="0.80809204482840546"/>
    <d v="2007-06-01T00:00:00"/>
  </r>
  <r>
    <n v="645"/>
    <s v="Basic Sun Preparations"/>
    <n v="2007"/>
    <x v="5"/>
    <n v="102"/>
    <n v="462.12"/>
    <x v="434"/>
    <n v="190.01"/>
    <n v="5"/>
    <n v="284"/>
    <n v="15249"/>
    <x v="2"/>
    <n v="19225"/>
    <n v="176.5"/>
    <n v="22757.23"/>
    <s v="Pacific"/>
    <n v="5.3238235294117642"/>
    <n v="108.60599999999999"/>
    <n v="1.9120774647887322"/>
    <n v="2.73482382309632"/>
    <n v="2.6647547646703558"/>
    <n v="0.69897000433601886"/>
    <n v="2.4533183400470375"/>
    <n v="0.72622365133440225"/>
    <n v="2.0358538187603012"/>
    <n v="0.28150548304928213"/>
    <d v="2007-07-01T00:00:00"/>
  </r>
  <r>
    <n v="645"/>
    <s v="Basic Sun Preparations"/>
    <n v="2007"/>
    <x v="6"/>
    <n v="68"/>
    <n v="262.37"/>
    <x v="435"/>
    <n v="79.98"/>
    <n v="5"/>
    <n v="284"/>
    <n v="15249"/>
    <x v="2"/>
    <n v="19225"/>
    <n v="176.5"/>
    <n v="22757.23"/>
    <s v="Pacific"/>
    <n v="4.5344117647058821"/>
    <n v="61.667999999999992"/>
    <n v="1.0857042253521125"/>
    <n v="2.4890298680688163"/>
    <n v="2.4189141752946957"/>
    <n v="0.69897000433601886"/>
    <n v="2.4533183400470375"/>
    <n v="0.65652095536258026"/>
    <n v="1.7900598637327978"/>
    <n v="3.5711528021778821E-2"/>
    <d v="2007-08-01T00:00:00"/>
  </r>
  <r>
    <n v="645"/>
    <s v="Basic Sun Preparations"/>
    <n v="2007"/>
    <x v="9"/>
    <n v="115"/>
    <n v="454.71"/>
    <x v="436"/>
    <n v="177.58"/>
    <n v="5"/>
    <n v="284"/>
    <n v="15249"/>
    <x v="2"/>
    <n v="19225"/>
    <n v="176.5"/>
    <n v="22757.23"/>
    <s v="Pacific"/>
    <n v="4.6464347826086962"/>
    <n v="106.86800000000001"/>
    <n v="1.8814788732394367"/>
    <n v="2.7278176861219765"/>
    <n v="2.6577345053312653"/>
    <n v="0.69897000433601886"/>
    <n v="2.4533183400470375"/>
    <n v="0.66711984576836503"/>
    <n v="2.0288476817859578"/>
    <n v="0.27449934607493898"/>
    <d v="2007-09-01T00:00:00"/>
  </r>
  <r>
    <n v="645"/>
    <s v="Basic Sun Preparations"/>
    <n v="2007"/>
    <x v="10"/>
    <n v="506"/>
    <n v="1872.86"/>
    <x v="437"/>
    <n v="749.25"/>
    <n v="5"/>
    <n v="284"/>
    <n v="15249"/>
    <x v="2"/>
    <n v="19225"/>
    <n v="176.5"/>
    <n v="22757.23"/>
    <s v="Pacific"/>
    <n v="4.3490513833992095"/>
    <n v="440.12399999999997"/>
    <n v="7.7486619718309857"/>
    <n v="3.3425450556605525"/>
    <n v="3.2725053142145772"/>
    <n v="0.69897000433601886"/>
    <n v="2.4533183400470375"/>
    <n v="0.63839453882075337"/>
    <n v="2.6435750513245337"/>
    <n v="0.88922671561351474"/>
    <d v="2007-10-01T00:00:00"/>
  </r>
  <r>
    <n v="645"/>
    <s v="Basic Sun Preparations"/>
    <n v="2007"/>
    <x v="11"/>
    <n v="193"/>
    <n v="815.18"/>
    <x v="438"/>
    <n v="365.38"/>
    <n v="5"/>
    <n v="284"/>
    <n v="15249"/>
    <x v="2"/>
    <n v="19225"/>
    <n v="176.5"/>
    <n v="22757.23"/>
    <s v="Pacific"/>
    <n v="4.9630569948186531"/>
    <n v="191.57400000000001"/>
    <n v="3.3727816901408452"/>
    <n v="2.9813065715903702"/>
    <n v="2.9112535159490704"/>
    <n v="0.69897000433601886"/>
    <n v="2.4533183400470375"/>
    <n v="0.69574926258259662"/>
    <n v="2.2823365672543514"/>
    <n v="0.52798823154333263"/>
    <d v="2007-11-01T00:00:00"/>
  </r>
  <r>
    <n v="645"/>
    <s v="Basic Sun Preparations"/>
    <n v="2007"/>
    <x v="8"/>
    <n v="78"/>
    <n v="322.02999999999997"/>
    <x v="439"/>
    <n v="189.8"/>
    <n v="5"/>
    <n v="284"/>
    <n v="15249"/>
    <x v="2"/>
    <n v="19225"/>
    <n v="176.5"/>
    <n v="22757.23"/>
    <s v="Pacific"/>
    <n v="4.8506410256410257"/>
    <n v="75.67"/>
    <n v="1.3322183098591549"/>
    <n v="2.5778937383035858"/>
    <n v="2.5078963320298726"/>
    <n v="0.69897000433601886"/>
    <n v="2.4533183400470375"/>
    <n v="0.68579913561310557"/>
    <n v="1.8789237339675673"/>
    <n v="0.1245753982565483"/>
    <d v="2007-12-01T00:00:00"/>
  </r>
  <r>
    <n v="658"/>
    <s v="Basic Sun Preparations"/>
    <n v="2007"/>
    <x v="3"/>
    <n v="175"/>
    <n v="750.4"/>
    <x v="440"/>
    <n v="324.87"/>
    <n v="16"/>
    <n v="581"/>
    <n v="27824"/>
    <x v="2"/>
    <n v="97214"/>
    <n v="351.2"/>
    <n v="49452.02"/>
    <s v="Pacific"/>
    <n v="5.0380571428571423"/>
    <n v="55.103749999999998"/>
    <n v="1.5174870912220308"/>
    <n v="2.9453011377489045"/>
    <n v="2.8752928253710079"/>
    <n v="1.2041199826559248"/>
    <n v="2.7641761323903307"/>
    <n v="0.70226308906260981"/>
    <n v="1.7411811550929794"/>
    <n v="0.18112500535857348"/>
    <d v="2007-01-01T00:00:00"/>
  </r>
  <r>
    <n v="658"/>
    <s v="Basic Sun Preparations"/>
    <n v="2007"/>
    <x v="0"/>
    <n v="177"/>
    <n v="758.59"/>
    <x v="441"/>
    <n v="330.28"/>
    <n v="16"/>
    <n v="581"/>
    <n v="27824"/>
    <x v="2"/>
    <n v="97214"/>
    <n v="351.2"/>
    <n v="49452.02"/>
    <s v="Pacific"/>
    <n v="5.0360451977401128"/>
    <n v="55.71125"/>
    <n v="1.5342168674698795"/>
    <n v="2.9500628855420796"/>
    <n v="2.8800071133820051"/>
    <n v="1.2041199826559248"/>
    <n v="2.7641761323903307"/>
    <n v="0.70208961918027313"/>
    <n v="1.7459429028861551"/>
    <n v="0.18588675315174907"/>
    <d v="2007-02-01T00:00:00"/>
  </r>
  <r>
    <n v="658"/>
    <s v="Basic Sun Preparations"/>
    <n v="2007"/>
    <x v="1"/>
    <n v="203"/>
    <n v="823.43"/>
    <x v="442"/>
    <n v="337.45"/>
    <n v="16"/>
    <n v="581"/>
    <n v="27824"/>
    <x v="2"/>
    <n v="97214"/>
    <n v="351.2"/>
    <n v="49452.02"/>
    <s v="Pacific"/>
    <n v="4.7661083743842365"/>
    <n v="60.47"/>
    <n v="1.6652667814113598"/>
    <n v="2.9856599512618667"/>
    <n v="2.9156266855872803"/>
    <n v="1.2041199826559248"/>
    <n v="2.7641761323903307"/>
    <n v="0.67816391334865356"/>
    <n v="1.7815399686059417"/>
    <n v="0.22148381887153576"/>
    <d v="2007-03-01T00:00:00"/>
  </r>
  <r>
    <n v="658"/>
    <s v="Basic Sun Preparations"/>
    <n v="2007"/>
    <x v="2"/>
    <n v="306"/>
    <n v="1214.33"/>
    <x v="443"/>
    <n v="498.38"/>
    <n v="16"/>
    <n v="581"/>
    <n v="27824"/>
    <x v="2"/>
    <n v="97214"/>
    <n v="351.2"/>
    <n v="49452.02"/>
    <s v="Pacific"/>
    <n v="4.6630718954248369"/>
    <n v="89.181250000000006"/>
    <n v="2.4559380378657489"/>
    <n v="3.1543935379569974"/>
    <n v="3.084336724386437"/>
    <n v="1.2041199826559248"/>
    <n v="2.7641761323903307"/>
    <n v="0.66867211147541739"/>
    <n v="1.9502735553010726"/>
    <n v="0.39021740556666668"/>
    <d v="2007-04-01T00:00:00"/>
  </r>
  <r>
    <n v="658"/>
    <s v="Basic Sun Preparations"/>
    <n v="2007"/>
    <x v="7"/>
    <n v="345"/>
    <n v="1405.3"/>
    <x v="444"/>
    <n v="623.71"/>
    <n v="16"/>
    <n v="581"/>
    <n v="27824"/>
    <x v="2"/>
    <n v="97214"/>
    <n v="351.2"/>
    <n v="49452.02"/>
    <s v="Pacific"/>
    <n v="4.7864057971014491"/>
    <n v="103.206875"/>
    <n v="2.8421858864027536"/>
    <n v="3.2178286109075245"/>
    <n v="3.1477690462601471"/>
    <n v="1.2041199826559248"/>
    <n v="2.7641761323903307"/>
    <n v="0.68000951583425029"/>
    <n v="2.0137086282515995"/>
    <n v="0.45365247851719365"/>
    <d v="2007-05-01T00:00:00"/>
  </r>
  <r>
    <n v="658"/>
    <s v="Basic Sun Preparations"/>
    <n v="2007"/>
    <x v="4"/>
    <n v="511"/>
    <n v="2163.87"/>
    <x v="445"/>
    <n v="883.91"/>
    <n v="16"/>
    <n v="581"/>
    <n v="27824"/>
    <x v="2"/>
    <n v="97214"/>
    <n v="351.2"/>
    <n v="49452.02"/>
    <s v="Pacific"/>
    <n v="4.9757925636007831"/>
    <n v="158.91437500000001"/>
    <n v="4.3762994836488813"/>
    <n v="3.4052831668413184"/>
    <n v="3.3352311658714306"/>
    <n v="1.2041199826559248"/>
    <n v="2.7641761323903307"/>
    <n v="0.69686226670660589"/>
    <n v="2.2011631841853938"/>
    <n v="0.64110703445098782"/>
    <d v="2007-06-01T00:00:00"/>
  </r>
  <r>
    <n v="658"/>
    <s v="Basic Sun Preparations"/>
    <n v="2007"/>
    <x v="5"/>
    <n v="376"/>
    <n v="1478.04"/>
    <x v="446"/>
    <n v="693.84"/>
    <n v="16"/>
    <n v="581"/>
    <n v="27824"/>
    <x v="2"/>
    <n v="97214"/>
    <n v="351.2"/>
    <n v="49452.02"/>
    <s v="Pacific"/>
    <n v="4.6188297872340431"/>
    <n v="108.5425"/>
    <n v="2.9891222030981068"/>
    <n v="3.2397198028817029"/>
    <n v="3.169686187471668"/>
    <n v="1.2041199826559248"/>
    <n v="2.7641761323903307"/>
    <n v="0.66453195795404174"/>
    <n v="2.0355998202257779"/>
    <n v="0.47554367049137203"/>
    <d v="2007-07-01T00:00:00"/>
  </r>
  <r>
    <n v="658"/>
    <s v="Basic Sun Preparations"/>
    <n v="2007"/>
    <x v="6"/>
    <n v="450"/>
    <n v="1818.12"/>
    <x v="447"/>
    <n v="559.6"/>
    <n v="16"/>
    <n v="581"/>
    <n v="27824"/>
    <x v="2"/>
    <n v="97214"/>
    <n v="351.2"/>
    <n v="49452.02"/>
    <s v="Pacific"/>
    <n v="4.7476666666666665"/>
    <n v="133.52812499999999"/>
    <n v="3.677194492254733"/>
    <n v="3.3296927333440922"/>
    <n v="3.2596225442423434"/>
    <n v="1.2041199826559248"/>
    <n v="2.7641761323903307"/>
    <n v="0.6764802195687486"/>
    <n v="2.1255727506881676"/>
    <n v="0.56551660095376155"/>
    <d v="2007-08-01T00:00:00"/>
  </r>
  <r>
    <n v="658"/>
    <s v="Basic Sun Preparations"/>
    <n v="2007"/>
    <x v="9"/>
    <n v="781"/>
    <n v="3013.67"/>
    <x v="448"/>
    <n v="942.92"/>
    <n v="16"/>
    <n v="581"/>
    <n v="27824"/>
    <x v="2"/>
    <n v="97214"/>
    <n v="351.2"/>
    <n v="49452.02"/>
    <s v="Pacific"/>
    <n v="4.5340460947503205"/>
    <n v="221.31812500000001"/>
    <n v="6.0948192771084342"/>
    <n v="3.5491369648848146"/>
    <n v="3.4790956948845748"/>
    <n v="1.2041199826559248"/>
    <n v="2.7641761323903307"/>
    <n v="0.6564859310075144"/>
    <n v="2.34501698222889"/>
    <n v="0.78496083249448401"/>
    <d v="2007-09-01T00:00:00"/>
  </r>
  <r>
    <n v="658"/>
    <s v="Basic Sun Preparations"/>
    <n v="2007"/>
    <x v="11"/>
    <n v="860"/>
    <n v="3316.33"/>
    <x v="449"/>
    <n v="1252.8900000000001"/>
    <n v="16"/>
    <n v="581"/>
    <n v="27824"/>
    <x v="2"/>
    <n v="97214"/>
    <n v="351.2"/>
    <n v="49452.02"/>
    <s v="Pacific"/>
    <n v="4.5310232558139534"/>
    <n v="243.54249999999999"/>
    <n v="6.7068502581755594"/>
    <n v="3.5906947424772122"/>
    <n v="3.5206577396249843"/>
    <n v="1.2041199826559248"/>
    <n v="2.7641761323903307"/>
    <n v="0.65619629123364465"/>
    <n v="2.3865747598212876"/>
    <n v="0.82651861008688166"/>
    <d v="2007-11-01T00:00:00"/>
  </r>
  <r>
    <n v="658"/>
    <s v="Basic Sun Preparations"/>
    <n v="2007"/>
    <x v="8"/>
    <n v="636"/>
    <n v="2635.81"/>
    <x v="450"/>
    <n v="1154.8699999999999"/>
    <n v="16"/>
    <n v="581"/>
    <n v="27824"/>
    <x v="2"/>
    <n v="97214"/>
    <n v="351.2"/>
    <n v="49452.02"/>
    <s v="Pacific"/>
    <n v="4.8694968553459121"/>
    <n v="193.5625"/>
    <n v="5.330464716006885"/>
    <n v="3.490941205356787"/>
    <n v="3.4209141013219972"/>
    <n v="1.2041199826559248"/>
    <n v="2.7641761323903307"/>
    <n v="0.68748408970837294"/>
    <n v="2.286821222700862"/>
    <n v="0.72676507296645609"/>
    <d v="2007-12-01T00:00:00"/>
  </r>
  <r>
    <n v="663"/>
    <s v="Basic Sun Preparations"/>
    <n v="2007"/>
    <x v="3"/>
    <n v="37"/>
    <n v="152.09"/>
    <x v="451"/>
    <n v="71.25"/>
    <n v="6"/>
    <n v="258"/>
    <n v="10020"/>
    <x v="2"/>
    <n v="36219"/>
    <n v="158"/>
    <n v="13039.29"/>
    <s v="Pacific"/>
    <n v="4.83"/>
    <n v="29.785"/>
    <n v="0.69267441860465118"/>
    <n v="2.2521488548185071"/>
    <n v="2.182100659893949"/>
    <n v="0.77815125038364363"/>
    <n v="2.4116197059632301"/>
    <n v="0.68394713075151214"/>
    <n v="1.4739976044348635"/>
    <n v="-0.15947085114472301"/>
    <d v="2007-01-01T00:00:00"/>
  </r>
  <r>
    <n v="663"/>
    <s v="Basic Sun Preparations"/>
    <n v="2007"/>
    <x v="2"/>
    <n v="71"/>
    <n v="317.88"/>
    <x v="452"/>
    <n v="168.17"/>
    <n v="6"/>
    <n v="258"/>
    <n v="10020"/>
    <x v="2"/>
    <n v="36219"/>
    <n v="158"/>
    <n v="13039.29"/>
    <s v="Pacific"/>
    <n v="5.2612676056338028"/>
    <n v="62.258333333333333"/>
    <n v="1.4478682170542636"/>
    <n v="2.5723487407451597"/>
    <n v="2.5022632043448558"/>
    <n v="0.77815125038364363"/>
    <n v="2.4116197059632301"/>
    <n v="0.7210903920260846"/>
    <n v="1.7941974903615163"/>
    <n v="0.16072903478192971"/>
    <d v="2007-04-01T00:00:00"/>
  </r>
  <r>
    <n v="663"/>
    <s v="Basic Sun Preparations"/>
    <n v="2007"/>
    <x v="7"/>
    <n v="64"/>
    <n v="238.61"/>
    <x v="453"/>
    <n v="106.69"/>
    <n v="6"/>
    <n v="258"/>
    <n v="10020"/>
    <x v="2"/>
    <n v="36219"/>
    <n v="158"/>
    <n v="13039.29"/>
    <s v="Pacific"/>
    <n v="4.3812499999999996"/>
    <n v="46.733333333333327"/>
    <n v="1.0868217054263565"/>
    <n v="2.4477780092946211"/>
    <n v="2.3776886407333704"/>
    <n v="0.77815125038364363"/>
    <n v="2.4116197059632301"/>
    <n v="0.64159803531073389"/>
    <n v="1.6696267589109774"/>
    <n v="3.6158303331390841E-2"/>
    <d v="2007-05-01T00:00:00"/>
  </r>
  <r>
    <n v="663"/>
    <s v="Basic Sun Preparations"/>
    <n v="2007"/>
    <x v="4"/>
    <n v="105"/>
    <n v="436.9"/>
    <x v="454"/>
    <n v="198.26"/>
    <n v="6"/>
    <n v="258"/>
    <n v="10020"/>
    <x v="2"/>
    <n v="36219"/>
    <n v="158"/>
    <n v="13039.29"/>
    <s v="Pacific"/>
    <n v="4.8895238095238094"/>
    <n v="85.566666666666663"/>
    <n v="1.989922480620155"/>
    <n v="2.7104558643354246"/>
    <n v="2.6403820447095683"/>
    <n v="0.77815125038364363"/>
    <n v="2.4116197059632301"/>
    <n v="0.68926656526548646"/>
    <n v="1.932304613951781"/>
    <n v="0.2988361583721944"/>
    <d v="2007-06-01T00:00:00"/>
  </r>
  <r>
    <n v="663"/>
    <s v="Basic Sun Preparations"/>
    <n v="2007"/>
    <x v="5"/>
    <n v="52"/>
    <n v="207.5"/>
    <x v="455"/>
    <n v="97.92"/>
    <n v="6"/>
    <n v="258"/>
    <n v="10020"/>
    <x v="2"/>
    <n v="36219"/>
    <n v="158"/>
    <n v="13039.29"/>
    <s v="Pacific"/>
    <n v="4.6890384615384617"/>
    <n v="40.638333333333335"/>
    <n v="0.94507751937984497"/>
    <n v="2.3870871386610051"/>
    <n v="2.3170181010481117"/>
    <n v="0.77815125038364363"/>
    <n v="2.4116197059632301"/>
    <n v="0.67108379502620574"/>
    <n v="1.6089358882773612"/>
    <n v="-2.4532567302225299E-2"/>
    <d v="2007-07-01T00:00:00"/>
  </r>
  <r>
    <n v="663"/>
    <s v="Basic Sun Preparations"/>
    <n v="2007"/>
    <x v="6"/>
    <n v="96"/>
    <n v="370.93"/>
    <x v="456"/>
    <n v="116.74"/>
    <n v="6"/>
    <n v="258"/>
    <n v="10020"/>
    <x v="2"/>
    <n v="36219"/>
    <n v="158"/>
    <n v="13039.29"/>
    <s v="Pacific"/>
    <n v="4.5406249999999995"/>
    <n v="72.649999999999991"/>
    <n v="1.6895348837209301"/>
    <n v="2.639386869017684"/>
    <n v="2.5692919595285866"/>
    <n v="0.77815125038364363"/>
    <n v="2.4116197059632301"/>
    <n v="0.65711563597811551"/>
    <n v="1.8612356186340402"/>
    <n v="0.22776716305445377"/>
    <d v="2007-08-01T00:00:00"/>
  </r>
  <r>
    <n v="663"/>
    <s v="Basic Sun Preparations"/>
    <n v="2007"/>
    <x v="9"/>
    <n v="113"/>
    <n v="464.55"/>
    <x v="457"/>
    <n v="159.72999999999999"/>
    <n v="6"/>
    <n v="258"/>
    <n v="10020"/>
    <x v="2"/>
    <n v="36219"/>
    <n v="158"/>
    <n v="13039.29"/>
    <s v="Pacific"/>
    <n v="4.830530973451328"/>
    <n v="90.975000000000009"/>
    <n v="2.1156976744186049"/>
    <n v="2.7370733146419166"/>
    <n v="2.6670324644124679"/>
    <n v="0.77815125038364363"/>
    <n v="2.4116197059632301"/>
    <n v="0.683994871158497"/>
    <n v="1.958922064258273"/>
    <n v="0.32545360867868656"/>
    <d v="2007-09-01T00:00:00"/>
  </r>
  <r>
    <n v="663"/>
    <s v="Basic Sun Preparations"/>
    <n v="2007"/>
    <x v="10"/>
    <n v="261"/>
    <n v="960.3"/>
    <x v="458"/>
    <n v="309.33999999999997"/>
    <n v="6"/>
    <n v="258"/>
    <n v="10020"/>
    <x v="2"/>
    <n v="36219"/>
    <n v="158"/>
    <n v="13039.29"/>
    <s v="Pacific"/>
    <n v="4.3237547892720309"/>
    <n v="188.08333333333334"/>
    <n v="4.3740310077519382"/>
    <n v="3.0525015634137809"/>
    <n v="2.9824069288637949"/>
    <n v="0.77815125038364363"/>
    <n v="2.4116197059632301"/>
    <n v="0.63586105607549992"/>
    <n v="2.274350313030137"/>
    <n v="0.64088185745055071"/>
    <d v="2007-10-01T00:00:00"/>
  </r>
  <r>
    <n v="663"/>
    <s v="Basic Sun Preparations"/>
    <n v="2007"/>
    <x v="11"/>
    <n v="166"/>
    <n v="558.4"/>
    <x v="459"/>
    <n v="251.62"/>
    <n v="6"/>
    <n v="258"/>
    <n v="10020"/>
    <x v="2"/>
    <n v="36219"/>
    <n v="158"/>
    <n v="13039.29"/>
    <s v="Pacific"/>
    <n v="3.9527710843373494"/>
    <n v="109.36"/>
    <n v="2.5432558139534884"/>
    <n v="2.8170097519434094"/>
    <n v="2.7469454096151047"/>
    <n v="0.77815125038364363"/>
    <n v="2.4116197059632301"/>
    <n v="0.59690166390335442"/>
    <n v="2.038858501559766"/>
    <n v="0.40539004598017936"/>
    <d v="2007-11-01T00:00:00"/>
  </r>
  <r>
    <n v="663"/>
    <s v="Basic Sun Preparations"/>
    <n v="2007"/>
    <x v="8"/>
    <n v="125"/>
    <n v="462.42"/>
    <x v="460"/>
    <n v="137.76"/>
    <n v="6"/>
    <n v="258"/>
    <n v="10020"/>
    <x v="2"/>
    <n v="36219"/>
    <n v="158"/>
    <n v="13039.29"/>
    <s v="Pacific"/>
    <n v="4.3467200000000004"/>
    <n v="90.556666666666672"/>
    <n v="2.1059689922480622"/>
    <n v="2.7350716784182532"/>
    <n v="2.6650366093696523"/>
    <n v="0.77815125038364363"/>
    <n v="2.4116197059632301"/>
    <n v="0.63816166541019659"/>
    <n v="1.9569204280346093"/>
    <n v="0.32345197245502283"/>
    <d v="2007-12-01T00:00:00"/>
  </r>
  <r>
    <n v="672"/>
    <s v="Basic Sun Preparations"/>
    <n v="2007"/>
    <x v="3"/>
    <n v="128"/>
    <n v="486.44"/>
    <x v="461"/>
    <n v="225.86"/>
    <n v="18"/>
    <n v="1220"/>
    <n v="47540"/>
    <x v="2"/>
    <n v="135103"/>
    <n v="602"/>
    <n v="89894.83"/>
    <s v="Pacific"/>
    <n v="4.46578125"/>
    <n v="31.756666666666668"/>
    <n v="0.46854098360655738"/>
    <n v="2.7571074156012352"/>
    <n v="2.6870292798029496"/>
    <n v="1.255272505103306"/>
    <n v="3.0863598306747484"/>
    <n v="0.64989744595336674"/>
    <n v="1.5018349104979292"/>
    <n v="-0.32925241507351305"/>
    <d v="2007-01-01T00:00:00"/>
  </r>
  <r>
    <n v="672"/>
    <s v="Basic Sun Preparations"/>
    <n v="2007"/>
    <x v="0"/>
    <n v="135"/>
    <n v="531.62"/>
    <x v="462"/>
    <n v="263.76"/>
    <n v="18"/>
    <n v="1220"/>
    <n v="47540"/>
    <x v="2"/>
    <n v="135103"/>
    <n v="602"/>
    <n v="89894.83"/>
    <s v="Pacific"/>
    <n v="4.6277777777777782"/>
    <n v="34.708333333333336"/>
    <n v="0.51209016393442619"/>
    <n v="2.7957062647984876"/>
    <n v="2.7256013111086377"/>
    <n v="1.255272505103306"/>
    <n v="3.0863598306747484"/>
    <n v="0.66537249630348161"/>
    <n v="1.5404337596951816"/>
    <n v="-0.29065356587626062"/>
    <d v="2007-02-01T00:00:00"/>
  </r>
  <r>
    <n v="672"/>
    <s v="Basic Sun Preparations"/>
    <n v="2007"/>
    <x v="1"/>
    <n v="142"/>
    <n v="532.19000000000005"/>
    <x v="463"/>
    <n v="299.45999999999998"/>
    <n v="18"/>
    <n v="1220"/>
    <n v="47540"/>
    <x v="2"/>
    <n v="135103"/>
    <n v="602"/>
    <n v="89894.83"/>
    <s v="Pacific"/>
    <n v="4.4035915492957747"/>
    <n v="34.739444444444445"/>
    <n v="0.51254918032786878"/>
    <n v="2.7960953740030616"/>
    <n v="2.7260667097763971"/>
    <n v="1.255272505103306"/>
    <n v="3.0863598306747484"/>
    <n v="0.64380702962000536"/>
    <n v="1.5408228688997558"/>
    <n v="-0.29026445667168649"/>
    <d v="2007-03-01T00:00:00"/>
  </r>
  <r>
    <n v="672"/>
    <s v="Basic Sun Preparations"/>
    <n v="2007"/>
    <x v="2"/>
    <n v="191"/>
    <n v="735.35"/>
    <x v="464"/>
    <n v="348.27"/>
    <n v="18"/>
    <n v="1220"/>
    <n v="47540"/>
    <x v="2"/>
    <n v="135103"/>
    <n v="602"/>
    <n v="89894.83"/>
    <s v="Pacific"/>
    <n v="4.5236125654450259"/>
    <n v="48.000555555555557"/>
    <n v="0.70820491803278685"/>
    <n v="2.9365187690063079"/>
    <n v="2.8664940967562282"/>
    <n v="1.255272505103306"/>
    <n v="3.0863598306747484"/>
    <n v="0.65548540175858061"/>
    <n v="1.6812462639030021"/>
    <n v="-0.14984106166844011"/>
    <d v="2007-04-01T00:00:00"/>
  </r>
  <r>
    <n v="672"/>
    <s v="Basic Sun Preparations"/>
    <n v="2007"/>
    <x v="7"/>
    <n v="401"/>
    <n v="1424.85"/>
    <x v="465"/>
    <n v="534.20000000000005"/>
    <n v="18"/>
    <n v="1220"/>
    <n v="47540"/>
    <x v="2"/>
    <n v="135103"/>
    <n v="602"/>
    <n v="89894.83"/>
    <s v="Pacific"/>
    <n v="4.1754114713216959"/>
    <n v="93.018888888888881"/>
    <n v="1.3724098360655737"/>
    <n v="3.2238436526599439"/>
    <n v="3.1537691467296751"/>
    <n v="1.255272505103306"/>
    <n v="3.0863598306747484"/>
    <n v="0.62069928003976149"/>
    <n v="1.9685711475566376"/>
    <n v="0.13748382198519551"/>
    <d v="2007-05-01T00:00:00"/>
  </r>
  <r>
    <n v="672"/>
    <s v="Basic Sun Preparations"/>
    <n v="2007"/>
    <x v="4"/>
    <n v="419"/>
    <n v="1744.58"/>
    <x v="466"/>
    <n v="796.03"/>
    <n v="18"/>
    <n v="1220"/>
    <n v="47540"/>
    <x v="2"/>
    <n v="135103"/>
    <n v="602"/>
    <n v="89894.83"/>
    <s v="Pacific"/>
    <n v="4.8924105011933179"/>
    <n v="113.88444444444445"/>
    <n v="1.6802622950819672"/>
    <n v="3.3117369126477088"/>
    <n v="3.2416908893828311"/>
    <n v="1.255272505103306"/>
    <n v="3.0863598306747484"/>
    <n v="0.68952288968141362"/>
    <n v="2.0564644075444027"/>
    <n v="0.22537708197296072"/>
    <d v="2007-06-01T00:00:00"/>
  </r>
  <r>
    <n v="672"/>
    <s v="Basic Sun Preparations"/>
    <n v="2007"/>
    <x v="5"/>
    <n v="241"/>
    <n v="951.51"/>
    <x v="467"/>
    <n v="467.38"/>
    <n v="18"/>
    <n v="1220"/>
    <n v="47540"/>
    <x v="2"/>
    <n v="135103"/>
    <n v="602"/>
    <n v="89894.83"/>
    <s v="Pacific"/>
    <n v="4.6394605809128624"/>
    <n v="62.117222222222217"/>
    <n v="0.91648360655737693"/>
    <n v="3.0484845316747347"/>
    <n v="2.978413356913105"/>
    <n v="1.255272505103306"/>
    <n v="3.0863598306747484"/>
    <n v="0.66646748909986619"/>
    <n v="1.7932120265714284"/>
    <n v="-3.7875299000013692E-2"/>
    <d v="2007-07-01T00:00:00"/>
  </r>
  <r>
    <n v="672"/>
    <s v="Basic Sun Preparations"/>
    <n v="2007"/>
    <x v="6"/>
    <n v="306"/>
    <n v="1245.94"/>
    <x v="468"/>
    <n v="553.89"/>
    <n v="18"/>
    <n v="1220"/>
    <n v="47540"/>
    <x v="2"/>
    <n v="135103"/>
    <n v="602"/>
    <n v="89894.83"/>
    <s v="Pacific"/>
    <n v="4.7844444444444445"/>
    <n v="81.335555555555558"/>
    <n v="1.2000327868852458"/>
    <n v="3.1655529425297235"/>
    <n v="3.0954971287626964"/>
    <n v="1.255272505103306"/>
    <n v="3.0863598306747484"/>
    <n v="0.67983151604814351"/>
    <n v="1.9102804374264175"/>
    <n v="7.9193111854975254E-2"/>
    <d v="2007-08-01T00:00:00"/>
  </r>
  <r>
    <n v="672"/>
    <s v="Basic Sun Preparations"/>
    <n v="2007"/>
    <x v="9"/>
    <n v="365"/>
    <n v="1387.95"/>
    <x v="469"/>
    <n v="486.12"/>
    <n v="18"/>
    <n v="1220"/>
    <n v="47540"/>
    <x v="2"/>
    <n v="135103"/>
    <n v="602"/>
    <n v="89894.83"/>
    <s v="Pacific"/>
    <n v="4.4684931506849317"/>
    <n v="90.611111111111114"/>
    <n v="1.3368852459016394"/>
    <n v="3.2124539610402758"/>
    <n v="3.1423738212231447"/>
    <n v="1.255272505103306"/>
    <n v="3.0863598306747484"/>
    <n v="0.65016109658380117"/>
    <n v="1.9571814559369698"/>
    <n v="0.12609413036552758"/>
    <d v="2007-09-01T00:00:00"/>
  </r>
  <r>
    <n v="672"/>
    <s v="Basic Sun Preparations"/>
    <n v="2007"/>
    <x v="10"/>
    <n v="775"/>
    <n v="2841.57"/>
    <x v="470"/>
    <n v="1101.79"/>
    <n v="18"/>
    <n v="1220"/>
    <n v="47540"/>
    <x v="2"/>
    <n v="135103"/>
    <n v="602"/>
    <n v="89894.83"/>
    <s v="Pacific"/>
    <n v="4.3084000000000007"/>
    <n v="185.50055555555556"/>
    <n v="2.736893442622951"/>
    <n v="3.5236177197247258"/>
    <n v="3.4535583590396555"/>
    <n v="1.255272505103306"/>
    <n v="3.0863598306747484"/>
    <n v="0.63431601721841568"/>
    <n v="2.2683452146214198"/>
    <n v="0.43725788904997764"/>
    <d v="2007-10-01T00:00:00"/>
  </r>
  <r>
    <n v="672"/>
    <s v="Basic Sun Preparations"/>
    <n v="2007"/>
    <x v="11"/>
    <n v="640"/>
    <n v="2439.42"/>
    <x v="471"/>
    <n v="990.57"/>
    <n v="18"/>
    <n v="1220"/>
    <n v="47540"/>
    <x v="2"/>
    <n v="135103"/>
    <n v="602"/>
    <n v="89894.83"/>
    <s v="Pacific"/>
    <n v="4.4790312500000002"/>
    <n v="159.25444444444443"/>
    <n v="2.3496557377049179"/>
    <n v="3.4573640664922531"/>
    <n v="3.387286580132955"/>
    <n v="1.255272505103306"/>
    <n v="3.0863598306747484"/>
    <n v="0.65118409250836606"/>
    <n v="2.2020915613889471"/>
    <n v="0.37100423581750497"/>
    <d v="2007-11-01T00:00:00"/>
  </r>
  <r>
    <n v="672"/>
    <s v="Basic Sun Preparations"/>
    <n v="2007"/>
    <x v="8"/>
    <n v="379"/>
    <n v="1418.09"/>
    <x v="472"/>
    <n v="570.29999999999995"/>
    <n v="18"/>
    <n v="1220"/>
    <n v="47540"/>
    <x v="2"/>
    <n v="135103"/>
    <n v="602"/>
    <n v="89894.83"/>
    <s v="Pacific"/>
    <n v="4.3967282321899734"/>
    <n v="92.575555555555553"/>
    <n v="1.3658688524590163"/>
    <n v="3.2217688320790474"/>
    <n v="3.1517037945022097"/>
    <n v="1.255272505103306"/>
    <n v="3.0863598306747484"/>
    <n v="0.64312962211097491"/>
    <n v="1.9664963269757412"/>
    <n v="0.13540900140429901"/>
    <d v="2007-12-01T00:00:00"/>
  </r>
  <r>
    <n v="696"/>
    <s v="Basic Sun Preparations"/>
    <n v="2007"/>
    <x v="3"/>
    <n v="66"/>
    <n v="309.20999999999998"/>
    <x v="473"/>
    <n v="161.43"/>
    <n v="6"/>
    <n v="277"/>
    <n v="15108"/>
    <x v="2"/>
    <n v="22431"/>
    <n v="163.19999999999999"/>
    <n v="23419.78"/>
    <s v="Pacific"/>
    <n v="5.5054545454545458"/>
    <n v="60.56"/>
    <n v="1.3117689530685921"/>
    <n v="2.5603371168756599"/>
    <n v="2.4902535307656657"/>
    <n v="0.77815125038364363"/>
    <n v="2.4424797690644486"/>
    <n v="0.74079318133379135"/>
    <n v="1.7821858664920163"/>
    <n v="0.11785734781121143"/>
    <d v="2007-01-01T00:00:00"/>
  </r>
  <r>
    <n v="696"/>
    <s v="Basic Sun Preparations"/>
    <n v="2007"/>
    <x v="0"/>
    <n v="95"/>
    <n v="417.28"/>
    <x v="474"/>
    <n v="219.45"/>
    <n v="6"/>
    <n v="277"/>
    <n v="15108"/>
    <x v="2"/>
    <n v="22431"/>
    <n v="163.19999999999999"/>
    <n v="23419.78"/>
    <s v="Pacific"/>
    <n v="5.1612631578947363"/>
    <n v="81.72"/>
    <n v="1.7701083032490974"/>
    <n v="2.6904796083440536"/>
    <n v="2.6204275697158073"/>
    <n v="0.77815125038364363"/>
    <n v="2.4424797690644486"/>
    <n v="0.71275600305520581"/>
    <n v="1.91232835796041"/>
    <n v="0.24799983927960503"/>
    <d v="2007-02-01T00:00:00"/>
  </r>
  <r>
    <n v="696"/>
    <s v="Basic Sun Preparations"/>
    <n v="2007"/>
    <x v="1"/>
    <n v="108"/>
    <n v="444.19"/>
    <x v="475"/>
    <n v="117.19"/>
    <n v="6"/>
    <n v="277"/>
    <n v="15108"/>
    <x v="2"/>
    <n v="22431"/>
    <n v="163.19999999999999"/>
    <n v="23419.78"/>
    <s v="Pacific"/>
    <n v="4.8332407407407407"/>
    <n v="86.998333333333335"/>
    <n v="1.8844404332129965"/>
    <n v="2.7176621831049084"/>
    <n v="2.6475687770992069"/>
    <n v="0.77815125038364363"/>
    <n v="2.4424797690644486"/>
    <n v="0.68423842761795872"/>
    <n v="1.9395109327212647"/>
    <n v="0.2751824140404599"/>
    <d v="2007-03-01T00:00:00"/>
  </r>
  <r>
    <n v="696"/>
    <s v="Basic Sun Preparations"/>
    <n v="2007"/>
    <x v="2"/>
    <n v="149"/>
    <n v="676.84"/>
    <x v="476"/>
    <n v="370.91"/>
    <n v="6"/>
    <n v="277"/>
    <n v="15108"/>
    <x v="2"/>
    <n v="22431"/>
    <n v="163.19999999999999"/>
    <n v="23419.78"/>
    <s v="Pacific"/>
    <n v="5.3379194630872489"/>
    <n v="132.55833333333334"/>
    <n v="2.8712996389891696"/>
    <n v="2.9005582854095375"/>
    <n v="2.8304860167950716"/>
    <n v="0.77815125038364363"/>
    <n v="2.4424797690644486"/>
    <n v="0.7273720169972635"/>
    <n v="2.1224070350258937"/>
    <n v="0.45807851634508889"/>
    <d v="2007-04-01T00:00:00"/>
  </r>
  <r>
    <n v="696"/>
    <s v="Basic Sun Preparations"/>
    <n v="2007"/>
    <x v="7"/>
    <n v="241"/>
    <n v="981.99"/>
    <x v="477"/>
    <n v="408.25"/>
    <n v="6"/>
    <n v="277"/>
    <n v="15108"/>
    <x v="2"/>
    <n v="22431"/>
    <n v="163.19999999999999"/>
    <n v="23419.78"/>
    <s v="Pacific"/>
    <n v="4.7882157676348553"/>
    <n v="192.32666666666668"/>
    <n v="4.1659205776173289"/>
    <n v="3.062190755023912"/>
    <n v="2.9921070652136992"/>
    <n v="0.77815125038364363"/>
    <n v="2.4424797690644486"/>
    <n v="0.68017371244904379"/>
    <n v="2.2840395046402686"/>
    <n v="0.61971098595946361"/>
    <d v="2007-05-01T00:00:00"/>
  </r>
  <r>
    <n v="696"/>
    <s v="Basic Sun Preparations"/>
    <n v="2007"/>
    <x v="4"/>
    <n v="337"/>
    <n v="1325.02"/>
    <x v="478"/>
    <n v="618.47"/>
    <n v="6"/>
    <n v="277"/>
    <n v="15108"/>
    <x v="2"/>
    <n v="22431"/>
    <n v="163.19999999999999"/>
    <n v="23419.78"/>
    <s v="Pacific"/>
    <n v="4.6202077151335308"/>
    <n v="259.50166666666667"/>
    <n v="5.620974729241877"/>
    <n v="3.1922914018621937"/>
    <n v="3.1222224336117588"/>
    <n v="0.77815125038364363"/>
    <n v="2.4424797690644486"/>
    <n v="0.66466150099085519"/>
    <n v="2.4141401514785503"/>
    <n v="0.74981163279774532"/>
    <d v="2007-06-01T00:00:00"/>
  </r>
  <r>
    <n v="696"/>
    <s v="Basic Sun Preparations"/>
    <n v="2007"/>
    <x v="5"/>
    <n v="162"/>
    <n v="543.96"/>
    <x v="479"/>
    <n v="282.95999999999998"/>
    <n v="6"/>
    <n v="277"/>
    <n v="15108"/>
    <x v="2"/>
    <n v="22431"/>
    <n v="163.19999999999999"/>
    <n v="23419.78"/>
    <s v="Pacific"/>
    <n v="3.9456790123456793"/>
    <n v="106.53333333333335"/>
    <n v="2.3075812274368235"/>
    <n v="2.8056367663059349"/>
    <n v="2.7355669651063126"/>
    <n v="0.77815125038364363"/>
    <n v="2.4424797690644486"/>
    <n v="0.59612175176330406"/>
    <n v="2.0274855159222915"/>
    <n v="0.36315699724148648"/>
    <d v="2007-07-01T00:00:00"/>
  </r>
  <r>
    <n v="696"/>
    <s v="Basic Sun Preparations"/>
    <n v="2007"/>
    <x v="6"/>
    <n v="174"/>
    <n v="637.64"/>
    <x v="480"/>
    <n v="283.31"/>
    <n v="6"/>
    <n v="277"/>
    <n v="15108"/>
    <x v="2"/>
    <n v="22431"/>
    <n v="163.19999999999999"/>
    <n v="23419.78"/>
    <s v="Pacific"/>
    <n v="4.3064367816091957"/>
    <n v="124.88666666666667"/>
    <n v="2.7051263537906141"/>
    <n v="2.8746673244487884"/>
    <n v="2.8045755531094918"/>
    <n v="0.77815125038364363"/>
    <n v="2.4424797690644486"/>
    <n v="0.63411807616618876"/>
    <n v="2.096516074065145"/>
    <n v="0.43218755538433995"/>
    <d v="2007-08-01T00:00:00"/>
  </r>
  <r>
    <n v="696"/>
    <s v="Basic Sun Preparations"/>
    <n v="2007"/>
    <x v="9"/>
    <n v="451"/>
    <n v="1636.47"/>
    <x v="481"/>
    <n v="697.21"/>
    <n v="6"/>
    <n v="277"/>
    <n v="15108"/>
    <x v="2"/>
    <n v="22431"/>
    <n v="163.19999999999999"/>
    <n v="23419.78"/>
    <s v="Pacific"/>
    <n v="4.2636141906873615"/>
    <n v="320.48166666666668"/>
    <n v="6.9418411552346573"/>
    <n v="3.2839544408898544"/>
    <n v="3.2139080481689972"/>
    <n v="0.77815125038364363"/>
    <n v="2.4424797690644486"/>
    <n v="0.62977789901189396"/>
    <n v="2.505803190506211"/>
    <n v="0.84147467182540592"/>
    <d v="2007-09-01T00:00:00"/>
  </r>
  <r>
    <n v="696"/>
    <s v="Basic Sun Preparations"/>
    <n v="2007"/>
    <x v="10"/>
    <n v="516"/>
    <n v="1944.43"/>
    <x v="482"/>
    <n v="855.37"/>
    <n v="6"/>
    <n v="277"/>
    <n v="15108"/>
    <x v="2"/>
    <n v="22431"/>
    <n v="163.19999999999999"/>
    <n v="23419.78"/>
    <s v="Pacific"/>
    <n v="4.4280038759689919"/>
    <n v="380.80833333333334"/>
    <n v="8.2485559566787003"/>
    <n v="3.3588576939854793"/>
    <n v="3.2887923130474066"/>
    <n v="0.77815125038364363"/>
    <n v="2.4424797690644486"/>
    <n v="0.64620799235826798"/>
    <n v="2.5807064436018359"/>
    <n v="0.91637792492103076"/>
    <d v="2007-10-01T00:00:00"/>
  </r>
  <r>
    <n v="696"/>
    <s v="Basic Sun Preparations"/>
    <n v="2007"/>
    <x v="11"/>
    <n v="411"/>
    <n v="1512.53"/>
    <x v="483"/>
    <n v="561.14"/>
    <n v="6"/>
    <n v="277"/>
    <n v="15108"/>
    <x v="2"/>
    <n v="22431"/>
    <n v="163.19999999999999"/>
    <n v="23419.78"/>
    <s v="Pacific"/>
    <n v="4.324355231143552"/>
    <n v="296.21833333333331"/>
    <n v="6.416281588447653"/>
    <n v="3.2497631844442729"/>
    <n v="3.1797039973445047"/>
    <n v="0.77815125038364363"/>
    <n v="2.4424797690644486"/>
    <n v="0.63592136256820375"/>
    <n v="2.4716119340606295"/>
    <n v="0.8072834153798244"/>
    <d v="2007-11-01T00:00:00"/>
  </r>
  <r>
    <n v="696"/>
    <s v="Basic Sun Preparations"/>
    <n v="2007"/>
    <x v="8"/>
    <n v="188"/>
    <n v="657.28"/>
    <x v="484"/>
    <n v="300.42"/>
    <n v="6"/>
    <n v="277"/>
    <n v="15108"/>
    <x v="2"/>
    <n v="22431"/>
    <n v="163.19999999999999"/>
    <n v="23419.78"/>
    <s v="Pacific"/>
    <n v="4.108191489361702"/>
    <n v="128.72333333333333"/>
    <n v="2.7882310469314082"/>
    <n v="2.8878085278196228"/>
    <n v="2.8177504175811654"/>
    <n v="0.77815125038364363"/>
    <n v="2.4424797690644486"/>
    <n v="0.61365067855594302"/>
    <n v="2.1096572774359794"/>
    <n v="0.44532875875517436"/>
    <d v="2007-12-01T00:00:00"/>
  </r>
  <r>
    <n v="706"/>
    <s v="Basic Sun Preparations"/>
    <n v="2007"/>
    <x v="3"/>
    <n v="165"/>
    <n v="794.38"/>
    <x v="485"/>
    <n v="342.82"/>
    <n v="4"/>
    <n v="215"/>
    <n v="44772"/>
    <x v="0"/>
    <n v="1191469"/>
    <n v="125"/>
    <n v="57067.45"/>
    <s v="South"/>
    <n v="5.6572121212121216"/>
    <n v="233.36"/>
    <n v="4.3415813953488378"/>
    <n v="2.9700864074416389"/>
    <n v="2.9000283014503423"/>
    <n v="0.6020599913279624"/>
    <n v="2.3324384599156054"/>
    <n v="0.75260246322773239"/>
    <n v="2.3680264161136764"/>
    <n v="0.63764794752603338"/>
    <d v="2007-01-01T00:00:00"/>
  </r>
  <r>
    <n v="706"/>
    <s v="Basic Sun Preparations"/>
    <n v="2007"/>
    <x v="0"/>
    <n v="162"/>
    <n v="908.9"/>
    <x v="486"/>
    <n v="450.17"/>
    <n v="4"/>
    <n v="215"/>
    <n v="44772"/>
    <x v="0"/>
    <n v="1191469"/>
    <n v="125"/>
    <n v="57067.45"/>
    <s v="South"/>
    <n v="6.5925308641975313"/>
    <n v="266.9975"/>
    <n v="4.9673953488372096"/>
    <n v="3.0285671862457666"/>
    <n v="2.9585161034230412"/>
    <n v="0.6020599913279624"/>
    <n v="2.3324384599156054"/>
    <n v="0.81905217170313582"/>
    <n v="2.4265071949178045"/>
    <n v="0.69612872633016143"/>
    <d v="2007-02-01T00:00:00"/>
  </r>
  <r>
    <n v="706"/>
    <s v="Basic Sun Preparations"/>
    <n v="2007"/>
    <x v="1"/>
    <n v="159"/>
    <n v="754.28"/>
    <x v="487"/>
    <n v="311.83999999999997"/>
    <n v="4"/>
    <n v="215"/>
    <n v="44772"/>
    <x v="0"/>
    <n v="1191469"/>
    <n v="125"/>
    <n v="57067.45"/>
    <s v="South"/>
    <n v="5.5745283018867928"/>
    <n v="221.58750000000001"/>
    <n v="4.1225581395348838"/>
    <n v="2.9476052490353477"/>
    <n v="2.8775325923973814"/>
    <n v="0.6020599913279624"/>
    <n v="2.3324384599156054"/>
    <n v="0.74620812471489628"/>
    <n v="2.3455452577073852"/>
    <n v="0.61516678911974243"/>
    <d v="2007-03-01T00:00:00"/>
  </r>
  <r>
    <n v="706"/>
    <s v="Basic Sun Preparations"/>
    <n v="2007"/>
    <x v="2"/>
    <n v="167"/>
    <n v="769.45"/>
    <x v="488"/>
    <n v="286.70999999999998"/>
    <n v="4"/>
    <n v="215"/>
    <n v="44772"/>
    <x v="0"/>
    <n v="1191469"/>
    <n v="125"/>
    <n v="57067.45"/>
    <s v="South"/>
    <n v="5.4143113772455091"/>
    <n v="226.04750000000001"/>
    <n v="4.2055348837209303"/>
    <n v="2.9562596995918446"/>
    <n v="2.8861804039860717"/>
    <n v="0.6020599913279624"/>
    <n v="2.3324384599156054"/>
    <n v="0.73354322844426156"/>
    <n v="2.3541997082638826"/>
    <n v="0.62382123967623948"/>
    <d v="2007-04-01T00:00:00"/>
  </r>
  <r>
    <n v="706"/>
    <s v="Basic Sun Preparations"/>
    <n v="2007"/>
    <x v="7"/>
    <n v="311"/>
    <n v="1409.73"/>
    <x v="489"/>
    <n v="554.17999999999995"/>
    <n v="4"/>
    <n v="215"/>
    <n v="44772"/>
    <x v="0"/>
    <n v="1191469"/>
    <n v="125"/>
    <n v="57067.45"/>
    <s v="South"/>
    <n v="5.3264308681672023"/>
    <n v="414.13"/>
    <n v="7.7047441860465113"/>
    <n v="3.219196683705575"/>
    <n v="3.1491359419188396"/>
    <n v="0.6020599913279624"/>
    <n v="2.3324384599156054"/>
    <n v="0.7264362946787376"/>
    <n v="2.6171366923776129"/>
    <n v="0.88675822378996971"/>
    <d v="2007-05-01T00:00:00"/>
  </r>
  <r>
    <n v="706"/>
    <s v="Basic Sun Preparations"/>
    <n v="2007"/>
    <x v="4"/>
    <n v="346"/>
    <n v="1429.26"/>
    <x v="490"/>
    <n v="523.74"/>
    <n v="4"/>
    <n v="215"/>
    <n v="44772"/>
    <x v="0"/>
    <n v="1191469"/>
    <n v="125"/>
    <n v="57067.45"/>
    <s v="South"/>
    <n v="4.8539595375722548"/>
    <n v="419.86750000000001"/>
    <n v="7.8114883720930237"/>
    <n v="3.2251722505409925"/>
    <n v="3.15511123949371"/>
    <n v="0.6020599913279624"/>
    <n v="2.3324384599156054"/>
    <n v="0.68609615174821581"/>
    <n v="2.62311225921303"/>
    <n v="0.89273379062538716"/>
    <d v="2007-06-01T00:00:00"/>
  </r>
  <r>
    <n v="706"/>
    <s v="Basic Sun Preparations"/>
    <n v="2007"/>
    <x v="5"/>
    <n v="210"/>
    <n v="964.25"/>
    <x v="491"/>
    <n v="379.89"/>
    <n v="4"/>
    <n v="215"/>
    <n v="44772"/>
    <x v="0"/>
    <n v="1191469"/>
    <n v="125"/>
    <n v="57067.45"/>
    <s v="South"/>
    <n v="5.3956666666666662"/>
    <n v="283.27249999999998"/>
    <n v="5.2701860465116273"/>
    <n v="3.0542644067310345"/>
    <n v="2.9841896475380794"/>
    <n v="0.6020599913279624"/>
    <n v="2.3324384599156054"/>
    <n v="0.73204511199711497"/>
    <n v="2.452204415403072"/>
    <n v="0.72182594681542889"/>
    <d v="2007-07-01T00:00:00"/>
  </r>
  <r>
    <n v="706"/>
    <s v="Basic Sun Preparations"/>
    <n v="2007"/>
    <x v="6"/>
    <n v="219"/>
    <n v="932.04"/>
    <x v="492"/>
    <n v="402.8"/>
    <n v="4"/>
    <n v="215"/>
    <n v="44772"/>
    <x v="0"/>
    <n v="1191469"/>
    <n v="125"/>
    <n v="57067.45"/>
    <s v="South"/>
    <n v="5.0010958904109586"/>
    <n v="273.81"/>
    <n v="5.0941395348837206"/>
    <n v="3.0395092965777679"/>
    <n v="2.9694345512021592"/>
    <n v="0.6020599913279624"/>
    <n v="2.3324384599156054"/>
    <n v="0.69906518173764964"/>
    <n v="2.4374493052498054"/>
    <n v="0.70707083666216264"/>
    <d v="2007-08-01T00:00:00"/>
  </r>
  <r>
    <n v="706"/>
    <s v="Basic Sun Preparations"/>
    <n v="2007"/>
    <x v="9"/>
    <n v="524"/>
    <n v="2138.56"/>
    <x v="493"/>
    <n v="732.09"/>
    <n v="4"/>
    <n v="215"/>
    <n v="44772"/>
    <x v="0"/>
    <n v="1191469"/>
    <n v="125"/>
    <n v="57067.45"/>
    <s v="South"/>
    <n v="4.7956679389312971"/>
    <n v="628.23249999999996"/>
    <n v="11.688046511627906"/>
    <n v="3.4001803910847572"/>
    <n v="3.3301214394435994"/>
    <n v="0.6020599913279624"/>
    <n v="2.3324384599156054"/>
    <n v="0.68084910410103072"/>
    <n v="2.7981203997567952"/>
    <n v="1.0677419311691521"/>
    <d v="2007-09-01T00:00:00"/>
  </r>
  <r>
    <n v="706"/>
    <s v="Basic Sun Preparations"/>
    <n v="2007"/>
    <x v="8"/>
    <n v="544"/>
    <n v="2201.9299999999998"/>
    <x v="494"/>
    <n v="637.27"/>
    <n v="4"/>
    <n v="215"/>
    <n v="44772"/>
    <x v="0"/>
    <n v="1191469"/>
    <n v="125"/>
    <n v="57067.45"/>
    <s v="South"/>
    <n v="4.7561764705882359"/>
    <n v="646.84"/>
    <n v="12.034232558139536"/>
    <n v="3.4128568597703306"/>
    <n v="3.3428035085063277"/>
    <n v="0.6020599913279624"/>
    <n v="2.3324384599156054"/>
    <n v="0.67725796007215089"/>
    <n v="2.8107968684423685"/>
    <n v="1.0804183998547254"/>
    <d v="2007-12-01T00:00:00"/>
  </r>
  <r>
    <n v="730"/>
    <s v="Basic Sun Preparations"/>
    <n v="2007"/>
    <x v="3"/>
    <n v="125"/>
    <n v="627.19000000000005"/>
    <x v="495"/>
    <n v="254.37"/>
    <n v="4"/>
    <n v="243"/>
    <n v="35080"/>
    <x v="0"/>
    <n v="85592"/>
    <n v="147"/>
    <n v="51593.48"/>
    <s v="South"/>
    <n v="5.8959999999999999"/>
    <n v="184.25"/>
    <n v="3.0329218106995883"/>
    <n v="2.8674674878590514"/>
    <n v="2.7973991252831407"/>
    <n v="0.6020599913279624"/>
    <n v="2.3856062735983121"/>
    <n v="0.77055747485099502"/>
    <n v="2.2654074965310893"/>
    <n v="0.48186121426073925"/>
    <d v="2007-01-01T00:00:00"/>
  </r>
  <r>
    <n v="730"/>
    <s v="Basic Sun Preparations"/>
    <n v="2007"/>
    <x v="0"/>
    <n v="129"/>
    <n v="637.66999999999996"/>
    <x v="496"/>
    <n v="289.04000000000002"/>
    <n v="4"/>
    <n v="243"/>
    <n v="35080"/>
    <x v="0"/>
    <n v="85592"/>
    <n v="147"/>
    <n v="51593.48"/>
    <s v="South"/>
    <n v="5.8086046511627902"/>
    <n v="187.32749999999999"/>
    <n v="3.0835802469135802"/>
    <n v="2.87466152856212"/>
    <n v="2.8045959855289966"/>
    <n v="0.6020599913279624"/>
    <n v="2.3856062735983121"/>
    <n v="0.76407181826287085"/>
    <n v="2.2726015372341575"/>
    <n v="0.48905525496380764"/>
    <d v="2007-02-01T00:00:00"/>
  </r>
  <r>
    <n v="730"/>
    <s v="Basic Sun Preparations"/>
    <n v="2007"/>
    <x v="1"/>
    <n v="87"/>
    <n v="380.21"/>
    <x v="497"/>
    <n v="153.38"/>
    <n v="4"/>
    <n v="243"/>
    <n v="35080"/>
    <x v="0"/>
    <n v="85592"/>
    <n v="147"/>
    <n v="51593.48"/>
    <s v="South"/>
    <n v="5.1349425287356327"/>
    <n v="111.685"/>
    <n v="1.8384362139917696"/>
    <n v="2.6500548398717485"/>
    <n v="2.5800235351693668"/>
    <n v="0.6020599913279624"/>
    <n v="2.3856062735983121"/>
    <n v="0.71053558725312993"/>
    <n v="2.047994848543786"/>
    <n v="0.26444856627343627"/>
    <d v="2007-03-01T00:00:00"/>
  </r>
  <r>
    <n v="730"/>
    <s v="Basic Sun Preparations"/>
    <n v="2007"/>
    <x v="2"/>
    <n v="74"/>
    <n v="375.54"/>
    <x v="498"/>
    <n v="122.14"/>
    <n v="4"/>
    <n v="243"/>
    <n v="35080"/>
    <x v="0"/>
    <n v="85592"/>
    <n v="147"/>
    <n v="51593.48"/>
    <s v="South"/>
    <n v="5.9637837837837839"/>
    <n v="110.33"/>
    <n v="1.8161316872427984"/>
    <n v="2.6447536095066058"/>
    <n v="2.5746562019369397"/>
    <n v="0.6020599913279624"/>
    <n v="2.3856062735983121"/>
    <n v="0.77552188977562941"/>
    <n v="2.0426936181786433"/>
    <n v="0.25914733590829336"/>
    <d v="2007-04-01T00:00:00"/>
  </r>
  <r>
    <n v="730"/>
    <s v="Basic Sun Preparations"/>
    <n v="2007"/>
    <x v="7"/>
    <n v="183"/>
    <n v="940.64"/>
    <x v="499"/>
    <n v="389.2"/>
    <n v="4"/>
    <n v="243"/>
    <n v="35080"/>
    <x v="0"/>
    <n v="85592"/>
    <n v="147"/>
    <n v="51593.48"/>
    <s v="South"/>
    <n v="6.0401092896174857"/>
    <n v="276.33499999999998"/>
    <n v="4.5487242798353904"/>
    <n v="3.0434958865383819"/>
    <n v="2.9734234428450064"/>
    <n v="0.6020599913279624"/>
    <n v="2.3856062735983121"/>
    <n v="0.78104479680795225"/>
    <n v="2.4414358952104194"/>
    <n v="0.65788961294006953"/>
    <d v="2007-05-01T00:00:00"/>
  </r>
  <r>
    <n v="730"/>
    <s v="Basic Sun Preparations"/>
    <n v="2007"/>
    <x v="4"/>
    <n v="185"/>
    <n v="864.05"/>
    <x v="500"/>
    <n v="300.74"/>
    <n v="4"/>
    <n v="243"/>
    <n v="35080"/>
    <x v="0"/>
    <n v="85592"/>
    <n v="147"/>
    <n v="51593.48"/>
    <s v="South"/>
    <n v="5.4887027027027022"/>
    <n v="253.85249999999999"/>
    <n v="4.1786419753086417"/>
    <n v="3.0066414361253457"/>
    <n v="2.9365388745342171"/>
    <n v="0.6020599913279624"/>
    <n v="2.3856062735983121"/>
    <n v="0.73946970772233211"/>
    <n v="2.4045814447973837"/>
    <n v="0.62103516252703372"/>
    <d v="2007-06-01T00:00:00"/>
  </r>
  <r>
    <n v="730"/>
    <s v="Basic Sun Preparations"/>
    <n v="2007"/>
    <x v="5"/>
    <n v="95"/>
    <n v="441.68"/>
    <x v="501"/>
    <n v="172.85"/>
    <n v="4"/>
    <n v="243"/>
    <n v="35080"/>
    <x v="0"/>
    <n v="85592"/>
    <n v="147"/>
    <n v="51593.48"/>
    <s v="South"/>
    <n v="5.4629473684210526"/>
    <n v="129.745"/>
    <n v="2.1357201646090536"/>
    <n v="2.7151506217078016"/>
    <n v="2.6451077341320817"/>
    <n v="0.6020599913279624"/>
    <n v="2.3856062735983121"/>
    <n v="0.73742701641895392"/>
    <n v="2.1130906303798391"/>
    <n v="0.32954434810948952"/>
    <d v="2007-07-01T00:00:00"/>
  </r>
  <r>
    <n v="730"/>
    <s v="Basic Sun Preparations"/>
    <n v="2007"/>
    <x v="6"/>
    <n v="175"/>
    <n v="820.73"/>
    <x v="502"/>
    <n v="274.73"/>
    <n v="4"/>
    <n v="243"/>
    <n v="35080"/>
    <x v="0"/>
    <n v="85592"/>
    <n v="147"/>
    <n v="51593.48"/>
    <s v="South"/>
    <n v="5.5109142857142857"/>
    <n v="241.10249999999999"/>
    <n v="3.9687654320987651"/>
    <n v="2.984261704942976"/>
    <n v="2.9142003084035482"/>
    <n v="0.6020599913279624"/>
    <n v="2.3856062735983121"/>
    <n v="0.74122365625668163"/>
    <n v="2.3822017136150135"/>
    <n v="0.59865543134466381"/>
    <d v="2007-08-01T00:00:00"/>
  </r>
  <r>
    <n v="730"/>
    <s v="Basic Sun Preparations"/>
    <n v="2007"/>
    <x v="9"/>
    <n v="250"/>
    <n v="1053.04"/>
    <x v="503"/>
    <n v="352.6"/>
    <n v="4"/>
    <n v="243"/>
    <n v="35080"/>
    <x v="0"/>
    <n v="85592"/>
    <n v="147"/>
    <n v="51593.48"/>
    <s v="South"/>
    <n v="4.9496400000000005"/>
    <n v="309.35250000000002"/>
    <n v="5.0922222222222224"/>
    <n v="3.0925136214037741"/>
    <n v="3.0224448682883698"/>
    <n v="0.6020599913279624"/>
    <n v="2.3856062735983121"/>
    <n v="0.69457361273173635"/>
    <n v="2.4904536300758116"/>
    <n v="0.70690734780546172"/>
    <d v="2007-09-01T00:00:00"/>
  </r>
  <r>
    <n v="730"/>
    <s v="Basic Sun Preparations"/>
    <n v="2007"/>
    <x v="11"/>
    <n v="718"/>
    <n v="3054.16"/>
    <x v="504"/>
    <n v="823.42"/>
    <n v="4"/>
    <n v="243"/>
    <n v="35080"/>
    <x v="0"/>
    <n v="85592"/>
    <n v="147"/>
    <n v="51593.48"/>
    <s v="South"/>
    <n v="4.99841225626741"/>
    <n v="897.21500000000003"/>
    <n v="14.768971193415638"/>
    <n v="3.5549565170088133"/>
    <n v="3.4848917849459893"/>
    <n v="0.6020599913279624"/>
    <n v="2.3856062735983121"/>
    <n v="0.69883207276651305"/>
    <n v="2.9528965256808508"/>
    <n v="1.1693502434105012"/>
    <d v="2007-11-01T00:00:00"/>
  </r>
  <r>
    <n v="730"/>
    <s v="Basic Sun Preparations"/>
    <n v="2007"/>
    <x v="8"/>
    <n v="350"/>
    <n v="1539.47"/>
    <x v="505"/>
    <n v="466.66"/>
    <n v="4"/>
    <n v="243"/>
    <n v="35080"/>
    <x v="0"/>
    <n v="85592"/>
    <n v="147"/>
    <n v="51593.48"/>
    <s v="South"/>
    <n v="5.1684571428571431"/>
    <n v="452.24"/>
    <n v="7.4442798353909465"/>
    <n v="3.2574289637800247"/>
    <n v="3.1873712301269048"/>
    <n v="0.6020599913279624"/>
    <n v="2.3856062735983121"/>
    <n v="0.71336091942974911"/>
    <n v="2.6553689724520622"/>
    <n v="0.87182269018171243"/>
    <d v="2007-12-01T00:00:00"/>
  </r>
  <r>
    <n v="748"/>
    <s v="Basic Sun Preparations"/>
    <n v="2007"/>
    <x v="3"/>
    <n v="64"/>
    <n v="269.64999999999998"/>
    <x v="506"/>
    <n v="121.22"/>
    <n v="6"/>
    <n v="412"/>
    <n v="17403"/>
    <x v="2"/>
    <n v="42215"/>
    <n v="225.2"/>
    <n v="25693.15"/>
    <s v="Pacific"/>
    <n v="4.9504687499999998"/>
    <n v="52.805"/>
    <n v="0.76900485436893196"/>
    <n v="2.5008262973416997"/>
    <n v="2.4308004246241812"/>
    <n v="0.77815125038364363"/>
    <n v="2.6148972160331345"/>
    <n v="0.69464632335781262"/>
    <n v="1.7226750469580561"/>
    <n v="-0.11407091869143485"/>
    <d v="2007-01-01T00:00:00"/>
  </r>
  <r>
    <n v="748"/>
    <s v="Basic Sun Preparations"/>
    <n v="2007"/>
    <x v="0"/>
    <n v="41"/>
    <n v="200.45"/>
    <x v="507"/>
    <n v="121.2"/>
    <n v="6"/>
    <n v="412"/>
    <n v="17403"/>
    <x v="2"/>
    <n v="42215"/>
    <n v="225.2"/>
    <n v="25693.15"/>
    <s v="Pacific"/>
    <n v="5.7441463414634146"/>
    <n v="39.251666666666665"/>
    <n v="0.57162621359223298"/>
    <n v="2.3720093524526633"/>
    <n v="2.3020060605865402"/>
    <n v="0.77815125038364363"/>
    <n v="2.6148972160331345"/>
    <n v="0.75922549573292786"/>
    <n v="1.5938581020690197"/>
    <n v="-0.24288786358047124"/>
    <d v="2007-02-01T00:00:00"/>
  </r>
  <r>
    <n v="748"/>
    <s v="Basic Sun Preparations"/>
    <n v="2007"/>
    <x v="1"/>
    <n v="68"/>
    <n v="303.27"/>
    <x v="508"/>
    <n v="152.82"/>
    <n v="6"/>
    <n v="412"/>
    <n v="17403"/>
    <x v="2"/>
    <n v="42215"/>
    <n v="225.2"/>
    <n v="25693.15"/>
    <s v="Pacific"/>
    <n v="5.2408823529411768"/>
    <n v="59.396666666666668"/>
    <n v="0.86499999999999999"/>
    <n v="2.5519133234979487"/>
    <n v="2.4818294512639989"/>
    <n v="0.77815125038364363"/>
    <n v="2.6148972160331345"/>
    <n v="0.71940441079171247"/>
    <n v="1.7737620731143051"/>
    <n v="-6.2983892535185784E-2"/>
    <d v="2007-03-01T00:00:00"/>
  </r>
  <r>
    <n v="748"/>
    <s v="Basic Sun Preparations"/>
    <n v="2007"/>
    <x v="2"/>
    <n v="91"/>
    <n v="429.5"/>
    <x v="509"/>
    <n v="226.97"/>
    <n v="6"/>
    <n v="412"/>
    <n v="17403"/>
    <x v="2"/>
    <n v="42215"/>
    <n v="225.2"/>
    <n v="25693.15"/>
    <s v="Pacific"/>
    <n v="5.5463736263736267"/>
    <n v="84.12"/>
    <n v="1.2250485436893204"/>
    <n v="2.7030505143979271"/>
    <n v="2.6329631681672612"/>
    <n v="0.77815125038364363"/>
    <n v="2.6148972160331345"/>
    <n v="0.74400912207683356"/>
    <n v="1.9248992640142835"/>
    <n v="8.8153298364792521E-2"/>
    <d v="2007-04-01T00:00:00"/>
  </r>
  <r>
    <n v="748"/>
    <s v="Basic Sun Preparations"/>
    <n v="2007"/>
    <x v="7"/>
    <n v="185"/>
    <n v="743.53"/>
    <x v="510"/>
    <n v="252.95"/>
    <n v="6"/>
    <n v="412"/>
    <n v="17403"/>
    <x v="2"/>
    <n v="42215"/>
    <n v="225.2"/>
    <n v="25693.15"/>
    <s v="Pacific"/>
    <n v="4.7225405405405407"/>
    <n v="145.61166666666665"/>
    <n v="2.1205582524271844"/>
    <n v="2.9413474232038683"/>
    <n v="2.8712984961553629"/>
    <n v="0.77815125038364363"/>
    <n v="2.6148972160331345"/>
    <n v="0.67417569480085449"/>
    <n v="2.1631961728202245"/>
    <n v="0.32645020717073364"/>
    <d v="2007-05-01T00:00:00"/>
  </r>
  <r>
    <n v="748"/>
    <s v="Basic Sun Preparations"/>
    <n v="2007"/>
    <x v="4"/>
    <n v="201"/>
    <n v="955.76"/>
    <x v="511"/>
    <n v="362.44"/>
    <n v="6"/>
    <n v="412"/>
    <n v="17403"/>
    <x v="2"/>
    <n v="42215"/>
    <n v="225.2"/>
    <n v="25693.15"/>
    <s v="Pacific"/>
    <n v="5.5877114427860706"/>
    <n v="187.18833333333336"/>
    <n v="2.7260436893203885"/>
    <n v="3.0504300278688095"/>
    <n v="2.9803488506848916"/>
    <n v="0.77815125038364363"/>
    <n v="2.6148972160331345"/>
    <n v="0.74723397044832074"/>
    <n v="2.272278777485166"/>
    <n v="0.43553281183567494"/>
    <d v="2007-06-01T00:00:00"/>
  </r>
  <r>
    <n v="748"/>
    <s v="Basic Sun Preparations"/>
    <n v="2007"/>
    <x v="5"/>
    <n v="146"/>
    <n v="552.51"/>
    <x v="512"/>
    <n v="256.95999999999998"/>
    <n v="6"/>
    <n v="412"/>
    <n v="17403"/>
    <x v="2"/>
    <n v="42215"/>
    <n v="225.2"/>
    <n v="25693.15"/>
    <s v="Pacific"/>
    <n v="4.4468493150684933"/>
    <n v="108.20666666666666"/>
    <n v="1.5758252427184467"/>
    <n v="2.8124052690779822"/>
    <n v="2.7423401428196224"/>
    <n v="0.77815125038364363"/>
    <n v="2.6148972160331345"/>
    <n v="0.64805241329354513"/>
    <n v="2.0342540186943388"/>
    <n v="0.19750805304484767"/>
    <d v="2007-07-01T00:00:00"/>
  </r>
  <r>
    <n v="748"/>
    <s v="Basic Sun Preparations"/>
    <n v="2007"/>
    <x v="6"/>
    <n v="138"/>
    <n v="546.13"/>
    <x v="513"/>
    <n v="272.13"/>
    <n v="6"/>
    <n v="412"/>
    <n v="17403"/>
    <x v="2"/>
    <n v="42215"/>
    <n v="225.2"/>
    <n v="25693.15"/>
    <s v="Pacific"/>
    <n v="4.6508695652173913"/>
    <n v="106.97000000000001"/>
    <n v="1.5578155339805826"/>
    <n v="2.807413246187819"/>
    <n v="2.7372960338448289"/>
    <n v="0.77815125038364363"/>
    <n v="2.6148972160331345"/>
    <n v="0.66753415978658226"/>
    <n v="2.0292619958041751"/>
    <n v="0.19251603015468424"/>
    <d v="2007-08-01T00:00:00"/>
  </r>
  <r>
    <n v="748"/>
    <s v="Basic Sun Preparations"/>
    <n v="2007"/>
    <x v="9"/>
    <n v="211"/>
    <n v="810.66"/>
    <x v="514"/>
    <n v="317.89999999999998"/>
    <n v="6"/>
    <n v="412"/>
    <n v="17403"/>
    <x v="2"/>
    <n v="42215"/>
    <n v="225.2"/>
    <n v="25693.15"/>
    <s v="Pacific"/>
    <n v="4.5148341232227489"/>
    <n v="158.77166666666668"/>
    <n v="2.3122087378640779"/>
    <n v="2.9789242540906509"/>
    <n v="2.908838744365676"/>
    <n v="0.77815125038364363"/>
    <n v="2.6148972160331345"/>
    <n v="0.65464179879295825"/>
    <n v="2.2007730037070075"/>
    <n v="0.36402703805751635"/>
    <d v="2007-09-01T00:00:00"/>
  </r>
  <r>
    <n v="748"/>
    <s v="Basic Sun Preparations"/>
    <n v="2007"/>
    <x v="10"/>
    <n v="606"/>
    <n v="2425.77"/>
    <x v="515"/>
    <n v="1109.19"/>
    <n v="6"/>
    <n v="412"/>
    <n v="17403"/>
    <x v="2"/>
    <n v="42215"/>
    <n v="225.2"/>
    <n v="25693.15"/>
    <s v="Pacific"/>
    <n v="4.7034488448844884"/>
    <n v="475.04833333333335"/>
    <n v="6.9181796116504852"/>
    <n v="3.4548890491286639"/>
    <n v="3.3848496207407237"/>
    <n v="0.77815125038364363"/>
    <n v="2.6148972160331345"/>
    <n v="0.67241642496237775"/>
    <n v="2.6767377987450205"/>
    <n v="0.83999183309552938"/>
    <d v="2007-10-01T00:00:00"/>
  </r>
  <r>
    <n v="748"/>
    <s v="Basic Sun Preparations"/>
    <n v="2007"/>
    <x v="11"/>
    <n v="339"/>
    <n v="1403.39"/>
    <x v="516"/>
    <n v="711.73"/>
    <n v="6"/>
    <n v="412"/>
    <n v="17403"/>
    <x v="2"/>
    <n v="42215"/>
    <n v="225.2"/>
    <n v="25693.15"/>
    <s v="Pacific"/>
    <n v="4.8644837758112089"/>
    <n v="274.84333333333331"/>
    <n v="4.0025728155339806"/>
    <n v="3.2172364574606878"/>
    <n v="3.1471783775937574"/>
    <n v="0.77815125038364363"/>
    <n v="2.6148972160331345"/>
    <n v="0.68703675925760554"/>
    <n v="2.4390852070770439"/>
    <n v="0.60233924142755313"/>
    <d v="2007-11-01T00:00:00"/>
  </r>
  <r>
    <n v="748"/>
    <s v="Basic Sun Preparations"/>
    <n v="2007"/>
    <x v="8"/>
    <n v="194"/>
    <n v="745.3"/>
    <x v="517"/>
    <n v="272.54000000000002"/>
    <n v="6"/>
    <n v="412"/>
    <n v="17403"/>
    <x v="2"/>
    <n v="42215"/>
    <n v="225.2"/>
    <n v="25693.15"/>
    <s v="Pacific"/>
    <n v="4.513969072164949"/>
    <n v="145.95166666666668"/>
    <n v="2.125509708737864"/>
    <n v="2.9423603090773494"/>
    <n v="2.8723311212302507"/>
    <n v="0.77815125038364363"/>
    <n v="2.6148972160331345"/>
    <n v="0.65455857914712334"/>
    <n v="2.1642090586937059"/>
    <n v="0.32746309304421473"/>
    <d v="2007-12-01T00:00:00"/>
  </r>
  <r>
    <n v="756"/>
    <s v="Basic Sun Preparations"/>
    <n v="2007"/>
    <x v="3"/>
    <n v="119"/>
    <n v="516.13"/>
    <x v="518"/>
    <n v="239.03"/>
    <n v="5"/>
    <n v="490"/>
    <n v="35915"/>
    <x v="2"/>
    <n v="57808"/>
    <n v="301.2"/>
    <n v="57518.04"/>
    <s v="Mid-Atlantic"/>
    <n v="5.0969747899159659"/>
    <n v="121.30799999999999"/>
    <n v="1.2378367346938774"/>
    <n v="2.7828594469279797"/>
    <n v="2.7127591031230422"/>
    <n v="0.69897000433601886"/>
    <n v="2.6901960800285138"/>
    <n v="0.70731248553544912"/>
    <n v="2.083889442591961"/>
    <n v="9.2663366899466235E-2"/>
    <d v="2007-01-01T00:00:00"/>
  </r>
  <r>
    <n v="756"/>
    <s v="Basic Sun Preparations"/>
    <n v="2007"/>
    <x v="0"/>
    <n v="102"/>
    <n v="447.78"/>
    <x v="320"/>
    <n v="250.6"/>
    <n v="5"/>
    <n v="490"/>
    <n v="35915"/>
    <x v="2"/>
    <n v="57808"/>
    <n v="301.2"/>
    <n v="57518.04"/>
    <s v="Mid-Atlantic"/>
    <n v="5.1592156862745098"/>
    <n v="105.248"/>
    <n v="1.0739591836734694"/>
    <n v="2.7211838561385795"/>
    <n v="2.6510646920040388"/>
    <n v="0.69897000433601886"/>
    <n v="2.6901960800285138"/>
    <n v="0.71258368437666186"/>
    <n v="2.0222138518025607"/>
    <n v="3.0987776110065826E-2"/>
    <d v="2007-02-01T00:00:00"/>
  </r>
  <r>
    <n v="756"/>
    <s v="Basic Sun Preparations"/>
    <n v="2007"/>
    <x v="1"/>
    <n v="149"/>
    <n v="628.27"/>
    <x v="519"/>
    <n v="235.79"/>
    <n v="5"/>
    <n v="490"/>
    <n v="35915"/>
    <x v="2"/>
    <n v="57808"/>
    <n v="301.2"/>
    <n v="57518.04"/>
    <s v="Mid-Atlantic"/>
    <n v="4.9551006711409391"/>
    <n v="147.66199999999998"/>
    <n v="1.5067551020408163"/>
    <n v="2.8682387507405029"/>
    <n v="2.7981463225752155"/>
    <n v="0.69897000433601886"/>
    <n v="2.6901960800285138"/>
    <n v="0.69505248232822892"/>
    <n v="2.1692687464044842"/>
    <n v="0.17804267071198937"/>
    <d v="2007-03-01T00:00:00"/>
  </r>
  <r>
    <n v="756"/>
    <s v="Basic Sun Preparations"/>
    <n v="2007"/>
    <x v="2"/>
    <n v="192"/>
    <n v="778.83"/>
    <x v="520"/>
    <n v="294.5"/>
    <n v="5"/>
    <n v="490"/>
    <n v="35915"/>
    <x v="2"/>
    <n v="57808"/>
    <n v="301.2"/>
    <n v="57518.04"/>
    <s v="Mid-Atlantic"/>
    <n v="4.7670312499999996"/>
    <n v="183.054"/>
    <n v="1.8678979591836735"/>
    <n v="2.9615492276324953"/>
    <n v="2.8914426718972019"/>
    <n v="0.69897000433601886"/>
    <n v="2.6901960800285138"/>
    <n v="0.67824799892894572"/>
    <n v="2.2625792232964765"/>
    <n v="0.27135314760398166"/>
    <d v="2007-04-01T00:00:00"/>
  </r>
  <r>
    <n v="756"/>
    <s v="Basic Sun Preparations"/>
    <n v="2007"/>
    <x v="7"/>
    <n v="369"/>
    <n v="1586.45"/>
    <x v="521"/>
    <n v="604.54999999999995"/>
    <n v="5"/>
    <n v="490"/>
    <n v="35915"/>
    <x v="2"/>
    <n v="57808"/>
    <n v="301.2"/>
    <n v="57518.04"/>
    <s v="Mid-Atlantic"/>
    <n v="5.0519783197831982"/>
    <n v="372.83600000000001"/>
    <n v="3.8044489795918368"/>
    <n v="3.2704878443015128"/>
    <n v="3.2004263890325344"/>
    <n v="0.69897000433601886"/>
    <n v="2.6901960800285138"/>
    <n v="0.70346147814245252"/>
    <n v="2.5715178399654941"/>
    <n v="0.58029176427299922"/>
    <d v="2007-05-01T00:00:00"/>
  </r>
  <r>
    <n v="756"/>
    <s v="Basic Sun Preparations"/>
    <n v="2007"/>
    <x v="4"/>
    <n v="401"/>
    <n v="1720.03"/>
    <x v="522"/>
    <n v="573.85"/>
    <n v="5"/>
    <n v="490"/>
    <n v="35915"/>
    <x v="2"/>
    <n v="57808"/>
    <n v="301.2"/>
    <n v="57518.04"/>
    <s v="Mid-Atlantic"/>
    <n v="5.0402244389027437"/>
    <n v="404.226"/>
    <n v="4.1247551020408162"/>
    <n v="3.3055942484321261"/>
    <n v="3.2355360217452436"/>
    <n v="0.69897000433601886"/>
    <n v="2.6901960800285138"/>
    <n v="0.70244987581194374"/>
    <n v="2.6066242440961074"/>
    <n v="0.61539816840361228"/>
    <d v="2007-06-01T00:00:00"/>
  </r>
  <r>
    <n v="756"/>
    <s v="Basic Sun Preparations"/>
    <n v="2007"/>
    <x v="5"/>
    <n v="236"/>
    <n v="979.83"/>
    <x v="523"/>
    <n v="502.86"/>
    <n v="5"/>
    <n v="490"/>
    <n v="35915"/>
    <x v="2"/>
    <n v="57808"/>
    <n v="301.2"/>
    <n v="57518.04"/>
    <s v="Mid-Atlantic"/>
    <n v="4.8788135593220341"/>
    <n v="230.28000000000003"/>
    <n v="2.3497959183673469"/>
    <n v="3.0612262251191154"/>
    <n v="2.9911507323595439"/>
    <n v="0.69897000433601886"/>
    <n v="2.6901960800285138"/>
    <n v="0.68831422214900861"/>
    <n v="2.3622562207830966"/>
    <n v="0.3710301450906015"/>
    <d v="2007-07-01T00:00:00"/>
  </r>
  <r>
    <n v="756"/>
    <s v="Basic Sun Preparations"/>
    <n v="2007"/>
    <x v="6"/>
    <n v="292"/>
    <n v="1232.01"/>
    <x v="524"/>
    <n v="560.02"/>
    <n v="5"/>
    <n v="490"/>
    <n v="35915"/>
    <x v="2"/>
    <n v="57808"/>
    <n v="301.2"/>
    <n v="57518.04"/>
    <s v="Mid-Atlantic"/>
    <n v="4.9577054794520548"/>
    <n v="289.53000000000003"/>
    <n v="2.954387755102041"/>
    <n v="3.1606635746773137"/>
    <n v="3.0906142329316482"/>
    <n v="0.69897000433601886"/>
    <n v="2.6901960800285138"/>
    <n v="0.69528072322889523"/>
    <n v="2.4616935703412945"/>
    <n v="0.47046749464879983"/>
    <d v="2007-08-01T00:00:00"/>
  </r>
  <r>
    <n v="756"/>
    <s v="Basic Sun Preparations"/>
    <n v="2007"/>
    <x v="9"/>
    <n v="461"/>
    <n v="1913.32"/>
    <x v="525"/>
    <n v="691.12"/>
    <n v="5"/>
    <n v="490"/>
    <n v="35915"/>
    <x v="2"/>
    <n v="57808"/>
    <n v="301.2"/>
    <n v="57518.04"/>
    <s v="Mid-Atlantic"/>
    <n v="4.8770498915401301"/>
    <n v="449.66400000000004"/>
    <n v="4.5884081632653064"/>
    <n v="3.3518581237759126"/>
    <n v="3.2817876112253832"/>
    <n v="0.69897000433601886"/>
    <n v="2.6901960800285138"/>
    <n v="0.68815719838626455"/>
    <n v="2.6528881194398939"/>
    <n v="0.66166204374739912"/>
    <d v="2007-09-01T00:00:00"/>
  </r>
  <r>
    <n v="756"/>
    <s v="Basic Sun Preparations"/>
    <n v="2007"/>
    <x v="11"/>
    <n v="667"/>
    <n v="2622.89"/>
    <x v="526"/>
    <n v="947.52"/>
    <n v="5"/>
    <n v="490"/>
    <n v="35915"/>
    <x v="2"/>
    <n v="57808"/>
    <n v="301.2"/>
    <n v="57518.04"/>
    <s v="Mid-Atlantic"/>
    <n v="4.6207796101949024"/>
    <n v="616.41200000000003"/>
    <n v="6.2899183673469388"/>
    <n v="3.4888410890920936"/>
    <n v="3.4187800773251054"/>
    <n v="0.69897000433601886"/>
    <n v="2.6901960800285138"/>
    <n v="0.66471525517554453"/>
    <n v="2.7898710847560748"/>
    <n v="0.79864500906357982"/>
    <d v="2007-11-01T00:00:00"/>
  </r>
  <r>
    <n v="756"/>
    <s v="Basic Sun Preparations"/>
    <n v="2007"/>
    <x v="8"/>
    <n v="358"/>
    <n v="1438.76"/>
    <x v="527"/>
    <n v="582.42999999999995"/>
    <n v="5"/>
    <n v="490"/>
    <n v="35915"/>
    <x v="2"/>
    <n v="57808"/>
    <n v="301.2"/>
    <n v="57518.04"/>
    <s v="Mid-Atlantic"/>
    <n v="4.722430167597766"/>
    <n v="338.12600000000003"/>
    <n v="3.4502653061224491"/>
    <n v="3.2280485712046736"/>
    <n v="3.1579883551815331"/>
    <n v="0.69897000433601886"/>
    <n v="2.6901960800285138"/>
    <n v="0.67416554456079936"/>
    <n v="2.5290785668686548"/>
    <n v="0.53785249117615996"/>
    <d v="2007-12-01T00:00:00"/>
  </r>
  <r>
    <n v="785"/>
    <s v="Basic Sun Preparations"/>
    <n v="2007"/>
    <x v="3"/>
    <n v="212"/>
    <n v="1004.64"/>
    <x v="528"/>
    <n v="503"/>
    <n v="12"/>
    <n v="1067"/>
    <n v="67543"/>
    <x v="2"/>
    <n v="281859"/>
    <n v="658.7"/>
    <n v="136552.41"/>
    <s v="Mid-Atlantic"/>
    <n v="5.5684433962264155"/>
    <n v="98.375833333333333"/>
    <n v="1.1063823805060919"/>
    <n v="3.0720696703020178"/>
    <n v="3.0020104657142737"/>
    <n v="1.0791812460476249"/>
    <n v="3.0281644194244697"/>
    <n v="0.74573380937326639"/>
    <n v="1.9928884242543929"/>
    <n v="4.3905250877547972E-2"/>
    <d v="2007-01-01T00:00:00"/>
  </r>
  <r>
    <n v="785"/>
    <s v="Basic Sun Preparations"/>
    <n v="2007"/>
    <x v="0"/>
    <n v="200"/>
    <n v="931.75"/>
    <x v="529"/>
    <n v="462.57"/>
    <n v="12"/>
    <n v="1067"/>
    <n v="67543"/>
    <x v="2"/>
    <n v="281859"/>
    <n v="658.7"/>
    <n v="136552.41"/>
    <s v="Mid-Atlantic"/>
    <n v="5.4740000000000002"/>
    <n v="91.233333333333334"/>
    <n v="1.0260543580131209"/>
    <n v="3.0393347887380862"/>
    <n v="2.9692994014258773"/>
    <n v="1.0791812460476249"/>
    <n v="3.0281644194244697"/>
    <n v="0.7383047930741049"/>
    <n v="1.9601535426904613"/>
    <n v="1.1170369313616157E-2"/>
    <d v="2007-02-01T00:00:00"/>
  </r>
  <r>
    <n v="785"/>
    <s v="Basic Sun Preparations"/>
    <n v="2007"/>
    <x v="1"/>
    <n v="150"/>
    <n v="680.22"/>
    <x v="530"/>
    <n v="332.14"/>
    <n v="12"/>
    <n v="1067"/>
    <n v="67543"/>
    <x v="2"/>
    <n v="281859"/>
    <n v="658.7"/>
    <n v="136552.41"/>
    <s v="Mid-Atlantic"/>
    <n v="5.328666666666666"/>
    <n v="66.608333333333334"/>
    <n v="0.74910965323336454"/>
    <n v="2.902709812969877"/>
    <n v="2.8326493970203206"/>
    <n v="1.0791812460476249"/>
    <n v="3.0281644194244697"/>
    <n v="0.72661855391419583"/>
    <n v="1.8235285669222523"/>
    <n v="-0.12545460645459283"/>
    <d v="2007-03-01T00:00:00"/>
  </r>
  <r>
    <n v="785"/>
    <s v="Basic Sun Preparations"/>
    <n v="2007"/>
    <x v="2"/>
    <n v="139"/>
    <n v="571.35"/>
    <x v="531"/>
    <n v="318.26"/>
    <n v="12"/>
    <n v="1067"/>
    <n v="67543"/>
    <x v="2"/>
    <n v="281859"/>
    <n v="658.7"/>
    <n v="136552.41"/>
    <s v="Mid-Atlantic"/>
    <n v="4.8304316546762589"/>
    <n v="55.952499999999993"/>
    <n v="0.62926897844423613"/>
    <n v="2.8270007419512901"/>
    <n v="2.7569022317166274"/>
    <n v="1.0791812460476249"/>
    <n v="3.0281644194244697"/>
    <n v="0.68398594169719507"/>
    <n v="1.7478194959036653"/>
    <n v="-0.20116367747317973"/>
    <d v="2007-04-01T00:00:00"/>
  </r>
  <r>
    <n v="785"/>
    <s v="Basic Sun Preparations"/>
    <n v="2007"/>
    <x v="7"/>
    <n v="377"/>
    <n v="1831.5"/>
    <x v="532"/>
    <n v="825.61"/>
    <n v="12"/>
    <n v="1067"/>
    <n v="67543"/>
    <x v="2"/>
    <n v="281859"/>
    <n v="658.7"/>
    <n v="136552.41"/>
    <s v="Mid-Atlantic"/>
    <n v="5.7085676392572946"/>
    <n v="179.34416666666667"/>
    <n v="2.0169915651358949"/>
    <n v="3.3328685014634147"/>
    <n v="3.2628069230005639"/>
    <n v="1.0791812460476249"/>
    <n v="3.0281644194244697"/>
    <n v="0.75652715125762193"/>
    <n v="2.2536872554157901"/>
    <n v="0.30470408203894489"/>
    <d v="2007-05-01T00:00:00"/>
  </r>
  <r>
    <n v="785"/>
    <s v="Basic Sun Preparations"/>
    <n v="2007"/>
    <x v="4"/>
    <n v="425"/>
    <n v="1961.39"/>
    <x v="533"/>
    <n v="812.81"/>
    <n v="12"/>
    <n v="1067"/>
    <n v="67543"/>
    <x v="2"/>
    <n v="281859"/>
    <n v="658.7"/>
    <n v="136552.41"/>
    <s v="Mid-Atlantic"/>
    <n v="5.4228000000000005"/>
    <n v="192.0575"/>
    <n v="2.1599718837863167"/>
    <n v="3.3626125174291381"/>
    <n v="3.2925639567517715"/>
    <n v="1.0791812460476249"/>
    <n v="3.0281644194244697"/>
    <n v="0.73422358737882665"/>
    <n v="2.2834312713815135"/>
    <n v="0.33444809800466824"/>
    <d v="2007-06-01T00:00:00"/>
  </r>
  <r>
    <n v="785"/>
    <s v="Basic Sun Preparations"/>
    <n v="2007"/>
    <x v="5"/>
    <n v="312"/>
    <n v="1360.85"/>
    <x v="534"/>
    <n v="638.27"/>
    <n v="12"/>
    <n v="1067"/>
    <n v="67543"/>
    <x v="2"/>
    <n v="281859"/>
    <n v="658.7"/>
    <n v="136552.41"/>
    <s v="Mid-Atlantic"/>
    <n v="5.1253525641025641"/>
    <n v="133.25916666666666"/>
    <n v="1.4986972820993438"/>
    <n v="3.20387833913703"/>
    <n v="3.1338102576335922"/>
    <n v="1.0791812460476249"/>
    <n v="3.0281644194244697"/>
    <n v="0.70972374511858727"/>
    <n v="2.1246970930894054"/>
    <n v="0.17571391971256009"/>
    <d v="2007-07-01T00:00:00"/>
  </r>
  <r>
    <n v="785"/>
    <s v="Basic Sun Preparations"/>
    <n v="2007"/>
    <x v="6"/>
    <n v="354"/>
    <n v="1469.83"/>
    <x v="535"/>
    <n v="627.46"/>
    <n v="12"/>
    <n v="1067"/>
    <n v="67543"/>
    <x v="2"/>
    <n v="281859"/>
    <n v="658.7"/>
    <n v="136552.41"/>
    <s v="Mid-Atlantic"/>
    <n v="4.8792655367231639"/>
    <n v="143.93833333333333"/>
    <n v="1.618800374882849"/>
    <n v="3.2373577157182107"/>
    <n v="3.1672671073118916"/>
    <n v="1.0791812460476249"/>
    <n v="3.0281644194244697"/>
    <n v="0.68835445369242287"/>
    <n v="2.1581764696705856"/>
    <n v="0.20919329629374073"/>
    <d v="2007-08-01T00:00:00"/>
  </r>
  <r>
    <n v="785"/>
    <s v="Basic Sun Preparations"/>
    <n v="2007"/>
    <x v="9"/>
    <n v="449"/>
    <n v="1818.2"/>
    <x v="536"/>
    <n v="809.16"/>
    <n v="12"/>
    <n v="1067"/>
    <n v="67543"/>
    <x v="2"/>
    <n v="281859"/>
    <n v="658.7"/>
    <n v="136552.41"/>
    <s v="Mid-Atlantic"/>
    <n v="4.7583296213808461"/>
    <n v="178.04083333333332"/>
    <n v="2.0023336457357073"/>
    <n v="3.3297008644104196"/>
    <n v="3.2596416534288606"/>
    <n v="1.0791812460476249"/>
    <n v="3.0281644194244697"/>
    <n v="0.67745452340709655"/>
    <n v="2.2505196183627949"/>
    <n v="0.30153644498594978"/>
    <d v="2007-09-01T00:00:00"/>
  </r>
  <r>
    <n v="785"/>
    <s v="Basic Sun Preparations"/>
    <n v="2007"/>
    <x v="8"/>
    <n v="690"/>
    <n v="2773.54"/>
    <x v="537"/>
    <n v="962.9"/>
    <n v="12"/>
    <n v="1067"/>
    <n v="67543"/>
    <x v="2"/>
    <n v="281859"/>
    <n v="658.7"/>
    <n v="136552.41"/>
    <s v="Mid-Atlantic"/>
    <n v="4.723231884057971"/>
    <n v="271.58583333333337"/>
    <n v="3.0543861293345831"/>
    <n v="3.5130883582480501"/>
    <n v="3.4430344336559964"/>
    <n v="1.0791812460476249"/>
    <n v="3.0281644194244697"/>
    <n v="0.67423926751079477"/>
    <n v="2.4339071122004254"/>
    <n v="0.48492393882358026"/>
    <d v="2007-12-01T00:00:00"/>
  </r>
  <r>
    <n v="795"/>
    <s v="Basic Sun Preparations"/>
    <n v="2007"/>
    <x v="3"/>
    <n v="328"/>
    <n v="1431.82"/>
    <x v="538"/>
    <n v="856.57"/>
    <n v="13"/>
    <n v="1115"/>
    <n v="57569"/>
    <x v="2"/>
    <n v="101248"/>
    <n v="685.7"/>
    <n v="121474.7"/>
    <s v="Mid-Atlantic"/>
    <n v="5.1298170731707318"/>
    <n v="129.42923076923077"/>
    <n v="1.5090403587443946"/>
    <n v="3.2259757223656016"/>
    <n v="3.1558884244521006"/>
    <n v="1.1139433523068367"/>
    <n v="3.0472748673841794"/>
    <n v="0.71010187865392227"/>
    <n v="2.1120323700587647"/>
    <n v="0.17870085498142191"/>
    <d v="2007-01-01T00:00:00"/>
  </r>
  <r>
    <n v="795"/>
    <s v="Basic Sun Preparations"/>
    <n v="2007"/>
    <x v="0"/>
    <n v="204"/>
    <n v="905.55"/>
    <x v="539"/>
    <n v="505"/>
    <n v="13"/>
    <n v="1115"/>
    <n v="57569"/>
    <x v="2"/>
    <n v="101248"/>
    <n v="685.7"/>
    <n v="121474.7"/>
    <s v="Mid-Atlantic"/>
    <n v="5.2166666666666668"/>
    <n v="81.861538461538458"/>
    <n v="0.95443946188340811"/>
    <n v="3.0270232545887037"/>
    <n v="2.956912434909154"/>
    <n v="1.1139433523068367"/>
    <n v="3.0472748673841794"/>
    <n v="0.71739308716280481"/>
    <n v="1.9130799022818668"/>
    <n v="-2.0251612795475851E-2"/>
    <d v="2007-02-01T00:00:00"/>
  </r>
  <r>
    <n v="795"/>
    <s v="Basic Sun Preparations"/>
    <n v="2007"/>
    <x v="1"/>
    <n v="224"/>
    <n v="955.16"/>
    <x v="540"/>
    <n v="500.62"/>
    <n v="13"/>
    <n v="1115"/>
    <n v="57569"/>
    <x v="2"/>
    <n v="101248"/>
    <n v="685.7"/>
    <n v="121474.7"/>
    <s v="Mid-Atlantic"/>
    <n v="5.0111607142857144"/>
    <n v="86.34615384615384"/>
    <n v="1.006726457399103"/>
    <n v="3.0501863496753607"/>
    <n v="2.9800761268684002"/>
    <n v="1.1139433523068367"/>
    <n v="3.0472748673841794"/>
    <n v="0.69993833134119798"/>
    <n v="1.936242997368524"/>
    <n v="2.9114822911812666E-3"/>
    <d v="2007-03-01T00:00:00"/>
  </r>
  <r>
    <n v="795"/>
    <s v="Basic Sun Preparations"/>
    <n v="2007"/>
    <x v="2"/>
    <n v="297"/>
    <n v="1340.87"/>
    <x v="541"/>
    <n v="722.28"/>
    <n v="13"/>
    <n v="1115"/>
    <n v="57569"/>
    <x v="2"/>
    <n v="101248"/>
    <n v="685.7"/>
    <n v="121474.7"/>
    <s v="Mid-Atlantic"/>
    <n v="5.3057912457912453"/>
    <n v="121.21692307692307"/>
    <n v="1.4132914798206277"/>
    <n v="3.1975066081590713"/>
    <n v="3.12738667418312"/>
    <n v="1.1139433523068367"/>
    <n v="3.0472748673841794"/>
    <n v="0.724750158841859"/>
    <n v="2.0835632558522343"/>
    <n v="0.15023174077489188"/>
    <d v="2007-04-01T00:00:00"/>
  </r>
  <r>
    <n v="795"/>
    <s v="Basic Sun Preparations"/>
    <n v="2007"/>
    <x v="5"/>
    <n v="499"/>
    <n v="2263.4699999999998"/>
    <x v="542"/>
    <n v="1188.8699999999999"/>
    <n v="13"/>
    <n v="1115"/>
    <n v="57569"/>
    <x v="2"/>
    <n v="101248"/>
    <n v="685.7"/>
    <n v="121474.7"/>
    <s v="Mid-Atlantic"/>
    <n v="5.330140280561122"/>
    <n v="204.5953846153846"/>
    <n v="2.3854170403587442"/>
    <n v="3.4248391847197386"/>
    <n v="3.3547747427363741"/>
    <n v="1.1139433523068367"/>
    <n v="3.0472748673841794"/>
    <n v="0.72673863909634873"/>
    <n v="2.3108958324129021"/>
    <n v="0.37756431733555917"/>
    <d v="2007-07-01T00:00:00"/>
  </r>
  <r>
    <n v="795"/>
    <s v="Basic Sun Preparations"/>
    <n v="2007"/>
    <x v="6"/>
    <n v="540"/>
    <n v="2474.64"/>
    <x v="543"/>
    <n v="1139.71"/>
    <n v="13"/>
    <n v="1115"/>
    <n v="57569"/>
    <x v="2"/>
    <n v="101248"/>
    <n v="685.7"/>
    <n v="121474.7"/>
    <s v="Mid-Atlantic"/>
    <n v="5.3850925925925921"/>
    <n v="223.68846153846152"/>
    <n v="2.6080269058295964"/>
    <n v="3.4635869348861825"/>
    <n v="3.3935120285684937"/>
    <n v="1.1139433523068367"/>
    <n v="3.0472748673841794"/>
    <n v="0.73119317506321391"/>
    <n v="2.3496435825793456"/>
    <n v="0.41631206750200295"/>
    <d v="2007-08-01T00:00:00"/>
  </r>
  <r>
    <n v="795"/>
    <s v="Basic Sun Preparations"/>
    <n v="2007"/>
    <x v="8"/>
    <n v="601"/>
    <n v="2558.83"/>
    <x v="544"/>
    <n v="1010.64"/>
    <n v="13"/>
    <n v="1115"/>
    <n v="57569"/>
    <x v="2"/>
    <n v="101248"/>
    <n v="685.7"/>
    <n v="121474.7"/>
    <s v="Mid-Atlantic"/>
    <n v="5.0032945091514147"/>
    <n v="231.30615384615385"/>
    <n v="2.6968430493273541"/>
    <n v="3.4781305395343307"/>
    <n v="3.4080414337909062"/>
    <n v="1.1139433523068367"/>
    <n v="3.0472748673841794"/>
    <n v="0.6992560675315912"/>
    <n v="2.3641871872274938"/>
    <n v="0.43085567215015119"/>
    <d v="2007-12-01T00:00:00"/>
  </r>
  <r>
    <n v="796"/>
    <s v="Basic Sun Preparations"/>
    <n v="2007"/>
    <x v="3"/>
    <n v="43"/>
    <n v="190.44"/>
    <x v="545"/>
    <n v="123.64"/>
    <n v="4"/>
    <n v="309"/>
    <n v="20142"/>
    <x v="2"/>
    <n v="52086"/>
    <n v="195.2"/>
    <n v="33273.300000000003"/>
    <s v="Mid-Atlantic"/>
    <n v="5.2039534883720933"/>
    <n v="55.942500000000003"/>
    <n v="0.72417475728155345"/>
    <n v="2.3498018618715921"/>
    <n v="2.2797581728024729"/>
    <n v="0.6020599913279624"/>
    <n v="2.4899584794248346"/>
    <n v="0.71633340629200559"/>
    <n v="1.7477418705436296"/>
    <n v="-0.14015661755324252"/>
    <d v="2007-01-01T00:00:00"/>
  </r>
  <r>
    <n v="796"/>
    <s v="Basic Sun Preparations"/>
    <n v="2007"/>
    <x v="0"/>
    <n v="34"/>
    <n v="172.01"/>
    <x v="546"/>
    <n v="96.9"/>
    <n v="4"/>
    <n v="309"/>
    <n v="20142"/>
    <x v="2"/>
    <n v="52086"/>
    <n v="195.2"/>
    <n v="33273.300000000003"/>
    <s v="Mid-Atlantic"/>
    <n v="5.9450000000000003"/>
    <n v="50.532499999999999"/>
    <n v="0.65414239482200642"/>
    <n v="2.3056307759969656"/>
    <n v="2.2355536958527553"/>
    <n v="0.6020599913279624"/>
    <n v="2.4899584794248346"/>
    <n v="0.77415185895471039"/>
    <n v="1.7035707846690031"/>
    <n v="-0.18432770342786917"/>
    <d v="2007-02-01T00:00:00"/>
  </r>
  <r>
    <n v="796"/>
    <s v="Basic Sun Preparations"/>
    <n v="2007"/>
    <x v="1"/>
    <n v="52"/>
    <n v="197.1"/>
    <x v="547"/>
    <n v="121.79"/>
    <n v="4"/>
    <n v="309"/>
    <n v="20142"/>
    <x v="2"/>
    <n v="52086"/>
    <n v="195.2"/>
    <n v="33273.300000000003"/>
    <s v="Mid-Atlantic"/>
    <n v="4.453269230769231"/>
    <n v="57.892499999999998"/>
    <n v="0.74941747572815531"/>
    <n v="2.3646822956496716"/>
    <n v="2.2946866242794433"/>
    <n v="0.6020599913279624"/>
    <n v="2.4899584794248346"/>
    <n v="0.64867895201487236"/>
    <n v="1.7626223043217091"/>
    <n v="-0.1252761837751632"/>
    <d v="2007-03-01T00:00:00"/>
  </r>
  <r>
    <n v="796"/>
    <s v="Basic Sun Preparations"/>
    <n v="2007"/>
    <x v="2"/>
    <n v="45"/>
    <n v="161.1"/>
    <x v="548"/>
    <n v="84.5"/>
    <n v="4"/>
    <n v="309"/>
    <n v="20142"/>
    <x v="2"/>
    <n v="52086"/>
    <n v="195.2"/>
    <n v="33273.300000000003"/>
    <s v="Mid-Atlantic"/>
    <n v="4.2062222222222223"/>
    <n v="47.32"/>
    <n v="0.61255663430420715"/>
    <n v="2.2771047272838549"/>
    <n v="2.2070955404192181"/>
    <n v="0.6020599913279624"/>
    <n v="2.4899584794248346"/>
    <n v="0.62389221350851143"/>
    <n v="1.6750447359558929"/>
    <n v="-0.21285375214097949"/>
    <d v="2007-04-01T00:00:00"/>
  </r>
  <r>
    <n v="796"/>
    <s v="Basic Sun Preparations"/>
    <n v="2007"/>
    <x v="7"/>
    <n v="126"/>
    <n v="550.80999999999995"/>
    <x v="549"/>
    <n v="341.96"/>
    <n v="4"/>
    <n v="309"/>
    <n v="20142"/>
    <x v="2"/>
    <n v="52086"/>
    <n v="195.2"/>
    <n v="33273.300000000003"/>
    <s v="Mid-Atlantic"/>
    <n v="5.1368253968253965"/>
    <n v="161.81"/>
    <n v="2.0946278317152105"/>
    <n v="2.8110653492137176"/>
    <n v="2.7410018163078265"/>
    <n v="0.6020599913279624"/>
    <n v="2.4899584794248346"/>
    <n v="0.7106948040961546"/>
    <n v="2.2090053578857551"/>
    <n v="0.32110686978888292"/>
    <d v="2007-05-01T00:00:00"/>
  </r>
  <r>
    <n v="796"/>
    <s v="Basic Sun Preparations"/>
    <n v="2007"/>
    <x v="4"/>
    <n v="184"/>
    <n v="726.44"/>
    <x v="550"/>
    <n v="383.7"/>
    <n v="4"/>
    <n v="309"/>
    <n v="20142"/>
    <x v="2"/>
    <n v="52086"/>
    <n v="195.2"/>
    <n v="33273.300000000003"/>
    <s v="Mid-Atlantic"/>
    <n v="4.6390760869565222"/>
    <n v="213.39750000000001"/>
    <n v="2.7624271844660195"/>
    <n v="2.9312493185880886"/>
    <n v="2.8611997497489812"/>
    <n v="0.6020599913279624"/>
    <n v="2.4899584794248346"/>
    <n v="0.66643149557855208"/>
    <n v="2.3291893272601261"/>
    <n v="0.44129083916325385"/>
    <d v="2007-06-01T00:00:00"/>
  </r>
  <r>
    <n v="796"/>
    <s v="Basic Sun Preparations"/>
    <n v="2007"/>
    <x v="5"/>
    <n v="111"/>
    <n v="491.72"/>
    <x v="551"/>
    <n v="248.8"/>
    <n v="4"/>
    <n v="309"/>
    <n v="20142"/>
    <x v="2"/>
    <n v="52086"/>
    <n v="195.2"/>
    <n v="33273.300000000003"/>
    <s v="Mid-Atlantic"/>
    <n v="5.2050450450450452"/>
    <n v="144.44"/>
    <n v="1.8697734627831715"/>
    <n v="2.7617474710827512"/>
    <n v="2.6917178729494919"/>
    <n v="0.6020599913279624"/>
    <n v="2.4899584794248346"/>
    <n v="0.71642449229609395"/>
    <n v="2.1596874797547891"/>
    <n v="0.27178899165791676"/>
    <d v="2007-07-01T00:00:00"/>
  </r>
  <r>
    <n v="796"/>
    <s v="Basic Sun Preparations"/>
    <n v="2007"/>
    <x v="6"/>
    <n v="106"/>
    <n v="411.57"/>
    <x v="552"/>
    <n v="221.73"/>
    <n v="4"/>
    <n v="309"/>
    <n v="20142"/>
    <x v="2"/>
    <n v="52086"/>
    <n v="195.2"/>
    <n v="33273.300000000003"/>
    <s v="Mid-Atlantic"/>
    <n v="4.5625471698113209"/>
    <n v="120.9075"/>
    <n v="1.5651456310679612"/>
    <n v="2.6845132326981505"/>
    <n v="2.6144437108200069"/>
    <n v="0.6020599913279624"/>
    <n v="2.4899584794248346"/>
    <n v="0.65920736743338015"/>
    <n v="2.0824532413701879"/>
    <n v="0.19455475327331576"/>
    <d v="2007-08-01T00:00:00"/>
  </r>
  <r>
    <n v="796"/>
    <s v="Basic Sun Preparations"/>
    <n v="2007"/>
    <x v="9"/>
    <n v="156"/>
    <n v="638.95000000000005"/>
    <x v="553"/>
    <n v="223"/>
    <n v="4"/>
    <n v="309"/>
    <n v="20142"/>
    <x v="2"/>
    <n v="52086"/>
    <n v="195.2"/>
    <n v="33273.300000000003"/>
    <s v="Mid-Atlantic"/>
    <n v="4.813076923076923"/>
    <n v="187.71"/>
    <n v="2.4299029126213592"/>
    <n v="2.8755474010251461"/>
    <n v="2.8054668744749911"/>
    <n v="0.6020599913279624"/>
    <n v="2.4899584794248346"/>
    <n v="0.68242280267068456"/>
    <n v="2.2734874096971835"/>
    <n v="0.38558892160031144"/>
    <d v="2007-09-01T00:00:00"/>
  </r>
  <r>
    <n v="796"/>
    <s v="Basic Sun Preparations"/>
    <n v="2007"/>
    <x v="10"/>
    <n v="521"/>
    <n v="2258.69"/>
    <x v="554"/>
    <n v="837.5"/>
    <n v="4"/>
    <n v="309"/>
    <n v="20142"/>
    <x v="2"/>
    <n v="52086"/>
    <n v="195.2"/>
    <n v="33273.300000000003"/>
    <s v="Mid-Atlantic"/>
    <n v="5.0941266794625717"/>
    <n v="663.51"/>
    <n v="8.5891262135922322"/>
    <n v="3.4239074639874851"/>
    <n v="3.3538566290930567"/>
    <n v="0.6020599913279624"/>
    <n v="2.4899584794248346"/>
    <n v="0.70706974068796047"/>
    <n v="2.8218474726595226"/>
    <n v="0.9339489845626503"/>
    <d v="2007-10-01T00:00:00"/>
  </r>
  <r>
    <n v="796"/>
    <s v="Basic Sun Preparations"/>
    <n v="2007"/>
    <x v="11"/>
    <n v="350"/>
    <n v="1488.73"/>
    <x v="555"/>
    <n v="478.84"/>
    <n v="4"/>
    <n v="309"/>
    <n v="20142"/>
    <x v="2"/>
    <n v="52086"/>
    <n v="195.2"/>
    <n v="33273.300000000003"/>
    <s v="Mid-Atlantic"/>
    <n v="4.9981142857142853"/>
    <n v="437.33499999999998"/>
    <n v="5.6612944983818769"/>
    <n v="3.2428742267304655"/>
    <n v="3.1728159401009215"/>
    <n v="0.6020599913279624"/>
    <n v="2.4899584794248346"/>
    <n v="0.69880618238018999"/>
    <n v="2.640814235402503"/>
    <n v="0.75291574730563104"/>
    <d v="2007-11-01T00:00:00"/>
  </r>
  <r>
    <n v="796"/>
    <s v="Basic Sun Preparations"/>
    <n v="2007"/>
    <x v="8"/>
    <n v="196"/>
    <n v="784.67"/>
    <x v="556"/>
    <n v="298.68"/>
    <n v="4"/>
    <n v="309"/>
    <n v="20142"/>
    <x v="2"/>
    <n v="52086"/>
    <n v="195.2"/>
    <n v="33273.300000000003"/>
    <s v="Mid-Atlantic"/>
    <n v="4.7043367346938769"/>
    <n v="230.51249999999999"/>
    <n v="2.9839805825242718"/>
    <n v="2.9647544721765389"/>
    <n v="2.8946870487051681"/>
    <n v="0.6020599913279624"/>
    <n v="2.4899584794248346"/>
    <n v="0.67249840082006263"/>
    <n v="2.3626944808485764"/>
    <n v="0.47479599275170403"/>
    <d v="2007-12-01T00:00:00"/>
  </r>
  <r>
    <n v="814"/>
    <s v="Basic Sun Preparations"/>
    <n v="2007"/>
    <x v="3"/>
    <n v="81"/>
    <n v="387.62"/>
    <x v="557"/>
    <n v="193.04"/>
    <n v="7"/>
    <n v="448"/>
    <n v="24774"/>
    <x v="2"/>
    <n v="98877"/>
    <n v="262.7"/>
    <n v="40919.17"/>
    <s v="Mid-Atlantic"/>
    <n v="5.6232098765432097"/>
    <n v="65.068571428571431"/>
    <n v="1.0166964285714286"/>
    <n v="2.6584693119778802"/>
    <n v="2.5884061772165801"/>
    <n v="0.84509804001425681"/>
    <n v="2.651278013998144"/>
    <n v="0.74998429309923054"/>
    <n v="1.8133712719636235"/>
    <n v="7.1912979797363564E-3"/>
    <d v="2007-01-01T00:00:00"/>
  </r>
  <r>
    <n v="814"/>
    <s v="Basic Sun Preparations"/>
    <n v="2007"/>
    <x v="0"/>
    <n v="82"/>
    <n v="350.82"/>
    <x v="558"/>
    <n v="196.58"/>
    <n v="7"/>
    <n v="448"/>
    <n v="24774"/>
    <x v="2"/>
    <n v="98877"/>
    <n v="262.7"/>
    <n v="40919.17"/>
    <s v="Mid-Atlantic"/>
    <n v="5.0273170731707317"/>
    <n v="58.89142857142857"/>
    <n v="0.9201785714285714"/>
    <n v="2.6151501294530184"/>
    <n v="2.5450843442209274"/>
    <n v="0.84509804001425681"/>
    <n v="2.651278013998144"/>
    <n v="0.70133627706930168"/>
    <n v="1.7700520894387615"/>
    <n v="-3.612788454512568E-2"/>
    <d v="2007-02-01T00:00:00"/>
  </r>
  <r>
    <n v="814"/>
    <s v="Basic Sun Preparations"/>
    <n v="2007"/>
    <x v="1"/>
    <n v="107"/>
    <n v="476.21"/>
    <x v="559"/>
    <n v="236.53"/>
    <n v="7"/>
    <n v="448"/>
    <n v="24774"/>
    <x v="2"/>
    <n v="98877"/>
    <n v="262.7"/>
    <n v="40919.17"/>
    <s v="Mid-Atlantic"/>
    <n v="5.23"/>
    <n v="79.944285714285712"/>
    <n v="1.2491294642857143"/>
    <n v="2.7478854665524839"/>
    <n v="2.6777985109748244"/>
    <n v="0.84509804001425681"/>
    <n v="2.651278013998144"/>
    <n v="0.71850168886727428"/>
    <n v="1.902787426538227"/>
    <n v="9.6607452554339862E-2"/>
    <d v="2007-03-01T00:00:00"/>
  </r>
  <r>
    <n v="814"/>
    <s v="Basic Sun Preparations"/>
    <n v="2007"/>
    <x v="2"/>
    <n v="136"/>
    <n v="605.39"/>
    <x v="560"/>
    <n v="265.45"/>
    <n v="7"/>
    <n v="448"/>
    <n v="24774"/>
    <x v="2"/>
    <n v="98877"/>
    <n v="262.7"/>
    <n v="40919.17"/>
    <s v="Mid-Atlantic"/>
    <n v="5.2308088235294115"/>
    <n v="101.62714285714286"/>
    <n v="1.5879241071428571"/>
    <n v="2.8521077560207719"/>
    <n v="2.7820352428830453"/>
    <n v="0.84509804001425681"/>
    <n v="2.651278013998144"/>
    <n v="0.71856884765055429"/>
    <n v="2.007009716006515"/>
    <n v="0.20082974202262785"/>
    <d v="2007-04-01T00:00:00"/>
  </r>
  <r>
    <n v="814"/>
    <s v="Basic Sun Preparations"/>
    <n v="2007"/>
    <x v="7"/>
    <n v="176"/>
    <n v="889.59"/>
    <x v="561"/>
    <n v="412.38"/>
    <n v="7"/>
    <n v="448"/>
    <n v="24774"/>
    <x v="2"/>
    <n v="98877"/>
    <n v="262.7"/>
    <n v="40919.17"/>
    <s v="Mid-Atlantic"/>
    <n v="5.9396590909090916"/>
    <n v="149.34"/>
    <n v="2.3334375000000001"/>
    <n v="3.0192741870064936"/>
    <n v="2.9491898923031479"/>
    <n v="0.84509804001425681"/>
    <n v="2.651278013998144"/>
    <n v="0.77376151919234393"/>
    <n v="2.1741761469922367"/>
    <n v="0.36799617300834969"/>
    <d v="2007-05-01T00:00:00"/>
  </r>
  <r>
    <n v="814"/>
    <s v="Basic Sun Preparations"/>
    <n v="2007"/>
    <x v="4"/>
    <n v="258"/>
    <n v="1244.52"/>
    <x v="562"/>
    <n v="553.38"/>
    <n v="7"/>
    <n v="448"/>
    <n v="24774"/>
    <x v="2"/>
    <n v="98877"/>
    <n v="262.7"/>
    <n v="40919.17"/>
    <s v="Mid-Atlantic"/>
    <n v="5.6680620155038755"/>
    <n v="208.90857142857141"/>
    <n v="3.2641964285714282"/>
    <n v="3.1650542992753827"/>
    <n v="3.0950018803096939"/>
    <n v="0.84509804001425681"/>
    <n v="2.651278013998144"/>
    <n v="0.75343459331215268"/>
    <n v="2.3199562592611258"/>
    <n v="0.51377628527723884"/>
    <d v="2007-06-01T00:00:00"/>
  </r>
  <r>
    <n v="814"/>
    <s v="Basic Sun Preparations"/>
    <n v="2007"/>
    <x v="5"/>
    <n v="195"/>
    <n v="882.27"/>
    <x v="563"/>
    <n v="453.34"/>
    <n v="7"/>
    <n v="448"/>
    <n v="24774"/>
    <x v="2"/>
    <n v="98877"/>
    <n v="262.7"/>
    <n v="40919.17"/>
    <s v="Mid-Atlantic"/>
    <n v="5.3162051282051284"/>
    <n v="148.09428571428572"/>
    <n v="2.3139732142857143"/>
    <n v="3.0156363414076357"/>
    <n v="2.9456015120772752"/>
    <n v="0.84509804001425681"/>
    <n v="2.651278013998144"/>
    <n v="0.72560173004511785"/>
    <n v="2.1705383013933788"/>
    <n v="0.36435832740949181"/>
    <d v="2007-07-01T00:00:00"/>
  </r>
  <r>
    <n v="814"/>
    <s v="Basic Sun Preparations"/>
    <n v="2007"/>
    <x v="6"/>
    <n v="208"/>
    <n v="837.56"/>
    <x v="564"/>
    <n v="400.97"/>
    <n v="7"/>
    <n v="448"/>
    <n v="24774"/>
    <x v="2"/>
    <n v="98877"/>
    <n v="262.7"/>
    <n v="40919.17"/>
    <s v="Mid-Atlantic"/>
    <n v="4.7318269230769232"/>
    <n v="140.60285714285715"/>
    <n v="2.1969196428571429"/>
    <n v="2.9930921859382429"/>
    <n v="2.9230159282289421"/>
    <n v="0.84509804001425681"/>
    <n v="2.651278013998144"/>
    <n v="0.67502885097548126"/>
    <n v="2.147994145923986"/>
    <n v="0.34181417194009883"/>
    <d v="2007-08-01T00:00:00"/>
  </r>
  <r>
    <n v="814"/>
    <s v="Basic Sun Preparations"/>
    <n v="2007"/>
    <x v="9"/>
    <n v="326"/>
    <n v="1353.63"/>
    <x v="565"/>
    <n v="630.46"/>
    <n v="7"/>
    <n v="448"/>
    <n v="24774"/>
    <x v="2"/>
    <n v="98877"/>
    <n v="262.7"/>
    <n v="40919.17"/>
    <s v="Mid-Atlantic"/>
    <n v="4.8792331288343558"/>
    <n v="227.23285714285717"/>
    <n v="3.5505133928571433"/>
    <n v="3.201569169184002"/>
    <n v="3.1314999709092506"/>
    <n v="0.84509804001425681"/>
    <n v="2.651278013998144"/>
    <n v="0.68835156911606288"/>
    <n v="2.3564711291697451"/>
    <n v="0.55029115518585792"/>
    <d v="2007-09-01T00:00:00"/>
  </r>
  <r>
    <n v="814"/>
    <s v="Basic Sun Preparations"/>
    <n v="2007"/>
    <x v="10"/>
    <n v="749"/>
    <n v="2923.93"/>
    <x v="566"/>
    <n v="1329.62"/>
    <n v="7"/>
    <n v="448"/>
    <n v="24774"/>
    <x v="2"/>
    <n v="98877"/>
    <n v="262.7"/>
    <n v="40919.17"/>
    <s v="Mid-Atlantic"/>
    <n v="4.5870894526034709"/>
    <n v="490.81857142857143"/>
    <n v="7.6690401785714286"/>
    <n v="3.536019027069139"/>
    <n v="3.4659669712346495"/>
    <n v="0.84509804001425681"/>
    <n v="2.651278013998144"/>
    <n v="0.66153720936967231"/>
    <n v="2.690920987054882"/>
    <n v="0.88474101307099484"/>
    <d v="2007-10-01T00:00:00"/>
  </r>
  <r>
    <n v="814"/>
    <s v="Basic Sun Preparations"/>
    <n v="2007"/>
    <x v="11"/>
    <n v="485"/>
    <n v="1969.63"/>
    <x v="567"/>
    <n v="962.13"/>
    <n v="7"/>
    <n v="448"/>
    <n v="24774"/>
    <x v="2"/>
    <n v="98877"/>
    <n v="262.7"/>
    <n v="40919.17"/>
    <s v="Mid-Atlantic"/>
    <n v="4.7721649484536082"/>
    <n v="330.64285714285717"/>
    <n v="5.1662946428571432"/>
    <n v="3.3644571851188294"/>
    <n v="3.2943846505015557"/>
    <n v="0.84509804001425681"/>
    <n v="2.651278013998144"/>
    <n v="0.6787154465165659"/>
    <n v="2.5193591451045729"/>
    <n v="0.71317917112068552"/>
    <d v="2007-11-01T00:00:00"/>
  </r>
  <r>
    <n v="814"/>
    <s v="Basic Sun Preparations"/>
    <n v="2007"/>
    <x v="8"/>
    <n v="299"/>
    <n v="1201.02"/>
    <x v="568"/>
    <n v="549.34"/>
    <n v="7"/>
    <n v="448"/>
    <n v="24774"/>
    <x v="2"/>
    <n v="98877"/>
    <n v="262.7"/>
    <n v="40919.17"/>
    <s v="Mid-Atlantic"/>
    <n v="4.7197324414715718"/>
    <n v="201.6"/>
    <n v="3.15"/>
    <n v="3.1495885677877444"/>
    <n v="3.0795502395572081"/>
    <n v="0.84509804001425681"/>
    <n v="2.651278013998144"/>
    <n v="0.67391737946331487"/>
    <n v="2.3044905277734875"/>
    <n v="0.49831055378960049"/>
    <d v="2007-12-01T00:00:00"/>
  </r>
  <r>
    <n v="850"/>
    <s v="Basic Sun Preparations"/>
    <n v="2007"/>
    <x v="3"/>
    <n v="299"/>
    <n v="1402.31"/>
    <x v="569"/>
    <n v="668.02"/>
    <n v="12"/>
    <n v="658"/>
    <n v="40572"/>
    <x v="2"/>
    <n v="133236"/>
    <n v="378.2"/>
    <n v="72853.679999999993"/>
    <s v="Mid-Atlantic"/>
    <n v="5.5112040133779265"/>
    <n v="137.32083333333333"/>
    <n v="2.5043313069908812"/>
    <n v="3.2169176763312683"/>
    <n v="3.1468440310395129"/>
    <n v="1.0791812460476249"/>
    <n v="2.8182258936139557"/>
    <n v="0.74124648800683868"/>
    <n v="2.1377364302836432"/>
    <n v="0.39869178271731276"/>
    <d v="2007-01-01T00:00:00"/>
  </r>
  <r>
    <n v="850"/>
    <s v="Basic Sun Preparations"/>
    <n v="2007"/>
    <x v="0"/>
    <n v="145"/>
    <n v="615.97"/>
    <x v="570"/>
    <n v="334.18"/>
    <n v="12"/>
    <n v="658"/>
    <n v="40572"/>
    <x v="2"/>
    <n v="133236"/>
    <n v="378.2"/>
    <n v="72853.679999999993"/>
    <s v="Mid-Atlantic"/>
    <n v="4.991931034482759"/>
    <n v="60.319166666666668"/>
    <n v="1.1000455927051673"/>
    <n v="2.8596365789993921"/>
    <n v="2.7895595609440877"/>
    <n v="1.0791812460476249"/>
    <n v="2.8182258936139557"/>
    <n v="0.698268576764417"/>
    <n v="1.7804553329517669"/>
    <n v="4.1410685385436422E-2"/>
    <d v="2007-02-01T00:00:00"/>
  </r>
  <r>
    <n v="850"/>
    <s v="Basic Sun Preparations"/>
    <n v="2007"/>
    <x v="1"/>
    <n v="203"/>
    <n v="987.28"/>
    <x v="571"/>
    <n v="514.38"/>
    <n v="12"/>
    <n v="658"/>
    <n v="40572"/>
    <x v="2"/>
    <n v="133236"/>
    <n v="378.2"/>
    <n v="72853.679999999993"/>
    <s v="Mid-Atlantic"/>
    <n v="5.7147783251231523"/>
    <n v="96.674999999999997"/>
    <n v="1.7630699088145896"/>
    <n v="3.0644954267927278"/>
    <n v="2.9944403393055223"/>
    <n v="1.0791812460476249"/>
    <n v="2.8182258936139557"/>
    <n v="0.7569993888795149"/>
    <n v="1.9853141807451031"/>
    <n v="0.2462695331787724"/>
    <d v="2007-03-01T00:00:00"/>
  </r>
  <r>
    <n v="850"/>
    <s v="Basic Sun Preparations"/>
    <n v="2007"/>
    <x v="2"/>
    <n v="179"/>
    <n v="945.54"/>
    <x v="572"/>
    <n v="433.18"/>
    <n v="12"/>
    <n v="658"/>
    <n v="40572"/>
    <x v="2"/>
    <n v="133236"/>
    <n v="378.2"/>
    <n v="72853.679999999993"/>
    <s v="Mid-Atlantic"/>
    <n v="6.2068156424581007"/>
    <n v="92.584999999999994"/>
    <n v="1.6884802431610941"/>
    <n v="3.0457218769529812"/>
    <n v="2.9756799059064147"/>
    <n v="1.0791812460476249"/>
    <n v="2.8182258936139557"/>
    <n v="0.79286884597308804"/>
    <n v="1.9665406309053564"/>
    <n v="0.22749598333902568"/>
    <d v="2007-04-01T00:00:00"/>
  </r>
  <r>
    <n v="850"/>
    <s v="Basic Sun Preparations"/>
    <n v="2007"/>
    <x v="7"/>
    <n v="398"/>
    <n v="1951.06"/>
    <x v="573"/>
    <n v="913.09"/>
    <n v="12"/>
    <n v="658"/>
    <n v="40572"/>
    <x v="2"/>
    <n v="133236"/>
    <n v="378.2"/>
    <n v="72853.679999999993"/>
    <s v="Mid-Atlantic"/>
    <n v="5.7602010050251256"/>
    <n v="191.04666666666665"/>
    <n v="3.4841337386018236"/>
    <n v="3.3603207106792126"/>
    <n v="3.2902706252470248"/>
    <n v="1.0791812460476249"/>
    <n v="2.8182258936139557"/>
    <n v="0.76043763860552482"/>
    <n v="2.2811394646315879"/>
    <n v="0.5420948170652572"/>
    <d v="2007-05-01T00:00:00"/>
  </r>
  <r>
    <n v="850"/>
    <s v="Basic Sun Preparations"/>
    <n v="2007"/>
    <x v="4"/>
    <n v="407"/>
    <n v="1946.88"/>
    <x v="574"/>
    <n v="820.23"/>
    <n v="12"/>
    <n v="658"/>
    <n v="40572"/>
    <x v="2"/>
    <n v="133236"/>
    <n v="378.2"/>
    <n v="72853.679999999993"/>
    <s v="Mid-Atlantic"/>
    <n v="5.620712530712531"/>
    <n v="190.63583333333335"/>
    <n v="3.4766413373860185"/>
    <n v="3.359385783253646"/>
    <n v="3.289339183700867"/>
    <n v="1.0791812460476249"/>
    <n v="2.8182258936139557"/>
    <n v="0.74979137402842611"/>
    <n v="2.2802045372060213"/>
    <n v="0.54115988963969075"/>
    <d v="2007-06-01T00:00:00"/>
  </r>
  <r>
    <n v="850"/>
    <s v="Basic Sun Preparations"/>
    <n v="2007"/>
    <x v="5"/>
    <n v="281"/>
    <n v="1367.13"/>
    <x v="575"/>
    <n v="664.98"/>
    <n v="12"/>
    <n v="658"/>
    <n v="40572"/>
    <x v="2"/>
    <n v="133236"/>
    <n v="378.2"/>
    <n v="72853.679999999993"/>
    <s v="Mid-Atlantic"/>
    <n v="5.717188612099644"/>
    <n v="133.8775"/>
    <n v="2.4415349544072948"/>
    <n v="3.205888839886172"/>
    <n v="3.1358098134692569"/>
    <n v="1.0791812460476249"/>
    <n v="2.8182258936139557"/>
    <n v="0.75718251998109221"/>
    <n v="2.1267075938385473"/>
    <n v="0.38766294627221659"/>
    <d v="2007-07-01T00:00:00"/>
  </r>
  <r>
    <n v="850"/>
    <s v="Basic Sun Preparations"/>
    <n v="2007"/>
    <x v="6"/>
    <n v="343"/>
    <n v="1512.54"/>
    <x v="576"/>
    <n v="573.47"/>
    <n v="12"/>
    <n v="658"/>
    <n v="40572"/>
    <x v="2"/>
    <n v="133236"/>
    <n v="378.2"/>
    <n v="72853.679999999993"/>
    <s v="Mid-Atlantic"/>
    <n v="5.1821282798833819"/>
    <n v="148.1225"/>
    <n v="2.7013221884498479"/>
    <n v="3.2498022794752743"/>
    <n v="3.1797068686465368"/>
    <n v="1.0791812460476249"/>
    <n v="2.8182258936139557"/>
    <n v="0.7145081594325039"/>
    <n v="2.1706210334276497"/>
    <n v="0.43157638586131886"/>
    <d v="2007-08-01T00:00:00"/>
  </r>
  <r>
    <n v="850"/>
    <s v="Basic Sun Preparations"/>
    <n v="2007"/>
    <x v="9"/>
    <n v="582"/>
    <n v="2537.6"/>
    <x v="577"/>
    <n v="819.47"/>
    <n v="12"/>
    <n v="658"/>
    <n v="40572"/>
    <x v="2"/>
    <n v="133236"/>
    <n v="378.2"/>
    <n v="72853.679999999993"/>
    <s v="Mid-Atlantic"/>
    <n v="5.123333333333334"/>
    <n v="248.48166666666668"/>
    <n v="4.5315805471124619"/>
    <n v="3.4744755974299713"/>
    <n v="3.4044231656375099"/>
    <n v="1.0791812460476249"/>
    <n v="2.8182258936139557"/>
    <n v="0.70955261278008275"/>
    <n v="2.3952943513823466"/>
    <n v="0.65624970381601566"/>
    <d v="2007-09-01T00:00:00"/>
  </r>
  <r>
    <n v="850"/>
    <s v="Basic Sun Preparations"/>
    <n v="2007"/>
    <x v="8"/>
    <n v="544"/>
    <n v="2360.27"/>
    <x v="578"/>
    <n v="800.34"/>
    <n v="12"/>
    <n v="658"/>
    <n v="40572"/>
    <x v="2"/>
    <n v="133236"/>
    <n v="378.2"/>
    <n v="72853.679999999993"/>
    <s v="Mid-Atlantic"/>
    <n v="5.0983455882352944"/>
    <n v="231.125"/>
    <n v="4.2150455927051675"/>
    <n v="3.4430281702148542"/>
    <n v="3.3729616863612013"/>
    <n v="1.0791812460476249"/>
    <n v="2.8182258936139557"/>
    <n v="0.70742927051667437"/>
    <n v="2.3638469241672295"/>
    <n v="0.62480227660089882"/>
    <d v="2007-12-01T00:00:00"/>
  </r>
  <r>
    <n v="866"/>
    <s v="Basic Sun Preparations"/>
    <n v="2007"/>
    <x v="3"/>
    <n v="536"/>
    <n v="2281.92"/>
    <x v="579"/>
    <n v="1129.42"/>
    <n v="18"/>
    <n v="2147"/>
    <n v="94903"/>
    <x v="2"/>
    <n v="356149"/>
    <n v="887.2"/>
    <n v="198522.47"/>
    <s v="Mid-Atlantic"/>
    <n v="5.0025000000000004"/>
    <n v="148.96333333333334"/>
    <n v="1.2488775034932464"/>
    <n v="3.428351887001019"/>
    <n v="3.3583004147677489"/>
    <n v="1.255272505103306"/>
    <n v="3.3318320444362488"/>
    <n v="0.69918709730824902"/>
    <n v="2.173079381897713"/>
    <n v="9.6519842564770364E-2"/>
    <d v="2007-01-01T00:00:00"/>
  </r>
  <r>
    <n v="866"/>
    <s v="Basic Sun Preparations"/>
    <n v="2007"/>
    <x v="0"/>
    <n v="488"/>
    <n v="2115.12"/>
    <x v="580"/>
    <n v="1112.18"/>
    <n v="18"/>
    <n v="2147"/>
    <n v="94903"/>
    <x v="2"/>
    <n v="356149"/>
    <n v="887.2"/>
    <n v="198522.47"/>
    <s v="Mid-Atlantic"/>
    <n v="5.0933811475409838"/>
    <n v="138.08722222222224"/>
    <n v="1.1576944573823942"/>
    <n v="3.3954259984891597"/>
    <n v="3.3253350118337255"/>
    <n v="1.255272505103306"/>
    <n v="3.3318320444362488"/>
    <n v="0.70700617648644926"/>
    <n v="2.1401534933858537"/>
    <n v="6.3593954052911281E-2"/>
    <d v="2007-02-01T00:00:00"/>
  </r>
  <r>
    <n v="866"/>
    <s v="Basic Sun Preparations"/>
    <n v="2007"/>
    <x v="1"/>
    <n v="512"/>
    <n v="2151"/>
    <x v="581"/>
    <n v="977.19"/>
    <n v="18"/>
    <n v="2147"/>
    <n v="94903"/>
    <x v="2"/>
    <n v="356149"/>
    <n v="887.2"/>
    <n v="198522.47"/>
    <s v="Mid-Atlantic"/>
    <n v="4.9369140624999996"/>
    <n v="140.42777777777778"/>
    <n v="1.1773171867722403"/>
    <n v="3.4027255284410836"/>
    <n v="3.3326404103874627"/>
    <n v="1.255272505103306"/>
    <n v="3.3318320444362488"/>
    <n v="0.69345556746525261"/>
    <n v="2.1474530233377775"/>
    <n v="7.089348400483475E-2"/>
    <d v="2007-03-01T00:00:00"/>
  </r>
  <r>
    <n v="866"/>
    <s v="Basic Sun Preparations"/>
    <n v="2007"/>
    <x v="2"/>
    <n v="549"/>
    <n v="2202.19"/>
    <x v="582"/>
    <n v="1066.96"/>
    <n v="18"/>
    <n v="2147"/>
    <n v="94903"/>
    <x v="2"/>
    <n v="356149"/>
    <n v="887.2"/>
    <n v="198522.47"/>
    <s v="Mid-Atlantic"/>
    <n v="4.7133515482695811"/>
    <n v="143.75722222222223"/>
    <n v="1.2052305542617607"/>
    <n v="3.4129021775430104"/>
    <n v="3.342854786203314"/>
    <n v="1.255272505103306"/>
    <n v="3.3318320444362488"/>
    <n v="0.67332983309291872"/>
    <n v="2.1576296724397044"/>
    <n v="8.1070133106761949E-2"/>
    <d v="2007-04-01T00:00:00"/>
  </r>
  <r>
    <n v="926"/>
    <s v="Basic Sun Preparations"/>
    <n v="2007"/>
    <x v="3"/>
    <n v="348"/>
    <n v="1423.76"/>
    <x v="583"/>
    <n v="660.84"/>
    <n v="18"/>
    <n v="1161"/>
    <n v="65854"/>
    <x v="2"/>
    <n v="309259"/>
    <n v="633.20000000000005"/>
    <n v="123224.53"/>
    <s v="Mid-Atlantic"/>
    <n v="4.8073563218390802"/>
    <n v="92.942222222222227"/>
    <n v="1.4409646856158485"/>
    <n v="3.2234855572284125"/>
    <n v="3.1534367874327702"/>
    <n v="1.255272505103306"/>
    <n v="3.064832219738574"/>
    <n v="0.68190631328183171"/>
    <n v="1.9682130521251067"/>
    <n v="0.15865333748983884"/>
    <d v="2007-01-01T00:00:00"/>
  </r>
  <r>
    <n v="926"/>
    <s v="Basic Sun Preparations"/>
    <n v="2007"/>
    <x v="0"/>
    <n v="218"/>
    <n v="899.81"/>
    <x v="584"/>
    <n v="406.43"/>
    <n v="18"/>
    <n v="1161"/>
    <n v="65854"/>
    <x v="2"/>
    <n v="309259"/>
    <n v="633.20000000000005"/>
    <n v="123224.53"/>
    <s v="Mid-Atlantic"/>
    <n v="4.8499999999999996"/>
    <n v="58.738888888888887"/>
    <n v="0.91068044788975022"/>
    <n v="3.0241982322068686"/>
    <n v="2.9541508153695419"/>
    <n v="1.255272505103306"/>
    <n v="3.064832219738574"/>
    <n v="0.68574173860226362"/>
    <n v="1.7689257271035623"/>
    <n v="-4.063398753170535E-2"/>
    <d v="2007-02-01T00:00:00"/>
  </r>
  <r>
    <n v="926"/>
    <s v="Basic Sun Preparations"/>
    <n v="2007"/>
    <x v="1"/>
    <n v="366"/>
    <n v="1573.41"/>
    <x v="585"/>
    <n v="765.42"/>
    <n v="18"/>
    <n v="1161"/>
    <n v="65854"/>
    <x v="2"/>
    <n v="309259"/>
    <n v="633.20000000000005"/>
    <n v="123224.53"/>
    <s v="Mid-Atlantic"/>
    <n v="5.0514480874316936"/>
    <n v="102.71277777777777"/>
    <n v="1.5924461670973298"/>
    <n v="3.2668969795982439"/>
    <n v="3.196841906053665"/>
    <n v="1.255272505103306"/>
    <n v="3.064832219738574"/>
    <n v="0.7034158942038331"/>
    <n v="2.0116244744949379"/>
    <n v="0.2020647598596699"/>
    <d v="2007-03-01T00:00:00"/>
  </r>
  <r>
    <n v="926"/>
    <s v="Basic Sun Preparations"/>
    <n v="2007"/>
    <x v="2"/>
    <n v="403"/>
    <n v="1675.44"/>
    <x v="586"/>
    <n v="770.22"/>
    <n v="18"/>
    <n v="1161"/>
    <n v="65854"/>
    <x v="2"/>
    <n v="309259"/>
    <n v="633.20000000000005"/>
    <n v="123224.53"/>
    <s v="Mid-Atlantic"/>
    <n v="4.885260545905707"/>
    <n v="109.37555555555555"/>
    <n v="1.6957450473729543"/>
    <n v="3.2941927770682988"/>
    <n v="3.2241288797179983"/>
    <n v="1.255272505103306"/>
    <n v="3.064832219738574"/>
    <n v="0.68888773092718947"/>
    <n v="2.0389202719649928"/>
    <n v="0.22936055732972505"/>
    <d v="2007-04-01T00:00:00"/>
  </r>
  <r>
    <n v="926"/>
    <s v="Basic Sun Preparations"/>
    <n v="2007"/>
    <x v="7"/>
    <n v="668"/>
    <n v="2697.38"/>
    <x v="587"/>
    <n v="1232.96"/>
    <n v="18"/>
    <n v="1161"/>
    <n v="65854"/>
    <x v="2"/>
    <n v="309259"/>
    <n v="633.20000000000005"/>
    <n v="123224.53"/>
    <s v="Mid-Atlantic"/>
    <n v="4.7448353293413179"/>
    <n v="176.08611111111111"/>
    <n v="2.7300172265288545"/>
    <n v="3.5009976072052713"/>
    <n v="3.4309421330594692"/>
    <n v="1.255272505103306"/>
    <n v="3.064832219738574"/>
    <n v="0.67622114472972561"/>
    <n v="2.2457251021019653"/>
    <n v="0.43616538746669736"/>
    <d v="2007-05-01T00:00:00"/>
  </r>
  <r>
    <n v="926"/>
    <s v="Basic Sun Preparations"/>
    <n v="2007"/>
    <x v="4"/>
    <n v="706"/>
    <n v="2935.28"/>
    <x v="588"/>
    <n v="1329.32"/>
    <n v="18"/>
    <n v="1161"/>
    <n v="65854"/>
    <x v="2"/>
    <n v="309259"/>
    <n v="633.20000000000005"/>
    <n v="123224.53"/>
    <s v="Mid-Atlantic"/>
    <n v="4.8852549575070823"/>
    <n v="191.61055555555555"/>
    <n v="2.9707062876830315"/>
    <n v="3.5376919351759977"/>
    <n v="3.4676495354489973"/>
    <n v="1.255272505103306"/>
    <n v="3.064832219738574"/>
    <n v="0.68888723412419384"/>
    <n v="2.2824194300726917"/>
    <n v="0.47285971543742367"/>
    <d v="2007-06-01T00:00:00"/>
  </r>
  <r>
    <n v="926"/>
    <s v="Basic Sun Preparations"/>
    <n v="2007"/>
    <x v="5"/>
    <n v="615"/>
    <n v="2509.42"/>
    <x v="589"/>
    <n v="1271.99"/>
    <n v="18"/>
    <n v="1161"/>
    <n v="65854"/>
    <x v="2"/>
    <n v="309259"/>
    <n v="633.20000000000005"/>
    <n v="123224.53"/>
    <s v="Mid-Atlantic"/>
    <n v="4.7946666666666662"/>
    <n v="163.81777777777776"/>
    <n v="2.539810508182601"/>
    <n v="3.4696335354449079"/>
    <n v="3.3995733549842617"/>
    <n v="1.255272505103306"/>
    <n v="3.064832219738574"/>
    <n v="0.68075841966949102"/>
    <n v="2.2143610303416019"/>
    <n v="0.40480131570633399"/>
    <d v="2007-07-01T00:00:00"/>
  </r>
  <r>
    <n v="926"/>
    <s v="Basic Sun Preparations"/>
    <n v="2007"/>
    <x v="6"/>
    <n v="773"/>
    <n v="3100.87"/>
    <x v="590"/>
    <n v="1329.75"/>
    <n v="18"/>
    <n v="1161"/>
    <n v="65854"/>
    <x v="2"/>
    <n v="309259"/>
    <n v="633.20000000000005"/>
    <n v="123224.53"/>
    <s v="Mid-Atlantic"/>
    <n v="4.7136869340232854"/>
    <n v="202.42666666666665"/>
    <n v="3.1383979328165372"/>
    <n v="3.5615402288013396"/>
    <n v="3.4914835593795059"/>
    <n v="1.255272505103306"/>
    <n v="3.064832219738574"/>
    <n v="0.67336073488301484"/>
    <n v="2.3062677236980336"/>
    <n v="0.49670800906276596"/>
    <d v="2007-08-01T00:00:00"/>
  </r>
  <r>
    <n v="948"/>
    <s v="Basic Sun Preparations"/>
    <n v="2007"/>
    <x v="3"/>
    <n v="44"/>
    <n v="162.66999999999999"/>
    <x v="591"/>
    <n v="83.02"/>
    <n v="4"/>
    <n v="351"/>
    <n v="17817"/>
    <x v="2"/>
    <n v="68577"/>
    <n v="212.6"/>
    <n v="22318.15"/>
    <s v="Pacific"/>
    <n v="4.3445454545454547"/>
    <n v="47.79"/>
    <n v="0.54461538461538461"/>
    <n v="2.2813970218487563"/>
    <n v="2.2113074666689543"/>
    <n v="0.6020599913279624"/>
    <n v="2.5453071164658239"/>
    <n v="0.63794434536256894"/>
    <n v="1.679337030520794"/>
    <n v="-0.26391009461706777"/>
    <d v="2007-01-01T00:00:00"/>
  </r>
  <r>
    <n v="948"/>
    <s v="Basic Sun Preparations"/>
    <n v="2007"/>
    <x v="1"/>
    <n v="44"/>
    <n v="196.06"/>
    <x v="592"/>
    <n v="124.71"/>
    <n v="4"/>
    <n v="351"/>
    <n v="17817"/>
    <x v="2"/>
    <n v="68577"/>
    <n v="212.6"/>
    <n v="22318.15"/>
    <s v="Pacific"/>
    <n v="5.2352272727272728"/>
    <n v="57.587499999999999"/>
    <n v="0.65626780626780623"/>
    <n v="2.3623882165886982"/>
    <n v="2.2923889983019317"/>
    <n v="0.6020599913279624"/>
    <n v="2.5453071164658239"/>
    <n v="0.71893554010251104"/>
    <n v="1.760328225260736"/>
    <n v="-0.18291889987712565"/>
    <d v="2007-03-01T00:00:00"/>
  </r>
  <r>
    <n v="948"/>
    <s v="Basic Sun Preparations"/>
    <n v="2007"/>
    <x v="2"/>
    <n v="73"/>
    <n v="302.19"/>
    <x v="593"/>
    <n v="139.68"/>
    <n v="4"/>
    <n v="351"/>
    <n v="17817"/>
    <x v="2"/>
    <n v="68577"/>
    <n v="212.6"/>
    <n v="22318.15"/>
    <s v="Pacific"/>
    <n v="4.8643835616438356"/>
    <n v="88.775000000000006"/>
    <n v="1.0116809116809118"/>
    <n v="2.5503506723016156"/>
    <n v="2.4802800886705243"/>
    <n v="0.6020599913279624"/>
    <n v="2.5453071164658239"/>
    <n v="0.6870278121811596"/>
    <n v="1.9482906809736531"/>
    <n v="5.0435558357914446E-3"/>
    <d v="2007-04-01T00:00:00"/>
  </r>
  <r>
    <n v="948"/>
    <s v="Basic Sun Preparations"/>
    <n v="2007"/>
    <x v="7"/>
    <n v="94"/>
    <n v="367.21"/>
    <x v="594"/>
    <n v="141"/>
    <n v="4"/>
    <n v="351"/>
    <n v="17817"/>
    <x v="2"/>
    <n v="68577"/>
    <n v="212.6"/>
    <n v="22318.15"/>
    <s v="Pacific"/>
    <n v="4.5903191489361701"/>
    <n v="107.8725"/>
    <n v="1.2293162393162393"/>
    <n v="2.6349707351725642"/>
    <n v="2.5649144995599351"/>
    <n v="0.6020599913279624"/>
    <n v="2.5453071164658239"/>
    <n v="0.66184288157286553"/>
    <n v="2.0329107438446017"/>
    <n v="8.9663618706740084E-2"/>
    <d v="2007-05-01T00:00:00"/>
  </r>
  <r>
    <n v="948"/>
    <s v="Basic Sun Preparations"/>
    <n v="2007"/>
    <x v="4"/>
    <n v="126"/>
    <n v="552.59"/>
    <x v="595"/>
    <n v="216.64"/>
    <n v="4"/>
    <n v="351"/>
    <n v="17817"/>
    <x v="2"/>
    <n v="68577"/>
    <n v="212.6"/>
    <n v="22318.15"/>
    <s v="Pacific"/>
    <n v="5.153492063492064"/>
    <n v="162.33500000000001"/>
    <n v="1.8499715099715102"/>
    <n v="2.812472156675629"/>
    <n v="2.742403021398236"/>
    <n v="0.6020599913279624"/>
    <n v="2.5453071164658239"/>
    <n v="0.71210161155806628"/>
    <n v="2.2104121653476669"/>
    <n v="0.26716504020980514"/>
    <d v="2007-06-01T00:00:00"/>
  </r>
  <r>
    <n v="948"/>
    <s v="Basic Sun Preparations"/>
    <n v="2007"/>
    <x v="5"/>
    <n v="81"/>
    <n v="402.29"/>
    <x v="596"/>
    <n v="201.37"/>
    <n v="4"/>
    <n v="351"/>
    <n v="17817"/>
    <x v="2"/>
    <n v="68577"/>
    <n v="212.6"/>
    <n v="22318.15"/>
    <s v="Pacific"/>
    <n v="5.8355555555555556"/>
    <n v="118.17"/>
    <n v="1.3466666666666667"/>
    <n v="2.6745672268567664"/>
    <n v="2.6045392371479545"/>
    <n v="0.6020599913279624"/>
    <n v="2.5453071164658239"/>
    <n v="0.76608220797811688"/>
    <n v="2.0725072355288043"/>
    <n v="0.12926011039094254"/>
    <d v="2007-07-01T00:00:00"/>
  </r>
  <r>
    <n v="948"/>
    <s v="Basic Sun Preparations"/>
    <n v="2007"/>
    <x v="6"/>
    <n v="111"/>
    <n v="448.76"/>
    <x v="597"/>
    <n v="180.94"/>
    <n v="4"/>
    <n v="351"/>
    <n v="17817"/>
    <x v="2"/>
    <n v="68577"/>
    <n v="212.6"/>
    <n v="22318.15"/>
    <s v="Pacific"/>
    <n v="4.7509909909909913"/>
    <n v="131.84"/>
    <n v="1.5024501424501424"/>
    <n v="2.7221071856810028"/>
    <n v="2.6520141393500087"/>
    <n v="0.6020599913279624"/>
    <n v="2.5453071164658239"/>
    <n v="0.6767842068943456"/>
    <n v="2.1200471943530408"/>
    <n v="0.17680006921517888"/>
    <d v="2007-08-01T00:00:00"/>
  </r>
  <r>
    <n v="948"/>
    <s v="Basic Sun Preparations"/>
    <n v="2007"/>
    <x v="9"/>
    <n v="161"/>
    <n v="675.56"/>
    <x v="598"/>
    <n v="322.45999999999998"/>
    <n v="4"/>
    <n v="351"/>
    <n v="17817"/>
    <x v="2"/>
    <n v="68577"/>
    <n v="212.6"/>
    <n v="22318.15"/>
    <s v="Pacific"/>
    <n v="4.9306832298136651"/>
    <n v="198.46"/>
    <n v="2.2616524216524216"/>
    <n v="2.8997329783474162"/>
    <n v="2.8296639270245501"/>
    <n v="0.6020599913279624"/>
    <n v="2.5453071164658239"/>
    <n v="0.6929071023155664"/>
    <n v="2.2976729870194537"/>
    <n v="0.35442586188159197"/>
    <d v="2007-09-01T00:00:00"/>
  </r>
  <r>
    <n v="948"/>
    <s v="Basic Sun Preparations"/>
    <n v="2007"/>
    <x v="10"/>
    <n v="406"/>
    <n v="1664.9"/>
    <x v="599"/>
    <n v="645.66"/>
    <n v="4"/>
    <n v="351"/>
    <n v="17817"/>
    <x v="2"/>
    <n v="68577"/>
    <n v="212.6"/>
    <n v="22318.15"/>
    <s v="Pacific"/>
    <n v="4.8188423645320198"/>
    <n v="489.11250000000001"/>
    <n v="5.5739316239316237"/>
    <n v="3.2914687533347982"/>
    <n v="3.2213881533063446"/>
    <n v="0.6020599913279624"/>
    <n v="2.5453071164658239"/>
    <n v="0.68294271975760401"/>
    <n v="2.6894087620068357"/>
    <n v="0.74616163686897408"/>
    <d v="2007-10-01T00:00:00"/>
  </r>
  <r>
    <n v="948"/>
    <s v="Basic Sun Preparations"/>
    <n v="2007"/>
    <x v="11"/>
    <n v="243"/>
    <n v="1000.18"/>
    <x v="600"/>
    <n v="378.68"/>
    <n v="4"/>
    <n v="351"/>
    <n v="17817"/>
    <x v="2"/>
    <n v="68577"/>
    <n v="212.6"/>
    <n v="22318.15"/>
    <s v="Pacific"/>
    <n v="4.8368724279835389"/>
    <n v="293.83999999999997"/>
    <n v="3.3486039886039882"/>
    <n v="3.0701709066651999"/>
    <n v="3.0000781659720159"/>
    <n v="0.6020599913279624"/>
    <n v="2.5453071164658239"/>
    <n v="0.68456463306688753"/>
    <n v="2.4681109153372374"/>
    <n v="0.52486379019937557"/>
    <d v="2007-11-01T00:00:00"/>
  </r>
  <r>
    <n v="948"/>
    <s v="Basic Sun Preparations"/>
    <n v="2007"/>
    <x v="8"/>
    <n v="137"/>
    <n v="529.03"/>
    <x v="601"/>
    <n v="186.08"/>
    <n v="4"/>
    <n v="351"/>
    <n v="17817"/>
    <x v="2"/>
    <n v="68577"/>
    <n v="212.6"/>
    <n v="22318.15"/>
    <s v="Pacific"/>
    <n v="4.5374452554744522"/>
    <n v="155.4075"/>
    <n v="1.7710256410256411"/>
    <n v="2.7935319654454718"/>
    <n v="2.72348030051351"/>
    <n v="0.6020599913279624"/>
    <n v="2.5453071164658239"/>
    <n v="0.65681139828906498"/>
    <n v="2.1914719741175093"/>
    <n v="0.24822484897964775"/>
    <d v="2007-12-01T00:00:00"/>
  </r>
  <r>
    <n v="949"/>
    <s v="Basic Sun Preparations"/>
    <n v="2007"/>
    <x v="3"/>
    <n v="255"/>
    <n v="1141.2"/>
    <x v="602"/>
    <n v="528.02"/>
    <n v="12"/>
    <n v="680"/>
    <n v="40199"/>
    <x v="2"/>
    <n v="48944"/>
    <n v="397.2"/>
    <n v="75838.240000000005"/>
    <s v="Mid-Atlantic"/>
    <n v="5.2585098039215685"/>
    <n v="111.74333333333334"/>
    <n v="1.9719411764705883"/>
    <n v="3.1274028683848267"/>
    <n v="3.0573617629850389"/>
    <n v="1.0791812460476249"/>
    <n v="2.8325089127062362"/>
    <n v="0.72086268795087172"/>
    <n v="2.0482216223372021"/>
    <n v="0.29489395567859061"/>
    <d v="2007-01-01T00:00:00"/>
  </r>
  <r>
    <n v="949"/>
    <s v="Basic Sun Preparations"/>
    <n v="2007"/>
    <x v="0"/>
    <n v="187"/>
    <n v="806.99"/>
    <x v="603"/>
    <n v="372.1"/>
    <n v="12"/>
    <n v="680"/>
    <n v="40199"/>
    <x v="2"/>
    <n v="48944"/>
    <n v="397.2"/>
    <n v="75838.240000000005"/>
    <s v="Mid-Atlantic"/>
    <n v="5.0707486631016048"/>
    <n v="79.019166666666663"/>
    <n v="1.3944558823529412"/>
    <n v="2.9769136913629763"/>
    <n v="2.9068681530966338"/>
    <n v="1.0791812460476249"/>
    <n v="2.8325089127062362"/>
    <n v="0.70507208482647743"/>
    <n v="1.8977324453153515"/>
    <n v="0.14440477865673998"/>
    <d v="2007-02-01T00:00:00"/>
  </r>
  <r>
    <n v="949"/>
    <s v="Basic Sun Preparations"/>
    <n v="2007"/>
    <x v="1"/>
    <n v="200"/>
    <n v="980.6"/>
    <x v="604"/>
    <n v="438.02"/>
    <n v="12"/>
    <n v="680"/>
    <n v="40199"/>
    <x v="2"/>
    <n v="48944"/>
    <n v="397.2"/>
    <n v="75838.240000000005"/>
    <s v="Mid-Atlantic"/>
    <n v="5.7614999999999998"/>
    <n v="96.024999999999991"/>
    <n v="1.6945588235294118"/>
    <n v="3.0615655618848385"/>
    <n v="2.9914918889101596"/>
    <n v="1.0791812460476249"/>
    <n v="2.8325089127062362"/>
    <n v="0.76053556622085738"/>
    <n v="1.9823843158372136"/>
    <n v="0.22905664917860227"/>
    <d v="2007-03-01T00:00:00"/>
  </r>
  <r>
    <n v="949"/>
    <s v="Basic Sun Preparations"/>
    <n v="2007"/>
    <x v="2"/>
    <n v="276"/>
    <n v="1203.4000000000001"/>
    <x v="605"/>
    <n v="523.21"/>
    <n v="12"/>
    <n v="680"/>
    <n v="40199"/>
    <x v="2"/>
    <n v="48944"/>
    <n v="397.2"/>
    <n v="75838.240000000005"/>
    <s v="Mid-Atlantic"/>
    <n v="5.1231884057971016"/>
    <n v="117.83333333333333"/>
    <n v="2.0794117647058825"/>
    <n v="3.1504494094608808"/>
    <n v="3.0804100071556371"/>
    <n v="1.0791812460476249"/>
    <n v="2.8325089127062362"/>
    <n v="0.70954032739566286"/>
    <n v="2.0712681634132557"/>
    <n v="0.31794049675464431"/>
    <d v="2007-04-01T00:00:00"/>
  </r>
  <r>
    <n v="949"/>
    <s v="Basic Sun Preparations"/>
    <n v="2007"/>
    <x v="7"/>
    <n v="418"/>
    <n v="1929.16"/>
    <x v="606"/>
    <n v="751.66"/>
    <n v="12"/>
    <n v="680"/>
    <n v="40199"/>
    <x v="2"/>
    <n v="48944"/>
    <n v="397.2"/>
    <n v="75838.240000000005"/>
    <s v="Mid-Atlantic"/>
    <n v="5.4230143540669857"/>
    <n v="188.90166666666667"/>
    <n v="3.3335588235294118"/>
    <n v="3.3554170357372901"/>
    <n v="3.2853682485020888"/>
    <n v="1.0791812460476249"/>
    <n v="2.8325089127062362"/>
    <n v="0.73424075396225474"/>
    <n v="2.276235789689665"/>
    <n v="0.52290812303105361"/>
    <d v="2007-05-01T00:00:00"/>
  </r>
  <r>
    <n v="949"/>
    <s v="Basic Sun Preparations"/>
    <n v="2007"/>
    <x v="4"/>
    <n v="580"/>
    <n v="2420.84"/>
    <x v="607"/>
    <n v="948.38"/>
    <n v="12"/>
    <n v="680"/>
    <n v="40199"/>
    <x v="2"/>
    <n v="48944"/>
    <n v="397.2"/>
    <n v="75838.240000000005"/>
    <s v="Mid-Atlantic"/>
    <n v="4.9043965517241386"/>
    <n v="237.04583333333335"/>
    <n v="4.1831617647058827"/>
    <n v="3.4540135719702869"/>
    <n v="3.3839660866687664"/>
    <n v="1.0791812460476249"/>
    <n v="2.8325089127062362"/>
    <n v="0.69058557840734958"/>
    <n v="2.3748323259226618"/>
    <n v="0.62150465926405052"/>
    <d v="2007-06-01T00:00:00"/>
  </r>
  <r>
    <n v="949"/>
    <s v="Basic Sun Preparations"/>
    <n v="2007"/>
    <x v="5"/>
    <n v="343"/>
    <n v="1456.99"/>
    <x v="608"/>
    <n v="755.06"/>
    <n v="12"/>
    <n v="680"/>
    <n v="40199"/>
    <x v="2"/>
    <n v="48944"/>
    <n v="397.2"/>
    <n v="75838.240000000005"/>
    <s v="Mid-Atlantic"/>
    <n v="4.9914285714285711"/>
    <n v="142.67166666666665"/>
    <n v="2.5177352941176472"/>
    <n v="3.2335189806754259"/>
    <n v="3.1634565710152045"/>
    <n v="1.0791812460476249"/>
    <n v="2.8325089127062362"/>
    <n v="0.69822486063265532"/>
    <n v="2.1543377346278008"/>
    <n v="0.40101006796918948"/>
    <d v="2007-07-01T00:00:00"/>
  </r>
  <r>
    <n v="949"/>
    <s v="Basic Sun Preparations"/>
    <n v="2007"/>
    <x v="6"/>
    <n v="335"/>
    <n v="1381.81"/>
    <x v="609"/>
    <n v="470.85"/>
    <n v="12"/>
    <n v="680"/>
    <n v="40199"/>
    <x v="2"/>
    <n v="48944"/>
    <n v="397.2"/>
    <n v="75838.240000000005"/>
    <s v="Mid-Atlantic"/>
    <n v="4.8471343283582087"/>
    <n v="135.31583333333333"/>
    <n v="2.3879264705882353"/>
    <n v="3.2105298625046768"/>
    <n v="3.1404483312984497"/>
    <n v="1.0791812460476249"/>
    <n v="2.8325089127062362"/>
    <n v="0.68548505546783167"/>
    <n v="2.1313486164570521"/>
    <n v="0.37802094979844059"/>
    <d v="2007-08-01T00:00:00"/>
  </r>
  <r>
    <n v="949"/>
    <s v="Basic Sun Preparations"/>
    <n v="2007"/>
    <x v="9"/>
    <n v="597"/>
    <n v="2400.6799999999998"/>
    <x v="610"/>
    <n v="1007.11"/>
    <n v="12"/>
    <n v="680"/>
    <n v="40199"/>
    <x v="2"/>
    <n v="48944"/>
    <n v="397.2"/>
    <n v="75838.240000000005"/>
    <s v="Mid-Atlantic"/>
    <n v="4.7251758793969847"/>
    <n v="235.07749999999999"/>
    <n v="4.1484264705882348"/>
    <n v="3.4503923094836475"/>
    <n v="3.3803342743860059"/>
    <n v="1.0791812460476249"/>
    <n v="2.8325089127062362"/>
    <n v="0.67441797835427852"/>
    <n v="2.3712110634360228"/>
    <n v="0.61788339677741122"/>
    <d v="2007-09-01T00:00:00"/>
  </r>
  <r>
    <n v="949"/>
    <s v="Basic Sun Preparations"/>
    <n v="2007"/>
    <x v="8"/>
    <n v="610"/>
    <n v="2423.38"/>
    <x v="611"/>
    <n v="899.08"/>
    <n v="12"/>
    <n v="680"/>
    <n v="40199"/>
    <x v="2"/>
    <n v="48944"/>
    <n v="397.2"/>
    <n v="75838.240000000005"/>
    <s v="Mid-Atlantic"/>
    <n v="4.6681803278688525"/>
    <n v="237.29916666666668"/>
    <n v="4.1876323529411765"/>
    <n v="3.4544774591376832"/>
    <n v="3.3844215193638654"/>
    <n v="1.0791812460476249"/>
    <n v="2.8325089127062362"/>
    <n v="0.66914762412691609"/>
    <n v="2.3752962130900581"/>
    <n v="0.62196854643144672"/>
    <d v="2007-12-01T00:00:00"/>
  </r>
  <r>
    <n v="950"/>
    <s v="Basic Sun Preparations"/>
    <n v="2007"/>
    <x v="0"/>
    <n v="414"/>
    <n v="1982.74"/>
    <x v="612"/>
    <n v="1053.3399999999999"/>
    <n v="17"/>
    <n v="1617"/>
    <n v="78840"/>
    <x v="2"/>
    <n v="262434"/>
    <n v="720.2"/>
    <n v="176226.94"/>
    <s v="Mid-Atlantic"/>
    <n v="5.6274637681159421"/>
    <n v="137.04529411764705"/>
    <n v="1.4407977736549165"/>
    <n v="3.3673130486392191"/>
    <n v="3.2972657681798667"/>
    <n v="1.2304489213782739"/>
    <n v="3.2087100199064009"/>
    <n v="0.75031270751832035"/>
    <n v="2.1368641272609454"/>
    <n v="0.15860302873281809"/>
    <d v="2007-02-01T00:00:00"/>
  </r>
  <r>
    <n v="950"/>
    <s v="Basic Sun Preparations"/>
    <n v="2007"/>
    <x v="1"/>
    <n v="470"/>
    <n v="2146.6"/>
    <x v="613"/>
    <n v="1116.01"/>
    <n v="17"/>
    <n v="1617"/>
    <n v="78840"/>
    <x v="2"/>
    <n v="262434"/>
    <n v="720.2"/>
    <n v="176226.94"/>
    <s v="Mid-Atlantic"/>
    <n v="5.3667021276595746"/>
    <n v="148.37352941176471"/>
    <n v="1.5598948670377242"/>
    <n v="3.4018053488993325"/>
    <n v="3.3317511250244434"/>
    <n v="1.2304489213782739"/>
    <n v="3.2087100199064009"/>
    <n v="0.72970749096361509"/>
    <n v="2.1713564275210584"/>
    <n v="0.19309532899293136"/>
    <d v="2007-03-01T00:00:00"/>
  </r>
  <r>
    <n v="950"/>
    <s v="Basic Sun Preparations"/>
    <n v="2007"/>
    <x v="2"/>
    <n v="549"/>
    <n v="2559.35"/>
    <x v="614"/>
    <n v="1269.54"/>
    <n v="17"/>
    <n v="1617"/>
    <n v="78840"/>
    <x v="2"/>
    <n v="262434"/>
    <n v="720.2"/>
    <n v="176226.94"/>
    <s v="Mid-Atlantic"/>
    <n v="5.4775774134790529"/>
    <n v="176.89352941176472"/>
    <n v="1.8597340754483611"/>
    <n v="3.4781608685211194"/>
    <n v="3.4081296812270518"/>
    <n v="1.2304489213782739"/>
    <n v="3.2087100199064009"/>
    <n v="0.73858852407102726"/>
    <n v="2.2477119471428453"/>
    <n v="0.26945084861471802"/>
    <d v="2007-04-01T00:00:00"/>
  </r>
  <r>
    <n v="975"/>
    <s v="Basic Sun Preparations"/>
    <n v="2007"/>
    <x v="3"/>
    <n v="344"/>
    <n v="1465.6"/>
    <x v="615"/>
    <n v="865.22"/>
    <n v="17"/>
    <n v="1617"/>
    <n v="62906"/>
    <x v="2"/>
    <n v="99944"/>
    <n v="747.7"/>
    <n v="125517.09"/>
    <s v="Pacific"/>
    <n v="5.0058139534883717"/>
    <n v="101.29411764705883"/>
    <n v="1.0649350649350648"/>
    <n v="3.2360331471176358"/>
    <n v="3.166015456323775"/>
    <n v="1.2304489213782739"/>
    <n v="3.2087100199064009"/>
    <n v="0.69947470454610583"/>
    <n v="2.0055842257393621"/>
    <n v="2.7323127211234782E-2"/>
    <d v="2007-01-01T00:00:00"/>
  </r>
  <r>
    <n v="975"/>
    <s v="Basic Sun Preparations"/>
    <n v="2007"/>
    <x v="0"/>
    <n v="224"/>
    <n v="1004.13"/>
    <x v="616"/>
    <n v="584.38"/>
    <n v="17"/>
    <n v="1617"/>
    <n v="62906"/>
    <x v="2"/>
    <n v="99944"/>
    <n v="747.7"/>
    <n v="125517.09"/>
    <s v="Pacific"/>
    <n v="5.2671874999999995"/>
    <n v="69.402941176470577"/>
    <n v="0.72965367965367955"/>
    <n v="3.0718267968712474"/>
    <n v="3.0017899425179597"/>
    <n v="1.2304489213782739"/>
    <n v="3.2087100199064009"/>
    <n v="0.72157877853708474"/>
    <n v="1.8413778754929735"/>
    <n v="-0.13688322303515363"/>
    <d v="2007-02-01T00:00:00"/>
  </r>
  <r>
    <n v="975"/>
    <s v="Basic Sun Preparations"/>
    <n v="2007"/>
    <x v="1"/>
    <n v="279"/>
    <n v="1380.47"/>
    <x v="617"/>
    <n v="727.92"/>
    <n v="17"/>
    <n v="1617"/>
    <n v="62906"/>
    <x v="2"/>
    <n v="99944"/>
    <n v="747.7"/>
    <n v="125517.09"/>
    <s v="Pacific"/>
    <n v="5.8137992831541219"/>
    <n v="95.414705882352933"/>
    <n v="1.0031230674087817"/>
    <n v="3.2100642372915438"/>
    <n v="3.1400269731078243"/>
    <n v="1.2304489213782739"/>
    <n v="3.2087100199064009"/>
    <n v="0.76446003401794627"/>
    <n v="1.9796153159132699"/>
    <n v="1.3542173851426487E-3"/>
    <d v="2007-03-01T00:00:00"/>
  </r>
  <r>
    <n v="975"/>
    <s v="Basic Sun Preparations"/>
    <n v="2007"/>
    <x v="2"/>
    <n v="407"/>
    <n v="1754.57"/>
    <x v="618"/>
    <n v="912.13"/>
    <n v="17"/>
    <n v="1617"/>
    <n v="62906"/>
    <x v="2"/>
    <n v="99944"/>
    <n v="747.7"/>
    <n v="125517.09"/>
    <s v="Pacific"/>
    <n v="5.0655282555282559"/>
    <n v="121.27470588235295"/>
    <n v="1.2749969078540508"/>
    <n v="3.3142191514186878"/>
    <n v="3.2441706994293371"/>
    <n v="1.2304489213782739"/>
    <n v="3.2087100199064009"/>
    <n v="0.70462474219346771"/>
    <n v="2.0837702300404137"/>
    <n v="0.10550913151228662"/>
    <d v="2007-04-01T00:00:00"/>
  </r>
  <r>
    <n v="975"/>
    <s v="Basic Sun Preparations"/>
    <n v="2007"/>
    <x v="5"/>
    <n v="526"/>
    <n v="2215.5500000000002"/>
    <x v="619"/>
    <n v="1100.1199999999999"/>
    <n v="17"/>
    <n v="1617"/>
    <n v="62906"/>
    <x v="2"/>
    <n v="99944"/>
    <n v="747.7"/>
    <n v="125517.09"/>
    <s v="Pacific"/>
    <n v="4.9494106463878325"/>
    <n v="153.1405882352941"/>
    <n v="1.610012368583797"/>
    <n v="3.4155392323277285"/>
    <n v="3.3454815555317325"/>
    <n v="1.2304489213782739"/>
    <n v="3.2087100199064009"/>
    <n v="0.69455348817398932"/>
    <n v="2.1850903109494544"/>
    <n v="0.20682921242132724"/>
    <d v="2007-07-01T00:00:00"/>
  </r>
  <r>
    <n v="975"/>
    <s v="Basic Sun Preparations"/>
    <n v="2007"/>
    <x v="6"/>
    <n v="599"/>
    <n v="2359.14"/>
    <x v="620"/>
    <n v="1073.8"/>
    <n v="17"/>
    <n v="1617"/>
    <n v="62906"/>
    <x v="2"/>
    <n v="99944"/>
    <n v="747.7"/>
    <n v="125517.09"/>
    <s v="Pacific"/>
    <n v="4.6278964941569285"/>
    <n v="163.06529411764706"/>
    <n v="1.7143537414965988"/>
    <n v="3.4428104595058477"/>
    <n v="3.3727537142740429"/>
    <n v="1.2304489213782739"/>
    <n v="3.2087100199064009"/>
    <n v="0.66538363711653625"/>
    <n v="2.2123615381275736"/>
    <n v="0.23410043959944649"/>
    <d v="2007-08-01T00:00:00"/>
  </r>
  <r>
    <n v="975"/>
    <s v="Basic Sun Preparations"/>
    <n v="2007"/>
    <x v="9"/>
    <n v="678"/>
    <n v="2625.59"/>
    <x v="621"/>
    <n v="1118.93"/>
    <n v="17"/>
    <n v="1617"/>
    <n v="62906"/>
    <x v="2"/>
    <n v="99944"/>
    <n v="747.7"/>
    <n v="125517.09"/>
    <s v="Pacific"/>
    <n v="4.5503539823008845"/>
    <n v="181.47882352941176"/>
    <n v="1.9079406307977735"/>
    <n v="3.4892748765857604"/>
    <n v="3.4192269096287737"/>
    <n v="1.2304489213782739"/>
    <n v="3.2087100199064009"/>
    <n v="0.65804518271869683"/>
    <n v="2.2588259552074863"/>
    <n v="0.2805648566793591"/>
    <d v="2007-09-01T00:00:00"/>
  </r>
  <r>
    <n v="975"/>
    <s v="Basic Sun Preparations"/>
    <n v="2007"/>
    <x v="8"/>
    <n v="795"/>
    <n v="3086.13"/>
    <x v="622"/>
    <n v="1107.9000000000001"/>
    <n v="17"/>
    <n v="1617"/>
    <n v="62906"/>
    <x v="2"/>
    <n v="99944"/>
    <n v="747.7"/>
    <n v="125517.09"/>
    <s v="Pacific"/>
    <n v="4.5616477987421389"/>
    <n v="213.32411764705884"/>
    <n v="2.2427396413110698"/>
    <n v="3.559488879354316"/>
    <n v="3.4894142163134898"/>
    <n v="1.2304489213782739"/>
    <n v="3.2087100199064009"/>
    <n v="0.65912175069784562"/>
    <n v="2.3290399579760419"/>
    <n v="0.3507788594479147"/>
    <d v="2007-12-01T00:00:00"/>
  </r>
  <r>
    <n v="978"/>
    <s v="Basic Sun Preparations"/>
    <n v="2007"/>
    <x v="3"/>
    <n v="154"/>
    <n v="595.30999999999995"/>
    <x v="623"/>
    <n v="309.04000000000002"/>
    <n v="9"/>
    <n v="533"/>
    <n v="44833"/>
    <x v="2"/>
    <n v="132961"/>
    <n v="302.60000000000002"/>
    <n v="73180.11"/>
    <s v="Mid-Atlantic"/>
    <n v="4.5424675324675325"/>
    <n v="77.726666666666659"/>
    <n v="1.3124577861163227"/>
    <n v="2.8448125526843207"/>
    <n v="2.7747431778790546"/>
    <n v="0.95424250943932487"/>
    <n v="2.7267272090265724"/>
    <n v="0.65729183184785767"/>
    <n v="1.8905700432449957"/>
    <n v="0.11808534365774841"/>
    <d v="2007-01-01T00:00:00"/>
  </r>
  <r>
    <n v="978"/>
    <s v="Basic Sun Preparations"/>
    <n v="2007"/>
    <x v="0"/>
    <n v="153"/>
    <n v="645.17999999999995"/>
    <x v="624"/>
    <n v="331.83"/>
    <n v="9"/>
    <n v="533"/>
    <n v="44833"/>
    <x v="2"/>
    <n v="132961"/>
    <n v="302.60000000000002"/>
    <n v="73180.11"/>
    <s v="Mid-Atlantic"/>
    <n v="4.9546405228758168"/>
    <n v="84.228888888888889"/>
    <n v="1.4222514071294559"/>
    <n v="2.8797035811434815"/>
    <n v="2.8096808961870665"/>
    <n v="0.95424250943932487"/>
    <n v="2.7267272090265724"/>
    <n v="0.6950121503258827"/>
    <n v="1.9254610717041567"/>
    <n v="0.15297637211690929"/>
    <d v="2007-02-01T00:00:00"/>
  </r>
  <r>
    <n v="978"/>
    <s v="Basic Sun Preparations"/>
    <n v="2007"/>
    <x v="1"/>
    <n v="219"/>
    <n v="908.25"/>
    <x v="625"/>
    <n v="422.7"/>
    <n v="9"/>
    <n v="533"/>
    <n v="44833"/>
    <x v="2"/>
    <n v="132961"/>
    <n v="302.60000000000002"/>
    <n v="73180.11"/>
    <s v="Mid-Atlantic"/>
    <n v="4.8731050228310506"/>
    <n v="118.5788888888889"/>
    <n v="2.0022701688555347"/>
    <n v="3.0282498860294376"/>
    <n v="2.9582054065347525"/>
    <n v="0.95424250943932487"/>
    <n v="2.7267272090265724"/>
    <n v="0.68780577118931929"/>
    <n v="2.0740073765901128"/>
    <n v="0.30152267700286528"/>
    <d v="2007-03-01T00:00:00"/>
  </r>
  <r>
    <n v="978"/>
    <s v="Basic Sun Preparations"/>
    <n v="2007"/>
    <x v="2"/>
    <n v="267"/>
    <n v="1103.24"/>
    <x v="626"/>
    <n v="542.85"/>
    <n v="9"/>
    <n v="533"/>
    <n v="44833"/>
    <x v="2"/>
    <n v="132961"/>
    <n v="302.60000000000002"/>
    <n v="73180.11"/>
    <s v="Mid-Atlantic"/>
    <n v="4.8554307116104871"/>
    <n v="144.04444444444445"/>
    <n v="2.4322701688555348"/>
    <n v="3.1127390223601723"/>
    <n v="3.0426699996003075"/>
    <n v="0.95424250943932487"/>
    <n v="2.7267272090265724"/>
    <n v="0.68622776099559712"/>
    <n v="2.1584965129208475"/>
    <n v="0.38601181333360013"/>
    <d v="2007-04-01T00:00:00"/>
  </r>
  <r>
    <n v="978"/>
    <s v="Basic Sun Preparations"/>
    <n v="2007"/>
    <x v="7"/>
    <n v="467"/>
    <n v="1965.81"/>
    <x v="627"/>
    <n v="946.74"/>
    <n v="9"/>
    <n v="533"/>
    <n v="44833"/>
    <x v="2"/>
    <n v="132961"/>
    <n v="302.60000000000002"/>
    <n v="73180.11"/>
    <s v="Mid-Atlantic"/>
    <n v="4.9463811563169164"/>
    <n v="256.66222222222223"/>
    <n v="4.3338836772983118"/>
    <n v="3.3636044595762642"/>
    <n v="3.293541539976732"/>
    <n v="0.95424250943932487"/>
    <n v="2.7267272090265724"/>
    <n v="0.69428757901015214"/>
    <n v="2.4093619501369394"/>
    <n v="0.63687725054969202"/>
    <d v="2007-05-01T00:00:00"/>
  </r>
  <r>
    <n v="978"/>
    <s v="Basic Sun Preparations"/>
    <n v="2007"/>
    <x v="4"/>
    <n v="456"/>
    <n v="1802.16"/>
    <x v="628"/>
    <n v="862.4"/>
    <n v="9"/>
    <n v="533"/>
    <n v="44833"/>
    <x v="2"/>
    <n v="132961"/>
    <n v="302.60000000000002"/>
    <n v="73180.11"/>
    <s v="Mid-Atlantic"/>
    <n v="4.643859649122807"/>
    <n v="235.28888888888889"/>
    <n v="3.9729831144465289"/>
    <n v="3.3258439282932919"/>
    <n v="3.2557933460394919"/>
    <n v="0.95424250943932487"/>
    <n v="2.7267272090265724"/>
    <n v="0.66687908562885678"/>
    <n v="2.3716014188539671"/>
    <n v="0.5991167192667195"/>
    <d v="2007-06-01T00:00:00"/>
  </r>
  <r>
    <n v="978"/>
    <s v="Basic Sun Preparations"/>
    <n v="2007"/>
    <x v="5"/>
    <n v="437"/>
    <n v="1740.63"/>
    <x v="629"/>
    <n v="919.1"/>
    <n v="9"/>
    <n v="533"/>
    <n v="44833"/>
    <x v="2"/>
    <n v="132961"/>
    <n v="302.60000000000002"/>
    <n v="73180.11"/>
    <s v="Mid-Atlantic"/>
    <n v="4.6804347826086952"/>
    <n v="227.26111111111109"/>
    <n v="3.8374296435272042"/>
    <n v="3.310767635112335"/>
    <n v="3.2407064643765753"/>
    <n v="0.95424250943932487"/>
    <n v="2.7267272090265724"/>
    <n v="0.67028619814191304"/>
    <n v="2.3565251256730102"/>
    <n v="0.58404042608576268"/>
    <d v="2007-07-01T00:00:00"/>
  </r>
  <r>
    <n v="978"/>
    <s v="Basic Sun Preparations"/>
    <n v="2007"/>
    <x v="6"/>
    <n v="484"/>
    <n v="2073.21"/>
    <x v="630"/>
    <n v="802.49"/>
    <n v="9"/>
    <n v="533"/>
    <n v="44833"/>
    <x v="2"/>
    <n v="132961"/>
    <n v="302.60000000000002"/>
    <n v="73180.11"/>
    <s v="Mid-Atlantic"/>
    <n v="5.0333471074380158"/>
    <n v="270.68222222222221"/>
    <n v="4.5706191369606"/>
    <n v="3.3867022426966225"/>
    <n v="3.3166432949650746"/>
    <n v="0.95424250943932487"/>
    <n v="2.7267272090265724"/>
    <n v="0.70185688105221"/>
    <n v="2.4324597332572977"/>
    <n v="0.65997503367005017"/>
    <d v="2007-08-01T00:00:00"/>
  </r>
  <r>
    <n v="978"/>
    <s v="Basic Sun Preparations"/>
    <n v="2007"/>
    <x v="9"/>
    <n v="531"/>
    <n v="2033.3"/>
    <x v="631"/>
    <n v="734.58"/>
    <n v="9"/>
    <n v="533"/>
    <n v="44833"/>
    <x v="2"/>
    <n v="132961"/>
    <n v="302.60000000000002"/>
    <n v="73180.11"/>
    <s v="Mid-Atlantic"/>
    <n v="4.4993220338983049"/>
    <n v="265.45999999999998"/>
    <n v="4.4824390243902439"/>
    <n v="3.3782415994970529"/>
    <n v="3.3082014606510763"/>
    <n v="0.95424250943932487"/>
    <n v="2.7267272090265724"/>
    <n v="0.65314707841558395"/>
    <n v="2.4239990900577282"/>
    <n v="0.65151439047048088"/>
    <d v="2007-09-01T00:00:00"/>
  </r>
  <r>
    <n v="978"/>
    <s v="Basic Sun Preparations"/>
    <n v="2007"/>
    <x v="8"/>
    <n v="665"/>
    <n v="2563.75"/>
    <x v="632"/>
    <n v="1079.2"/>
    <n v="9"/>
    <n v="533"/>
    <n v="44833"/>
    <x v="2"/>
    <n v="132961"/>
    <n v="302.60000000000002"/>
    <n v="73180.11"/>
    <s v="Mid-Atlantic"/>
    <n v="4.5300601503759399"/>
    <n v="334.7211111111111"/>
    <n v="5.6519512195121946"/>
    <n v="3.4789256139390985"/>
    <n v="3.4088756733764227"/>
    <n v="0.95424250943932487"/>
    <n v="2.7267272090265724"/>
    <n v="0.65610396863599374"/>
    <n v="2.5246831044997733"/>
    <n v="0.75219840491252599"/>
    <d v="2007-12-01T00:00:00"/>
  </r>
  <r>
    <n v="993"/>
    <s v="Basic Sun Preparations"/>
    <n v="2007"/>
    <x v="3"/>
    <n v="91"/>
    <n v="406.91"/>
    <x v="633"/>
    <n v="140.88"/>
    <n v="6"/>
    <n v="376"/>
    <n v="18223"/>
    <x v="2"/>
    <n v="31668"/>
    <n v="232.2"/>
    <n v="35989.269999999997"/>
    <s v="Mid-Atlantic"/>
    <n v="5.2543956043956044"/>
    <n v="79.691666666666663"/>
    <n v="1.2716755319148936"/>
    <n v="2.6795641601122391"/>
    <n v="2.609498362970645"/>
    <n v="0.77815125038364363"/>
    <n v="2.5751878449276608"/>
    <n v="0.72052276779114532"/>
    <n v="1.9014129097285952"/>
    <n v="0.10437631518457791"/>
    <d v="2007-01-01T00:00:00"/>
  </r>
  <r>
    <n v="993"/>
    <s v="Basic Sun Preparations"/>
    <n v="2007"/>
    <x v="0"/>
    <n v="83"/>
    <n v="353.13"/>
    <x v="634"/>
    <n v="140.18"/>
    <n v="6"/>
    <n v="376"/>
    <n v="18223"/>
    <x v="2"/>
    <n v="31668"/>
    <n v="232.2"/>
    <n v="35989.269999999997"/>
    <s v="Mid-Atlantic"/>
    <n v="4.999879518072289"/>
    <n v="69.165000000000006"/>
    <n v="1.1036968085106382"/>
    <n v="2.6180376316587326"/>
    <n v="2.547934614422378"/>
    <n v="0.77815125038364363"/>
    <n v="2.5751878449276608"/>
    <n v="0.69895953928265853"/>
    <n v="1.8398863812750887"/>
    <n v="4.2849786731071364E-2"/>
    <d v="2007-02-01T00:00:00"/>
  </r>
  <r>
    <n v="993"/>
    <s v="Basic Sun Preparations"/>
    <n v="2007"/>
    <x v="1"/>
    <n v="94"/>
    <n v="396.13"/>
    <x v="635"/>
    <n v="196.8"/>
    <n v="6"/>
    <n v="376"/>
    <n v="18223"/>
    <x v="2"/>
    <n v="31668"/>
    <n v="232.2"/>
    <n v="35989.269999999997"/>
    <s v="Mid-Atlantic"/>
    <n v="4.951063829787234"/>
    <n v="77.566666666666663"/>
    <n v="1.2377659574468085"/>
    <n v="2.6678263789507111"/>
    <n v="2.5978377339495848"/>
    <n v="0.77815125038364363"/>
    <n v="2.5751878449276608"/>
    <n v="0.69469852535101251"/>
    <n v="1.8896751285670674"/>
    <n v="9.2638534023050084E-2"/>
    <d v="2007-03-01T00:00:00"/>
  </r>
  <r>
    <n v="993"/>
    <s v="Basic Sun Preparations"/>
    <n v="2007"/>
    <x v="2"/>
    <n v="121"/>
    <n v="551.94000000000005"/>
    <x v="636"/>
    <n v="218.37"/>
    <n v="6"/>
    <n v="376"/>
    <n v="18223"/>
    <x v="2"/>
    <n v="31668"/>
    <n v="232.2"/>
    <n v="35989.269999999997"/>
    <s v="Mid-Atlantic"/>
    <n v="5.3601652892561988"/>
    <n v="108.09666666666668"/>
    <n v="1.7249468085106383"/>
    <n v="2.8119635523795714"/>
    <n v="2.7418918692415279"/>
    <n v="0.77815125038364363"/>
    <n v="2.5751878449276608"/>
    <n v="0.72917818206312135"/>
    <n v="2.033812301995928"/>
    <n v="0.23677570745191037"/>
    <d v="2007-04-01T00:00:00"/>
  </r>
  <r>
    <n v="993"/>
    <s v="Basic Sun Preparations"/>
    <n v="2007"/>
    <x v="7"/>
    <n v="215"/>
    <n v="971.8"/>
    <x v="637"/>
    <n v="344.55"/>
    <n v="6"/>
    <n v="376"/>
    <n v="18223"/>
    <x v="2"/>
    <n v="31668"/>
    <n v="232.2"/>
    <n v="35989.269999999997"/>
    <s v="Mid-Atlantic"/>
    <n v="5.311302325581396"/>
    <n v="190.32166666666669"/>
    <n v="3.0370478723404255"/>
    <n v="3.0576394825915378"/>
    <n v="2.9875768947269874"/>
    <n v="0.77815125038364363"/>
    <n v="2.5751878449276608"/>
    <n v="0.72520102267593245"/>
    <n v="2.279488232207894"/>
    <n v="0.48245163766387672"/>
    <d v="2007-05-01T00:00:00"/>
  </r>
  <r>
    <n v="993"/>
    <s v="Basic Sun Preparations"/>
    <n v="2007"/>
    <x v="4"/>
    <n v="292"/>
    <n v="1302.19"/>
    <x v="638"/>
    <n v="533.11"/>
    <n v="6"/>
    <n v="376"/>
    <n v="18223"/>
    <x v="2"/>
    <n v="31668"/>
    <n v="232.2"/>
    <n v="35989.269999999997"/>
    <s v="Mid-Atlantic"/>
    <n v="5.2401369863013691"/>
    <n v="255.01999999999998"/>
    <n v="4.0694680851063829"/>
    <n v="3.1847254917941976"/>
    <n v="3.1146743559152745"/>
    <n v="0.77815125038364363"/>
    <n v="2.5751878449276608"/>
    <n v="0.71934264034577944"/>
    <n v="2.4065742414105542"/>
    <n v="0.60953764686653678"/>
    <d v="2007-06-01T00:00:00"/>
  </r>
  <r>
    <n v="993"/>
    <s v="Basic Sun Preparations"/>
    <n v="2007"/>
    <x v="5"/>
    <n v="199"/>
    <n v="863.01"/>
    <x v="639"/>
    <n v="284.93"/>
    <n v="6"/>
    <n v="376"/>
    <n v="18223"/>
    <x v="2"/>
    <n v="31668"/>
    <n v="232.2"/>
    <n v="35989.269999999997"/>
    <s v="Mid-Atlantic"/>
    <n v="5.0965326633165828"/>
    <n v="169.035"/>
    <n v="2.6973670212765959"/>
    <n v="3.0061278883291966"/>
    <n v="2.9360158280670721"/>
    <n v="0.77815125038364363"/>
    <n v="2.5751878449276608"/>
    <n v="0.70727481191948993"/>
    <n v="2.2279766379455528"/>
    <n v="0.43094004340153558"/>
    <d v="2007-07-01T00:00:00"/>
  </r>
  <r>
    <n v="993"/>
    <s v="Basic Sun Preparations"/>
    <n v="2007"/>
    <x v="6"/>
    <n v="213"/>
    <n v="868.72"/>
    <x v="640"/>
    <n v="301.25"/>
    <n v="6"/>
    <n v="376"/>
    <n v="18223"/>
    <x v="2"/>
    <n v="31668"/>
    <n v="232.2"/>
    <n v="35989.269999999997"/>
    <s v="Mid-Atlantic"/>
    <n v="4.7923004694835685"/>
    <n v="170.12666666666667"/>
    <n v="2.7147872340425532"/>
    <n v="3.0089236432348052"/>
    <n v="2.9388798201197006"/>
    <n v="0.77815125038364363"/>
    <n v="2.5751878449276608"/>
    <n v="0.6805440397960677"/>
    <n v="2.2307723928511618"/>
    <n v="0.43373579830714432"/>
    <d v="2007-08-01T00:00:00"/>
  </r>
  <r>
    <n v="993"/>
    <s v="Basic Sun Preparations"/>
    <n v="2007"/>
    <x v="9"/>
    <n v="354"/>
    <n v="1412.74"/>
    <x v="641"/>
    <n v="525.66"/>
    <n v="6"/>
    <n v="376"/>
    <n v="18223"/>
    <x v="2"/>
    <n v="31668"/>
    <n v="232.2"/>
    <n v="35989.269999999997"/>
    <s v="Mid-Atlantic"/>
    <n v="4.6896610169491524"/>
    <n v="276.69"/>
    <n v="4.4152659574468087"/>
    <n v="3.2201447137410812"/>
    <n v="3.1500622418519466"/>
    <n v="0.77815125038364363"/>
    <n v="2.5751878449276608"/>
    <n v="0.67114145171529338"/>
    <n v="2.4419934633574378"/>
    <n v="0.64495686881342018"/>
    <d v="2007-09-01T00:00:00"/>
  </r>
  <r>
    <n v="993"/>
    <s v="Basic Sun Preparations"/>
    <n v="2007"/>
    <x v="11"/>
    <n v="666"/>
    <n v="2621.93"/>
    <x v="642"/>
    <n v="1075.1300000000001"/>
    <n v="6"/>
    <n v="376"/>
    <n v="18223"/>
    <x v="2"/>
    <n v="31668"/>
    <n v="232.2"/>
    <n v="35989.269999999997"/>
    <s v="Mid-Atlantic"/>
    <n v="4.625855855855856"/>
    <n v="513.47"/>
    <n v="8.1936702127659586"/>
    <n v="3.48866632496726"/>
    <n v="3.418621092762324"/>
    <n v="0.77815125038364363"/>
    <n v="2.5751878449276608"/>
    <n v="0.66519209579695882"/>
    <n v="2.7105150745836162"/>
    <n v="0.91347848003959897"/>
    <d v="2007-11-01T00:00:00"/>
  </r>
  <r>
    <n v="993"/>
    <s v="Basic Sun Preparations"/>
    <n v="2007"/>
    <x v="8"/>
    <n v="434"/>
    <n v="1721.18"/>
    <x v="643"/>
    <n v="611.59"/>
    <n v="6"/>
    <n v="376"/>
    <n v="18223"/>
    <x v="2"/>
    <n v="31668"/>
    <n v="232.2"/>
    <n v="35989.269999999997"/>
    <s v="Mid-Atlantic"/>
    <n v="4.6603456221198156"/>
    <n v="337.0983333333333"/>
    <n v="5.3792287234042551"/>
    <n v="3.3059078556903589"/>
    <n v="3.2358262909661173"/>
    <n v="0.77815125038364363"/>
    <n v="2.5751878449276608"/>
    <n v="0.66841812617784835"/>
    <n v="2.5277566053067155"/>
    <n v="0.73072001076269799"/>
    <d v="2007-12-01T00:00:00"/>
  </r>
  <r>
    <n v="1005"/>
    <s v="Basic Sun Preparations"/>
    <n v="2007"/>
    <x v="3"/>
    <n v="110"/>
    <n v="580.16"/>
    <x v="644"/>
    <n v="226.27"/>
    <n v="5"/>
    <n v="250"/>
    <n v="34476"/>
    <x v="2"/>
    <n v="94576"/>
    <n v="172"/>
    <n v="53485.61"/>
    <s v="South"/>
    <n v="6.1979999999999995"/>
    <n v="136.35599999999999"/>
    <n v="2.7271199999999998"/>
    <n v="2.833644257061489"/>
    <n v="2.7635477824154147"/>
    <n v="0.69897000433601886"/>
    <n v="2.3979400086720375"/>
    <n v="0.79225157190326423"/>
    <n v="2.1346742527254703"/>
    <n v="0.4357042483894516"/>
    <d v="2007-01-01T00:00:00"/>
  </r>
  <r>
    <n v="1005"/>
    <s v="Basic Sun Preparations"/>
    <n v="2007"/>
    <x v="0"/>
    <n v="114"/>
    <n v="599.88"/>
    <x v="645"/>
    <n v="210.74"/>
    <n v="5"/>
    <n v="250"/>
    <n v="34476"/>
    <x v="2"/>
    <n v="94576"/>
    <n v="172"/>
    <n v="53485.61"/>
    <s v="South"/>
    <n v="6.1834210526315783"/>
    <n v="140.982"/>
    <n v="2.8196399999999997"/>
    <n v="2.8481336716035024"/>
    <n v="2.7780643828002152"/>
    <n v="0.69897000433601886"/>
    <n v="2.3979400086720375"/>
    <n v="0.79122882026702979"/>
    <n v="2.1491636672674836"/>
    <n v="0.45019366293146484"/>
    <d v="2007-02-01T00:00:00"/>
  </r>
  <r>
    <n v="1005"/>
    <s v="Basic Sun Preparations"/>
    <n v="2007"/>
    <x v="1"/>
    <n v="97"/>
    <n v="473.37"/>
    <x v="646"/>
    <n v="167.55"/>
    <n v="5"/>
    <n v="250"/>
    <n v="34476"/>
    <x v="2"/>
    <n v="94576"/>
    <n v="172"/>
    <n v="53485.61"/>
    <s v="South"/>
    <n v="5.734742268041237"/>
    <n v="111.25399999999999"/>
    <n v="2.2250799999999997"/>
    <n v="2.7452856387907696"/>
    <n v="2.675200730890694"/>
    <n v="0.69897000433601886"/>
    <n v="2.3979400086720375"/>
    <n v="0.75851390452452472"/>
    <n v="2.0463156344547508"/>
    <n v="0.34734563011873187"/>
    <d v="2007-03-01T00:00:00"/>
  </r>
  <r>
    <n v="1005"/>
    <s v="Basic Sun Preparations"/>
    <n v="2007"/>
    <x v="2"/>
    <n v="147"/>
    <n v="680.33"/>
    <x v="647"/>
    <n v="182.26"/>
    <n v="5"/>
    <n v="250"/>
    <n v="34476"/>
    <x v="2"/>
    <n v="94576"/>
    <n v="172"/>
    <n v="53485.61"/>
    <s v="South"/>
    <n v="5.4387755102040813"/>
    <n v="159.9"/>
    <n v="3.198"/>
    <n v="2.9028184680822533"/>
    <n v="2.8327196221397406"/>
    <n v="0.69897000433601886"/>
    <n v="2.3979400086720375"/>
    <n v="0.73550113333407741"/>
    <n v="2.2038484637462346"/>
    <n v="0.50487845941021592"/>
    <d v="2007-04-01T00:00:00"/>
  </r>
  <r>
    <n v="1005"/>
    <s v="Basic Sun Preparations"/>
    <n v="2007"/>
    <x v="7"/>
    <n v="278"/>
    <n v="1273.45"/>
    <x v="648"/>
    <n v="487.58"/>
    <n v="5"/>
    <n v="250"/>
    <n v="34476"/>
    <x v="2"/>
    <n v="94576"/>
    <n v="172"/>
    <n v="53485.61"/>
    <s v="South"/>
    <n v="5.3827338129496409"/>
    <n v="299.28000000000003"/>
    <n v="5.9856000000000007"/>
    <n v="3.1750476995261674"/>
    <n v="3.1049818977484862"/>
    <n v="0.69897000433601886"/>
    <n v="2.3979400086720375"/>
    <n v="0.73100290360809117"/>
    <n v="2.4760776951901486"/>
    <n v="0.7771076908541299"/>
    <d v="2007-05-01T00:00:00"/>
  </r>
  <r>
    <n v="1005"/>
    <s v="Basic Sun Preparations"/>
    <n v="2007"/>
    <x v="4"/>
    <n v="272"/>
    <n v="1302.8900000000001"/>
    <x v="649"/>
    <n v="387.22"/>
    <n v="5"/>
    <n v="250"/>
    <n v="34476"/>
    <x v="2"/>
    <n v="94576"/>
    <n v="172"/>
    <n v="53485.61"/>
    <s v="South"/>
    <n v="5.6290073529411764"/>
    <n v="306.21799999999996"/>
    <n v="6.1243599999999994"/>
    <n v="3.1850007199958208"/>
    <n v="3.1149077507781189"/>
    <n v="0.69897000433601886"/>
    <n v="2.3979400086720375"/>
    <n v="0.75043181596162223"/>
    <n v="2.486030715659802"/>
    <n v="0.78706071132378319"/>
    <d v="2007-06-01T00:00:00"/>
  </r>
  <r>
    <n v="1005"/>
    <s v="Basic Sun Preparations"/>
    <n v="2007"/>
    <x v="5"/>
    <n v="167"/>
    <n v="783.07"/>
    <x v="650"/>
    <n v="288.5"/>
    <n v="5"/>
    <n v="250"/>
    <n v="34476"/>
    <x v="2"/>
    <n v="94576"/>
    <n v="172"/>
    <n v="53485.61"/>
    <s v="South"/>
    <n v="5.5102395209580841"/>
    <n v="184.042"/>
    <n v="3.6808400000000003"/>
    <n v="2.9638869484693351"/>
    <n v="2.8938005861382892"/>
    <n v="0.69897000433601886"/>
    <n v="2.3979400086720375"/>
    <n v="0.74117047732175201"/>
    <n v="2.2649169441333163"/>
    <n v="0.56594693979729771"/>
    <d v="2007-07-01T00:00:00"/>
  </r>
  <r>
    <n v="1005"/>
    <s v="Basic Sun Preparations"/>
    <n v="2007"/>
    <x v="6"/>
    <n v="177"/>
    <n v="805.24"/>
    <x v="651"/>
    <n v="264.17"/>
    <n v="5"/>
    <n v="250"/>
    <n v="34476"/>
    <x v="2"/>
    <n v="94576"/>
    <n v="172"/>
    <n v="53485.61"/>
    <s v="South"/>
    <n v="5.3459887005649716"/>
    <n v="189.24799999999999"/>
    <n v="3.7849599999999999"/>
    <n v="2.9760013028460235"/>
    <n v="2.9059253401706662"/>
    <n v="0.69897000433601886"/>
    <n v="2.3979400086720375"/>
    <n v="0.72802803648421699"/>
    <n v="2.2770312985100047"/>
    <n v="0.578061294173986"/>
    <d v="2007-08-01T00:00:00"/>
  </r>
  <r>
    <n v="1005"/>
    <s v="Basic Sun Preparations"/>
    <n v="2007"/>
    <x v="9"/>
    <n v="307"/>
    <n v="1379.02"/>
    <x v="652"/>
    <n v="369.61"/>
    <n v="5"/>
    <n v="250"/>
    <n v="34476"/>
    <x v="2"/>
    <n v="94576"/>
    <n v="172"/>
    <n v="53485.61"/>
    <s v="South"/>
    <n v="5.278371335504886"/>
    <n v="324.09199999999998"/>
    <n v="6.48184"/>
    <n v="3.2096383152240264"/>
    <n v="3.1395705648173666"/>
    <n v="0.69897000433601886"/>
    <n v="2.3979400086720375"/>
    <n v="0.7224999397468399"/>
    <n v="2.5106683108880077"/>
    <n v="0.81169830655198882"/>
    <d v="2007-09-01T00:00:00"/>
  </r>
  <r>
    <n v="1005"/>
    <s v="Basic Sun Preparations"/>
    <n v="2007"/>
    <x v="8"/>
    <n v="387"/>
    <n v="1728.86"/>
    <x v="653"/>
    <n v="354.79"/>
    <n v="5"/>
    <n v="250"/>
    <n v="34476"/>
    <x v="2"/>
    <n v="94576"/>
    <n v="172"/>
    <n v="53485.61"/>
    <s v="South"/>
    <n v="5.2493281653746768"/>
    <n v="406.298"/>
    <n v="8.1259599999999992"/>
    <n v="3.3078146888551414"/>
    <n v="3.2377598263050462"/>
    <n v="0.69897000433601886"/>
    <n v="2.3979400086720375"/>
    <n v="0.72010372383622978"/>
    <n v="2.6088446845191222"/>
    <n v="0.90987468018310358"/>
    <d v="2007-12-01T00:00:00"/>
  </r>
  <r>
    <n v="1040"/>
    <s v="Basic Sun Preparations"/>
    <n v="2007"/>
    <x v="3"/>
    <n v="134"/>
    <n v="627.25"/>
    <x v="654"/>
    <n v="262.27999999999997"/>
    <n v="5"/>
    <n v="306"/>
    <n v="22029"/>
    <x v="2"/>
    <n v="29756"/>
    <n v="191.7"/>
    <n v="38759.24"/>
    <s v="Mid-Atlantic"/>
    <n v="5.5002238805970149"/>
    <n v="147.40600000000001"/>
    <n v="2.4085947712418299"/>
    <n v="2.8674851657006948"/>
    <n v="2.7974406699866483"/>
    <n v="0.69897000433601886"/>
    <n v="2.4857214264815801"/>
    <n v="0.74038036733588741"/>
    <n v="2.168515161364676"/>
    <n v="0.38176373921911494"/>
    <d v="2007-01-01T00:00:00"/>
  </r>
  <r>
    <n v="1040"/>
    <s v="Basic Sun Preparations"/>
    <n v="2007"/>
    <x v="0"/>
    <n v="90"/>
    <n v="390.44"/>
    <x v="655"/>
    <n v="168.9"/>
    <n v="5"/>
    <n v="306"/>
    <n v="22029"/>
    <x v="2"/>
    <n v="29756"/>
    <n v="191.7"/>
    <n v="38759.24"/>
    <s v="Mid-Atlantic"/>
    <n v="5.0978888888888889"/>
    <n v="91.762"/>
    <n v="1.4993790849673203"/>
    <n v="2.6616328750040563"/>
    <n v="2.5915543041006717"/>
    <n v="0.69897000433601886"/>
    <n v="2.4857214264815801"/>
    <n v="0.70739036556473156"/>
    <n v="1.9626628706680376"/>
    <n v="0.17591144852247642"/>
    <d v="2007-02-01T00:00:00"/>
  </r>
  <r>
    <n v="1040"/>
    <s v="Basic Sun Preparations"/>
    <n v="2007"/>
    <x v="1"/>
    <n v="103"/>
    <n v="491.62"/>
    <x v="656"/>
    <n v="194.21"/>
    <n v="5"/>
    <n v="306"/>
    <n v="22029"/>
    <x v="2"/>
    <n v="29756"/>
    <n v="191.7"/>
    <n v="38759.24"/>
    <s v="Mid-Atlantic"/>
    <n v="5.6084466019417469"/>
    <n v="115.53399999999999"/>
    <n v="1.8878104575163397"/>
    <n v="2.7616798140140406"/>
    <n v="2.6916295424669729"/>
    <n v="0.69897000433601886"/>
    <n v="2.4857214264815801"/>
    <n v="0.74884258930886816"/>
    <n v="2.0627098096780214"/>
    <n v="0.27595838753246044"/>
    <d v="2007-03-01T00:00:00"/>
  </r>
  <r>
    <n v="1040"/>
    <s v="Basic Sun Preparations"/>
    <n v="2007"/>
    <x v="2"/>
    <n v="139"/>
    <n v="660.21"/>
    <x v="657"/>
    <n v="322.44"/>
    <n v="5"/>
    <n v="306"/>
    <n v="22029"/>
    <x v="2"/>
    <n v="29756"/>
    <n v="191.7"/>
    <n v="38759.24"/>
    <s v="Mid-Atlantic"/>
    <n v="5.5811510791366903"/>
    <n v="155.15600000000001"/>
    <n v="2.5352287581699344"/>
    <n v="2.8897385790773913"/>
    <n v="2.8196820981704942"/>
    <n v="0.69897000433601886"/>
    <n v="2.4857214264815801"/>
    <n v="0.74672377882329599"/>
    <n v="2.1907685747413721"/>
    <n v="0.40401715259581106"/>
    <d v="2007-04-01T00:00:00"/>
  </r>
  <r>
    <n v="1040"/>
    <s v="Basic Sun Preparations"/>
    <n v="2007"/>
    <x v="7"/>
    <n v="362"/>
    <n v="1582.07"/>
    <x v="658"/>
    <n v="651.14"/>
    <n v="5"/>
    <n v="306"/>
    <n v="22029"/>
    <x v="2"/>
    <n v="29756"/>
    <n v="191.7"/>
    <n v="38759.24"/>
    <s v="Mid-Atlantic"/>
    <n v="5.13560773480663"/>
    <n v="371.81799999999998"/>
    <n v="6.0754575163398687"/>
    <n v="3.269300414816144"/>
    <n v="3.1992256953065206"/>
    <n v="0.69897000433601886"/>
    <n v="2.4857214264815801"/>
    <n v="0.71059184428297817"/>
    <n v="2.5703304104801252"/>
    <n v="0.78357898833456385"/>
    <d v="2007-05-01T00:00:00"/>
  </r>
  <r>
    <n v="1040"/>
    <s v="Basic Sun Preparations"/>
    <n v="2007"/>
    <x v="4"/>
    <n v="398"/>
    <n v="1749.56"/>
    <x v="659"/>
    <n v="637.03"/>
    <n v="5"/>
    <n v="306"/>
    <n v="22029"/>
    <x v="2"/>
    <n v="29756"/>
    <n v="191.7"/>
    <n v="38759.24"/>
    <s v="Mid-Atlantic"/>
    <n v="5.165552763819095"/>
    <n v="411.178"/>
    <n v="6.7185947712418299"/>
    <n v="3.3129998741019282"/>
    <n v="3.2429288409155781"/>
    <n v="0.69897000433601886"/>
    <n v="2.4857214264815801"/>
    <n v="0.71311680202824046"/>
    <n v="2.6140298697659095"/>
    <n v="0.8272784476203483"/>
    <d v="2007-06-01T00:00:00"/>
  </r>
  <r>
    <n v="1040"/>
    <s v="Basic Sun Preparations"/>
    <n v="2007"/>
    <x v="5"/>
    <n v="176"/>
    <n v="797.78"/>
    <x v="660"/>
    <n v="412.92"/>
    <n v="5"/>
    <n v="306"/>
    <n v="22029"/>
    <x v="2"/>
    <n v="29756"/>
    <n v="191.7"/>
    <n v="38759.24"/>
    <s v="Mid-Atlantic"/>
    <n v="5.3265340909090915"/>
    <n v="187.494"/>
    <n v="3.0636274509803925"/>
    <n v="2.9719573787539719"/>
    <n v="2.9018831445352236"/>
    <n v="0.69897000433601886"/>
    <n v="2.4857214264815801"/>
    <n v="0.72644471093982221"/>
    <n v="2.2729873744179532"/>
    <n v="0.48623595227239208"/>
    <d v="2007-07-01T00:00:00"/>
  </r>
  <r>
    <n v="1040"/>
    <s v="Basic Sun Preparations"/>
    <n v="2007"/>
    <x v="6"/>
    <n v="222"/>
    <n v="977.85"/>
    <x v="661"/>
    <n v="349.96"/>
    <n v="5"/>
    <n v="306"/>
    <n v="22029"/>
    <x v="2"/>
    <n v="29756"/>
    <n v="191.7"/>
    <n v="38759.24"/>
    <s v="Mid-Atlantic"/>
    <n v="5.1757657657657656"/>
    <n v="229.804"/>
    <n v="3.754967320261438"/>
    <n v="3.0603275881435015"/>
    <n v="2.9902722400958681"/>
    <n v="0.69897000433601886"/>
    <n v="2.4857214264815801"/>
    <n v="0.71397461369286297"/>
    <n v="2.3613575838074827"/>
    <n v="0.57460616166192169"/>
    <d v="2007-08-01T00:00:00"/>
  </r>
  <r>
    <n v="1040"/>
    <s v="Basic Sun Preparations"/>
    <n v="2007"/>
    <x v="9"/>
    <n v="346"/>
    <n v="1560.05"/>
    <x v="662"/>
    <n v="608.46"/>
    <n v="5"/>
    <n v="306"/>
    <n v="22029"/>
    <x v="2"/>
    <n v="29756"/>
    <n v="191.7"/>
    <n v="38759.24"/>
    <s v="Mid-Atlantic"/>
    <n v="5.2981791907514451"/>
    <n v="366.63400000000001"/>
    <n v="5.9907516339869282"/>
    <n v="3.2632027413607343"/>
    <n v="3.193138517826327"/>
    <n v="0.69897000433601886"/>
    <n v="2.4857214264815801"/>
    <n v="0.72412664256795756"/>
    <n v="2.5642327370247155"/>
    <n v="0.77748131487915417"/>
    <d v="2007-09-01T00:00:00"/>
  </r>
  <r>
    <n v="1040"/>
    <s v="Basic Sun Preparations"/>
    <n v="2007"/>
    <x v="11"/>
    <n v="679"/>
    <n v="2848.66"/>
    <x v="663"/>
    <n v="1054.46"/>
    <n v="5"/>
    <n v="306"/>
    <n v="22029"/>
    <x v="2"/>
    <n v="29756"/>
    <n v="191.7"/>
    <n v="38759.24"/>
    <s v="Mid-Atlantic"/>
    <n v="4.929705449189985"/>
    <n v="669.45399999999995"/>
    <n v="10.938790849673202"/>
    <n v="3.5246907451575229"/>
    <n v="3.4546406173913069"/>
    <n v="0.69897000433601886"/>
    <n v="2.4857214264815801"/>
    <n v="0.69282097087702132"/>
    <n v="2.8257207408215042"/>
    <n v="1.038969318675943"/>
    <d v="2007-11-01T00:00:00"/>
  </r>
  <r>
    <n v="1040"/>
    <s v="Basic Sun Preparations"/>
    <n v="2007"/>
    <x v="8"/>
    <n v="346"/>
    <n v="1450.34"/>
    <x v="664"/>
    <n v="580.78"/>
    <n v="5"/>
    <n v="306"/>
    <n v="22029"/>
    <x v="2"/>
    <n v="29756"/>
    <n v="191.7"/>
    <n v="38759.24"/>
    <s v="Mid-Atlantic"/>
    <n v="4.925578034682081"/>
    <n v="340.85"/>
    <n v="5.5694444444444446"/>
    <n v="3.2315333026704938"/>
    <n v="3.1614698248657862"/>
    <n v="0.69897000433601886"/>
    <n v="2.4857214264815801"/>
    <n v="0.69245720387771725"/>
    <n v="2.532563298334475"/>
    <n v="0.74581187618891387"/>
    <d v="2007-12-01T00:00:00"/>
  </r>
  <r>
    <n v="1072"/>
    <s v="Basic Sun Preparations"/>
    <n v="2007"/>
    <x v="3"/>
    <n v="76"/>
    <n v="393.37"/>
    <x v="665"/>
    <n v="211.95"/>
    <n v="5"/>
    <n v="199"/>
    <n v="10373"/>
    <x v="2"/>
    <n v="26470"/>
    <n v="130.5"/>
    <n v="17942.55"/>
    <s v="Mid-Atlantic"/>
    <n v="6.0826315789473684"/>
    <n v="92.455999999999989"/>
    <n v="2.3230150753768841"/>
    <n v="2.6649051046050127"/>
    <n v="2.5948012357783852"/>
    <n v="0.69897000433601886"/>
    <n v="2.2988530764097068"/>
    <n v="0.78409151232422147"/>
    <n v="1.965935100268994"/>
    <n v="0.36605202819530613"/>
    <d v="2007-01-01T00:00:00"/>
  </r>
  <r>
    <n v="1072"/>
    <s v="Basic Sun Preparations"/>
    <n v="2007"/>
    <x v="0"/>
    <n v="26"/>
    <n v="144.79"/>
    <x v="666"/>
    <n v="82.16"/>
    <n v="5"/>
    <n v="199"/>
    <n v="10373"/>
    <x v="2"/>
    <n v="26470"/>
    <n v="130.5"/>
    <n v="17942.55"/>
    <s v="Mid-Atlantic"/>
    <n v="6.5423076923076922"/>
    <n v="34.019999999999996"/>
    <n v="0.85477386934673361"/>
    <n v="2.230704313612569"/>
    <n v="2.1607385681125817"/>
    <n v="0.69897000433601886"/>
    <n v="2.2988530764097068"/>
    <n v="0.81573096564175107"/>
    <n v="1.5317343092765501"/>
    <n v="-6.8148762797137663E-2"/>
    <d v="2007-02-01T00:00:00"/>
  </r>
  <r>
    <n v="1072"/>
    <s v="Basic Sun Preparations"/>
    <n v="2007"/>
    <x v="1"/>
    <n v="47"/>
    <n v="248.95"/>
    <x v="667"/>
    <n v="130.91999999999999"/>
    <n v="5"/>
    <n v="199"/>
    <n v="10373"/>
    <x v="2"/>
    <n v="26470"/>
    <n v="130.5"/>
    <n v="17942.55"/>
    <s v="Mid-Atlantic"/>
    <n v="6.2246808510638294"/>
    <n v="58.512"/>
    <n v="1.4701507537688443"/>
    <n v="2.4662149473299881"/>
    <n v="2.3961121306114781"/>
    <n v="0.69897000433601886"/>
    <n v="2.2988530764097068"/>
    <n v="0.7941170893942705"/>
    <n v="1.7672449429939692"/>
    <n v="0.16736187092028132"/>
    <d v="2007-03-01T00:00:00"/>
  </r>
  <r>
    <n v="1072"/>
    <s v="Basic Sun Preparations"/>
    <n v="2007"/>
    <x v="2"/>
    <n v="57"/>
    <n v="258.27"/>
    <x v="668"/>
    <n v="125.38"/>
    <n v="5"/>
    <n v="199"/>
    <n v="10373"/>
    <x v="2"/>
    <n v="26470"/>
    <n v="130.5"/>
    <n v="17942.55"/>
    <s v="Mid-Atlantic"/>
    <n v="5.3242105263157899"/>
    <n v="60.696000000000005"/>
    <n v="1.5250251256281409"/>
    <n v="2.4821300753920297"/>
    <n v="2.4120739625375207"/>
    <n v="0.69897000433601886"/>
    <n v="2.2988530764097068"/>
    <n v="0.72625521971953821"/>
    <n v="1.7831600710560109"/>
    <n v="0.183276998982323"/>
    <d v="2007-04-01T00:00:00"/>
  </r>
  <r>
    <n v="1072"/>
    <s v="Basic Sun Preparations"/>
    <n v="2007"/>
    <x v="7"/>
    <n v="87"/>
    <n v="424.08"/>
    <x v="669"/>
    <n v="209.94"/>
    <n v="5"/>
    <n v="199"/>
    <n v="10373"/>
    <x v="2"/>
    <n v="26470"/>
    <n v="130.5"/>
    <n v="17942.55"/>
    <s v="Mid-Atlantic"/>
    <n v="5.7280459770114938"/>
    <n v="99.667999999999992"/>
    <n v="2.504221105527638"/>
    <n v="2.697525747861548"/>
    <n v="2.62744779121837"/>
    <n v="0.69897000433601886"/>
    <n v="2.2988530764097068"/>
    <n v="0.75800649524292929"/>
    <n v="1.998555743525529"/>
    <n v="0.39867267145184121"/>
    <d v="2007-05-01T00:00:00"/>
  </r>
  <r>
    <n v="1072"/>
    <s v="Basic Sun Preparations"/>
    <n v="2007"/>
    <x v="4"/>
    <n v="156"/>
    <n v="773.75"/>
    <x v="670"/>
    <n v="319.82"/>
    <n v="5"/>
    <n v="199"/>
    <n v="10373"/>
    <x v="2"/>
    <n v="26470"/>
    <n v="130.5"/>
    <n v="17942.55"/>
    <s v="Mid-Atlantic"/>
    <n v="5.8282051282051288"/>
    <n v="181.84"/>
    <n v="4.568844221105528"/>
    <n v="2.9586594270529334"/>
    <n v="2.8886006620281743"/>
    <n v="0.69897000433601886"/>
    <n v="2.2988530764097068"/>
    <n v="0.76553482869847167"/>
    <n v="2.2596894227169142"/>
    <n v="0.65980635064322657"/>
    <d v="2007-06-01T00:00:00"/>
  </r>
  <r>
    <n v="1072"/>
    <s v="Basic Sun Preparations"/>
    <n v="2007"/>
    <x v="5"/>
    <n v="87"/>
    <n v="339.74"/>
    <x v="671"/>
    <n v="97.99"/>
    <n v="5"/>
    <n v="199"/>
    <n v="10373"/>
    <x v="2"/>
    <n v="26470"/>
    <n v="130.5"/>
    <n v="17942.55"/>
    <s v="Mid-Atlantic"/>
    <n v="4.5891954022988504"/>
    <n v="79.852000000000004"/>
    <n v="2.0063316582914572"/>
    <n v="2.6012558024321391"/>
    <n v="2.5311466824502005"/>
    <n v="0.69897000433601886"/>
    <n v="2.2988530764097068"/>
    <n v="0.66173654981352037"/>
    <n v="1.9022857980961201"/>
    <n v="0.30240272602243229"/>
    <d v="2007-07-01T00:00:00"/>
  </r>
  <r>
    <n v="1072"/>
    <s v="Basic Sun Preparations"/>
    <n v="2007"/>
    <x v="6"/>
    <n v="121"/>
    <n v="557.46"/>
    <x v="672"/>
    <n v="227.01"/>
    <n v="5"/>
    <n v="199"/>
    <n v="10373"/>
    <x v="2"/>
    <n v="26470"/>
    <n v="130.5"/>
    <n v="17942.55"/>
    <s v="Mid-Atlantic"/>
    <n v="5.413305785123967"/>
    <n v="131.00200000000001"/>
    <n v="3.291507537688442"/>
    <n v="2.8162479303912749"/>
    <n v="2.746213710460093"/>
    <n v="0.69897000433601886"/>
    <n v="2.2988530764097068"/>
    <n v="0.7334625600748248"/>
    <n v="2.1172779260552561"/>
    <n v="0.51739485398156815"/>
    <d v="2007-08-01T00:00:00"/>
  </r>
  <r>
    <n v="1072"/>
    <s v="Basic Sun Preparations"/>
    <n v="2007"/>
    <x v="9"/>
    <n v="169"/>
    <n v="760.44"/>
    <x v="673"/>
    <n v="393.75"/>
    <n v="5"/>
    <n v="199"/>
    <n v="10373"/>
    <x v="2"/>
    <n v="26470"/>
    <n v="130.5"/>
    <n v="17942.55"/>
    <s v="Mid-Atlantic"/>
    <n v="5.287218934911242"/>
    <n v="178.708"/>
    <n v="4.4901507537688436"/>
    <n v="2.9511139988007451"/>
    <n v="2.8810649531728645"/>
    <n v="0.69897000433601886"/>
    <n v="2.2988530764097068"/>
    <n v="0.72322729418707155"/>
    <n v="2.2521439944647264"/>
    <n v="0.65226092239103839"/>
    <d v="2007-09-01T00:00:00"/>
  </r>
  <r>
    <n v="1072"/>
    <s v="Basic Sun Preparations"/>
    <n v="2007"/>
    <x v="10"/>
    <n v="655"/>
    <n v="2658.71"/>
    <x v="674"/>
    <n v="913.74"/>
    <n v="5"/>
    <n v="199"/>
    <n v="10373"/>
    <x v="2"/>
    <n v="26470"/>
    <n v="130.5"/>
    <n v="17942.55"/>
    <s v="Mid-Atlantic"/>
    <n v="4.7698015267175569"/>
    <n v="624.84399999999994"/>
    <n v="15.699597989949748"/>
    <n v="3.4947416082468514"/>
    <n v="3.4246709690471451"/>
    <n v="0.69897000433601886"/>
    <n v="2.2988530764097068"/>
    <n v="0.67850030825506846"/>
    <n v="2.7957716039108327"/>
    <n v="1.1958885318371448"/>
    <d v="2007-10-01T00:00:00"/>
  </r>
  <r>
    <n v="1072"/>
    <s v="Basic Sun Preparations"/>
    <n v="2007"/>
    <x v="11"/>
    <n v="319"/>
    <n v="1361.62"/>
    <x v="675"/>
    <n v="449.98"/>
    <n v="5"/>
    <n v="199"/>
    <n v="10373"/>
    <x v="2"/>
    <n v="26470"/>
    <n v="130.5"/>
    <n v="17942.55"/>
    <s v="Mid-Atlantic"/>
    <n v="5.015673981191223"/>
    <n v="320"/>
    <n v="8.0402010050251249"/>
    <n v="3.2041199826559246"/>
    <n v="3.1340559218723039"/>
    <n v="0.69897000433601886"/>
    <n v="2.2988530764097068"/>
    <n v="0.70032929959874368"/>
    <n v="2.5051499783199058"/>
    <n v="0.90526690624621808"/>
    <d v="2007-11-01T00:00:00"/>
  </r>
  <r>
    <n v="1072"/>
    <s v="Basic Sun Preparations"/>
    <n v="2007"/>
    <x v="8"/>
    <n v="213"/>
    <n v="866.39"/>
    <x v="676"/>
    <n v="263.97000000000003"/>
    <n v="5"/>
    <n v="199"/>
    <n v="10373"/>
    <x v="2"/>
    <n v="26470"/>
    <n v="130.5"/>
    <n v="17942.55"/>
    <s v="Mid-Atlantic"/>
    <n v="4.7797183098591551"/>
    <n v="203.61600000000001"/>
    <n v="5.1159798994974874"/>
    <n v="3.0077819058921489"/>
    <n v="2.9377134309558115"/>
    <n v="0.69897000433601886"/>
    <n v="2.2988530764097068"/>
    <n v="0.67940230245341138"/>
    <n v="2.3088119015561301"/>
    <n v="0.7089288294824424"/>
    <d v="2007-12-01T00:00:00"/>
  </r>
  <r>
    <n v="1080"/>
    <s v="Basic Sun Preparations"/>
    <n v="2007"/>
    <x v="3"/>
    <n v="113"/>
    <n v="424.83"/>
    <x v="677"/>
    <n v="267.45999999999998"/>
    <n v="15"/>
    <n v="931"/>
    <n v="34611"/>
    <x v="2"/>
    <n v="52292"/>
    <n v="444.2"/>
    <n v="54431.89"/>
    <s v="Pacific"/>
    <n v="4.4180530973451324"/>
    <n v="33.282666666666664"/>
    <n v="0.53624060150375941"/>
    <n v="2.6983093745175739"/>
    <n v="2.6282151775047238"/>
    <n v="1.1760912590556813"/>
    <n v="2.9689496809813427"/>
    <n v="0.64523093103415408"/>
    <n v="1.5222181154618926"/>
    <n v="-0.2706403064637688"/>
    <d v="2007-01-01T00:00:00"/>
  </r>
  <r>
    <n v="1080"/>
    <s v="Basic Sun Preparations"/>
    <n v="2007"/>
    <x v="0"/>
    <n v="106"/>
    <n v="424.94"/>
    <x v="678"/>
    <n v="239.34"/>
    <n v="15"/>
    <n v="931"/>
    <n v="34611"/>
    <x v="2"/>
    <n v="52292"/>
    <n v="444.2"/>
    <n v="54431.89"/>
    <s v="Pacific"/>
    <n v="4.7110377358490565"/>
    <n v="33.291333333333334"/>
    <n v="0.53638023630504839"/>
    <n v="2.6984224482560029"/>
    <n v="2.6283276135598359"/>
    <n v="1.1760912590556813"/>
    <n v="2.9689496809813427"/>
    <n v="0.67311658299123267"/>
    <n v="1.5223311892003217"/>
    <n v="-0.27052723272533963"/>
    <d v="2007-02-01T00:00:00"/>
  </r>
  <r>
    <n v="1080"/>
    <s v="Basic Sun Preparations"/>
    <n v="2007"/>
    <x v="1"/>
    <n v="113"/>
    <n v="475.09"/>
    <x v="679"/>
    <n v="206.85"/>
    <n v="15"/>
    <n v="931"/>
    <n v="34611"/>
    <x v="2"/>
    <n v="52292"/>
    <n v="444.2"/>
    <n v="54431.89"/>
    <s v="Pacific"/>
    <n v="4.9407079646017698"/>
    <n v="37.22"/>
    <n v="0.59967776584317933"/>
    <n v="2.7468676278504294"/>
    <n v="2.6767758892057234"/>
    <n v="1.1760912590556813"/>
    <n v="2.9689496809813427"/>
    <n v="0.69378918436700976"/>
    <n v="1.5707763687947482"/>
    <n v="-0.2220820531309132"/>
    <d v="2007-03-01T00:00:00"/>
  </r>
  <r>
    <n v="1080"/>
    <s v="Basic Sun Preparations"/>
    <n v="2007"/>
    <x v="2"/>
    <n v="150"/>
    <n v="628.41"/>
    <x v="680"/>
    <n v="340.57"/>
    <n v="15"/>
    <n v="931"/>
    <n v="34611"/>
    <x v="2"/>
    <n v="52292"/>
    <n v="444.2"/>
    <n v="54431.89"/>
    <s v="Pacific"/>
    <n v="4.9226000000000001"/>
    <n v="49.225999999999999"/>
    <n v="0.79311493018259938"/>
    <n v="2.8682858064167895"/>
    <n v="2.7982430874281898"/>
    <n v="1.1760912590556813"/>
    <n v="2.9689496809813427"/>
    <n v="0.69219454736110841"/>
    <n v="1.6921945473611084"/>
    <n v="-0.10066387456455293"/>
    <d v="2007-04-01T00:00:00"/>
  </r>
  <r>
    <n v="1080"/>
    <s v="Basic Sun Preparations"/>
    <n v="2007"/>
    <x v="7"/>
    <n v="312"/>
    <n v="1390.34"/>
    <x v="681"/>
    <n v="725.55"/>
    <n v="15"/>
    <n v="931"/>
    <n v="34611"/>
    <x v="2"/>
    <n v="52292"/>
    <n v="444.2"/>
    <n v="54431.89"/>
    <s v="Pacific"/>
    <n v="5.2361217948717949"/>
    <n v="108.91133333333333"/>
    <n v="1.754747583243824"/>
    <n v="3.2131643339264886"/>
    <n v="3.1431210175689439"/>
    <n v="1.1760912590556813"/>
    <n v="2.9689496809813427"/>
    <n v="0.71900973990804584"/>
    <n v="2.0370730748708072"/>
    <n v="0.24421465294514599"/>
    <d v="2007-05-01T00:00:00"/>
  </r>
  <r>
    <n v="1080"/>
    <s v="Basic Sun Preparations"/>
    <n v="2007"/>
    <x v="4"/>
    <n v="328"/>
    <n v="1292.54"/>
    <x v="682"/>
    <n v="649.29999999999995"/>
    <n v="15"/>
    <n v="931"/>
    <n v="34611"/>
    <x v="2"/>
    <n v="52292"/>
    <n v="444.2"/>
    <n v="54431.89"/>
    <s v="Pacific"/>
    <n v="4.6305792682926823"/>
    <n v="101.25533333333333"/>
    <n v="1.6313963480128892"/>
    <n v="3.1815091667570559"/>
    <n v="3.1114439920061909"/>
    <n v="1.1760912590556813"/>
    <n v="2.9689496809813427"/>
    <n v="0.66563532304537676"/>
    <n v="2.0054179077013745"/>
    <n v="0.21255948577571321"/>
    <d v="2007-06-01T00:00:00"/>
  </r>
  <r>
    <n v="1080"/>
    <s v="Basic Sun Preparations"/>
    <n v="2007"/>
    <x v="5"/>
    <n v="169"/>
    <n v="726.95"/>
    <x v="683"/>
    <n v="364.1"/>
    <n v="15"/>
    <n v="931"/>
    <n v="34611"/>
    <x v="2"/>
    <n v="52292"/>
    <n v="444.2"/>
    <n v="54431.89"/>
    <s v="Pacific"/>
    <n v="5.0545562130177517"/>
    <n v="56.948"/>
    <n v="0.91752953813104188"/>
    <n v="2.9315697354213546"/>
    <n v="2.8615045408853748"/>
    <n v="1.1760912590556813"/>
    <n v="2.9689496809813427"/>
    <n v="0.70368303080768102"/>
    <n v="1.7554784763656732"/>
    <n v="-3.7379945559988144E-2"/>
    <d v="2007-07-01T00:00:00"/>
  </r>
  <r>
    <n v="1080"/>
    <s v="Basic Sun Preparations"/>
    <n v="2007"/>
    <x v="6"/>
    <n v="203"/>
    <n v="797.29"/>
    <x v="684"/>
    <n v="387.44"/>
    <n v="15"/>
    <n v="931"/>
    <n v="34611"/>
    <x v="2"/>
    <n v="52292"/>
    <n v="444.2"/>
    <n v="54431.89"/>
    <s v="Pacific"/>
    <n v="4.6152216748768469"/>
    <n v="62.459333333333333"/>
    <n v="1.0063265306122449"/>
    <n v="2.9716886034839667"/>
    <n v="2.9016163169943296"/>
    <n v="1.1760912590556813"/>
    <n v="2.9689496809813427"/>
    <n v="0.66419256557075379"/>
    <n v="1.7955973444282856"/>
    <n v="2.7389225026240565E-3"/>
    <d v="2007-08-01T00:00:00"/>
  </r>
  <r>
    <n v="1080"/>
    <s v="Basic Sun Preparations"/>
    <n v="2007"/>
    <x v="9"/>
    <n v="383"/>
    <n v="1526.85"/>
    <x v="685"/>
    <n v="727.19"/>
    <n v="15"/>
    <n v="931"/>
    <n v="34611"/>
    <x v="2"/>
    <n v="52292"/>
    <n v="444.2"/>
    <n v="54431.89"/>
    <s v="Pacific"/>
    <n v="4.6845430809399478"/>
    <n v="119.61200000000001"/>
    <n v="1.9271535982814179"/>
    <n v="3.2538660112193787"/>
    <n v="3.1837963734204613"/>
    <n v="1.1760912590556813"/>
    <n v="2.9689496809813427"/>
    <n v="0.67066723725075605"/>
    <n v="2.0777747521636978"/>
    <n v="0.2849163302380362"/>
    <d v="2007-09-01T00:00:00"/>
  </r>
  <r>
    <n v="1080"/>
    <s v="Basic Sun Preparations"/>
    <n v="2007"/>
    <x v="10"/>
    <n v="884"/>
    <n v="3297.37"/>
    <x v="686"/>
    <n v="1270.29"/>
    <n v="15"/>
    <n v="931"/>
    <n v="34611"/>
    <x v="2"/>
    <n v="52292"/>
    <n v="444.2"/>
    <n v="54431.89"/>
    <s v="Pacific"/>
    <n v="4.3829751131221721"/>
    <n v="258.30333333333334"/>
    <n v="4.1617078410311494"/>
    <n v="3.5882212697157665"/>
    <n v="3.518167682339532"/>
    <n v="1.1760912590556813"/>
    <n v="2.9689496809813427"/>
    <n v="0.6417690047026936"/>
    <n v="2.4121300106600856"/>
    <n v="0.61927158873442401"/>
    <d v="2007-10-01T00:00:00"/>
  </r>
  <r>
    <n v="1080"/>
    <s v="Basic Sun Preparations"/>
    <n v="2007"/>
    <x v="11"/>
    <n v="740"/>
    <n v="2836.04"/>
    <x v="687"/>
    <n v="1161.5899999999999"/>
    <n v="15"/>
    <n v="931"/>
    <n v="34611"/>
    <x v="2"/>
    <n v="52292"/>
    <n v="444.2"/>
    <n v="54431.89"/>
    <s v="Pacific"/>
    <n v="4.5034189189189195"/>
    <n v="222.16866666666667"/>
    <n v="3.5795166487647694"/>
    <n v="3.5227740676960435"/>
    <n v="3.4527123519189162"/>
    <n v="1.1760912590556813"/>
    <n v="2.9689496809813427"/>
    <n v="0.65354234796506716"/>
    <n v="2.3466828086403622"/>
    <n v="0.55382438671470069"/>
    <d v="2007-11-01T00:00:00"/>
  </r>
  <r>
    <n v="1080"/>
    <s v="Basic Sun Preparations"/>
    <n v="2007"/>
    <x v="8"/>
    <n v="422"/>
    <n v="1534.4"/>
    <x v="688"/>
    <n v="648.51"/>
    <n v="15"/>
    <n v="931"/>
    <n v="34611"/>
    <x v="2"/>
    <n v="52292"/>
    <n v="444.2"/>
    <n v="54431.89"/>
    <s v="Pacific"/>
    <n v="4.2727962085308056"/>
    <n v="120.208"/>
    <n v="1.9367561761546723"/>
    <n v="3.2560246305513636"/>
    <n v="3.1859385898265886"/>
    <n v="1.1760912590556813"/>
    <n v="2.9689496809813427"/>
    <n v="0.63071217958968973"/>
    <n v="2.0799333714956822"/>
    <n v="0.287074949570021"/>
    <d v="2007-12-01T00:00:00"/>
  </r>
  <r>
    <n v="1084"/>
    <s v="Basic Sun Preparations"/>
    <n v="2007"/>
    <x v="3"/>
    <n v="40"/>
    <n v="158.08000000000001"/>
    <x v="689"/>
    <n v="75.94"/>
    <n v="4"/>
    <n v="249"/>
    <n v="13059"/>
    <x v="2"/>
    <n v="23320"/>
    <n v="158.19999999999999"/>
    <n v="18901.580000000002"/>
    <s v="Pacific"/>
    <n v="4.6437499999999998"/>
    <n v="46.4375"/>
    <n v="0.74598393574297184"/>
    <n v="2.268928822432613"/>
    <n v="2.1988769272435529"/>
    <n v="0.6020599913279624"/>
    <n v="2.3961993470957363"/>
    <n v="0.66686883110465045"/>
    <n v="1.6668688311046505"/>
    <n v="-0.12727052466312347"/>
    <d v="2007-01-01T00:00:00"/>
  </r>
  <r>
    <n v="1084"/>
    <s v="Basic Sun Preparations"/>
    <n v="2007"/>
    <x v="1"/>
    <n v="65"/>
    <n v="243.49"/>
    <x v="690"/>
    <n v="107.12"/>
    <n v="4"/>
    <n v="249"/>
    <n v="13059"/>
    <x v="2"/>
    <n v="23320"/>
    <n v="158.19999999999999"/>
    <n v="18901.580000000002"/>
    <s v="Pacific"/>
    <n v="4.4015384615384621"/>
    <n v="71.525000000000006"/>
    <n v="1.1489959839357431"/>
    <n v="2.4565178578052627"/>
    <n v="2.3864811296820743"/>
    <n v="0.6020599913279624"/>
    <n v="2.3961993470957363"/>
    <n v="0.64360450116240708"/>
    <n v="1.8544578664773004"/>
    <n v="6.0318510709526346E-2"/>
    <d v="2007-03-01T00:00:00"/>
  </r>
  <r>
    <n v="1084"/>
    <s v="Basic Sun Preparations"/>
    <n v="2007"/>
    <x v="2"/>
    <n v="68"/>
    <n v="279.02"/>
    <x v="691"/>
    <n v="119.24"/>
    <n v="4"/>
    <n v="249"/>
    <n v="13059"/>
    <x v="2"/>
    <n v="23320"/>
    <n v="158.19999999999999"/>
    <n v="18901.580000000002"/>
    <s v="Pacific"/>
    <n v="4.8219117647058818"/>
    <n v="81.972499999999997"/>
    <n v="1.3168273092369478"/>
    <n v="2.515728171743949"/>
    <n v="2.4456353343787258"/>
    <n v="0.6020599913279624"/>
    <n v="2.3961993470957363"/>
    <n v="0.68321925903771263"/>
    <n v="1.9136681804159865"/>
    <n v="0.11952882464821261"/>
    <d v="2007-04-01T00:00:00"/>
  </r>
  <r>
    <n v="1084"/>
    <s v="Basic Sun Preparations"/>
    <n v="2007"/>
    <x v="7"/>
    <n v="152"/>
    <n v="652.4"/>
    <x v="692"/>
    <n v="287.25"/>
    <n v="4"/>
    <n v="249"/>
    <n v="13059"/>
    <x v="2"/>
    <n v="23320"/>
    <n v="158.19999999999999"/>
    <n v="18901.580000000002"/>
    <s v="Pacific"/>
    <n v="5.0436842105263153"/>
    <n v="191.66"/>
    <n v="3.0788755020080321"/>
    <n v="2.8845914751401902"/>
    <n v="2.8145139523682383"/>
    <n v="0.6020599913279624"/>
    <n v="2.3961993470957363"/>
    <n v="0.70274788719541781"/>
    <n v="2.2825314838122281"/>
    <n v="0.48839212804445403"/>
    <d v="2007-05-01T00:00:00"/>
  </r>
  <r>
    <n v="1084"/>
    <s v="Basic Sun Preparations"/>
    <n v="2007"/>
    <x v="4"/>
    <n v="139"/>
    <n v="535.47"/>
    <x v="693"/>
    <n v="257.20999999999998"/>
    <n v="4"/>
    <n v="249"/>
    <n v="13059"/>
    <x v="2"/>
    <n v="23320"/>
    <n v="158.19999999999999"/>
    <n v="18901.580000000002"/>
    <s v="Pacific"/>
    <n v="4.526690647482015"/>
    <n v="157.30250000000001"/>
    <n v="2.526947791164659"/>
    <n v="2.7987956162244658"/>
    <n v="2.7287351442632541"/>
    <n v="0.6020599913279624"/>
    <n v="2.3961993470957363"/>
    <n v="0.65578081597037063"/>
    <n v="2.1967356248965033"/>
    <n v="0.40259626912872937"/>
    <d v="2007-06-01T00:00:00"/>
  </r>
  <r>
    <n v="1084"/>
    <s v="Basic Sun Preparations"/>
    <n v="2007"/>
    <x v="5"/>
    <n v="62"/>
    <n v="234.41"/>
    <x v="694"/>
    <n v="140.37"/>
    <n v="4"/>
    <n v="249"/>
    <n v="13059"/>
    <x v="2"/>
    <n v="23320"/>
    <n v="158.19999999999999"/>
    <n v="18901.580000000002"/>
    <s v="Pacific"/>
    <n v="4.4425806451612901"/>
    <n v="68.86"/>
    <n v="1.1061847389558233"/>
    <n v="2.440027009696617"/>
    <n v="2.3699761348724269"/>
    <n v="0.6020599913279624"/>
    <n v="2.3961993470957363"/>
    <n v="0.64763532019836323"/>
    <n v="1.8379670183686547"/>
    <n v="4.3827662600880758E-2"/>
    <d v="2007-07-01T00:00:00"/>
  </r>
  <r>
    <n v="1084"/>
    <s v="Basic Sun Preparations"/>
    <n v="2007"/>
    <x v="6"/>
    <n v="73"/>
    <n v="278.32"/>
    <x v="695"/>
    <n v="171.24"/>
    <n v="4"/>
    <n v="249"/>
    <n v="13059"/>
    <x v="2"/>
    <n v="23320"/>
    <n v="158.19999999999999"/>
    <n v="18901.580000000002"/>
    <s v="Pacific"/>
    <n v="4.4795890410958901"/>
    <n v="81.752499999999998"/>
    <n v="1.3132931726907631"/>
    <n v="2.5145610336340307"/>
    <n v="2.4445444157395326"/>
    <n v="0.6020599913279624"/>
    <n v="2.3961993470957363"/>
    <n v="0.65123817351357483"/>
    <n v="1.9125010423060684"/>
    <n v="0.11836168653829439"/>
    <d v="2007-08-01T00:00:00"/>
  </r>
  <r>
    <n v="1084"/>
    <s v="Basic Sun Preparations"/>
    <n v="2007"/>
    <x v="9"/>
    <n v="81"/>
    <n v="326.5"/>
    <x v="696"/>
    <n v="166.27"/>
    <n v="4"/>
    <n v="249"/>
    <n v="13059"/>
    <x v="2"/>
    <n v="23320"/>
    <n v="158.19999999999999"/>
    <n v="18901.580000000002"/>
    <s v="Pacific"/>
    <n v="4.7367901234567906"/>
    <n v="95.92"/>
    <n v="1.5408835341365461"/>
    <n v="2.5839691614187545"/>
    <n v="2.5138831856110926"/>
    <n v="0.6020599913279624"/>
    <n v="2.3961993470957363"/>
    <n v="0.67548414254010491"/>
    <n v="1.9819091700907923"/>
    <n v="0.18776981432301829"/>
    <d v="2007-09-01T00:00:00"/>
  </r>
  <r>
    <n v="1084"/>
    <s v="Basic Sun Preparations"/>
    <n v="2007"/>
    <x v="10"/>
    <n v="380"/>
    <n v="1446.73"/>
    <x v="697"/>
    <n v="739.61"/>
    <n v="4"/>
    <n v="249"/>
    <n v="13059"/>
    <x v="2"/>
    <n v="23320"/>
    <n v="158.19999999999999"/>
    <n v="18901.580000000002"/>
    <s v="Pacific"/>
    <n v="4.4734210526315792"/>
    <n v="424.97500000000002"/>
    <n v="6.826907630522089"/>
    <n v="3.2304233738926404"/>
    <n v="3.1603874872687445"/>
    <n v="0.6020599913279624"/>
    <n v="2.3961993470957363"/>
    <n v="0.65063977727583022"/>
    <n v="2.6283633825646779"/>
    <n v="0.83422402679690399"/>
    <d v="2007-10-01T00:00:00"/>
  </r>
  <r>
    <n v="1084"/>
    <s v="Basic Sun Preparations"/>
    <n v="2007"/>
    <x v="11"/>
    <n v="254"/>
    <n v="981.2"/>
    <x v="698"/>
    <n v="504.59"/>
    <n v="4"/>
    <n v="249"/>
    <n v="13059"/>
    <x v="2"/>
    <n v="23320"/>
    <n v="158.19999999999999"/>
    <n v="18901.580000000002"/>
    <s v="Pacific"/>
    <n v="4.5390157480314963"/>
    <n v="288.22750000000002"/>
    <n v="4.6301606425702815"/>
    <n v="3.0617954061421031"/>
    <n v="2.9917575395343481"/>
    <n v="0.6020599913279624"/>
    <n v="2.3961993470957363"/>
    <n v="0.65696168952216516"/>
    <n v="2.4597354148141406"/>
    <n v="0.66559605904636687"/>
    <d v="2007-11-01T00:00:00"/>
  </r>
  <r>
    <n v="1084"/>
    <s v="Basic Sun Preparations"/>
    <n v="2007"/>
    <x v="8"/>
    <n v="125"/>
    <n v="440.51"/>
    <x v="699"/>
    <n v="235.78"/>
    <n v="4"/>
    <n v="249"/>
    <n v="13059"/>
    <x v="2"/>
    <n v="23320"/>
    <n v="158.19999999999999"/>
    <n v="18901.580000000002"/>
    <s v="Pacific"/>
    <n v="4.1405600000000007"/>
    <n v="129.39250000000001"/>
    <n v="2.0785943775100404"/>
    <n v="2.7139690953035225"/>
    <n v="2.6439557717617426"/>
    <n v="0.6020599913279624"/>
    <n v="2.3961993470957363"/>
    <n v="0.61705908229546613"/>
    <n v="2.11190910397556"/>
    <n v="0.31776974820778614"/>
    <d v="2007-12-01T00:00:00"/>
  </r>
  <r>
    <n v="1108"/>
    <s v="Basic Sun Preparations"/>
    <n v="2007"/>
    <x v="8"/>
    <n v="143"/>
    <n v="588.51"/>
    <x v="700"/>
    <n v="244.8"/>
    <n v="4"/>
    <n v="263"/>
    <n v="42458"/>
    <x v="0"/>
    <n v="697618"/>
    <n v="161"/>
    <n v="40431.89"/>
    <s v="Mid-Atlantic"/>
    <n v="4.8356643356643358"/>
    <n v="172.875"/>
    <n v="2.6292775665399239"/>
    <n v="2.8397921844453293"/>
    <n v="2.769753846802089"/>
    <n v="0.6020599913279624"/>
    <n v="2.419955748489758"/>
    <n v="0.68445614698026758"/>
    <n v="2.2377321931173668"/>
    <n v="0.41983643595557152"/>
    <d v="2007-12-01T00:00:00"/>
  </r>
  <r>
    <n v="1108"/>
    <s v="Basic Sun Preparations"/>
    <n v="2007"/>
    <x v="3"/>
    <n v="77"/>
    <n v="315.89"/>
    <x v="701"/>
    <n v="161.46"/>
    <n v="4"/>
    <n v="263"/>
    <n v="42458"/>
    <x v="0"/>
    <n v="697618"/>
    <n v="161"/>
    <n v="40431.89"/>
    <s v="Mid-Atlantic"/>
    <n v="4.8209090909090904"/>
    <n v="92.802499999999995"/>
    <n v="1.411444866920152"/>
    <n v="2.5696196671328195"/>
    <n v="2.4995358778406991"/>
    <n v="0.6020599913279624"/>
    <n v="2.419955748489758"/>
    <n v="0.68312894196033758"/>
    <n v="1.967559675804857"/>
    <n v="0.14966391864306161"/>
    <d v="2007-01-01T00:00:00"/>
  </r>
  <r>
    <n v="1108"/>
    <s v="Basic Sun Preparations"/>
    <n v="2007"/>
    <x v="0"/>
    <n v="58"/>
    <n v="225.8"/>
    <x v="702"/>
    <n v="73.069999999999993"/>
    <n v="4"/>
    <n v="263"/>
    <n v="42458"/>
    <x v="0"/>
    <n v="697618"/>
    <n v="161"/>
    <n v="40431.89"/>
    <s v="Mid-Atlantic"/>
    <n v="4.5746551724137925"/>
    <n v="66.332499999999996"/>
    <n v="1.0088593155893535"/>
    <n v="2.4237863570229075"/>
    <n v="2.3537239375889492"/>
    <n v="0.6020599913279624"/>
    <n v="2.419955748489758"/>
    <n v="0.6603583634599699"/>
    <n v="1.8217263656949449"/>
    <n v="3.8306085331493533E-3"/>
    <d v="2007-02-01T00:00:00"/>
  </r>
  <r>
    <n v="1108"/>
    <s v="Basic Sun Preparations"/>
    <n v="2007"/>
    <x v="2"/>
    <n v="160"/>
    <n v="583.79999999999995"/>
    <x v="703"/>
    <n v="242.26"/>
    <n v="4"/>
    <n v="263"/>
    <n v="42458"/>
    <x v="0"/>
    <n v="697618"/>
    <n v="161"/>
    <n v="40431.89"/>
    <s v="Mid-Atlantic"/>
    <n v="4.2874375000000002"/>
    <n v="171.4975"/>
    <n v="2.6083269961977185"/>
    <n v="2.8363177848372567"/>
    <n v="2.7662640906519953"/>
    <n v="0.6020599913279624"/>
    <n v="2.419955748489758"/>
    <n v="0.63219780218133215"/>
    <n v="2.2342577935092947"/>
    <n v="0.41636203634749896"/>
    <d v="2007-04-01T00:00:00"/>
  </r>
  <r>
    <n v="1108"/>
    <s v="Basic Sun Preparations"/>
    <n v="2007"/>
    <x v="7"/>
    <n v="220"/>
    <n v="849.72"/>
    <x v="704"/>
    <n v="333.83"/>
    <n v="4"/>
    <n v="263"/>
    <n v="42458"/>
    <x v="0"/>
    <n v="697618"/>
    <n v="161"/>
    <n v="40431.89"/>
    <s v="Mid-Atlantic"/>
    <n v="4.5385"/>
    <n v="249.61750000000001"/>
    <n v="3.7964638783269962"/>
    <n v="2.9993350206036298"/>
    <n v="2.9292758404343258"/>
    <n v="0.6020599913279624"/>
    <n v="2.419955748489758"/>
    <n v="0.65691233978142338"/>
    <n v="2.3972750292756673"/>
    <n v="0.57937927211387175"/>
    <d v="2007-05-01T00:00:00"/>
  </r>
  <r>
    <n v="1108"/>
    <s v="Basic Sun Preparations"/>
    <n v="2007"/>
    <x v="4"/>
    <n v="270"/>
    <n v="1075.56"/>
    <x v="705"/>
    <n v="416.89"/>
    <n v="4"/>
    <n v="263"/>
    <n v="42458"/>
    <x v="0"/>
    <n v="697618"/>
    <n v="161"/>
    <n v="40431.89"/>
    <s v="Mid-Atlantic"/>
    <n v="4.6810740740740746"/>
    <n v="315.97250000000003"/>
    <n v="4.8056653992395439"/>
    <n v="3.1017092776870041"/>
    <n v="3.0316346424706579"/>
    <n v="0.6020599913279624"/>
    <n v="2.419955748489758"/>
    <n v="0.67034551352801675"/>
    <n v="2.4996492863590416"/>
    <n v="0.68175352919724619"/>
    <d v="2007-06-01T00:00:00"/>
  </r>
  <r>
    <n v="1108"/>
    <s v="Basic Sun Preparations"/>
    <n v="2007"/>
    <x v="5"/>
    <n v="130"/>
    <n v="556.55999999999995"/>
    <x v="706"/>
    <n v="278.45"/>
    <n v="4"/>
    <n v="263"/>
    <n v="42458"/>
    <x v="0"/>
    <n v="697618"/>
    <n v="161"/>
    <n v="40431.89"/>
    <s v="Mid-Atlantic"/>
    <n v="5.0303846153846159"/>
    <n v="163.48750000000001"/>
    <n v="2.4865019011406844"/>
    <n v="2.8155445441129356"/>
    <n v="2.7455119903495935"/>
    <n v="0.6020599913279624"/>
    <n v="2.419955748489758"/>
    <n v="0.7016011918060987"/>
    <n v="2.2134845527849731"/>
    <n v="0.39558879562317756"/>
    <d v="2007-07-01T00:00:00"/>
  </r>
  <r>
    <n v="1108"/>
    <s v="Basic Sun Preparations"/>
    <n v="2007"/>
    <x v="6"/>
    <n v="159"/>
    <n v="621.89"/>
    <x v="707"/>
    <n v="276.77999999999997"/>
    <n v="4"/>
    <n v="263"/>
    <n v="42458"/>
    <x v="0"/>
    <n v="697618"/>
    <n v="161"/>
    <n v="40431.89"/>
    <s v="Mid-Atlantic"/>
    <n v="4.5955974842767295"/>
    <n v="182.67500000000001"/>
    <n v="2.7783269961977188"/>
    <n v="2.863739107345217"/>
    <n v="2.7937135734082554"/>
    <n v="0.6020599913279624"/>
    <n v="2.419955748489758"/>
    <n v="0.66234198302476566"/>
    <n v="2.2616791160172549"/>
    <n v="0.44378335885545928"/>
    <d v="2007-08-01T00:00:00"/>
  </r>
  <r>
    <n v="1108"/>
    <s v="Basic Sun Preparations"/>
    <n v="2007"/>
    <x v="9"/>
    <n v="252"/>
    <n v="1013.03"/>
    <x v="708"/>
    <n v="377.57"/>
    <n v="4"/>
    <n v="263"/>
    <n v="42458"/>
    <x v="0"/>
    <n v="697618"/>
    <n v="161"/>
    <n v="40431.89"/>
    <s v="Mid-Atlantic"/>
    <n v="4.7234523809523807"/>
    <n v="297.57749999999999"/>
    <n v="4.5258935361216732"/>
    <n v="3.0756600821962508"/>
    <n v="3.0056223068030605"/>
    <n v="0.6020599913279624"/>
    <n v="2.419955748489758"/>
    <n v="0.67425954141470645"/>
    <n v="2.4736000908682882"/>
    <n v="0.65570433370649273"/>
    <d v="2007-09-01T00:00:00"/>
  </r>
  <r>
    <n v="1108"/>
    <s v="Basic Sun Preparations"/>
    <n v="2007"/>
    <x v="10"/>
    <n v="686"/>
    <n v="2632"/>
    <x v="709"/>
    <n v="1089.69"/>
    <n v="4"/>
    <n v="263"/>
    <n v="42458"/>
    <x v="0"/>
    <n v="697618"/>
    <n v="161"/>
    <n v="40431.89"/>
    <s v="Mid-Atlantic"/>
    <n v="4.5082653061224489"/>
    <n v="773.16750000000002"/>
    <n v="11.759201520912548"/>
    <n v="3.4903335815534513"/>
    <n v="3.4202858849419178"/>
    <n v="0.6020599913279624"/>
    <n v="2.419955748489758"/>
    <n v="0.65400946584669939"/>
    <n v="2.8882735902254888"/>
    <n v="1.0703778330636933"/>
    <d v="2007-10-01T00:00:00"/>
  </r>
  <r>
    <n v="1108"/>
    <s v="Basic Sun Preparations"/>
    <n v="2007"/>
    <x v="11"/>
    <n v="356"/>
    <n v="1360.9"/>
    <x v="534"/>
    <n v="540.97"/>
    <n v="4"/>
    <n v="263"/>
    <n v="42458"/>
    <x v="0"/>
    <n v="697618"/>
    <n v="161"/>
    <n v="40431.89"/>
    <s v="Mid-Atlantic"/>
    <n v="4.49188202247191"/>
    <n v="399.77749999999997"/>
    <n v="6.0802661596958174"/>
    <n v="3.20387833913703"/>
    <n v="3.1338262140763939"/>
    <n v="0.6020599913279624"/>
    <n v="2.419955748489758"/>
    <n v="0.65242834116415482"/>
    <n v="2.6018183478090675"/>
    <n v="0.7839225906472721"/>
    <d v="2007-11-01T00:00:00"/>
  </r>
  <r>
    <n v="1115"/>
    <s v="Basic Sun Preparations"/>
    <n v="2007"/>
    <x v="3"/>
    <n v="427"/>
    <n v="1829.7"/>
    <x v="710"/>
    <n v="884.7"/>
    <n v="17"/>
    <n v="1099"/>
    <n v="65021"/>
    <x v="2"/>
    <n v="229560"/>
    <n v="544.20000000000005"/>
    <n v="116524.58"/>
    <s v="Mid-Atlantic"/>
    <n v="5.0352459016393443"/>
    <n v="126.47352941176472"/>
    <n v="1.9563694267515925"/>
    <n v="3.3324485596698388"/>
    <n v="3.2623798880773633"/>
    <n v="1.2304489213782739"/>
    <n v="3.0409976924234905"/>
    <n v="0.70202068464481504"/>
    <n v="2.1019996382915651"/>
    <n v="0.29145086724634844"/>
    <d v="2007-01-01T00:00:00"/>
  </r>
  <r>
    <n v="1115"/>
    <s v="Basic Sun Preparations"/>
    <n v="2007"/>
    <x v="0"/>
    <n v="463"/>
    <n v="1986.36"/>
    <x v="711"/>
    <n v="986.31"/>
    <n v="17"/>
    <n v="1099"/>
    <n v="65021"/>
    <x v="2"/>
    <n v="229560"/>
    <n v="544.20000000000005"/>
    <n v="116524.58"/>
    <s v="Mid-Atlantic"/>
    <n v="5.0412311015118796"/>
    <n v="137.29941176470589"/>
    <n v="2.1238307552320292"/>
    <n v="3.3681175979603348"/>
    <n v="3.2980579611003815"/>
    <n v="1.2304489213782739"/>
    <n v="3.0409976924234905"/>
    <n v="0.70253660694238151"/>
    <n v="2.1376686765820607"/>
    <n v="0.32711990553684406"/>
    <d v="2007-02-01T00:00:00"/>
  </r>
  <r>
    <n v="1115"/>
    <s v="Basic Sun Preparations"/>
    <n v="2007"/>
    <x v="1"/>
    <n v="439"/>
    <n v="1893.56"/>
    <x v="712"/>
    <n v="940.32"/>
    <n v="17"/>
    <n v="1099"/>
    <n v="65021"/>
    <x v="2"/>
    <n v="229560"/>
    <n v="544.20000000000005"/>
    <n v="116524.58"/>
    <s v="Mid-Atlantic"/>
    <n v="5.0684282460136671"/>
    <n v="130.88470588235293"/>
    <n v="2.0246041856232937"/>
    <n v="3.3473378227880186"/>
    <n v="3.2772790708807022"/>
    <n v="1.2304489213782739"/>
    <n v="3.0409976924234905"/>
    <n v="0.70487330254589742"/>
    <n v="2.1168889014097449"/>
    <n v="0.30634013036452817"/>
    <d v="2007-03-01T00:00:00"/>
  </r>
  <r>
    <n v="1115"/>
    <s v="Basic Sun Preparations"/>
    <n v="2007"/>
    <x v="2"/>
    <n v="645"/>
    <n v="2742.25"/>
    <x v="713"/>
    <n v="1323.79"/>
    <n v="17"/>
    <n v="1099"/>
    <n v="65021"/>
    <x v="2"/>
    <n v="229560"/>
    <n v="544.20000000000005"/>
    <n v="116524.58"/>
    <s v="Mid-Atlantic"/>
    <n v="4.995643410852713"/>
    <n v="189.54058823529411"/>
    <n v="2.9319290263876252"/>
    <n v="3.5081511454930974"/>
    <n v="3.4381070451548847"/>
    <n v="1.2304489213782739"/>
    <n v="3.0409976924234905"/>
    <n v="0.69859143085782949"/>
    <n v="2.2777022241148233"/>
    <n v="0.46715345306960676"/>
    <d v="2007-04-01T00:00:00"/>
  </r>
  <r>
    <n v="1123"/>
    <s v="Basic Sun Preparations"/>
    <n v="2007"/>
    <x v="3"/>
    <n v="115"/>
    <n v="370.57"/>
    <x v="714"/>
    <n v="137.80000000000001"/>
    <n v="12"/>
    <n v="600"/>
    <n v="26867"/>
    <x v="2"/>
    <n v="53182"/>
    <n v="332"/>
    <n v="38545.58"/>
    <s v="Pacific"/>
    <n v="3.7863478260869567"/>
    <n v="36.285833333333336"/>
    <n v="0.72571666666666668"/>
    <n v="2.6389183475016313"/>
    <n v="2.5688702575035847"/>
    <n v="1.0791812460476249"/>
    <n v="2.7781512503836434"/>
    <n v="0.57822050714801942"/>
    <n v="1.5597371014540062"/>
    <n v="-0.13923290288201251"/>
    <d v="2007-01-01T00:00:00"/>
  </r>
  <r>
    <n v="1123"/>
    <s v="Basic Sun Preparations"/>
    <n v="2007"/>
    <x v="0"/>
    <n v="69"/>
    <n v="295.41000000000003"/>
    <x v="715"/>
    <n v="143.44"/>
    <n v="12"/>
    <n v="600"/>
    <n v="26867"/>
    <x v="2"/>
    <n v="53182"/>
    <n v="332"/>
    <n v="38545.58"/>
    <s v="Pacific"/>
    <n v="5.0310144927536227"/>
    <n v="28.928333333333331"/>
    <n v="0.57856666666666667"/>
    <n v="2.5405046591291653"/>
    <n v="2.4704251926391372"/>
    <n v="1.0791812460476249"/>
    <n v="2.7781512503836434"/>
    <n v="0.70165556839191001"/>
    <n v="1.4613234130815405"/>
    <n v="-0.23764659125447826"/>
    <d v="2007-02-01T00:00:00"/>
  </r>
  <r>
    <n v="1123"/>
    <s v="Basic Sun Preparations"/>
    <n v="2007"/>
    <x v="1"/>
    <n v="76"/>
    <n v="315.97000000000003"/>
    <x v="716"/>
    <n v="177.36"/>
    <n v="12"/>
    <n v="600"/>
    <n v="26867"/>
    <x v="2"/>
    <n v="53182"/>
    <n v="332"/>
    <n v="38545.58"/>
    <s v="Pacific"/>
    <n v="4.8849999999999998"/>
    <n v="30.938333333333333"/>
    <n v="0.61876666666666669"/>
    <n v="2.5696781603355832"/>
    <n v="2.4996458501723482"/>
    <n v="1.0791812460476249"/>
    <n v="2.7781512503836434"/>
    <n v="0.6888645680547919"/>
    <n v="1.4904969142879585"/>
    <n v="-0.20847309004806039"/>
    <d v="2007-03-01T00:00:00"/>
  </r>
  <r>
    <n v="1123"/>
    <s v="Basic Sun Preparations"/>
    <n v="2007"/>
    <x v="2"/>
    <n v="173"/>
    <n v="776.77"/>
    <x v="717"/>
    <n v="426.8"/>
    <n v="12"/>
    <n v="600"/>
    <n v="26867"/>
    <x v="2"/>
    <n v="53182"/>
    <n v="332"/>
    <n v="38545.58"/>
    <s v="Pacific"/>
    <n v="5.2758381502890179"/>
    <n v="76.06"/>
    <n v="1.5212000000000001"/>
    <n v="2.9603375671231884"/>
    <n v="2.8902924441321187"/>
    <n v="1.0791812460476249"/>
    <n v="2.7781512503836434"/>
    <n v="0.72229146399439315"/>
    <n v="1.8811563210755637"/>
    <n v="0.18218631673954488"/>
    <d v="2007-04-01T00:00:00"/>
  </r>
  <r>
    <n v="1123"/>
    <s v="Basic Sun Preparations"/>
    <n v="2007"/>
    <x v="7"/>
    <n v="252"/>
    <n v="1109.28"/>
    <x v="718"/>
    <n v="541.02"/>
    <n v="12"/>
    <n v="600"/>
    <n v="26867"/>
    <x v="2"/>
    <n v="53182"/>
    <n v="332"/>
    <n v="38545.58"/>
    <s v="Pacific"/>
    <n v="5.1728968253968253"/>
    <n v="108.63083333333333"/>
    <n v="2.1726166666666664"/>
    <n v="3.1151343571748362"/>
    <n v="3.0450411828546966"/>
    <n v="1.0791812460476249"/>
    <n v="2.7781512503836434"/>
    <n v="0.71373381639329236"/>
    <n v="2.0359531111272116"/>
    <n v="0.33698310679119275"/>
    <d v="2007-05-01T00:00:00"/>
  </r>
  <r>
    <n v="1123"/>
    <s v="Basic Sun Preparations"/>
    <n v="2007"/>
    <x v="4"/>
    <n v="336"/>
    <n v="1393.48"/>
    <x v="719"/>
    <n v="772.85"/>
    <n v="12"/>
    <n v="600"/>
    <n v="26867"/>
    <x v="2"/>
    <n v="53182"/>
    <n v="332"/>
    <n v="38545.58"/>
    <s v="Pacific"/>
    <n v="4.8734523809523811"/>
    <n v="136.45666666666668"/>
    <n v="2.7291333333333334"/>
    <n v="3.214176004271343"/>
    <n v="3.1441007398580996"/>
    <n v="1.0791812460476249"/>
    <n v="2.7781512503836434"/>
    <n v="0.68783672688149899"/>
    <n v="2.1349947582237183"/>
    <n v="0.43602475388769946"/>
    <d v="2007-06-01T00:00:00"/>
  </r>
  <r>
    <n v="1123"/>
    <s v="Basic Sun Preparations"/>
    <n v="2007"/>
    <x v="5"/>
    <n v="186"/>
    <n v="767.27"/>
    <x v="720"/>
    <n v="491.58"/>
    <n v="12"/>
    <n v="600"/>
    <n v="26867"/>
    <x v="2"/>
    <n v="53182"/>
    <n v="332"/>
    <n v="38545.58"/>
    <s v="Pacific"/>
    <n v="4.8468279569892472"/>
    <n v="75.125833333333333"/>
    <n v="1.5025166666666667"/>
    <n v="2.9549705484968367"/>
    <n v="2.8849482177639212"/>
    <n v="1.0791812460476249"/>
    <n v="2.7781512503836434"/>
    <n v="0.68545760427892033"/>
    <n v="1.8757893024492118"/>
    <n v="0.176819298113193"/>
    <d v="2007-07-01T00:00:00"/>
  </r>
  <r>
    <n v="1123"/>
    <s v="Basic Sun Preparations"/>
    <n v="2007"/>
    <x v="6"/>
    <n v="353"/>
    <n v="1429.68"/>
    <x v="721"/>
    <n v="867.97"/>
    <n v="12"/>
    <n v="600"/>
    <n v="26867"/>
    <x v="2"/>
    <n v="53182"/>
    <n v="332"/>
    <n v="38545.58"/>
    <s v="Pacific"/>
    <n v="4.7590934844192638"/>
    <n v="139.99666666666667"/>
    <n v="2.7999333333333336"/>
    <n v="3.2252989412579542"/>
    <n v="3.1552388418104509"/>
    <n v="1.0791812460476249"/>
    <n v="2.7781512503836434"/>
    <n v="0.67752423587013177"/>
    <n v="2.1461176952103296"/>
    <n v="0.44714769087431072"/>
    <d v="2007-08-01T00:00:00"/>
  </r>
  <r>
    <n v="1123"/>
    <s v="Basic Sun Preparations"/>
    <n v="2007"/>
    <x v="9"/>
    <n v="352"/>
    <n v="1311.21"/>
    <x v="722"/>
    <n v="619.24"/>
    <n v="12"/>
    <n v="600"/>
    <n v="26867"/>
    <x v="2"/>
    <n v="53182"/>
    <n v="332"/>
    <n v="38545.58"/>
    <s v="Pacific"/>
    <n v="4.3773579545454542"/>
    <n v="128.4025"/>
    <n v="2.5680499999999999"/>
    <n v="3.1877547255875855"/>
    <n v="3.117672252740797"/>
    <n v="1.0791812460476249"/>
    <n v="2.7781512503836434"/>
    <n v="0.64121206210945469"/>
    <n v="2.1085734795399609"/>
    <n v="0.40960347520394208"/>
    <d v="2007-09-01T00:00:00"/>
  </r>
  <r>
    <n v="1123"/>
    <s v="Basic Sun Preparations"/>
    <n v="2007"/>
    <x v="10"/>
    <n v="654"/>
    <n v="2490.4499999999998"/>
    <x v="723"/>
    <n v="1120.3599999999999"/>
    <n v="12"/>
    <n v="600"/>
    <n v="26867"/>
    <x v="2"/>
    <n v="53182"/>
    <n v="332"/>
    <n v="38545.58"/>
    <s v="Pacific"/>
    <n v="4.4746483180428136"/>
    <n v="243.86833333333334"/>
    <n v="4.8773666666666671"/>
    <n v="3.4663366562364821"/>
    <n v="3.3962778269589569"/>
    <n v="1.0791812460476249"/>
    <n v="2.7781512503836434"/>
    <n v="0.65075890791221502"/>
    <n v="2.3871554101888575"/>
    <n v="0.68818540585283861"/>
    <d v="2007-10-01T00:00:00"/>
  </r>
  <r>
    <n v="1123"/>
    <s v="Basic Sun Preparations"/>
    <n v="2007"/>
    <x v="11"/>
    <n v="444"/>
    <n v="1701.83"/>
    <x v="724"/>
    <n v="726.37"/>
    <n v="12"/>
    <n v="600"/>
    <n v="26867"/>
    <x v="2"/>
    <n v="53182"/>
    <n v="332"/>
    <n v="38545.58"/>
    <s v="Pacific"/>
    <n v="4.5039414414414418"/>
    <n v="166.64583333333334"/>
    <n v="3.3329166666666667"/>
    <n v="3.3009757054605351"/>
    <n v="3.2309161751672915"/>
    <n v="1.0791812460476249"/>
    <n v="2.7781512503836434"/>
    <n v="0.65359273534591511"/>
    <n v="2.22179445941291"/>
    <n v="0.52282445507689124"/>
    <d v="2007-11-01T00:00:00"/>
  </r>
  <r>
    <n v="1123"/>
    <s v="Basic Sun Preparations"/>
    <n v="2007"/>
    <x v="8"/>
    <n v="293"/>
    <n v="1157.6400000000001"/>
    <x v="725"/>
    <n v="574.76"/>
    <n v="12"/>
    <n v="600"/>
    <n v="26867"/>
    <x v="2"/>
    <n v="53182"/>
    <n v="332"/>
    <n v="38545.58"/>
    <s v="Pacific"/>
    <n v="4.6423890784982937"/>
    <n v="113.35166666666667"/>
    <n v="2.2670333333333335"/>
    <n v="3.1336091562076915"/>
    <n v="3.0635735245718902"/>
    <n v="1.0791812460476249"/>
    <n v="2.7781512503836434"/>
    <n v="0.66674153585358231"/>
    <n v="2.0544279101600669"/>
    <n v="0.35545790582404813"/>
    <d v="2007-12-01T00:00:00"/>
  </r>
  <r>
    <n v="1143"/>
    <s v="Basic Sun Preparations"/>
    <n v="2007"/>
    <x v="3"/>
    <n v="323"/>
    <n v="1287.8499999999999"/>
    <x v="726"/>
    <n v="806.61"/>
    <n v="18"/>
    <n v="1255"/>
    <n v="70473"/>
    <x v="2"/>
    <n v="155139"/>
    <n v="639.20000000000005"/>
    <n v="96352.79"/>
    <s v="Pacific"/>
    <n v="4.6852012383900927"/>
    <n v="84.073333333333323"/>
    <n v="1.205832669322709"/>
    <n v="3.1799307717374847"/>
    <n v="3.1098652823049169"/>
    <n v="1.255272505103306"/>
    <n v="3.0986437258170572"/>
    <n v="0.67072824940638165"/>
    <n v="1.9246582666341785"/>
    <n v="8.1287045920427611E-2"/>
    <d v="2007-01-01T00:00:00"/>
  </r>
  <r>
    <n v="1143"/>
    <s v="Basic Sun Preparations"/>
    <n v="2007"/>
    <x v="0"/>
    <n v="265"/>
    <n v="1040.6099999999999"/>
    <x v="727"/>
    <n v="545.03"/>
    <n v="18"/>
    <n v="1255"/>
    <n v="70473"/>
    <x v="2"/>
    <n v="155139"/>
    <n v="639.20000000000005"/>
    <n v="96352.79"/>
    <s v="Pacific"/>
    <n v="4.6141886792452826"/>
    <n v="67.931111111111107"/>
    <n v="0.97431075697211156"/>
    <n v="3.0873412232635595"/>
    <n v="3.0172879950406557"/>
    <n v="1.255272505103306"/>
    <n v="3.0986437258170572"/>
    <n v="0.66409534932675141"/>
    <n v="1.8320687181602533"/>
    <n v="-1.1302502553497615E-2"/>
    <d v="2007-02-01T00:00:00"/>
  </r>
  <r>
    <n v="1143"/>
    <s v="Basic Sun Preparations"/>
    <n v="2007"/>
    <x v="1"/>
    <n v="327"/>
    <n v="1306.51"/>
    <x v="728"/>
    <n v="565.22"/>
    <n v="18"/>
    <n v="1255"/>
    <n v="70473"/>
    <x v="2"/>
    <n v="155139"/>
    <n v="639.20000000000005"/>
    <n v="96352.79"/>
    <s v="Pacific"/>
    <n v="4.6948318042813453"/>
    <n v="85.289444444444442"/>
    <n v="1.2232749003984065"/>
    <n v="3.1861677906296264"/>
    <n v="3.1161127381568758"/>
    <n v="1.255272505103306"/>
    <n v="3.0986437258170572"/>
    <n v="0.67162003796934011"/>
    <n v="1.9308952855263202"/>
    <n v="8.7524064812569344E-2"/>
    <d v="2007-03-01T00:00:00"/>
  </r>
  <r>
    <n v="1143"/>
    <s v="Basic Sun Preparations"/>
    <n v="2007"/>
    <x v="2"/>
    <n v="445"/>
    <n v="1706.12"/>
    <x v="729"/>
    <n v="732.38"/>
    <n v="18"/>
    <n v="1255"/>
    <n v="70473"/>
    <x v="2"/>
    <n v="155139"/>
    <n v="639.20000000000005"/>
    <n v="96352.79"/>
    <s v="Pacific"/>
    <n v="4.5048314606741577"/>
    <n v="111.36944444444445"/>
    <n v="1.5973306772908367"/>
    <n v="3.3020385583341008"/>
    <n v="3.232009574020847"/>
    <n v="1.255272505103306"/>
    <n v="3.0986437258170572"/>
    <n v="0.65367854735316933"/>
    <n v="2.0467660532307947"/>
    <n v="0.20339483251704388"/>
    <d v="2007-04-01T00:00:00"/>
  </r>
  <r>
    <n v="1143"/>
    <s v="Basic Sun Preparations"/>
    <n v="2007"/>
    <x v="7"/>
    <n v="685"/>
    <n v="2652.23"/>
    <x v="730"/>
    <n v="1054.33"/>
    <n v="18"/>
    <n v="1255"/>
    <n v="70473"/>
    <x v="2"/>
    <n v="155139"/>
    <n v="639.20000000000005"/>
    <n v="96352.79"/>
    <s v="Pacific"/>
    <n v="4.5494890510948904"/>
    <n v="173.13333333333333"/>
    <n v="2.483187250996016"/>
    <n v="3.4936531956769277"/>
    <n v="3.4236111831564182"/>
    <n v="1.255272505103306"/>
    <n v="3.0986437258170572"/>
    <n v="0.65796262418450191"/>
    <n v="2.2383806905736217"/>
    <n v="0.39500946985987062"/>
    <d v="2007-05-01T00:00:00"/>
  </r>
  <r>
    <n v="1143"/>
    <s v="Basic Sun Preparations"/>
    <n v="2007"/>
    <x v="4"/>
    <n v="749"/>
    <n v="2860.73"/>
    <x v="731"/>
    <n v="1291.4000000000001"/>
    <n v="18"/>
    <n v="1255"/>
    <n v="70473"/>
    <x v="2"/>
    <n v="155139"/>
    <n v="639.20000000000005"/>
    <n v="96352.79"/>
    <s v="Pacific"/>
    <n v="4.4882242990654202"/>
    <n v="186.76"/>
    <n v="2.6786294820717131"/>
    <n v="3.5265563703620741"/>
    <n v="3.4564768703730695"/>
    <n v="1.255272505103306"/>
    <n v="3.0986437258170572"/>
    <n v="0.65207455266260772"/>
    <n v="2.2712838652587681"/>
    <n v="0.42791264454501732"/>
    <d v="2007-06-01T00:00:00"/>
  </r>
  <r>
    <n v="1143"/>
    <s v="Basic Sun Preparations"/>
    <n v="2007"/>
    <x v="5"/>
    <n v="616"/>
    <n v="2396.59"/>
    <x v="732"/>
    <n v="1170.0999999999999"/>
    <n v="18"/>
    <n v="1255"/>
    <n v="70473"/>
    <x v="2"/>
    <n v="155139"/>
    <n v="639.20000000000005"/>
    <n v="96352.79"/>
    <s v="Pacific"/>
    <n v="4.5716071428571432"/>
    <n v="156.45055555555555"/>
    <n v="2.2439123505976095"/>
    <n v="3.4496496147669422"/>
    <n v="3.3795937428497962"/>
    <n v="1.255272505103306"/>
    <n v="3.0986437258170572"/>
    <n v="0.66006890260251672"/>
    <n v="2.1943771096636362"/>
    <n v="0.35100588894988521"/>
    <d v="2007-07-01T00:00:00"/>
  </r>
  <r>
    <n v="1143"/>
    <s v="Basic Sun Preparations"/>
    <n v="2007"/>
    <x v="6"/>
    <n v="825"/>
    <n v="3290.4"/>
    <x v="733"/>
    <n v="1267.9100000000001"/>
    <n v="18"/>
    <n v="1255"/>
    <n v="70473"/>
    <x v="2"/>
    <n v="155139"/>
    <n v="639.20000000000005"/>
    <n v="96352.79"/>
    <s v="Pacific"/>
    <n v="4.686618181818182"/>
    <n v="214.80333333333334"/>
    <n v="3.0808446215139442"/>
    <n v="3.5873135215956315"/>
    <n v="3.5172486965011185"/>
    <n v="1.255272505103306"/>
    <n v="3.0986437258170572"/>
    <n v="0.6708595730457062"/>
    <n v="2.3320410164923251"/>
    <n v="0.48866979577857439"/>
    <d v="2007-08-01T00:00:00"/>
  </r>
  <r>
    <n v="1143"/>
    <s v="Basic Sun Preparations"/>
    <n v="2007"/>
    <x v="9"/>
    <n v="859"/>
    <n v="3240.04"/>
    <x v="734"/>
    <n v="1183.25"/>
    <n v="18"/>
    <n v="1255"/>
    <n v="70473"/>
    <x v="2"/>
    <n v="155139"/>
    <n v="639.20000000000005"/>
    <n v="96352.79"/>
    <s v="Pacific"/>
    <n v="4.4321187427240982"/>
    <n v="211.51055555555556"/>
    <n v="3.0336175298804782"/>
    <n v="3.5806045510703495"/>
    <n v="3.5105503718337863"/>
    <n v="1.255272505103306"/>
    <n v="3.0986437258170572"/>
    <n v="0.64661138723910716"/>
    <n v="2.3253320459670435"/>
    <n v="0.48196082525329254"/>
    <d v="2007-09-01T00:00:00"/>
  </r>
  <r>
    <n v="1143"/>
    <s v="Basic Sun Preparations"/>
    <n v="2007"/>
    <x v="8"/>
    <n v="689"/>
    <n v="2508.0500000000002"/>
    <x v="735"/>
    <n v="879.7"/>
    <n v="18"/>
    <n v="1255"/>
    <n v="70473"/>
    <x v="2"/>
    <n v="155139"/>
    <n v="639.20000000000005"/>
    <n v="96352.79"/>
    <s v="Pacific"/>
    <n v="4.2772714078374454"/>
    <n v="163.72444444444443"/>
    <n v="2.3482390438247012"/>
    <n v="3.4693860305433022"/>
    <n v="3.3993361902558252"/>
    <n v="1.255272505103306"/>
    <n v="3.0986437258170572"/>
    <n v="0.63116680863567654"/>
    <n v="2.2141135254399962"/>
    <n v="0.37074230472624536"/>
    <d v="2007-12-01T00:00:00"/>
  </r>
  <r>
    <n v="1152"/>
    <s v="Basic Sun Preparations"/>
    <n v="2007"/>
    <x v="3"/>
    <n v="267"/>
    <n v="1197.74"/>
    <x v="736"/>
    <n v="632.89"/>
    <n v="17"/>
    <n v="1195"/>
    <n v="51796"/>
    <x v="2"/>
    <n v="118312"/>
    <n v="597.20000000000005"/>
    <n v="94968.69"/>
    <s v="Pacific"/>
    <n v="5.2711610486891392"/>
    <n v="82.788235294117655"/>
    <n v="1.1777405857740586"/>
    <n v="3.1484175466913764"/>
    <n v="3.0783625535957655"/>
    <n v="1.2304489213782739"/>
    <n v="3.0773679052841563"/>
    <n v="0.72190628532680146"/>
    <n v="1.9179686253131027"/>
    <n v="7.1049641407220115E-2"/>
    <d v="2007-01-01T00:00:00"/>
  </r>
  <r>
    <n v="1152"/>
    <s v="Basic Sun Preparations"/>
    <n v="2007"/>
    <x v="0"/>
    <n v="272"/>
    <n v="1066.8699999999999"/>
    <x v="737"/>
    <n v="512.52"/>
    <n v="17"/>
    <n v="1195"/>
    <n v="51796"/>
    <x v="2"/>
    <n v="118312"/>
    <n v="597.20000000000005"/>
    <n v="94968.69"/>
    <s v="Pacific"/>
    <n v="4.6089705882352945"/>
    <n v="73.743529411764712"/>
    <n v="1.0490711297071131"/>
    <n v="3.0981728407532363"/>
    <n v="3.028111503096186"/>
    <n v="1.2304489213782739"/>
    <n v="3.0773679052841563"/>
    <n v="0.6636039367190375"/>
    <n v="1.8677239193749622"/>
    <n v="2.0804935469079713E-2"/>
    <d v="2007-02-01T00:00:00"/>
  </r>
  <r>
    <n v="1152"/>
    <s v="Basic Sun Preparations"/>
    <n v="2007"/>
    <x v="1"/>
    <n v="270"/>
    <n v="1125.28"/>
    <x v="738"/>
    <n v="503.45"/>
    <n v="17"/>
    <n v="1195"/>
    <n v="51796"/>
    <x v="2"/>
    <n v="118312"/>
    <n v="597.20000000000005"/>
    <n v="94968.69"/>
    <s v="Pacific"/>
    <n v="4.8972592592592594"/>
    <n v="77.78"/>
    <n v="1.1064937238493724"/>
    <n v="3.1213168601897148"/>
    <n v="3.0512606000693312"/>
    <n v="1.2304489213782739"/>
    <n v="3.0773679052841563"/>
    <n v="0.68995309603072752"/>
    <n v="1.8908679388114409"/>
    <n v="4.3948954905558384E-2"/>
    <d v="2007-03-01T00:00:00"/>
  </r>
  <r>
    <n v="1152"/>
    <s v="Basic Sun Preparations"/>
    <n v="2007"/>
    <x v="2"/>
    <n v="437"/>
    <n v="1793.17"/>
    <x v="739"/>
    <n v="905.28"/>
    <n v="17"/>
    <n v="1195"/>
    <n v="51796"/>
    <x v="2"/>
    <n v="118312"/>
    <n v="597.20000000000005"/>
    <n v="94968.69"/>
    <s v="Pacific"/>
    <n v="4.8216247139588102"/>
    <n v="123.94411764705883"/>
    <n v="1.7632217573221758"/>
    <n v="3.3236748414773216"/>
    <n v="3.2536214644434511"/>
    <n v="1.2304489213782739"/>
    <n v="3.0773679052841563"/>
    <n v="0.68319340450689969"/>
    <n v="2.0932259200990475"/>
    <n v="0.2463069361931651"/>
    <d v="2007-04-01T00:00:00"/>
  </r>
  <r>
    <n v="1152"/>
    <s v="Basic Sun Preparations"/>
    <n v="2007"/>
    <x v="7"/>
    <n v="589"/>
    <n v="2421.59"/>
    <x v="740"/>
    <n v="1001.19"/>
    <n v="17"/>
    <n v="1195"/>
    <n v="51796"/>
    <x v="2"/>
    <n v="118312"/>
    <n v="597.20000000000005"/>
    <n v="94968.69"/>
    <s v="Pacific"/>
    <n v="4.8312733446519527"/>
    <n v="167.38941176470587"/>
    <n v="2.3812719665271964"/>
    <n v="3.4541769045600383"/>
    <n v="3.3841006145252486"/>
    <n v="1.2304489213782739"/>
    <n v="3.0773679052841563"/>
    <n v="0.68406160977293684"/>
    <n v="2.2237279831817647"/>
    <n v="0.37680899927588196"/>
    <d v="2007-05-01T00:00:00"/>
  </r>
  <r>
    <n v="1152"/>
    <s v="Basic Sun Preparations"/>
    <n v="2007"/>
    <x v="4"/>
    <n v="667"/>
    <n v="2571.1799999999998"/>
    <x v="741"/>
    <n v="1242.6099999999999"/>
    <n v="17"/>
    <n v="1195"/>
    <n v="51796"/>
    <x v="2"/>
    <n v="118312"/>
    <n v="597.20000000000005"/>
    <n v="94968.69"/>
    <s v="Pacific"/>
    <n v="4.5293703148425788"/>
    <n v="177.71117647058824"/>
    <n v="2.5281087866108787"/>
    <n v="3.4801636633471502"/>
    <n v="3.4101324812598808"/>
    <n v="1.2304489213782739"/>
    <n v="3.0773679052841563"/>
    <n v="0.6560378294306014"/>
    <n v="2.2497147419688766"/>
    <n v="0.40279575806299384"/>
    <d v="2007-06-01T00:00:00"/>
  </r>
  <r>
    <n v="1152"/>
    <s v="Basic Sun Preparations"/>
    <n v="2007"/>
    <x v="5"/>
    <n v="509"/>
    <n v="2086.0100000000002"/>
    <x v="742"/>
    <n v="1007.45"/>
    <n v="17"/>
    <n v="1195"/>
    <n v="51796"/>
    <x v="2"/>
    <n v="118312"/>
    <n v="597.20000000000005"/>
    <n v="94968.69"/>
    <s v="Pacific"/>
    <n v="4.8154813359528488"/>
    <n v="144.18117647058824"/>
    <n v="2.0511129707112969"/>
    <n v="3.3893574862792319"/>
    <n v="3.3193163860341408"/>
    <n v="1.2304489213782739"/>
    <n v="3.0773679052841563"/>
    <n v="0.68263970394247309"/>
    <n v="2.1589085649009578"/>
    <n v="0.31198958099507534"/>
    <d v="2007-07-01T00:00:00"/>
  </r>
  <r>
    <n v="1152"/>
    <s v="Basic Sun Preparations"/>
    <n v="2007"/>
    <x v="6"/>
    <n v="483"/>
    <n v="1836.69"/>
    <x v="743"/>
    <n v="768.42"/>
    <n v="17"/>
    <n v="1195"/>
    <n v="51796"/>
    <x v="2"/>
    <n v="118312"/>
    <n v="597.20000000000005"/>
    <n v="94968.69"/>
    <s v="Pacific"/>
    <n v="4.4686956521739134"/>
    <n v="126.96352941176471"/>
    <n v="1.8061757322175733"/>
    <n v="3.3341279080830732"/>
    <n v="3.264035861449841"/>
    <n v="1.2304489213782739"/>
    <n v="3.0773679052841563"/>
    <n v="0.65018077733156132"/>
    <n v="2.1036789867047996"/>
    <n v="0.25676000279891692"/>
    <d v="2007-08-01T00:00:00"/>
  </r>
  <r>
    <n v="1152"/>
    <s v="Basic Sun Preparations"/>
    <n v="2007"/>
    <x v="9"/>
    <n v="802"/>
    <n v="3002.87"/>
    <x v="744"/>
    <n v="1034.3699999999999"/>
    <n v="17"/>
    <n v="1195"/>
    <n v="51796"/>
    <x v="2"/>
    <n v="118312"/>
    <n v="597.20000000000005"/>
    <n v="94968.69"/>
    <s v="Pacific"/>
    <n v="4.3995760598503741"/>
    <n v="207.5564705882353"/>
    <n v="2.9526861924686192"/>
    <n v="3.5475851984662721"/>
    <n v="3.4775365311651072"/>
    <n v="1.2304489213782739"/>
    <n v="3.0773679052841563"/>
    <n v="0.64341083018210865"/>
    <n v="2.3171362770879984"/>
    <n v="0.47021729318211569"/>
    <d v="2007-09-01T00:00:00"/>
  </r>
  <r>
    <n v="1152"/>
    <s v="Basic Sun Preparations"/>
    <n v="2007"/>
    <x v="8"/>
    <n v="462"/>
    <n v="1681.72"/>
    <x v="745"/>
    <n v="616.58000000000004"/>
    <n v="17"/>
    <n v="1195"/>
    <n v="51796"/>
    <x v="2"/>
    <n v="118312"/>
    <n v="597.20000000000005"/>
    <n v="94968.69"/>
    <s v="Pacific"/>
    <n v="4.2771428571428567"/>
    <n v="116.23764705882353"/>
    <n v="1.6535899581589957"/>
    <n v="3.2957957315489024"/>
    <n v="3.2257536890971226"/>
    <n v="1.2304489213782739"/>
    <n v="3.0773679052841563"/>
    <n v="0.63115375599277668"/>
    <n v="2.0653468101706283"/>
    <n v="0.21842782626474569"/>
    <d v="2007-12-01T00:00:00"/>
  </r>
  <r>
    <n v="1179"/>
    <s v="Basic Sun Preparations"/>
    <n v="2007"/>
    <x v="3"/>
    <n v="204"/>
    <n v="710.82"/>
    <x v="746"/>
    <n v="356.32"/>
    <n v="12"/>
    <n v="912"/>
    <n v="40120"/>
    <x v="2"/>
    <n v="127208"/>
    <n v="453.2"/>
    <n v="56713.16"/>
    <s v="Pacific"/>
    <n v="4.0942647058823534"/>
    <n v="69.602500000000006"/>
    <n v="0.91582236842105269"/>
    <n v="2.9218060850361418"/>
    <n v="2.8517596388398503"/>
    <n v="1.0791812460476249"/>
    <n v="2.959994838328416"/>
    <n v="0.61217591761024304"/>
    <n v="1.8426248389885169"/>
    <n v="-3.818875329227444E-2"/>
    <d v="2007-01-01T00:00:00"/>
  </r>
  <r>
    <n v="1179"/>
    <s v="Basic Sun Preparations"/>
    <n v="2007"/>
    <x v="0"/>
    <n v="175"/>
    <n v="739.76"/>
    <x v="747"/>
    <n v="374.19"/>
    <n v="12"/>
    <n v="912"/>
    <n v="40120"/>
    <x v="2"/>
    <n v="127208"/>
    <n v="453.2"/>
    <n v="56713.16"/>
    <s v="Pacific"/>
    <n v="4.9665714285714282"/>
    <n v="72.42916666666666"/>
    <n v="0.95301535087719291"/>
    <n v="2.9390947345045846"/>
    <n v="2.8690908446207275"/>
    <n v="1.0791812460476249"/>
    <n v="2.959994838328416"/>
    <n v="0.69605668581829028"/>
    <n v="1.8599134884569599"/>
    <n v="-2.090010382383143E-2"/>
    <d v="2007-02-01T00:00:00"/>
  </r>
  <r>
    <n v="1179"/>
    <s v="Basic Sun Preparations"/>
    <n v="2007"/>
    <x v="1"/>
    <n v="206"/>
    <n v="736.08"/>
    <x v="748"/>
    <n v="295.61"/>
    <n v="12"/>
    <n v="912"/>
    <n v="40120"/>
    <x v="2"/>
    <n v="127208"/>
    <n v="453.2"/>
    <n v="56713.16"/>
    <s v="Pacific"/>
    <n v="4.1986893203883495"/>
    <n v="72.077500000000001"/>
    <n v="0.94838815789473674"/>
    <n v="2.9369809608244881"/>
    <n v="2.8669250176940917"/>
    <n v="1.0791812460476249"/>
    <n v="2.959994838328416"/>
    <n v="0.62311374045533452"/>
    <n v="1.857799714776863"/>
    <n v="-2.3013877503928287E-2"/>
    <d v="2007-03-01T00:00:00"/>
  </r>
  <r>
    <n v="1179"/>
    <s v="Basic Sun Preparations"/>
    <n v="2007"/>
    <x v="2"/>
    <n v="302"/>
    <n v="1160.08"/>
    <x v="749"/>
    <n v="531.1"/>
    <n v="12"/>
    <n v="912"/>
    <n v="40120"/>
    <x v="2"/>
    <n v="127208"/>
    <n v="453.2"/>
    <n v="56713.16"/>
    <s v="Pacific"/>
    <n v="4.5136092715231788"/>
    <n v="113.59249999999999"/>
    <n v="1.4946381578947368"/>
    <n v="3.1345309038650431"/>
    <n v="3.0644879395377407"/>
    <n v="1.0791812460476249"/>
    <n v="2.959994838328416"/>
    <n v="0.65452396090789244"/>
    <n v="2.055349657817418"/>
    <n v="0.17453606553662684"/>
    <d v="2007-04-01T00:00:00"/>
  </r>
  <r>
    <n v="1179"/>
    <s v="Basic Sun Preparations"/>
    <n v="2007"/>
    <x v="7"/>
    <n v="416"/>
    <n v="1666.63"/>
    <x v="750"/>
    <n v="698.84"/>
    <n v="12"/>
    <n v="912"/>
    <n v="40120"/>
    <x v="2"/>
    <n v="127208"/>
    <n v="453.2"/>
    <n v="56713.16"/>
    <s v="Pacific"/>
    <n v="4.7073798076923072"/>
    <n v="163.18916666666667"/>
    <n v="2.1472258771929824"/>
    <n v="3.2918725707286405"/>
    <n v="3.2218391950326537"/>
    <n v="1.0791812460476249"/>
    <n v="2.959994838328416"/>
    <n v="0.67277924010189782"/>
    <n v="2.2126913246810158"/>
    <n v="0.33187773240022445"/>
    <d v="2007-05-01T00:00:00"/>
  </r>
  <r>
    <n v="1179"/>
    <s v="Basic Sun Preparations"/>
    <n v="2007"/>
    <x v="4"/>
    <n v="430"/>
    <n v="1697.44"/>
    <x v="751"/>
    <n v="815.77"/>
    <n v="12"/>
    <n v="912"/>
    <n v="40120"/>
    <x v="2"/>
    <n v="127208"/>
    <n v="453.2"/>
    <n v="56713.16"/>
    <s v="Pacific"/>
    <n v="4.6386046511627903"/>
    <n v="166.21666666666667"/>
    <n v="2.1870614035087717"/>
    <n v="3.2998558147042671"/>
    <n v="3.229794432066269"/>
    <n v="1.0791812460476249"/>
    <n v="2.959994838328416"/>
    <n v="0.66638735912468072"/>
    <n v="2.2206745686566425"/>
    <n v="0.339860976375851"/>
    <d v="2007-06-01T00:00:00"/>
  </r>
  <r>
    <n v="1179"/>
    <s v="Basic Sun Preparations"/>
    <n v="2007"/>
    <x v="5"/>
    <n v="290"/>
    <n v="1284.72"/>
    <x v="752"/>
    <n v="587.54999999999995"/>
    <n v="12"/>
    <n v="912"/>
    <n v="40120"/>
    <x v="2"/>
    <n v="127208"/>
    <n v="453.2"/>
    <n v="56713.16"/>
    <s v="Pacific"/>
    <n v="5.205172413793103"/>
    <n v="125.79166666666667"/>
    <n v="1.6551535087719298"/>
    <n v="3.1788331173591167"/>
    <n v="3.1088084850950377"/>
    <n v="1.0791812460476249"/>
    <n v="2.959994838328416"/>
    <n v="0.71643511946016036"/>
    <n v="2.0996518713114916"/>
    <n v="0.21883827903070036"/>
    <d v="2007-07-01T00:00:00"/>
  </r>
  <r>
    <n v="1179"/>
    <s v="Basic Sun Preparations"/>
    <n v="2007"/>
    <x v="6"/>
    <n v="404"/>
    <n v="1516.64"/>
    <x v="753"/>
    <n v="579.36"/>
    <n v="12"/>
    <n v="912"/>
    <n v="40120"/>
    <x v="2"/>
    <n v="127208"/>
    <n v="453.2"/>
    <n v="56713.16"/>
    <s v="Pacific"/>
    <n v="4.4109653465346534"/>
    <n v="148.5025"/>
    <n v="1.9539802631578946"/>
    <n v="3.2509150109942273"/>
    <n v="3.1808825059233854"/>
    <n v="1.0791812460476249"/>
    <n v="2.959994838328416"/>
    <n v="0.6445336458836225"/>
    <n v="2.1717337649466026"/>
    <n v="0.29092017266581127"/>
    <d v="2007-08-01T00:00:00"/>
  </r>
  <r>
    <n v="1179"/>
    <s v="Basic Sun Preparations"/>
    <n v="2007"/>
    <x v="9"/>
    <n v="487"/>
    <n v="1723.76"/>
    <x v="754"/>
    <n v="563.39"/>
    <n v="12"/>
    <n v="912"/>
    <n v="40120"/>
    <x v="2"/>
    <n v="127208"/>
    <n v="453.2"/>
    <n v="56713.16"/>
    <s v="Pacific"/>
    <n v="4.1590554414784391"/>
    <n v="168.78833333333333"/>
    <n v="2.2208991228070176"/>
    <n v="3.3065236708961514"/>
    <n v="3.2364767986514749"/>
    <n v="1.0791812460476249"/>
    <n v="2.959994838328416"/>
    <n v="0.61899470968151715"/>
    <n v="2.2273424248485267"/>
    <n v="0.34652883256773537"/>
    <d v="2007-09-01T00:00:00"/>
  </r>
  <r>
    <n v="1179"/>
    <s v="Basic Sun Preparations"/>
    <n v="2007"/>
    <x v="10"/>
    <n v="941"/>
    <n v="3372.87"/>
    <x v="755"/>
    <n v="1111.43"/>
    <n v="12"/>
    <n v="912"/>
    <n v="40120"/>
    <x v="2"/>
    <n v="127208"/>
    <n v="453.2"/>
    <n v="56713.16"/>
    <s v="Pacific"/>
    <n v="4.2116578108395322"/>
    <n v="330.26416666666665"/>
    <n v="4.3455811403508768"/>
    <n v="3.5980427017761358"/>
    <n v="3.5279996025675993"/>
    <n v="1.0791812460476249"/>
    <n v="2.959994838328416"/>
    <n v="0.62445307834887875"/>
    <n v="2.5188614557285107"/>
    <n v="0.63804786344771947"/>
    <d v="2007-10-01T00:00:00"/>
  </r>
  <r>
    <n v="1179"/>
    <s v="Basic Sun Preparations"/>
    <n v="2007"/>
    <x v="11"/>
    <n v="713"/>
    <n v="2615.0500000000002"/>
    <x v="756"/>
    <n v="857.51"/>
    <n v="12"/>
    <n v="912"/>
    <n v="40120"/>
    <x v="2"/>
    <n v="127208"/>
    <n v="453.2"/>
    <n v="56713.16"/>
    <s v="Pacific"/>
    <n v="4.3097755960729307"/>
    <n v="256.07249999999999"/>
    <n v="3.3693749999999998"/>
    <n v="3.4875441875011277"/>
    <n v="3.4174799970336944"/>
    <n v="1.0791812460476249"/>
    <n v="2.959994838328416"/>
    <n v="0.63445465764926201"/>
    <n v="2.4083629414535026"/>
    <n v="0.52754934917271146"/>
    <d v="2007-11-01T00:00:00"/>
  </r>
  <r>
    <n v="1179"/>
    <s v="Basic Sun Preparations"/>
    <n v="2007"/>
    <x v="8"/>
    <n v="387"/>
    <n v="1400.74"/>
    <x v="757"/>
    <n v="498.94"/>
    <n v="12"/>
    <n v="912"/>
    <n v="40120"/>
    <x v="2"/>
    <n v="127208"/>
    <n v="453.2"/>
    <n v="56713.16"/>
    <s v="Pacific"/>
    <n v="4.2531007751937988"/>
    <n v="137.16249999999999"/>
    <n v="1.8047697368421054"/>
    <n v="3.2164166382554051"/>
    <n v="3.1463575306860481"/>
    <n v="1.0791812460476249"/>
    <n v="2.959994838328416"/>
    <n v="0.62870567323649373"/>
    <n v="2.1372353922077805"/>
    <n v="0.25642179992698899"/>
    <d v="2007-12-01T00:00:00"/>
  </r>
  <r>
    <n v="1181"/>
    <s v="Basic Sun Preparations"/>
    <n v="2007"/>
    <x v="3"/>
    <n v="230"/>
    <n v="970.35"/>
    <x v="758"/>
    <n v="513.57000000000005"/>
    <n v="12"/>
    <n v="889"/>
    <n v="46071"/>
    <x v="2"/>
    <n v="132484"/>
    <n v="470.2"/>
    <n v="72824.91"/>
    <s v="Pacific"/>
    <n v="4.9574347826086962"/>
    <n v="95.017499999999998"/>
    <n v="1.282575928008999"/>
    <n v="3.0569848455838948"/>
    <n v="2.9869284101961697"/>
    <n v="1.0791812460476249"/>
    <n v="2.9489017609702137"/>
    <n v="0.69525700956630221"/>
    <n v="1.9778035995362702"/>
    <n v="0.10808308461368137"/>
    <d v="2007-01-01T00:00:00"/>
  </r>
  <r>
    <n v="1181"/>
    <s v="Basic Sun Preparations"/>
    <n v="2007"/>
    <x v="0"/>
    <n v="218"/>
    <n v="935.13"/>
    <x v="759"/>
    <n v="499.84"/>
    <n v="12"/>
    <n v="889"/>
    <n v="46071"/>
    <x v="2"/>
    <n v="132484"/>
    <n v="470.2"/>
    <n v="72824.91"/>
    <s v="Pacific"/>
    <n v="5.040871559633028"/>
    <n v="91.575833333333335"/>
    <n v="1.2361192350956132"/>
    <n v="3.0409621254499628"/>
    <n v="2.9708719898651421"/>
    <n v="1.0791812460476249"/>
    <n v="2.9489017609702137"/>
    <n v="0.70250563184535808"/>
    <n v="1.9617808794023381"/>
    <n v="9.2060364479749204E-2"/>
    <d v="2007-02-01T00:00:00"/>
  </r>
  <r>
    <n v="1181"/>
    <s v="Basic Sun Preparations"/>
    <n v="2007"/>
    <x v="1"/>
    <n v="218"/>
    <n v="784.31"/>
    <x v="760"/>
    <n v="409.17"/>
    <n v="12"/>
    <n v="889"/>
    <n v="46071"/>
    <x v="2"/>
    <n v="132484"/>
    <n v="470.2"/>
    <n v="72824.91"/>
    <s v="Pacific"/>
    <n v="4.2273853211009174"/>
    <n v="76.797499999999999"/>
    <n v="1.036636670416198"/>
    <n v="2.9645283286588682"/>
    <n v="2.8944877523263375"/>
    <n v="1.0791812460476249"/>
    <n v="2.9489017609702137"/>
    <n v="0.62607183505426334"/>
    <n v="1.8853470826112433"/>
    <n v="1.5626567688654534E-2"/>
    <d v="2007-03-01T00:00:00"/>
  </r>
  <r>
    <n v="1181"/>
    <s v="Basic Sun Preparations"/>
    <n v="2007"/>
    <x v="2"/>
    <n v="272"/>
    <n v="1087.72"/>
    <x v="761"/>
    <n v="472.73"/>
    <n v="12"/>
    <n v="889"/>
    <n v="46071"/>
    <x v="2"/>
    <n v="132484"/>
    <n v="470.2"/>
    <n v="72824.91"/>
    <s v="Pacific"/>
    <n v="4.6992279411764706"/>
    <n v="106.51583333333333"/>
    <n v="1.4377840269966256"/>
    <n v="3.1065954154955855"/>
    <n v="3.0365171140156604"/>
    <n v="1.0791812460476249"/>
    <n v="2.9489017609702137"/>
    <n v="0.67202651146138659"/>
    <n v="2.0274141694479604"/>
    <n v="0.15769365452537162"/>
    <d v="2007-04-01T00:00:00"/>
  </r>
  <r>
    <n v="1181"/>
    <s v="Basic Sun Preparations"/>
    <n v="2007"/>
    <x v="7"/>
    <n v="414"/>
    <n v="1755.85"/>
    <x v="762"/>
    <n v="855.87"/>
    <n v="12"/>
    <n v="889"/>
    <n v="46071"/>
    <x v="2"/>
    <n v="132484"/>
    <n v="470.2"/>
    <n v="72824.91"/>
    <s v="Pacific"/>
    <n v="4.9836231884057964"/>
    <n v="171.93499999999997"/>
    <n v="2.3208323959505059"/>
    <n v="3.3145455390210885"/>
    <n v="3.2444874119375111"/>
    <n v="1.0791812460476249"/>
    <n v="2.9489017609702137"/>
    <n v="0.69754519790018954"/>
    <n v="2.2353642929734638"/>
    <n v="0.36564377805087478"/>
    <d v="2007-05-01T00:00:00"/>
  </r>
  <r>
    <n v="1181"/>
    <s v="Basic Sun Preparations"/>
    <n v="2007"/>
    <x v="4"/>
    <n v="486"/>
    <n v="2051.02"/>
    <x v="763"/>
    <n v="1054.95"/>
    <n v="12"/>
    <n v="889"/>
    <n v="46071"/>
    <x v="2"/>
    <n v="132484"/>
    <n v="470.2"/>
    <n v="72824.91"/>
    <s v="Pacific"/>
    <n v="4.9588065843621401"/>
    <n v="200.83166666666668"/>
    <n v="2.7108886389201352"/>
    <n v="3.3820134384563292"/>
    <n v="3.3119698953012229"/>
    <n v="1.0791812460476249"/>
    <n v="2.9489017609702137"/>
    <n v="0.69537716919403592"/>
    <n v="2.3028321924087045"/>
    <n v="0.43311167748611562"/>
    <d v="2007-06-01T00:00:00"/>
  </r>
  <r>
    <n v="1181"/>
    <s v="Basic Sun Preparations"/>
    <n v="2007"/>
    <x v="5"/>
    <n v="454"/>
    <n v="1715.73"/>
    <x v="764"/>
    <n v="919.76"/>
    <n v="12"/>
    <n v="889"/>
    <n v="46071"/>
    <x v="2"/>
    <n v="132484"/>
    <n v="470.2"/>
    <n v="72824.91"/>
    <s v="Pacific"/>
    <n v="4.4406167400881058"/>
    <n v="168.00333333333333"/>
    <n v="2.2677615298087739"/>
    <n v="3.3044991446420093"/>
    <n v="3.2344489450884191"/>
    <n v="1.0791812460476249"/>
    <n v="2.9489017609702137"/>
    <n v="0.64744329178490523"/>
    <n v="2.2253178985943842"/>
    <n v="0.3555973836717955"/>
    <d v="2007-07-01T00:00:00"/>
  </r>
  <r>
    <n v="1181"/>
    <s v="Basic Sun Preparations"/>
    <n v="2007"/>
    <x v="6"/>
    <n v="383"/>
    <n v="1520.54"/>
    <x v="765"/>
    <n v="729.38"/>
    <n v="12"/>
    <n v="889"/>
    <n v="46071"/>
    <x v="2"/>
    <n v="132484"/>
    <n v="470.2"/>
    <n v="72824.91"/>
    <s v="Pacific"/>
    <n v="4.665117493472585"/>
    <n v="148.89500000000001"/>
    <n v="2.0098312710911137"/>
    <n v="3.2520613601270751"/>
    <n v="3.1819978493737908"/>
    <n v="1.0791812460476249"/>
    <n v="2.9489017609702137"/>
    <n v="0.66886258615845229"/>
    <n v="2.17288011407945"/>
    <n v="0.3031595991568613"/>
    <d v="2007-08-01T00:00:00"/>
  </r>
  <r>
    <n v="1181"/>
    <s v="Basic Sun Preparations"/>
    <n v="2007"/>
    <x v="9"/>
    <n v="518"/>
    <n v="2089.0700000000002"/>
    <x v="766"/>
    <n v="739.75"/>
    <n v="12"/>
    <n v="889"/>
    <n v="46071"/>
    <x v="2"/>
    <n v="132484"/>
    <n v="470.2"/>
    <n v="72824.91"/>
    <s v="Pacific"/>
    <n v="4.7391505791505795"/>
    <n v="204.57333333333335"/>
    <n v="2.7613948256467942"/>
    <n v="3.3900302676966394"/>
    <n v="3.3199529924477091"/>
    <n v="1.0791812460476249"/>
    <n v="2.9489017609702137"/>
    <n v="0.67570050795140624"/>
    <n v="2.3108490216490143"/>
    <n v="0.44112850672642551"/>
    <d v="2007-09-01T00:00:00"/>
  </r>
  <r>
    <n v="1181"/>
    <s v="Basic Sun Preparations"/>
    <n v="2007"/>
    <x v="11"/>
    <n v="776"/>
    <n v="3111.32"/>
    <x v="767"/>
    <n v="1121.8399999999999"/>
    <n v="12"/>
    <n v="889"/>
    <n v="46071"/>
    <x v="2"/>
    <n v="132484"/>
    <n v="470.2"/>
    <n v="72824.91"/>
    <s v="Pacific"/>
    <n v="4.7112242268041236"/>
    <n v="304.65916666666664"/>
    <n v="4.1123847019122612"/>
    <n v="3.5629954958734795"/>
    <n v="3.4929446806963593"/>
    <n v="1.0791812460476249"/>
    <n v="2.9489017609702137"/>
    <n v="0.67313377461529111"/>
    <n v="2.4838142498258549"/>
    <n v="0.61409373490326591"/>
    <d v="2007-11-01T00:00:00"/>
  </r>
  <r>
    <n v="1181"/>
    <s v="Basic Sun Preparations"/>
    <n v="2007"/>
    <x v="8"/>
    <n v="429"/>
    <n v="1580.78"/>
    <x v="768"/>
    <n v="530.24"/>
    <n v="12"/>
    <n v="889"/>
    <n v="46071"/>
    <x v="2"/>
    <n v="132484"/>
    <n v="470.2"/>
    <n v="72824.91"/>
    <s v="Pacific"/>
    <n v="4.3300932400932401"/>
    <n v="154.80083333333332"/>
    <n v="2.0895500562429694"/>
    <n v="3.268954540321463"/>
    <n v="3.1988714325923735"/>
    <n v="1.0791812460476249"/>
    <n v="2.9489017609702137"/>
    <n v="0.63649724813673891"/>
    <n v="2.1897732942738384"/>
    <n v="0.32005277935124948"/>
    <d v="2007-12-01T00:00:00"/>
  </r>
  <r>
    <n v="1182"/>
    <s v="Basic Sun Preparations"/>
    <n v="2007"/>
    <x v="3"/>
    <n v="236"/>
    <n v="939.37"/>
    <x v="769"/>
    <n v="470.42"/>
    <n v="12"/>
    <n v="1377"/>
    <n v="48928"/>
    <x v="2"/>
    <n v="116669"/>
    <n v="694.2"/>
    <n v="92711.55"/>
    <s v="Pacific"/>
    <n v="4.6771610169491522"/>
    <n v="91.984166666666667"/>
    <n v="0.80160493827160495"/>
    <n v="3.04289432425103"/>
    <n v="2.9728366863108224"/>
    <n v="1.0791812460476249"/>
    <n v="3.1389339402569236"/>
    <n v="0.66998232128092328"/>
    <n v="1.9637130782034051"/>
    <n v="-9.603961600589378E-2"/>
    <d v="2007-01-01T00:00:00"/>
  </r>
  <r>
    <n v="1182"/>
    <s v="Basic Sun Preparations"/>
    <n v="2007"/>
    <x v="0"/>
    <n v="281"/>
    <n v="1255.8"/>
    <x v="770"/>
    <n v="600.91"/>
    <n v="12"/>
    <n v="1377"/>
    <n v="48928"/>
    <x v="2"/>
    <n v="116669"/>
    <n v="694.2"/>
    <n v="92711.55"/>
    <s v="Pacific"/>
    <n v="5.2510676156583624"/>
    <n v="122.96249999999999"/>
    <n v="1.0715686274509804"/>
    <n v="3.168953930444709"/>
    <n v="3.0989204787223299"/>
    <n v="1.0791812460476249"/>
    <n v="3.1389339402569236"/>
    <n v="0.72024761053962894"/>
    <n v="2.0897726843970839"/>
    <n v="3.0019990187785218E-2"/>
    <d v="2007-02-01T00:00:00"/>
  </r>
  <r>
    <n v="1182"/>
    <s v="Basic Sun Preparations"/>
    <n v="2007"/>
    <x v="1"/>
    <n v="214"/>
    <n v="918.66"/>
    <x v="771"/>
    <n v="437.5"/>
    <n v="12"/>
    <n v="1377"/>
    <n v="48928"/>
    <x v="2"/>
    <n v="116669"/>
    <n v="694.2"/>
    <n v="92711.55"/>
    <s v="Pacific"/>
    <n v="5.0437850467289715"/>
    <n v="89.947499999999991"/>
    <n v="0.78385620915032672"/>
    <n v="3.0331703431200445"/>
    <n v="2.963154806875449"/>
    <n v="1.0791812460476249"/>
    <n v="3.1389339402569236"/>
    <n v="0.70275656977085366"/>
    <n v="1.9539890970724196"/>
    <n v="-0.10576359713687924"/>
    <d v="2007-03-01T00:00:00"/>
  </r>
  <r>
    <n v="1182"/>
    <s v="Basic Sun Preparations"/>
    <n v="2007"/>
    <x v="2"/>
    <n v="366"/>
    <n v="1601.92"/>
    <x v="772"/>
    <n v="762.51"/>
    <n v="12"/>
    <n v="1377"/>
    <n v="48928"/>
    <x v="2"/>
    <n v="116669"/>
    <n v="694.2"/>
    <n v="92711.55"/>
    <s v="Pacific"/>
    <n v="5.1427049180327868"/>
    <n v="156.85249999999999"/>
    <n v="1.3669063180827887"/>
    <n v="3.2746726911569524"/>
    <n v="3.2046408235921104"/>
    <n v="1.0791812460476249"/>
    <n v="3.1389339402569236"/>
    <n v="0.71119160576254181"/>
    <n v="2.1954914451093277"/>
    <n v="0.13573875090002885"/>
    <d v="2007-04-01T00:00:00"/>
  </r>
  <r>
    <n v="1182"/>
    <s v="Basic Sun Preparations"/>
    <n v="2007"/>
    <x v="7"/>
    <n v="458"/>
    <n v="1923.1"/>
    <x v="773"/>
    <n v="840.49"/>
    <n v="12"/>
    <n v="1377"/>
    <n v="48928"/>
    <x v="2"/>
    <n v="116669"/>
    <n v="694.2"/>
    <n v="92711.55"/>
    <s v="Pacific"/>
    <n v="4.9337772925764192"/>
    <n v="188.30583333333334"/>
    <n v="1.6410094408133624"/>
    <n v="3.3540450198361316"/>
    <n v="3.2840018678677145"/>
    <n v="1.0791812460476249"/>
    <n v="3.1389339402569236"/>
    <n v="0.69317954183226216"/>
    <n v="2.2748637737885065"/>
    <n v="0.21511107957920772"/>
    <d v="2007-05-01T00:00:00"/>
  </r>
  <r>
    <n v="1182"/>
    <s v="Basic Sun Preparations"/>
    <n v="2007"/>
    <x v="4"/>
    <n v="535"/>
    <n v="2274.42"/>
    <x v="774"/>
    <n v="1074.1300000000001"/>
    <n v="12"/>
    <n v="1377"/>
    <n v="48928"/>
    <x v="2"/>
    <n v="116669"/>
    <n v="694.2"/>
    <n v="92711.55"/>
    <s v="Pacific"/>
    <n v="4.995364485981308"/>
    <n v="222.71"/>
    <n v="1.9408278867102395"/>
    <n v="3.4269209639676772"/>
    <n v="3.3568706656462655"/>
    <n v="1.0791812460476249"/>
    <n v="3.1389339402569236"/>
    <n v="0.69856718194644862"/>
    <n v="2.3477397179200521"/>
    <n v="0.28798702371075335"/>
    <d v="2007-06-01T00:00:00"/>
  </r>
  <r>
    <n v="1182"/>
    <s v="Basic Sun Preparations"/>
    <n v="2007"/>
    <x v="5"/>
    <n v="405"/>
    <n v="1697.32"/>
    <x v="775"/>
    <n v="681.44"/>
    <n v="12"/>
    <n v="1377"/>
    <n v="48928"/>
    <x v="2"/>
    <n v="116669"/>
    <n v="694.2"/>
    <n v="92711.55"/>
    <s v="Pacific"/>
    <n v="4.9246172839506173"/>
    <n v="166.20583333333335"/>
    <n v="1.4484168482207698"/>
    <n v="3.2998275082154529"/>
    <n v="3.2297637286658225"/>
    <n v="1.0791812460476249"/>
    <n v="3.1389339402569236"/>
    <n v="0.6923724850007843"/>
    <n v="2.2206462621678282"/>
    <n v="0.16089356795852916"/>
    <d v="2007-07-01T00:00:00"/>
  </r>
  <r>
    <n v="1182"/>
    <s v="Basic Sun Preparations"/>
    <n v="2007"/>
    <x v="6"/>
    <n v="592"/>
    <n v="2251.34"/>
    <x v="776"/>
    <n v="860.93"/>
    <n v="12"/>
    <n v="1377"/>
    <n v="48928"/>
    <x v="2"/>
    <n v="116669"/>
    <n v="694.2"/>
    <n v="92711.55"/>
    <s v="Pacific"/>
    <n v="4.4685304054054056"/>
    <n v="220.44749999999999"/>
    <n v="1.921111111111111"/>
    <n v="3.4224864240915212"/>
    <n v="3.3524410876141957"/>
    <n v="1.0791812460476249"/>
    <n v="3.1389339402569236"/>
    <n v="0.6501647173686016"/>
    <n v="2.3433051780438965"/>
    <n v="0.28355248383459764"/>
    <d v="2007-08-01T00:00:00"/>
  </r>
  <r>
    <n v="1182"/>
    <s v="Basic Sun Preparations"/>
    <n v="2007"/>
    <x v="9"/>
    <n v="577"/>
    <n v="2099.85"/>
    <x v="777"/>
    <n v="639.29999999999995"/>
    <n v="12"/>
    <n v="1377"/>
    <n v="48928"/>
    <x v="2"/>
    <n v="116669"/>
    <n v="694.2"/>
    <n v="92711.55"/>
    <s v="Pacific"/>
    <n v="4.2760831889081459"/>
    <n v="205.60833333333335"/>
    <n v="1.7917937545388527"/>
    <n v="3.3922219587411928"/>
    <n v="3.3221882725915508"/>
    <n v="1.0791812460476249"/>
    <n v="3.1389339402569236"/>
    <n v="0.63104614558546135"/>
    <n v="2.3130407126935681"/>
    <n v="0.25328801848426913"/>
    <d v="2007-09-01T00:00:00"/>
  </r>
  <r>
    <n v="1182"/>
    <s v="Basic Sun Preparations"/>
    <n v="2007"/>
    <x v="11"/>
    <n v="846"/>
    <n v="3277.26"/>
    <x v="778"/>
    <n v="1220.3399999999999"/>
    <n v="12"/>
    <n v="1377"/>
    <n v="48928"/>
    <x v="2"/>
    <n v="116669"/>
    <n v="694.2"/>
    <n v="92711.55"/>
    <s v="Pacific"/>
    <n v="4.5519148936170213"/>
    <n v="320.91000000000003"/>
    <n v="2.7966013071895426"/>
    <n v="3.5855644965714624"/>
    <n v="3.5155108973134355"/>
    <n v="1.0791812460476249"/>
    <n v="3.1389339402569236"/>
    <n v="0.65819413353243894"/>
    <n v="2.5063832505238377"/>
    <n v="0.4466305563145388"/>
    <d v="2007-11-01T00:00:00"/>
  </r>
  <r>
    <n v="1182"/>
    <s v="Basic Sun Preparations"/>
    <n v="2007"/>
    <x v="8"/>
    <n v="629"/>
    <n v="2419.25"/>
    <x v="779"/>
    <n v="696.65"/>
    <n v="12"/>
    <n v="1377"/>
    <n v="48928"/>
    <x v="2"/>
    <n v="116669"/>
    <n v="694.2"/>
    <n v="92711.55"/>
    <s v="Pacific"/>
    <n v="4.5193799682034976"/>
    <n v="236.89083333333335"/>
    <n v="2.0644081336238198"/>
    <n v="3.4537295017481262"/>
    <n v="3.383680749722112"/>
    <n v="1.0791812460476249"/>
    <n v="3.1389339402569236"/>
    <n v="0.65507885630285723"/>
    <n v="2.3745482557005011"/>
    <n v="0.31479556149120241"/>
    <d v="2007-12-01T00:00:00"/>
  </r>
  <r>
    <n v="1187"/>
    <s v="Basic Sun Preparations"/>
    <n v="2007"/>
    <x v="3"/>
    <n v="38"/>
    <n v="179.06"/>
    <x v="780"/>
    <n v="108.23"/>
    <n v="6"/>
    <n v="298"/>
    <n v="9880"/>
    <x v="2"/>
    <n v="27405"/>
    <n v="169"/>
    <n v="15064.58"/>
    <s v="Pacific"/>
    <n v="5.5363157894736839"/>
    <n v="35.063333333333333"/>
    <n v="0.70597315436241614"/>
    <n v="2.3230044507740413"/>
    <n v="2.2529985801568921"/>
    <n v="0.77815125038364363"/>
    <n v="2.4742162640762553"/>
    <n v="0.74322085415723116"/>
    <n v="1.5448532003903976"/>
    <n v="-0.15121181330221384"/>
    <d v="2007-01-01T00:00:00"/>
  </r>
  <r>
    <n v="1187"/>
    <s v="Basic Sun Preparations"/>
    <n v="2007"/>
    <x v="0"/>
    <n v="43"/>
    <n v="188.18"/>
    <x v="781"/>
    <n v="123.23"/>
    <n v="6"/>
    <n v="298"/>
    <n v="9880"/>
    <x v="2"/>
    <n v="27405"/>
    <n v="169"/>
    <n v="15064.58"/>
    <s v="Pacific"/>
    <n v="5.1423255813953492"/>
    <n v="36.853333333333332"/>
    <n v="0.74201342281879201"/>
    <n v="2.3446280256941043"/>
    <n v="2.2745734641964708"/>
    <n v="0.77815125038364363"/>
    <n v="2.4742162640762553"/>
    <n v="0.71115957011451791"/>
    <n v="1.5664767753104607"/>
    <n v="-0.12958823838215081"/>
    <d v="2007-02-01T00:00:00"/>
  </r>
  <r>
    <n v="1187"/>
    <s v="Basic Sun Preparations"/>
    <n v="2007"/>
    <x v="1"/>
    <n v="46"/>
    <n v="232.91"/>
    <x v="782"/>
    <n v="133.65"/>
    <n v="6"/>
    <n v="298"/>
    <n v="9880"/>
    <x v="2"/>
    <n v="27405"/>
    <n v="169"/>
    <n v="15064.58"/>
    <s v="Pacific"/>
    <n v="5.9508695652173911"/>
    <n v="45.623333333333335"/>
    <n v="0.91859060402684567"/>
    <n v="2.4373382629197944"/>
    <n v="2.3671881353856272"/>
    <n v="0.77815125038364363"/>
    <n v="2.4742162640762553"/>
    <n v="0.77458043123822018"/>
    <n v="1.6591870125361508"/>
    <n v="-3.6878001156460949E-2"/>
    <d v="2007-03-01T00:00:00"/>
  </r>
  <r>
    <n v="1187"/>
    <s v="Basic Sun Preparations"/>
    <n v="2007"/>
    <x v="2"/>
    <n v="61"/>
    <n v="310.58999999999997"/>
    <x v="783"/>
    <n v="162.28"/>
    <n v="6"/>
    <n v="298"/>
    <n v="9880"/>
    <x v="2"/>
    <n v="27405"/>
    <n v="169"/>
    <n v="15064.58"/>
    <s v="Pacific"/>
    <n v="5.9821311475409837"/>
    <n v="60.818333333333335"/>
    <n v="1.2245302013422819"/>
    <n v="2.562185764941276"/>
    <n v="2.4921874687308119"/>
    <n v="0.77815125038364363"/>
    <n v="2.4742162640762553"/>
    <n v="0.77685592993050889"/>
    <n v="1.7840345145576322"/>
    <n v="8.7969500865020658E-2"/>
    <d v="2007-04-01T00:00:00"/>
  </r>
  <r>
    <n v="1187"/>
    <s v="Basic Sun Preparations"/>
    <n v="2007"/>
    <x v="7"/>
    <n v="98"/>
    <n v="388.61"/>
    <x v="784"/>
    <n v="220.06"/>
    <n v="6"/>
    <n v="298"/>
    <n v="9880"/>
    <x v="2"/>
    <n v="27405"/>
    <n v="169"/>
    <n v="15064.58"/>
    <s v="Pacific"/>
    <n v="4.6592857142857147"/>
    <n v="76.101666666666674"/>
    <n v="1.5322483221476511"/>
    <n v="2.6595454185367444"/>
    <n v="2.5895139719944393"/>
    <n v="0.77815125038364363"/>
    <n v="2.4742162640762553"/>
    <n v="0.66831934284424965"/>
    <n v="1.8813941681531008"/>
    <n v="0.18532915446048925"/>
    <d v="2007-05-01T00:00:00"/>
  </r>
  <r>
    <n v="1187"/>
    <s v="Basic Sun Preparations"/>
    <n v="2007"/>
    <x v="4"/>
    <n v="132"/>
    <n v="667.74"/>
    <x v="785"/>
    <n v="366.51"/>
    <n v="6"/>
    <n v="298"/>
    <n v="9880"/>
    <x v="2"/>
    <n v="27405"/>
    <n v="169"/>
    <n v="15064.58"/>
    <s v="Pacific"/>
    <n v="5.9440151515151518"/>
    <n v="130.76833333333335"/>
    <n v="2.6329194630872483"/>
    <n v="2.8946538389925269"/>
    <n v="2.8246073927962354"/>
    <n v="0.77815125038364363"/>
    <n v="2.4742162640762553"/>
    <n v="0.77407990778667712"/>
    <n v="2.1165025886088835"/>
    <n v="0.42043757491627171"/>
    <d v="2007-06-01T00:00:00"/>
  </r>
  <r>
    <n v="1187"/>
    <s v="Basic Sun Preparations"/>
    <n v="2007"/>
    <x v="5"/>
    <n v="98"/>
    <n v="366.69"/>
    <x v="786"/>
    <n v="206.28"/>
    <n v="6"/>
    <n v="298"/>
    <n v="9880"/>
    <x v="2"/>
    <n v="27405"/>
    <n v="169"/>
    <n v="15064.58"/>
    <s v="Pacific"/>
    <n v="4.3962244897959186"/>
    <n v="71.804999999999993"/>
    <n v="1.4457382550335569"/>
    <n v="2.6343059369212734"/>
    <n v="2.5642990664808192"/>
    <n v="0.77815125038364363"/>
    <n v="2.4742162640762553"/>
    <n v="0.64307986122877858"/>
    <n v="1.8561546865376297"/>
    <n v="0.16008967284501815"/>
    <d v="2007-07-01T00:00:00"/>
  </r>
  <r>
    <n v="1187"/>
    <s v="Basic Sun Preparations"/>
    <n v="2007"/>
    <x v="6"/>
    <n v="120"/>
    <n v="508.02"/>
    <x v="787"/>
    <n v="297.25"/>
    <n v="6"/>
    <n v="298"/>
    <n v="9880"/>
    <x v="2"/>
    <n v="27405"/>
    <n v="169"/>
    <n v="15064.58"/>
    <s v="Pacific"/>
    <n v="4.9745000000000008"/>
    <n v="99.490000000000009"/>
    <n v="2.0031543624161077"/>
    <n v="2.7759306812492475"/>
    <n v="2.705880810155298"/>
    <n v="0.77815125038364363"/>
    <n v="2.4742162640762553"/>
    <n v="0.6967494352016228"/>
    <n v="1.9977794308656041"/>
    <n v="0.30171441717299241"/>
    <d v="2007-08-01T00:00:00"/>
  </r>
  <r>
    <n v="1187"/>
    <s v="Basic Sun Preparations"/>
    <n v="2007"/>
    <x v="9"/>
    <n v="137"/>
    <n v="526.71"/>
    <x v="257"/>
    <n v="243.84"/>
    <n v="6"/>
    <n v="298"/>
    <n v="9880"/>
    <x v="2"/>
    <n v="27405"/>
    <n v="169"/>
    <n v="15064.58"/>
    <s v="Pacific"/>
    <n v="4.5174452554744526"/>
    <n v="103.14833333333333"/>
    <n v="2.0768120805369126"/>
    <n v="2.7916134654365443"/>
    <n v="2.7215715638550919"/>
    <n v="0.77815125038364363"/>
    <n v="2.4742162640762553"/>
    <n v="0.65489289828013741"/>
    <n v="2.0134622150529005"/>
    <n v="0.31739720136028887"/>
    <d v="2007-09-01T00:00:00"/>
  </r>
  <r>
    <n v="1187"/>
    <s v="Basic Sun Preparations"/>
    <n v="2007"/>
    <x v="10"/>
    <n v="417"/>
    <n v="1570.21"/>
    <x v="788"/>
    <n v="839"/>
    <n v="6"/>
    <n v="298"/>
    <n v="9880"/>
    <x v="2"/>
    <n v="27405"/>
    <n v="169"/>
    <n v="15064.58"/>
    <s v="Pacific"/>
    <n v="4.4247721822541966"/>
    <n v="307.5216666666667"/>
    <n v="6.1917114093959738"/>
    <n v="3.2660269701122586"/>
    <n v="3.1959577388692701"/>
    <n v="0.77815125038364363"/>
    <n v="2.4742162640762553"/>
    <n v="0.64589091513850083"/>
    <n v="2.4878757197286148"/>
    <n v="0.79181070603600323"/>
    <d v="2007-10-01T00:00:00"/>
  </r>
  <r>
    <n v="1187"/>
    <s v="Basic Sun Preparations"/>
    <n v="2007"/>
    <x v="11"/>
    <n v="195"/>
    <n v="784.89"/>
    <x v="789"/>
    <n v="441.34"/>
    <n v="6"/>
    <n v="298"/>
    <n v="9880"/>
    <x v="2"/>
    <n v="27405"/>
    <n v="169"/>
    <n v="15064.58"/>
    <s v="Pacific"/>
    <n v="4.7296923076923072"/>
    <n v="153.715"/>
    <n v="3.0949328859060401"/>
    <n v="2.9648674997921032"/>
    <n v="2.8948087959294151"/>
    <n v="0.77815125038364363"/>
    <n v="2.4742162640762553"/>
    <n v="0.67483288842958511"/>
    <n v="2.1867162494084593"/>
    <n v="0.4906512357158479"/>
    <d v="2007-11-01T00:00:00"/>
  </r>
  <r>
    <n v="1187"/>
    <s v="Basic Sun Preparations"/>
    <n v="2007"/>
    <x v="8"/>
    <n v="98"/>
    <n v="376.09"/>
    <x v="790"/>
    <n v="179.47"/>
    <n v="6"/>
    <n v="298"/>
    <n v="9880"/>
    <x v="2"/>
    <n v="27405"/>
    <n v="169"/>
    <n v="15064.58"/>
    <s v="Pacific"/>
    <n v="4.5087755102040816"/>
    <n v="73.643333333333331"/>
    <n v="1.4827516778523491"/>
    <n v="2.6452846882209156"/>
    <n v="2.5752917859548194"/>
    <n v="0.77815125038364363"/>
    <n v="2.4742162640762553"/>
    <n v="0.65405861252842079"/>
    <n v="1.8671334378372719"/>
    <n v="0.17106842414466039"/>
    <d v="2007-12-01T00:00:00"/>
  </r>
  <r>
    <n v="1238"/>
    <s v="Basic Sun Preparations"/>
    <n v="2007"/>
    <x v="3"/>
    <n v="153"/>
    <n v="519.04999999999995"/>
    <x v="791"/>
    <n v="292.44"/>
    <n v="16"/>
    <n v="1177"/>
    <n v="39486"/>
    <x v="2"/>
    <n v="130520"/>
    <n v="505.7"/>
    <n v="54189.785000000003"/>
    <s v="Pacific"/>
    <n v="3.9862091503267973"/>
    <n v="38.118124999999999"/>
    <n v="0.51817332200509769"/>
    <n v="2.7852515125503174"/>
    <n v="2.7152091953786575"/>
    <n v="1.2041199826559248"/>
    <n v="3.0707764628434346"/>
    <n v="0.6005600817327188"/>
    <n v="1.5811315298943929"/>
    <n v="-0.28552495029311709"/>
    <d v="2007-01-01T00:00:00"/>
  </r>
  <r>
    <n v="1238"/>
    <s v="Basic Sun Preparations"/>
    <n v="2007"/>
    <x v="0"/>
    <n v="152"/>
    <n v="662.93"/>
    <x v="792"/>
    <n v="268.08999999999997"/>
    <n v="16"/>
    <n v="1177"/>
    <n v="39486"/>
    <x v="2"/>
    <n v="130520"/>
    <n v="505.7"/>
    <n v="54189.785000000003"/>
    <s v="Pacific"/>
    <n v="5.1255921052631583"/>
    <n v="48.693125000000002"/>
    <n v="0.66192863211554798"/>
    <n v="2.8915876300033219"/>
    <n v="2.8214676728712811"/>
    <n v="1.2041199826559248"/>
    <n v="3.0707764628434346"/>
    <n v="0.70974404205854913"/>
    <n v="1.6874676473473968"/>
    <n v="-0.17918883284011303"/>
    <d v="2007-02-01T00:00:00"/>
  </r>
  <r>
    <n v="1238"/>
    <s v="Basic Sun Preparations"/>
    <n v="2007"/>
    <x v="1"/>
    <n v="149"/>
    <n v="525.58000000000004"/>
    <x v="793"/>
    <n v="228.93"/>
    <n v="16"/>
    <n v="1177"/>
    <n v="39486"/>
    <x v="2"/>
    <n v="130520"/>
    <n v="505.7"/>
    <n v="54189.785000000003"/>
    <s v="Pacific"/>
    <n v="4.1451006711409395"/>
    <n v="38.60125"/>
    <n v="0.5247408666100255"/>
    <n v="2.7907213510404416"/>
    <n v="2.7206388305720841"/>
    <n v="1.2041199826559248"/>
    <n v="3.0707764628434346"/>
    <n v="0.61753508262816748"/>
    <n v="1.5866013683845168"/>
    <n v="-0.28005511180299314"/>
    <d v="2007-03-01T00:00:00"/>
  </r>
  <r>
    <n v="1238"/>
    <s v="Basic Sun Preparations"/>
    <n v="2007"/>
    <x v="2"/>
    <n v="224"/>
    <n v="943"/>
    <x v="794"/>
    <n v="447.27"/>
    <n v="16"/>
    <n v="1177"/>
    <n v="39486"/>
    <x v="2"/>
    <n v="130520"/>
    <n v="505.7"/>
    <n v="54189.785000000003"/>
    <s v="Pacific"/>
    <n v="4.9466517857142858"/>
    <n v="69.253124999999997"/>
    <n v="0.94141886151231946"/>
    <n v="3.0445593580766679"/>
    <n v="2.9745116927373285"/>
    <n v="1.2041199826559248"/>
    <n v="3.0707764628434346"/>
    <n v="0.69431133974250514"/>
    <n v="1.8404393754207431"/>
    <n v="-2.6217104766766749E-2"/>
    <d v="2007-04-01T00:00:00"/>
  </r>
  <r>
    <n v="1238"/>
    <s v="Basic Sun Preparations"/>
    <n v="2007"/>
    <x v="7"/>
    <n v="284"/>
    <n v="1129.3399999999999"/>
    <x v="795"/>
    <n v="520.23"/>
    <n v="16"/>
    <n v="1177"/>
    <n v="39486"/>
    <x v="2"/>
    <n v="130520"/>
    <n v="505.7"/>
    <n v="54189.785000000003"/>
    <s v="Pacific"/>
    <n v="4.6720422535211261"/>
    <n v="82.928749999999994"/>
    <n v="1.12732370433305"/>
    <n v="3.1228251018885569"/>
    <n v="3.0528247106532929"/>
    <n v="1.2041199826559248"/>
    <n v="3.0707764628434346"/>
    <n v="0.66950676184151903"/>
    <n v="1.9187051192326319"/>
    <n v="5.2048639045121962E-2"/>
    <d v="2007-05-01T00:00:00"/>
  </r>
  <r>
    <n v="1238"/>
    <s v="Basic Sun Preparations"/>
    <n v="2007"/>
    <x v="4"/>
    <n v="332"/>
    <n v="1320.67"/>
    <x v="796"/>
    <n v="604.01"/>
    <n v="16"/>
    <n v="1177"/>
    <n v="39486"/>
    <x v="2"/>
    <n v="130520"/>
    <n v="505.7"/>
    <n v="54189.785000000003"/>
    <s v="Pacific"/>
    <n v="4.6743975903614459"/>
    <n v="96.993750000000006"/>
    <n v="1.3185216652506373"/>
    <n v="3.1908637331287451"/>
    <n v="3.1207943126311086"/>
    <n v="1.2041199826559248"/>
    <n v="3.0707764628434346"/>
    <n v="0.66972564942470869"/>
    <n v="1.9867437504728203"/>
    <n v="0.12008727028531035"/>
    <d v="2007-06-01T00:00:00"/>
  </r>
  <r>
    <n v="1238"/>
    <s v="Basic Sun Preparations"/>
    <n v="2007"/>
    <x v="5"/>
    <n v="311"/>
    <n v="1166.3800000000001"/>
    <x v="797"/>
    <n v="631.38"/>
    <n v="16"/>
    <n v="1177"/>
    <n v="39486"/>
    <x v="2"/>
    <n v="130520"/>
    <n v="505.7"/>
    <n v="54189.785000000003"/>
    <s v="Pacific"/>
    <n v="4.4074598070739555"/>
    <n v="85.67"/>
    <n v="1.1645879354290569"/>
    <n v="3.1369487495567716"/>
    <n v="3.0668400641596794"/>
    <n v="1.2041199826559248"/>
    <n v="3.0707764628434346"/>
    <n v="0.644188360529934"/>
    <n v="1.9328287669008466"/>
    <n v="6.6172286713336734E-2"/>
    <d v="2007-07-01T00:00:00"/>
  </r>
  <r>
    <n v="1238"/>
    <s v="Basic Sun Preparations"/>
    <n v="2007"/>
    <x v="6"/>
    <n v="383"/>
    <n v="1471.82"/>
    <x v="798"/>
    <n v="597.91999999999996"/>
    <n v="16"/>
    <n v="1177"/>
    <n v="39486"/>
    <x v="2"/>
    <n v="130520"/>
    <n v="505.7"/>
    <n v="54189.785000000003"/>
    <s v="Pacific"/>
    <n v="4.5154046997389035"/>
    <n v="108.08750000000001"/>
    <n v="1.4693288020390824"/>
    <n v="3.2378954546396037"/>
    <n v="3.1678547000920156"/>
    <n v="1.2041199826559248"/>
    <n v="3.0707764628434346"/>
    <n v="0.65469668067098108"/>
    <n v="2.0337754719836791"/>
    <n v="0.1671189917961691"/>
    <d v="2007-08-01T00:00:00"/>
  </r>
  <r>
    <n v="1238"/>
    <s v="Basic Sun Preparations"/>
    <n v="2007"/>
    <x v="9"/>
    <n v="397"/>
    <n v="1431.5"/>
    <x v="799"/>
    <n v="608.83000000000004"/>
    <n v="16"/>
    <n v="1177"/>
    <n v="39486"/>
    <x v="2"/>
    <n v="130520"/>
    <n v="505.7"/>
    <n v="54189.785000000003"/>
    <s v="Pacific"/>
    <n v="4.236926952141058"/>
    <n v="105.12875"/>
    <n v="1.42910790144435"/>
    <n v="3.2258414832598499"/>
    <n v="3.1557913523576175"/>
    <n v="1.2041199826559248"/>
    <n v="3.0707764628434346"/>
    <n v="0.62705097649673491"/>
    <n v="2.0217215006039253"/>
    <n v="0.15506502041641526"/>
    <d v="2007-09-01T00:00:00"/>
  </r>
  <r>
    <n v="1238"/>
    <s v="Basic Sun Preparations"/>
    <n v="2007"/>
    <x v="10"/>
    <n v="820"/>
    <n v="2864.52"/>
    <x v="800"/>
    <n v="1101.3900000000001"/>
    <n v="16"/>
    <n v="1177"/>
    <n v="39486"/>
    <x v="2"/>
    <n v="130520"/>
    <n v="505.7"/>
    <n v="54189.785000000003"/>
    <s v="Pacific"/>
    <n v="4.1046463414634147"/>
    <n v="210.363125"/>
    <n v="2.8596516567544605"/>
    <n v="3.5270895964049473"/>
    <n v="3.457051858828367"/>
    <n v="1.2041199826559248"/>
    <n v="3.0707764628434346"/>
    <n v="0.61327574402123075"/>
    <n v="2.3229696137490228"/>
    <n v="0.45631313356151271"/>
    <d v="2007-10-01T00:00:00"/>
  </r>
  <r>
    <n v="1238"/>
    <s v="Basic Sun Preparations"/>
    <n v="2007"/>
    <x v="11"/>
    <n v="612"/>
    <n v="2454.6799999999998"/>
    <x v="801"/>
    <n v="891.35"/>
    <n v="16"/>
    <n v="1177"/>
    <n v="39486"/>
    <x v="2"/>
    <n v="130520"/>
    <n v="505.7"/>
    <n v="54189.785000000003"/>
    <s v="Pacific"/>
    <n v="4.7131535947712413"/>
    <n v="180.27812499999999"/>
    <n v="2.4506796941376381"/>
    <n v="3.4600630151567717"/>
    <n v="3.3899948841199321"/>
    <n v="1.2041199826559248"/>
    <n v="3.0707764628434346"/>
    <n v="0.67331159301121069"/>
    <n v="2.2559430325008472"/>
    <n v="0.38928655231333725"/>
    <d v="2007-11-01T00:00:00"/>
  </r>
  <r>
    <n v="1238"/>
    <s v="Basic Sun Preparations"/>
    <n v="2007"/>
    <x v="8"/>
    <n v="397"/>
    <n v="1454.07"/>
    <x v="802"/>
    <n v="491.31"/>
    <n v="16"/>
    <n v="1177"/>
    <n v="39486"/>
    <x v="2"/>
    <n v="130520"/>
    <n v="505.7"/>
    <n v="54189.785000000003"/>
    <s v="Pacific"/>
    <n v="4.3038790931989928"/>
    <n v="106.79"/>
    <n v="1.4516907391673748"/>
    <n v="3.2326505691672534"/>
    <n v="3.1625853142822815"/>
    <n v="1.2041199826559248"/>
    <n v="3.0707764628434346"/>
    <n v="0.6338600624041385"/>
    <n v="2.0285305865113288"/>
    <n v="0.16187410632381882"/>
    <d v="2007-12-01T00:00:00"/>
  </r>
  <r>
    <n v="1262"/>
    <s v="Basic Sun Preparations"/>
    <n v="2007"/>
    <x v="0"/>
    <n v="36"/>
    <n v="174.26"/>
    <x v="803"/>
    <n v="107.79"/>
    <n v="4"/>
    <n v="261"/>
    <n v="13046"/>
    <x v="2"/>
    <n v="79018"/>
    <n v="156.19999999999999"/>
    <n v="14025.96"/>
    <s v="Pacific"/>
    <n v="5.6877777777777778"/>
    <n v="51.19"/>
    <n v="0.78452107279693484"/>
    <n v="2.3112451208782079"/>
    <n v="2.241197709698056"/>
    <n v="0.6020599913279624"/>
    <n v="2.4166405073382808"/>
    <n v="0.7549426201109205"/>
    <n v="1.7091851295502454"/>
    <n v="-0.10539538646007317"/>
    <d v="2007-02-01T00:00:00"/>
  </r>
  <r>
    <n v="1262"/>
    <s v="Basic Sun Preparations"/>
    <n v="2007"/>
    <x v="1"/>
    <n v="28"/>
    <n v="120.09"/>
    <x v="804"/>
    <n v="82.54"/>
    <n v="4"/>
    <n v="261"/>
    <n v="13046"/>
    <x v="2"/>
    <n v="79018"/>
    <n v="156.19999999999999"/>
    <n v="14025.96"/>
    <s v="Pacific"/>
    <n v="5.0392857142857137"/>
    <n v="35.274999999999999"/>
    <n v="0.5406130268199234"/>
    <n v="2.1495270137543478"/>
    <n v="2.0795068448247678"/>
    <n v="0.6020599913279624"/>
    <n v="2.4166405073382808"/>
    <n v="0.70236898241212853"/>
    <n v="1.5474670224263853"/>
    <n v="-0.2671134935839331"/>
    <d v="2007-03-01T00:00:00"/>
  </r>
  <r>
    <n v="1262"/>
    <s v="Basic Sun Preparations"/>
    <n v="2007"/>
    <x v="2"/>
    <n v="37"/>
    <n v="140.16"/>
    <x v="805"/>
    <n v="91.1"/>
    <n v="4"/>
    <n v="261"/>
    <n v="13046"/>
    <x v="2"/>
    <n v="79018"/>
    <n v="156.19999999999999"/>
    <n v="14025.96"/>
    <s v="Pacific"/>
    <n v="4.4508108108108111"/>
    <n v="41.17"/>
    <n v="0.63095785440613028"/>
    <n v="2.2166408583254484"/>
    <n v="2.1466240888240056"/>
    <n v="0.6020599913279624"/>
    <n v="2.4166405073382808"/>
    <n v="0.64843913425845345"/>
    <n v="1.6145808669974862"/>
    <n v="-0.19999964901283251"/>
    <d v="2007-04-01T00:00:00"/>
  </r>
  <r>
    <n v="1262"/>
    <s v="Basic Sun Preparations"/>
    <n v="2007"/>
    <x v="7"/>
    <n v="79"/>
    <n v="320.19"/>
    <x v="806"/>
    <n v="176.99"/>
    <n v="4"/>
    <n v="261"/>
    <n v="13046"/>
    <x v="2"/>
    <n v="79018"/>
    <n v="156.19999999999999"/>
    <n v="14025.96"/>
    <s v="Pacific"/>
    <n v="4.7625316455696201"/>
    <n v="94.06"/>
    <n v="1.4415325670498085"/>
    <n v="2.5754649657380231"/>
    <n v="2.5054077641459398"/>
    <n v="0.6020599913279624"/>
    <n v="2.4166405073382808"/>
    <n v="0.67783787444758159"/>
    <n v="1.9734049744100608"/>
    <n v="0.15882445839974213"/>
    <d v="2007-05-01T00:00:00"/>
  </r>
  <r>
    <n v="1262"/>
    <s v="Basic Sun Preparations"/>
    <n v="2007"/>
    <x v="4"/>
    <n v="97"/>
    <n v="373.31"/>
    <x v="807"/>
    <n v="248.62"/>
    <n v="4"/>
    <n v="261"/>
    <n v="13046"/>
    <x v="2"/>
    <n v="79018"/>
    <n v="156.19999999999999"/>
    <n v="14025.96"/>
    <s v="Pacific"/>
    <n v="4.521958762886598"/>
    <n v="109.6575"/>
    <n v="1.6805747126436781"/>
    <n v="2.6420983318305482"/>
    <n v="2.5720696236971334"/>
    <n v="0.6020599913279624"/>
    <n v="2.4166405073382808"/>
    <n v="0.65532659756430356"/>
    <n v="2.0400383405025861"/>
    <n v="0.22545782449226742"/>
    <d v="2007-06-01T00:00:00"/>
  </r>
  <r>
    <n v="1262"/>
    <s v="Basic Sun Preparations"/>
    <n v="2007"/>
    <x v="5"/>
    <n v="49"/>
    <n v="171.08"/>
    <x v="808"/>
    <n v="100.33"/>
    <n v="4"/>
    <n v="261"/>
    <n v="13046"/>
    <x v="2"/>
    <n v="79018"/>
    <n v="156.19999999999999"/>
    <n v="14025.96"/>
    <s v="Pacific"/>
    <n v="4.1022448979591832"/>
    <n v="50.252499999999998"/>
    <n v="0.7701532567049808"/>
    <n v="2.303217663573669"/>
    <n v="2.2331992415847735"/>
    <n v="0.6020599913279624"/>
    <n v="2.4166405073382808"/>
    <n v="0.61302158354515512"/>
    <n v="1.7011576722457065"/>
    <n v="-0.1134228437646122"/>
    <d v="2007-07-01T00:00:00"/>
  </r>
  <r>
    <n v="1262"/>
    <s v="Basic Sun Preparations"/>
    <n v="2007"/>
    <x v="6"/>
    <n v="81"/>
    <n v="285.35000000000002"/>
    <x v="809"/>
    <n v="175.4"/>
    <n v="4"/>
    <n v="261"/>
    <n v="13046"/>
    <x v="2"/>
    <n v="79018"/>
    <n v="156.19999999999999"/>
    <n v="14025.96"/>
    <s v="Pacific"/>
    <n v="4.1386419753086425"/>
    <n v="83.807500000000005"/>
    <n v="1.2844061302681993"/>
    <n v="2.5253428770568647"/>
    <n v="2.455377876884977"/>
    <n v="0.6020599913279624"/>
    <n v="2.4166405073382808"/>
    <n v="0.61685785817821481"/>
    <n v="1.9232828857289022"/>
    <n v="0.10870236971858359"/>
    <d v="2007-08-01T00:00:00"/>
  </r>
  <r>
    <n v="1262"/>
    <s v="Basic Sun Preparations"/>
    <n v="2007"/>
    <x v="9"/>
    <n v="124"/>
    <n v="471.41"/>
    <x v="810"/>
    <n v="194.52"/>
    <n v="4"/>
    <n v="261"/>
    <n v="13046"/>
    <x v="2"/>
    <n v="79018"/>
    <n v="156.19999999999999"/>
    <n v="14025.96"/>
    <s v="Pacific"/>
    <n v="4.4666935483870969"/>
    <n v="138.4675"/>
    <n v="2.1221072796934868"/>
    <n v="2.7434078425120929"/>
    <n v="2.6733987909561354"/>
    <n v="0.6020599913279624"/>
    <n v="2.4166405073382808"/>
    <n v="0.64998615734985787"/>
    <n v="2.1413478511841304"/>
    <n v="0.32676733517381196"/>
    <d v="2007-09-01T00:00:00"/>
  </r>
  <r>
    <n v="1262"/>
    <s v="Basic Sun Preparations"/>
    <n v="2007"/>
    <x v="10"/>
    <n v="259"/>
    <n v="926.69"/>
    <x v="811"/>
    <n v="357.57"/>
    <n v="4"/>
    <n v="261"/>
    <n v="13046"/>
    <x v="2"/>
    <n v="79018"/>
    <n v="156.19999999999999"/>
    <n v="14025.96"/>
    <s v="Pacific"/>
    <n v="4.2042471042471048"/>
    <n v="272.22500000000002"/>
    <n v="4.1720306513409966"/>
    <n v="3.0369879978069059"/>
    <n v="2.9669344765333054"/>
    <n v="0.6020599913279624"/>
    <n v="2.4166405073382808"/>
    <n v="0.62368823372565418"/>
    <n v="2.4349280064789438"/>
    <n v="0.62034749046862514"/>
    <d v="2007-10-01T00:00:00"/>
  </r>
  <r>
    <n v="1262"/>
    <s v="Basic Sun Preparations"/>
    <n v="2007"/>
    <x v="11"/>
    <n v="170"/>
    <n v="626.96"/>
    <x v="812"/>
    <n v="253.95"/>
    <n v="4"/>
    <n v="261"/>
    <n v="13046"/>
    <x v="2"/>
    <n v="79018"/>
    <n v="156.19999999999999"/>
    <n v="14025.96"/>
    <s v="Pacific"/>
    <n v="4.3334705882352944"/>
    <n v="184.17250000000001"/>
    <n v="2.8225670498084292"/>
    <n v="2.8672847746814147"/>
    <n v="2.7972398337598658"/>
    <n v="0.6020599913279624"/>
    <n v="2.4166405073382808"/>
    <n v="0.63683585330314074"/>
    <n v="2.2652247833534522"/>
    <n v="0.45064426734313368"/>
    <d v="2007-11-01T00:00:00"/>
  </r>
  <r>
    <n v="1262"/>
    <s v="Basic Sun Preparations"/>
    <n v="2007"/>
    <x v="8"/>
    <n v="60"/>
    <n v="233.29"/>
    <x v="813"/>
    <n v="150.71"/>
    <n v="4"/>
    <n v="261"/>
    <n v="13046"/>
    <x v="2"/>
    <n v="79018"/>
    <n v="156.19999999999999"/>
    <n v="14025.96"/>
    <s v="Pacific"/>
    <n v="4.5681666666666665"/>
    <n v="68.522499999999994"/>
    <n v="1.0501532567049807"/>
    <n v="2.4378931908695134"/>
    <n v="2.3678961231148068"/>
    <n v="0.6020599913279624"/>
    <n v="2.4166405073382808"/>
    <n v="0.65974194048586987"/>
    <n v="1.8358331995415511"/>
    <n v="2.1252683531232459E-2"/>
    <d v="2007-12-01T00:00:00"/>
  </r>
  <r>
    <n v="1403"/>
    <s v="Basic Sun Preparations"/>
    <n v="2007"/>
    <x v="3"/>
    <n v="101"/>
    <n v="427.7"/>
    <x v="814"/>
    <n v="211.84"/>
    <n v="8"/>
    <n v="489"/>
    <n v="20390"/>
    <x v="2"/>
    <n v="36129"/>
    <n v="308"/>
    <n v="35819.22"/>
    <s v="Pacific"/>
    <n v="4.9755445544554453"/>
    <n v="62.816249999999997"/>
    <n v="1.0276687116564416"/>
    <n v="2.7011619933473567"/>
    <n v="2.6311392502568109"/>
    <n v="0.90308998699194354"/>
    <n v="2.6893088591236203"/>
    <n v="0.69684061956471399"/>
    <n v="1.798072006355413"/>
    <n v="1.1853134223736317E-2"/>
    <d v="2007-01-01T00:00:00"/>
  </r>
  <r>
    <n v="1403"/>
    <s v="Basic Sun Preparations"/>
    <n v="2007"/>
    <x v="0"/>
    <n v="93"/>
    <n v="452.99"/>
    <x v="815"/>
    <n v="201.99"/>
    <n v="8"/>
    <n v="489"/>
    <n v="20390"/>
    <x v="2"/>
    <n v="36129"/>
    <n v="308"/>
    <n v="35819.22"/>
    <s v="Pacific"/>
    <n v="5.7236559139784937"/>
    <n v="66.537499999999994"/>
    <n v="1.0885480572597137"/>
    <n v="2.7261564661727546"/>
    <n v="2.656088614832357"/>
    <n v="0.90308998699194354"/>
    <n v="2.6893088591236203"/>
    <n v="0.75767351761881963"/>
    <n v="1.8230664791808113"/>
    <n v="3.6847607049134617E-2"/>
    <d v="2007-02-01T00:00:00"/>
  </r>
  <r>
    <n v="1403"/>
    <s v="Basic Sun Preparations"/>
    <n v="2007"/>
    <x v="1"/>
    <n v="100"/>
    <n v="409.79"/>
    <x v="816"/>
    <n v="230.06"/>
    <n v="8"/>
    <n v="489"/>
    <n v="20390"/>
    <x v="2"/>
    <n v="36129"/>
    <n v="308"/>
    <n v="35819.22"/>
    <s v="Pacific"/>
    <n v="4.8151000000000002"/>
    <n v="60.188749999999999"/>
    <n v="0.98468302658486706"/>
    <n v="2.6826053109823009"/>
    <n v="2.6125613562179129"/>
    <n v="0.90308998699194354"/>
    <n v="2.6893088591236203"/>
    <n v="0.68260531098230115"/>
    <n v="1.7795153239903576"/>
    <n v="-6.7035481413191024E-3"/>
    <d v="2007-03-01T00:00:00"/>
  </r>
  <r>
    <n v="1403"/>
    <s v="Basic Sun Preparations"/>
    <n v="2007"/>
    <x v="2"/>
    <n v="142"/>
    <n v="618.63"/>
    <x v="817"/>
    <n v="359.32"/>
    <n v="8"/>
    <n v="489"/>
    <n v="20390"/>
    <x v="2"/>
    <n v="36129"/>
    <n v="308"/>
    <n v="35819.22"/>
    <s v="Pacific"/>
    <n v="5.1190140845070422"/>
    <n v="90.862499999999997"/>
    <n v="1.4865030674846624"/>
    <n v="2.8614746688571686"/>
    <n v="2.7914309769645094"/>
    <n v="0.90308998699194354"/>
    <n v="2.6893088591236203"/>
    <n v="0.70918632447411212"/>
    <n v="1.9583846818652251"/>
    <n v="0.17216580973354836"/>
    <d v="2007-04-01T00:00:00"/>
  </r>
  <r>
    <n v="1403"/>
    <s v="Basic Sun Preparations"/>
    <n v="2007"/>
    <x v="7"/>
    <n v="233"/>
    <n v="1102.03"/>
    <x v="818"/>
    <n v="528.14"/>
    <n v="8"/>
    <n v="489"/>
    <n v="20390"/>
    <x v="2"/>
    <n v="36129"/>
    <n v="308"/>
    <n v="35819.22"/>
    <s v="Pacific"/>
    <n v="5.5575107296137345"/>
    <n v="161.86250000000001"/>
    <n v="2.6480572597137018"/>
    <n v="3.1122362308689393"/>
    <n v="3.0421934172536216"/>
    <n v="0.90308998699194354"/>
    <n v="2.6893088591236203"/>
    <n v="0.7448803098429202"/>
    <n v="2.2091462438769955"/>
    <n v="0.42292737174531891"/>
    <d v="2007-05-01T00:00:00"/>
  </r>
  <r>
    <n v="1403"/>
    <s v="Basic Sun Preparations"/>
    <n v="2007"/>
    <x v="4"/>
    <n v="270"/>
    <n v="1294.33"/>
    <x v="819"/>
    <n v="582.54"/>
    <n v="8"/>
    <n v="489"/>
    <n v="20390"/>
    <x v="2"/>
    <n v="36129"/>
    <n v="308"/>
    <n v="35819.22"/>
    <s v="Pacific"/>
    <n v="5.6332962962962965"/>
    <n v="190.12375"/>
    <n v="3.1104089979550102"/>
    <n v="3.1821263587215745"/>
    <n v="3.1120450173740517"/>
    <n v="0.90308998699194354"/>
    <n v="2.6893088591236203"/>
    <n v="0.7507625945625872"/>
    <n v="2.2790363717296311"/>
    <n v="0.49281749959795429"/>
    <d v="2007-06-01T00:00:00"/>
  </r>
  <r>
    <n v="1403"/>
    <s v="Basic Sun Preparations"/>
    <n v="2007"/>
    <x v="5"/>
    <n v="231"/>
    <n v="1089.05"/>
    <x v="820"/>
    <n v="536.11"/>
    <n v="8"/>
    <n v="489"/>
    <n v="20390"/>
    <x v="2"/>
    <n v="36129"/>
    <n v="308"/>
    <n v="35819.22"/>
    <s v="Pacific"/>
    <n v="5.5395238095238097"/>
    <n v="159.95375000000001"/>
    <n v="2.6168302658486708"/>
    <n v="3.1070844132514961"/>
    <n v="3.0370478193568853"/>
    <n v="0.90308998699194354"/>
    <n v="2.6893088591236203"/>
    <n v="0.74347243335935165"/>
    <n v="2.2039944262595523"/>
    <n v="0.4177755541278757"/>
    <d v="2007-07-01T00:00:00"/>
  </r>
  <r>
    <n v="1403"/>
    <s v="Basic Sun Preparations"/>
    <n v="2007"/>
    <x v="6"/>
    <n v="279"/>
    <n v="1177.98"/>
    <x v="821"/>
    <n v="397.49"/>
    <n v="8"/>
    <n v="489"/>
    <n v="20390"/>
    <x v="2"/>
    <n v="36129"/>
    <n v="308"/>
    <n v="35819.22"/>
    <s v="Pacific"/>
    <n v="4.9614695340501793"/>
    <n v="173.03125"/>
    <n v="2.8307770961145193"/>
    <n v="3.1412145321839708"/>
    <n v="3.0711379169677442"/>
    <n v="0.90308998699194354"/>
    <n v="2.6893088591236203"/>
    <n v="0.69561032891037344"/>
    <n v="2.2381245451920275"/>
    <n v="0.45190567306035073"/>
    <d v="2007-08-01T00:00:00"/>
  </r>
  <r>
    <n v="1403"/>
    <s v="Basic Sun Preparations"/>
    <n v="2007"/>
    <x v="9"/>
    <n v="282"/>
    <n v="1250.01"/>
    <x v="822"/>
    <n v="520.70000000000005"/>
    <n v="8"/>
    <n v="489"/>
    <n v="20390"/>
    <x v="2"/>
    <n v="36129"/>
    <n v="308"/>
    <n v="35819.22"/>
    <s v="Pacific"/>
    <n v="5.2084751773049645"/>
    <n v="183.59875"/>
    <n v="3.0036605316973413"/>
    <n v="3.1669597070491586"/>
    <n v="3.0969134873500144"/>
    <n v="0.90308998699194354"/>
    <n v="2.6893088591236203"/>
    <n v="0.71671059872979748"/>
    <n v="2.2638697200572149"/>
    <n v="0.4776508479255383"/>
    <d v="2007-09-01T00:00:00"/>
  </r>
  <r>
    <n v="1403"/>
    <s v="Basic Sun Preparations"/>
    <n v="2007"/>
    <x v="10"/>
    <n v="760"/>
    <n v="3283.73"/>
    <x v="823"/>
    <n v="1294.3"/>
    <n v="8"/>
    <n v="489"/>
    <n v="20390"/>
    <x v="2"/>
    <n v="36129"/>
    <n v="308"/>
    <n v="35819.22"/>
    <s v="Pacific"/>
    <n v="5.0770921052631577"/>
    <n v="482.32375000000002"/>
    <n v="7.8907770961145198"/>
    <n v="3.5864286344414942"/>
    <n v="3.5163674406731249"/>
    <n v="0.90308998699194354"/>
    <n v="2.6893088591236203"/>
    <n v="0.70561504216070259"/>
    <n v="2.6833386474495504"/>
    <n v="0.89711977531787379"/>
    <d v="2007-10-01T00:00:00"/>
  </r>
  <r>
    <n v="1403"/>
    <s v="Basic Sun Preparations"/>
    <n v="2007"/>
    <x v="11"/>
    <n v="517"/>
    <n v="2272.58"/>
    <x v="824"/>
    <n v="882.44"/>
    <n v="8"/>
    <n v="489"/>
    <n v="20390"/>
    <x v="2"/>
    <n v="36129"/>
    <n v="308"/>
    <n v="35819.22"/>
    <s v="Pacific"/>
    <n v="5.1651450676982593"/>
    <n v="333.79750000000001"/>
    <n v="5.4608997955010228"/>
    <n v="3.4265730666680936"/>
    <n v="3.3565191803195358"/>
    <n v="0.90308998699194354"/>
    <n v="2.6893088591236203"/>
    <n v="0.71308252357415114"/>
    <n v="2.5234830796761498"/>
    <n v="0.73726420754447342"/>
    <d v="2007-11-01T00:00:00"/>
  </r>
  <r>
    <n v="1403"/>
    <s v="Basic Sun Preparations"/>
    <n v="2007"/>
    <x v="8"/>
    <n v="380"/>
    <n v="1485.11"/>
    <x v="825"/>
    <n v="466.52"/>
    <n v="8"/>
    <n v="489"/>
    <n v="20390"/>
    <x v="2"/>
    <n v="36129"/>
    <n v="308"/>
    <n v="35819.22"/>
    <s v="Pacific"/>
    <n v="4.5921578947368422"/>
    <n v="218.1275"/>
    <n v="3.5685480572597137"/>
    <n v="3.2418004088538592"/>
    <n v="3.1717586224234324"/>
    <n v="0.90308998699194354"/>
    <n v="2.6893088591236203"/>
    <n v="0.662016812237049"/>
    <n v="2.3387104218619155"/>
    <n v="0.55249154973023895"/>
    <d v="2007-12-01T00:00:00"/>
  </r>
  <r>
    <n v="1407"/>
    <s v="Basic Sun Preparations"/>
    <n v="2007"/>
    <x v="3"/>
    <n v="107"/>
    <n v="507.36"/>
    <x v="826"/>
    <n v="232.52"/>
    <n v="6"/>
    <n v="350"/>
    <n v="21304"/>
    <x v="2"/>
    <n v="35166"/>
    <n v="221.2"/>
    <n v="32038.91"/>
    <s v="Mid-Atlantic"/>
    <n v="5.5720560747663557"/>
    <n v="99.368333333333339"/>
    <n v="1.703457142857143"/>
    <n v="2.7753992560112675"/>
    <n v="2.7053162246830134"/>
    <n v="0.77815125038364363"/>
    <n v="2.5440680443502757"/>
    <n v="0.74601547832605775"/>
    <n v="1.9972480056276238"/>
    <n v="0.2313312116609918"/>
    <d v="2007-01-01T00:00:00"/>
  </r>
  <r>
    <n v="1407"/>
    <s v="Basic Sun Preparations"/>
    <n v="2007"/>
    <x v="0"/>
    <n v="65"/>
    <n v="259.74"/>
    <x v="827"/>
    <n v="124.72"/>
    <n v="6"/>
    <n v="350"/>
    <n v="21304"/>
    <x v="2"/>
    <n v="35166"/>
    <n v="221.2"/>
    <n v="32038.91"/>
    <s v="Mid-Atlantic"/>
    <n v="4.6952307692307693"/>
    <n v="50.865000000000002"/>
    <n v="0.87197142857142862"/>
    <n v="2.484570299217411"/>
    <n v="2.4145388361968001"/>
    <n v="0.77815125038364363"/>
    <n v="2.5440680443502757"/>
    <n v="0.67165694257455566"/>
    <n v="1.7064190488337676"/>
    <n v="-5.9497745132864432E-2"/>
    <d v="2007-02-01T00:00:00"/>
  </r>
  <r>
    <n v="1407"/>
    <s v="Basic Sun Preparations"/>
    <n v="2007"/>
    <x v="1"/>
    <n v="102"/>
    <n v="436.2"/>
    <x v="828"/>
    <n v="235.51"/>
    <n v="6"/>
    <n v="350"/>
    <n v="21304"/>
    <x v="2"/>
    <n v="35166"/>
    <n v="221.2"/>
    <n v="32038.91"/>
    <s v="Mid-Atlantic"/>
    <n v="5.0249019607843133"/>
    <n v="85.423333333333332"/>
    <n v="1.4643999999999999"/>
    <n v="2.7097277645597693"/>
    <n v="2.6396856612426816"/>
    <n v="0.77815125038364363"/>
    <n v="2.5440680443502757"/>
    <n v="0.70112759279785153"/>
    <n v="1.9315765141761254"/>
    <n v="0.16565972020949343"/>
    <d v="2007-03-01T00:00:00"/>
  </r>
  <r>
    <n v="1407"/>
    <s v="Basic Sun Preparations"/>
    <n v="2007"/>
    <x v="2"/>
    <n v="94"/>
    <n v="464.21"/>
    <x v="829"/>
    <n v="178.08"/>
    <n v="6"/>
    <n v="350"/>
    <n v="21304"/>
    <x v="2"/>
    <n v="35166"/>
    <n v="221.2"/>
    <n v="32038.91"/>
    <s v="Mid-Atlantic"/>
    <n v="5.8031914893617023"/>
    <n v="90.916666666666671"/>
    <n v="1.5585714285714285"/>
    <n v="2.7367947549243605"/>
    <n v="2.6667144917813399"/>
    <n v="0.77815125038364363"/>
    <n v="2.5440680443502757"/>
    <n v="0.76366690132466208"/>
    <n v="1.9586435045407171"/>
    <n v="0.19272671057408503"/>
    <d v="2007-04-01T00:00:00"/>
  </r>
  <r>
    <n v="1407"/>
    <s v="Basic Sun Preparations"/>
    <n v="2007"/>
    <x v="7"/>
    <n v="223"/>
    <n v="1006.95"/>
    <x v="830"/>
    <n v="451.03"/>
    <n v="6"/>
    <n v="350"/>
    <n v="21304"/>
    <x v="2"/>
    <n v="35166"/>
    <n v="221.2"/>
    <n v="32038.91"/>
    <s v="Mid-Atlantic"/>
    <n v="5.3060986547085198"/>
    <n v="197.21"/>
    <n v="3.3807428571428573"/>
    <n v="3.0730801834772108"/>
    <n v="3.0030079062406019"/>
    <n v="0.77815125038364363"/>
    <n v="2.5440680443502757"/>
    <n v="0.72477532042905024"/>
    <n v="2.2949289330935674"/>
    <n v="0.52901213912693523"/>
    <d v="2007-05-01T00:00:00"/>
  </r>
  <r>
    <n v="1407"/>
    <s v="Basic Sun Preparations"/>
    <n v="2007"/>
    <x v="4"/>
    <n v="271"/>
    <n v="1268.49"/>
    <x v="831"/>
    <n v="550.62"/>
    <n v="6"/>
    <n v="350"/>
    <n v="21304"/>
    <x v="2"/>
    <n v="35166"/>
    <n v="221.2"/>
    <n v="32038.91"/>
    <s v="Mid-Atlantic"/>
    <n v="5.5003690036900368"/>
    <n v="248.43333333333331"/>
    <n v="4.2588571428571429"/>
    <n v="3.1733611168942319"/>
    <n v="3.103287047858942"/>
    <n v="0.77815125038364363"/>
    <n v="2.5440680443502757"/>
    <n v="0.74039182601982612"/>
    <n v="2.3952098665105881"/>
    <n v="0.62929307254395617"/>
    <d v="2007-06-01T00:00:00"/>
  </r>
  <r>
    <n v="1407"/>
    <s v="Basic Sun Preparations"/>
    <n v="2007"/>
    <x v="5"/>
    <n v="118"/>
    <n v="534.51"/>
    <x v="832"/>
    <n v="248.94"/>
    <n v="6"/>
    <n v="350"/>
    <n v="21304"/>
    <x v="2"/>
    <n v="35166"/>
    <n v="221.2"/>
    <n v="32038.91"/>
    <s v="Mid-Atlantic"/>
    <n v="5.3224576271186441"/>
    <n v="104.675"/>
    <n v="1.7944285714285713"/>
    <n v="2.7979942199469119"/>
    <n v="2.7279558347163464"/>
    <n v="0.77815125038364363"/>
    <n v="2.5440680443502757"/>
    <n v="0.72611221264078629"/>
    <n v="2.019842969563268"/>
    <n v="0.25392617559663605"/>
    <d v="2007-07-01T00:00:00"/>
  </r>
  <r>
    <n v="1407"/>
    <s v="Basic Sun Preparations"/>
    <n v="2007"/>
    <x v="6"/>
    <n v="167"/>
    <n v="694.96"/>
    <x v="833"/>
    <n v="247.85"/>
    <n v="6"/>
    <n v="350"/>
    <n v="21304"/>
    <x v="2"/>
    <n v="35166"/>
    <n v="221.2"/>
    <n v="32038.91"/>
    <s v="Mid-Atlantic"/>
    <n v="4.890239520958084"/>
    <n v="136.11166666666665"/>
    <n v="2.3333428571428572"/>
    <n v="2.9120466022717908"/>
    <n v="2.8419598085049302"/>
    <n v="0.77815125038364363"/>
    <n v="2.5440680443502757"/>
    <n v="0.68933013112420749"/>
    <n v="2.1338953518881469"/>
    <n v="0.36797855792151518"/>
    <d v="2007-08-01T00:00:00"/>
  </r>
  <r>
    <n v="1407"/>
    <s v="Basic Sun Preparations"/>
    <n v="2007"/>
    <x v="9"/>
    <n v="237"/>
    <n v="1022.91"/>
    <x v="834"/>
    <n v="401.64"/>
    <n v="6"/>
    <n v="350"/>
    <n v="21304"/>
    <x v="2"/>
    <n v="35166"/>
    <n v="221.2"/>
    <n v="32038.91"/>
    <s v="Mid-Atlantic"/>
    <n v="5.0717721518987338"/>
    <n v="200.33500000000001"/>
    <n v="3.4343142857142857"/>
    <n v="3.0799080807505423"/>
    <n v="3.0098374243056893"/>
    <n v="0.77815125038364363"/>
    <n v="2.5440680443502757"/>
    <n v="0.70515973474043847"/>
    <n v="2.3017568303668989"/>
    <n v="0.53584003640026678"/>
    <d v="2007-09-01T00:00:00"/>
  </r>
  <r>
    <n v="1407"/>
    <s v="Basic Sun Preparations"/>
    <n v="2007"/>
    <x v="10"/>
    <n v="711"/>
    <n v="3004.97"/>
    <x v="835"/>
    <n v="1083.0899999999999"/>
    <n v="6"/>
    <n v="350"/>
    <n v="21304"/>
    <x v="2"/>
    <n v="35166"/>
    <n v="221.2"/>
    <n v="32038.91"/>
    <s v="Mid-Atlantic"/>
    <n v="4.9662587904360063"/>
    <n v="588.50166666666667"/>
    <n v="10.088600000000001"/>
    <n v="3.5478989475089113"/>
    <n v="3.4778401405984942"/>
    <n v="0.77815125038364363"/>
    <n v="2.5440680443502757"/>
    <n v="0.69602934677914485"/>
    <n v="2.7697476971252675"/>
    <n v="1.0038309031586357"/>
    <d v="2007-10-01T00:00:00"/>
  </r>
  <r>
    <n v="1407"/>
    <s v="Basic Sun Preparations"/>
    <n v="2007"/>
    <x v="11"/>
    <n v="391"/>
    <n v="1708.15"/>
    <x v="836"/>
    <n v="525.73"/>
    <n v="6"/>
    <n v="350"/>
    <n v="21304"/>
    <x v="2"/>
    <n v="35166"/>
    <n v="221.2"/>
    <n v="32038.91"/>
    <s v="Mid-Atlantic"/>
    <n v="5.1336317135549869"/>
    <n v="334.54166666666669"/>
    <n v="5.7350000000000003"/>
    <n v="3.302601466587562"/>
    <n v="3.2325260052943836"/>
    <n v="0.77815125038364363"/>
    <n v="2.5440680443502757"/>
    <n v="0.71042470919169531"/>
    <n v="2.5244502162039186"/>
    <n v="0.75853342223728648"/>
    <d v="2007-11-01T00:00:00"/>
  </r>
  <r>
    <n v="1407"/>
    <s v="Basic Sun Preparations"/>
    <n v="2007"/>
    <x v="8"/>
    <n v="219"/>
    <n v="939.18"/>
    <x v="837"/>
    <n v="365.77"/>
    <n v="6"/>
    <n v="350"/>
    <n v="21304"/>
    <x v="2"/>
    <n v="35166"/>
    <n v="221.2"/>
    <n v="32038.91"/>
    <s v="Mid-Atlantic"/>
    <n v="5.0394520547945207"/>
    <n v="183.94000000000003"/>
    <n v="3.153257142857143"/>
    <n v="3.042827432532468"/>
    <n v="2.9727488356261529"/>
    <n v="0.77815125038364363"/>
    <n v="2.5440680443502757"/>
    <n v="0.70238331769234985"/>
    <n v="2.2646761821488246"/>
    <n v="0.49875938818219256"/>
    <d v="2007-12-01T00:00:00"/>
  </r>
  <r>
    <n v="1433"/>
    <s v="Basic Sun Preparations"/>
    <n v="2007"/>
    <x v="3"/>
    <n v="113"/>
    <n v="652.36"/>
    <x v="838"/>
    <n v="348.01"/>
    <n v="4"/>
    <n v="294"/>
    <n v="19444"/>
    <x v="1"/>
    <n v="14918"/>
    <n v="203.5"/>
    <n v="33406.44"/>
    <s v="Mid-Atlantic"/>
    <n v="6.783185840707965"/>
    <n v="191.625"/>
    <n v="2.6071428571428572"/>
    <n v="2.8845121591903942"/>
    <n v="2.8144873240545536"/>
    <n v="0.6020599913279624"/>
    <n v="2.4683473304121573"/>
    <n v="0.83143371570697433"/>
    <n v="2.2824521678624317"/>
    <n v="0.41616482877823668"/>
    <d v="2007-01-01T00:00:00"/>
  </r>
  <r>
    <n v="1433"/>
    <s v="Basic Sun Preparations"/>
    <n v="2007"/>
    <x v="0"/>
    <n v="80"/>
    <n v="386.5"/>
    <x v="839"/>
    <n v="207.15"/>
    <n v="4"/>
    <n v="294"/>
    <n v="19444"/>
    <x v="1"/>
    <n v="14918"/>
    <n v="203.5"/>
    <n v="33406.44"/>
    <s v="Mid-Atlantic"/>
    <n v="5.6770000000000005"/>
    <n v="113.54"/>
    <n v="1.5447619047619048"/>
    <n v="2.6572088812173567"/>
    <n v="2.5871494982543437"/>
    <n v="0.6020599913279624"/>
    <n v="2.4683473304121573"/>
    <n v="0.75411889422541289"/>
    <n v="2.0551488898893941"/>
    <n v="0.18886155080519915"/>
    <d v="2007-02-01T00:00:00"/>
  </r>
  <r>
    <n v="1433"/>
    <s v="Basic Sun Preparations"/>
    <n v="2007"/>
    <x v="1"/>
    <n v="95"/>
    <n v="429.27"/>
    <x v="840"/>
    <n v="167.65"/>
    <n v="4"/>
    <n v="294"/>
    <n v="19444"/>
    <x v="1"/>
    <n v="14918"/>
    <n v="203.5"/>
    <n v="33406.44"/>
    <s v="Mid-Atlantic"/>
    <n v="5.3096842105263162"/>
    <n v="126.105"/>
    <n v="1.7157142857142857"/>
    <n v="2.7027922978008063"/>
    <n v="2.6327305383985777"/>
    <n v="0.6020599913279624"/>
    <n v="2.4683473304121573"/>
    <n v="0.72506869251195882"/>
    <n v="2.1007323064728443"/>
    <n v="0.23444496738864923"/>
    <d v="2007-03-01T00:00:00"/>
  </r>
  <r>
    <n v="1433"/>
    <s v="Basic Sun Preparations"/>
    <n v="2007"/>
    <x v="2"/>
    <n v="107"/>
    <n v="492.5"/>
    <x v="841"/>
    <n v="304.07"/>
    <n v="4"/>
    <n v="294"/>
    <n v="19444"/>
    <x v="1"/>
    <n v="14918"/>
    <n v="203.5"/>
    <n v="33406.44"/>
    <s v="Mid-Atlantic"/>
    <n v="5.408130841121495"/>
    <n v="144.66749999999999"/>
    <n v="1.9682653061224489"/>
    <n v="2.7624309678099297"/>
    <n v="2.6924062348336304"/>
    <n v="0.6020599913279624"/>
    <n v="2.4683473304121573"/>
    <n v="0.73304719012471997"/>
    <n v="2.1603709764819672"/>
    <n v="0.29408363739777232"/>
    <d v="2007-04-01T00:00:00"/>
  </r>
  <r>
    <n v="1433"/>
    <s v="Basic Sun Preparations"/>
    <n v="2007"/>
    <x v="7"/>
    <n v="199"/>
    <n v="924.74"/>
    <x v="842"/>
    <n v="474.81"/>
    <n v="4"/>
    <n v="294"/>
    <n v="19444"/>
    <x v="1"/>
    <n v="14918"/>
    <n v="203.5"/>
    <n v="33406.44"/>
    <s v="Mid-Atlantic"/>
    <n v="5.4607035175879401"/>
    <n v="271.67"/>
    <n v="3.6961904761904765"/>
    <n v="3.036101674082234"/>
    <n v="2.9660196436172765"/>
    <n v="0.6020599913279624"/>
    <n v="2.4683473304121573"/>
    <n v="0.73724859767252748"/>
    <n v="2.4340416827542719"/>
    <n v="0.56775434367007682"/>
    <d v="2007-05-01T00:00:00"/>
  </r>
  <r>
    <n v="1433"/>
    <s v="Basic Sun Preparations"/>
    <n v="2007"/>
    <x v="4"/>
    <n v="245"/>
    <n v="1230.75"/>
    <x v="843"/>
    <n v="612.71"/>
    <n v="4"/>
    <n v="294"/>
    <n v="19444"/>
    <x v="1"/>
    <n v="14918"/>
    <n v="203.5"/>
    <n v="33406.44"/>
    <s v="Mid-Atlantic"/>
    <n v="5.9030204081632656"/>
    <n v="361.56"/>
    <n v="4.9191836734693881"/>
    <n v="3.1602403690489442"/>
    <n v="3.0901698444447931"/>
    <n v="0.6020599913279624"/>
    <n v="2.4683473304121573"/>
    <n v="0.77107428468441186"/>
    <n v="2.5581803777209822"/>
    <n v="0.69189303863678708"/>
    <d v="2007-06-01T00:00:00"/>
  </r>
  <r>
    <n v="1433"/>
    <s v="Basic Sun Preparations"/>
    <n v="2007"/>
    <x v="5"/>
    <n v="131"/>
    <n v="644.57000000000005"/>
    <x v="844"/>
    <n v="403.96"/>
    <n v="4"/>
    <n v="294"/>
    <n v="19444"/>
    <x v="1"/>
    <n v="14918"/>
    <n v="203.5"/>
    <n v="33406.44"/>
    <s v="Mid-Atlantic"/>
    <n v="5.7809160305343505"/>
    <n v="189.32499999999999"/>
    <n v="2.5758503401360544"/>
    <n v="2.8792679568246129"/>
    <n v="2.8092700884278661"/>
    <n v="0.6020599913279624"/>
    <n v="2.4683473304121573"/>
    <n v="0.76199666116884845"/>
    <n v="2.2772079654966504"/>
    <n v="0.41092062641245553"/>
    <d v="2007-07-01T00:00:00"/>
  </r>
  <r>
    <n v="1433"/>
    <s v="Basic Sun Preparations"/>
    <n v="2007"/>
    <x v="6"/>
    <n v="169"/>
    <n v="716.65"/>
    <x v="845"/>
    <n v="367.73"/>
    <n v="4"/>
    <n v="294"/>
    <n v="19444"/>
    <x v="1"/>
    <n v="14918"/>
    <n v="203.5"/>
    <n v="33406.44"/>
    <s v="Mid-Atlantic"/>
    <n v="4.9824852071005914"/>
    <n v="210.51"/>
    <n v="2.8640816326530611"/>
    <n v="2.9253327225764405"/>
    <n v="2.8553071052068284"/>
    <n v="0.6020599913279624"/>
    <n v="2.4683473304121573"/>
    <n v="0.69744601796276673"/>
    <n v="2.323272731248478"/>
    <n v="0.45698539216428302"/>
    <d v="2007-08-01T00:00:00"/>
  </r>
  <r>
    <n v="1433"/>
    <s v="Basic Sun Preparations"/>
    <n v="2007"/>
    <x v="9"/>
    <n v="206"/>
    <n v="912.14"/>
    <x v="846"/>
    <n v="486.79"/>
    <n v="4"/>
    <n v="294"/>
    <n v="19444"/>
    <x v="1"/>
    <n v="14918"/>
    <n v="203.5"/>
    <n v="33406.44"/>
    <s v="Mid-Atlantic"/>
    <n v="5.2032524271844656"/>
    <n v="267.96749999999997"/>
    <n v="3.6458163265306118"/>
    <n v="3.0301421158546669"/>
    <n v="2.9600615012244504"/>
    <n v="0.6020599913279624"/>
    <n v="2.4683473304121573"/>
    <n v="0.7162748954855136"/>
    <n v="2.4280821245267048"/>
    <n v="0.56179478544250971"/>
    <d v="2007-09-01T00:00:00"/>
  </r>
  <r>
    <n v="1433"/>
    <s v="Basic Sun Preparations"/>
    <n v="2007"/>
    <x v="11"/>
    <n v="472"/>
    <n v="1971.53"/>
    <x v="847"/>
    <n v="716.73"/>
    <n v="4"/>
    <n v="294"/>
    <n v="19444"/>
    <x v="1"/>
    <n v="14918"/>
    <n v="203.5"/>
    <n v="33406.44"/>
    <s v="Mid-Atlantic"/>
    <n v="4.9079661016949148"/>
    <n v="579.14"/>
    <n v="7.8794557823129248"/>
    <n v="3.364843553117399"/>
    <n v="3.2948033899485925"/>
    <n v="0.6020599913279624"/>
    <n v="2.4683473304121573"/>
    <n v="0.69090155448331125"/>
    <n v="2.7627835617894365"/>
    <n v="0.89649622270524176"/>
    <d v="2007-11-01T00:00:00"/>
  </r>
  <r>
    <n v="1433"/>
    <s v="Basic Sun Preparations"/>
    <n v="2007"/>
    <x v="8"/>
    <n v="314"/>
    <n v="1330.41"/>
    <x v="848"/>
    <n v="327.37"/>
    <n v="4"/>
    <n v="294"/>
    <n v="19444"/>
    <x v="1"/>
    <n v="14918"/>
    <n v="203.5"/>
    <n v="33406.44"/>
    <s v="Mid-Atlantic"/>
    <n v="4.9787579617834394"/>
    <n v="390.83249999999998"/>
    <n v="5.3174489795918367"/>
    <n v="3.1940506619934061"/>
    <n v="3.1239855005894674"/>
    <n v="0.6020599913279624"/>
    <n v="2.4683473304121573"/>
    <n v="0.69712101392019121"/>
    <n v="2.5919906706654436"/>
    <n v="0.72570333158124878"/>
    <d v="2007-12-01T00:00:00"/>
  </r>
  <r>
    <n v="1445"/>
    <s v="Basic Sun Preparations"/>
    <n v="2007"/>
    <x v="1"/>
    <n v="44"/>
    <n v="159.05000000000001"/>
    <x v="849"/>
    <n v="74.33"/>
    <n v="6"/>
    <n v="302"/>
    <n v="11405"/>
    <x v="2"/>
    <n v="59787"/>
    <n v="197"/>
    <n v="13879.73"/>
    <s v="Pacific"/>
    <n v="4.247727272727273"/>
    <n v="31.150000000000002"/>
    <n v="0.6188741721854305"/>
    <n v="2.2716093013788319"/>
    <n v="2.2015336734433824"/>
    <n v="0.77815125038364363"/>
    <n v="2.4800069429571505"/>
    <n v="0.62815662489264468"/>
    <n v="1.4934580509951885"/>
    <n v="-0.20839764157831855"/>
    <d v="2007-03-01T00:00:00"/>
  </r>
  <r>
    <n v="1445"/>
    <s v="Basic Sun Preparations"/>
    <n v="2007"/>
    <x v="2"/>
    <n v="58"/>
    <n v="251.82"/>
    <x v="850"/>
    <n v="119.07"/>
    <n v="6"/>
    <n v="302"/>
    <n v="11405"/>
    <x v="2"/>
    <n v="59787"/>
    <n v="197"/>
    <n v="13879.73"/>
    <s v="Pacific"/>
    <n v="5.1013793103448277"/>
    <n v="49.313333333333333"/>
    <n v="0.97973509933774838"/>
    <n v="2.4711156100298703"/>
    <n v="2.4010902195951336"/>
    <n v="0.77815125038364363"/>
    <n v="2.4800069429571505"/>
    <n v="0.70768761646693301"/>
    <n v="1.6929643596462267"/>
    <n v="-8.8913329272802839E-3"/>
    <d v="2007-04-01T00:00:00"/>
  </r>
  <r>
    <n v="1445"/>
    <s v="Basic Sun Preparations"/>
    <n v="2007"/>
    <x v="7"/>
    <n v="81"/>
    <n v="345.18"/>
    <x v="851"/>
    <n v="156.87"/>
    <n v="6"/>
    <n v="302"/>
    <n v="11405"/>
    <x v="2"/>
    <n v="59787"/>
    <n v="197"/>
    <n v="13879.73"/>
    <s v="Pacific"/>
    <n v="5.0077777777777781"/>
    <n v="67.605000000000004"/>
    <n v="1.3431456953642384"/>
    <n v="2.6081300675103023"/>
    <n v="2.5380456244091429"/>
    <n v="0.77815125038364363"/>
    <n v="2.4800069429571505"/>
    <n v="0.69964504863165267"/>
    <n v="1.8299788171266589"/>
    <n v="0.12812312455315178"/>
    <d v="2007-05-01T00:00:00"/>
  </r>
  <r>
    <n v="1445"/>
    <s v="Basic Sun Preparations"/>
    <n v="2007"/>
    <x v="4"/>
    <n v="111"/>
    <n v="433.29"/>
    <x v="852"/>
    <n v="249.26"/>
    <n v="6"/>
    <n v="302"/>
    <n v="11405"/>
    <x v="2"/>
    <n v="59787"/>
    <n v="197"/>
    <n v="13879.73"/>
    <s v="Pacific"/>
    <n v="4.5870270270270277"/>
    <n v="84.86"/>
    <n v="1.6859602649006624"/>
    <n v="2.7068542778142408"/>
    <n v="2.6367786659673667"/>
    <n v="0.77815125038364363"/>
    <n v="2.4800069429571505"/>
    <n v="0.66153129902758334"/>
    <n v="1.928703027430597"/>
    <n v="0.2268473348570901"/>
    <d v="2007-06-01T00:00:00"/>
  </r>
  <r>
    <n v="1445"/>
    <s v="Basic Sun Preparations"/>
    <n v="2007"/>
    <x v="5"/>
    <n v="54"/>
    <n v="206.6"/>
    <x v="853"/>
    <n v="111.4"/>
    <n v="6"/>
    <n v="302"/>
    <n v="11405"/>
    <x v="2"/>
    <n v="59787"/>
    <n v="197"/>
    <n v="13879.73"/>
    <s v="Pacific"/>
    <n v="4.4959259259259259"/>
    <n v="40.463333333333331"/>
    <n v="0.80390728476821194"/>
    <n v="2.3852129070844548"/>
    <n v="2.315130317183602"/>
    <n v="0.77815125038364363"/>
    <n v="2.4800069429571505"/>
    <n v="0.65281914726148638"/>
    <n v="1.6070616567008111"/>
    <n v="-9.4794035872695748E-2"/>
    <d v="2007-07-01T00:00:00"/>
  </r>
  <r>
    <n v="1445"/>
    <s v="Basic Sun Preparations"/>
    <n v="2007"/>
    <x v="6"/>
    <n v="56"/>
    <n v="246.07"/>
    <x v="854"/>
    <n v="121.83"/>
    <n v="6"/>
    <n v="302"/>
    <n v="11405"/>
    <x v="2"/>
    <n v="59787"/>
    <n v="197"/>
    <n v="13879.73"/>
    <s v="Pacific"/>
    <n v="5.1635714285714291"/>
    <n v="48.193333333333335"/>
    <n v="0.95748344370860938"/>
    <n v="2.4611382160749318"/>
    <n v="2.3910586692548548"/>
    <n v="0.77815125038364363"/>
    <n v="2.4800069429571505"/>
    <n v="0.71295018906873142"/>
    <n v="1.6829869656912881"/>
    <n v="-1.8868726882218845E-2"/>
    <d v="2007-08-01T00:00:00"/>
  </r>
  <r>
    <n v="1445"/>
    <s v="Basic Sun Preparations"/>
    <n v="2007"/>
    <x v="9"/>
    <n v="117"/>
    <n v="485.73"/>
    <x v="855"/>
    <n v="224.43"/>
    <n v="6"/>
    <n v="302"/>
    <n v="11405"/>
    <x v="2"/>
    <n v="59787"/>
    <n v="197"/>
    <n v="13879.73"/>
    <s v="Pacific"/>
    <n v="4.8781196581196582"/>
    <n v="95.123333333333335"/>
    <n v="1.8898675496688742"/>
    <n v="2.7564383109062667"/>
    <n v="2.6863949275045389"/>
    <n v="0.77815125038364363"/>
    <n v="2.4800069429571505"/>
    <n v="0.6882524491601052"/>
    <n v="1.9782870605226233"/>
    <n v="0.27643136794911621"/>
    <d v="2007-09-01T00:00:00"/>
  </r>
  <r>
    <n v="1445"/>
    <s v="Basic Sun Preparations"/>
    <n v="2007"/>
    <x v="10"/>
    <n v="379"/>
    <n v="1529.2"/>
    <x v="856"/>
    <n v="787"/>
    <n v="6"/>
    <n v="302"/>
    <n v="11405"/>
    <x v="2"/>
    <n v="59787"/>
    <n v="197"/>
    <n v="13879.73"/>
    <s v="Pacific"/>
    <n v="4.741266490765172"/>
    <n v="299.49"/>
    <n v="5.9501324503311261"/>
    <n v="3.2545335762164065"/>
    <n v="3.1844642893469906"/>
    <n v="0.77815125038364363"/>
    <n v="2.4800069429571505"/>
    <n v="0.67589436624833421"/>
    <n v="2.4763823258327631"/>
    <n v="0.77452663325925597"/>
    <d v="2007-10-01T00:00:00"/>
  </r>
  <r>
    <n v="1445"/>
    <s v="Basic Sun Preparations"/>
    <n v="2007"/>
    <x v="11"/>
    <n v="177"/>
    <n v="667.58"/>
    <x v="857"/>
    <n v="372.55"/>
    <n v="6"/>
    <n v="302"/>
    <n v="11405"/>
    <x v="2"/>
    <n v="59787"/>
    <n v="197"/>
    <n v="13879.73"/>
    <s v="Pacific"/>
    <n v="4.4319774011299433"/>
    <n v="130.74333333333334"/>
    <n v="2.5975496688741724"/>
    <n v="2.8945708035989703"/>
    <n v="2.824503317192729"/>
    <n v="0.77815125038364363"/>
    <n v="2.4800069429571505"/>
    <n v="0.64659753723716362"/>
    <n v="2.1164195532153265"/>
    <n v="0.41456386064181971"/>
    <d v="2007-11-01T00:00:00"/>
  </r>
  <r>
    <n v="1445"/>
    <s v="Basic Sun Preparations"/>
    <n v="2007"/>
    <x v="8"/>
    <n v="108"/>
    <n v="419.17"/>
    <x v="858"/>
    <n v="163.58000000000001"/>
    <n v="6"/>
    <n v="302"/>
    <n v="11405"/>
    <x v="2"/>
    <n v="59787"/>
    <n v="197"/>
    <n v="13879.73"/>
    <s v="Pacific"/>
    <n v="4.5610185185185186"/>
    <n v="82.098333333333329"/>
    <n v="1.631092715231788"/>
    <n v="2.6924855910416521"/>
    <n v="2.6223901926286213"/>
    <n v="0.77815125038364363"/>
    <n v="2.4800069429571505"/>
    <n v="0.65906183555470255"/>
    <n v="1.9143343406580087"/>
    <n v="0.21247864808450156"/>
    <d v="2007-12-01T00:00:00"/>
  </r>
  <r>
    <n v="1449"/>
    <s v="Basic Sun Preparations"/>
    <n v="2007"/>
    <x v="3"/>
    <n v="522"/>
    <n v="2046.74"/>
    <x v="859"/>
    <n v="922.74"/>
    <n v="18"/>
    <n v="1861"/>
    <n v="77788"/>
    <x v="2"/>
    <n v="238469"/>
    <n v="875.2"/>
    <n v="152481.57999999999"/>
    <s v="Pacific"/>
    <n v="4.607298850574713"/>
    <n v="133.61166666666668"/>
    <n v="1.2923213326168728"/>
    <n v="3.3811168865043579"/>
    <n v="3.3110626771827993"/>
    <n v="1.255272505103306"/>
    <n v="3.2697463731307672"/>
    <n v="0.66344638350209573"/>
    <n v="2.1258443814010519"/>
    <n v="0.1113705133735909"/>
    <d v="2007-01-01T00:00:00"/>
  </r>
  <r>
    <n v="1449"/>
    <s v="Basic Sun Preparations"/>
    <n v="2007"/>
    <x v="0"/>
    <n v="485"/>
    <n v="1936.19"/>
    <x v="860"/>
    <n v="951.76"/>
    <n v="18"/>
    <n v="1861"/>
    <n v="77788"/>
    <x v="2"/>
    <n v="238469"/>
    <n v="875.2"/>
    <n v="152481.57999999999"/>
    <s v="Pacific"/>
    <n v="4.6907628865979385"/>
    <n v="126.39"/>
    <n v="1.2224717893605588"/>
    <n v="3.3569852189498164"/>
    <n v="3.2869479727568525"/>
    <n v="1.255272505103306"/>
    <n v="3.2697463731307672"/>
    <n v="0.67124348034755266"/>
    <n v="2.1017127138465104"/>
    <n v="8.7238845819049254E-2"/>
    <d v="2007-02-01T00:00:00"/>
  </r>
  <r>
    <n v="1449"/>
    <s v="Basic Sun Preparations"/>
    <n v="2007"/>
    <x v="1"/>
    <n v="502"/>
    <n v="1995.11"/>
    <x v="861"/>
    <n v="910.19"/>
    <n v="18"/>
    <n v="1861"/>
    <n v="77788"/>
    <x v="2"/>
    <n v="238469"/>
    <n v="875.2"/>
    <n v="152481.57999999999"/>
    <s v="Pacific"/>
    <n v="4.6699003984063747"/>
    <n v="130.23833333333334"/>
    <n v="1.2596937130574959"/>
    <n v="3.370011334995116"/>
    <n v="3.299966845424283"/>
    <n v="1.255272505103306"/>
    <n v="3.2697463731307672"/>
    <n v="0.66930761785009663"/>
    <n v="2.1147388298918099"/>
    <n v="0.10026496186434891"/>
    <d v="2007-03-01T00:00:00"/>
  </r>
  <r>
    <n v="1465"/>
    <s v="Basic Sun Preparations"/>
    <n v="2007"/>
    <x v="3"/>
    <n v="102"/>
    <n v="459.42"/>
    <x v="862"/>
    <n v="242.74"/>
    <n v="6"/>
    <n v="457"/>
    <n v="23726"/>
    <x v="2"/>
    <n v="37805"/>
    <n v="245.2"/>
    <n v="37981.440000000002"/>
    <s v="Pacific"/>
    <n v="5.2915686274509808"/>
    <n v="89.956666666666663"/>
    <n v="1.1810503282275711"/>
    <n v="2.7321846047162257"/>
    <n v="2.6622098974775819"/>
    <n v="0.77815125038364363"/>
    <n v="2.6599162000698504"/>
    <n v="0.72358443295430808"/>
    <n v="1.9540333543325819"/>
    <n v="7.226840464637535E-2"/>
    <d v="2007-01-01T00:00:00"/>
  </r>
  <r>
    <n v="1465"/>
    <s v="Basic Sun Preparations"/>
    <n v="2007"/>
    <x v="0"/>
    <n v="74"/>
    <n v="341.82"/>
    <x v="863"/>
    <n v="143.19999999999999"/>
    <n v="6"/>
    <n v="457"/>
    <n v="23726"/>
    <x v="2"/>
    <n v="37805"/>
    <n v="245.2"/>
    <n v="37981.440000000002"/>
    <s v="Pacific"/>
    <n v="5.4274324324324326"/>
    <n v="66.938333333333333"/>
    <n v="0.87884026258205683"/>
    <n v="2.6038261452421585"/>
    <n v="2.5337974698403234"/>
    <n v="0.77815125038364363"/>
    <n v="2.6599162000698504"/>
    <n v="0.73459442551118237"/>
    <n v="1.8256748948585149"/>
    <n v="-5.6090054827691672E-2"/>
    <d v="2007-02-01T00:00:00"/>
  </r>
  <r>
    <n v="1465"/>
    <s v="Basic Sun Preparations"/>
    <n v="2007"/>
    <x v="1"/>
    <n v="76"/>
    <n v="351.66"/>
    <x v="864"/>
    <n v="186.08"/>
    <n v="6"/>
    <n v="457"/>
    <n v="23726"/>
    <x v="2"/>
    <n v="37805"/>
    <n v="245.2"/>
    <n v="37981.440000000002"/>
    <s v="Pacific"/>
    <n v="5.4378947368421047"/>
    <n v="68.88"/>
    <n v="0.90433260393873083"/>
    <n v="2.6162443888292422"/>
    <n v="2.5461229717652625"/>
    <n v="0.77815125038364363"/>
    <n v="2.6599162000698504"/>
    <n v="0.73543079654845056"/>
    <n v="1.8380931384455983"/>
    <n v="-4.3671811240608253E-2"/>
    <d v="2007-03-01T00:00:00"/>
  </r>
  <r>
    <n v="1465"/>
    <s v="Basic Sun Preparations"/>
    <n v="2007"/>
    <x v="2"/>
    <n v="149"/>
    <n v="619.47"/>
    <x v="865"/>
    <n v="264.75"/>
    <n v="6"/>
    <n v="457"/>
    <n v="23726"/>
    <x v="2"/>
    <n v="37805"/>
    <n v="245.2"/>
    <n v="37981.440000000002"/>
    <s v="Pacific"/>
    <n v="4.885436241610738"/>
    <n v="121.32166666666666"/>
    <n v="1.5928446389496718"/>
    <n v="2.8620896182204616"/>
    <n v="2.7920202789930584"/>
    <n v="0.77815125038364363"/>
    <n v="2.6599162000698504"/>
    <n v="0.68890334980818768"/>
    <n v="2.0839383678368182"/>
    <n v="0.20217341815061157"/>
    <d v="2007-04-01T00:00:00"/>
  </r>
  <r>
    <n v="1465"/>
    <s v="Basic Sun Preparations"/>
    <n v="2007"/>
    <x v="7"/>
    <n v="243"/>
    <n v="1031.21"/>
    <x v="866"/>
    <n v="477.46"/>
    <n v="6"/>
    <n v="457"/>
    <n v="23726"/>
    <x v="2"/>
    <n v="37805"/>
    <n v="245.2"/>
    <n v="37981.440000000002"/>
    <s v="Pacific"/>
    <n v="4.986543209876543"/>
    <n v="201.95500000000001"/>
    <n v="2.6514879649890593"/>
    <n v="3.0834058602814736"/>
    <n v="3.0133471158695526"/>
    <n v="0.77815125038364363"/>
    <n v="2.6599162000698504"/>
    <n v="0.69779958668316144"/>
    <n v="2.3052546098978302"/>
    <n v="0.42348966021162349"/>
    <d v="2007-05-01T00:00:00"/>
  </r>
  <r>
    <n v="1465"/>
    <s v="Basic Sun Preparations"/>
    <n v="2007"/>
    <x v="4"/>
    <n v="348"/>
    <n v="1487.72"/>
    <x v="867"/>
    <n v="713.11"/>
    <n v="6"/>
    <n v="457"/>
    <n v="23726"/>
    <x v="2"/>
    <n v="37805"/>
    <n v="245.2"/>
    <n v="37981.440000000002"/>
    <s v="Pacific"/>
    <n v="5.0234482758620693"/>
    <n v="291.36"/>
    <n v="3.8252954048140047"/>
    <n v="3.2425811788344885"/>
    <n v="3.1725212014400617"/>
    <n v="0.77815125038364363"/>
    <n v="2.6599162000698504"/>
    <n v="0.70100193488790752"/>
    <n v="2.4644299284508446"/>
    <n v="0.58266497876463819"/>
    <d v="2007-06-01T00:00:00"/>
  </r>
  <r>
    <n v="1465"/>
    <s v="Basic Sun Preparations"/>
    <n v="2007"/>
    <x v="5"/>
    <n v="216"/>
    <n v="916.48"/>
    <x v="868"/>
    <n v="409.21"/>
    <n v="6"/>
    <n v="457"/>
    <n v="23726"/>
    <x v="2"/>
    <n v="37805"/>
    <n v="245.2"/>
    <n v="37981.440000000002"/>
    <s v="Pacific"/>
    <n v="4.9860185185185184"/>
    <n v="179.49666666666667"/>
    <n v="2.3566301969365426"/>
    <n v="3.0322076383302119"/>
    <n v="2.9621229919557241"/>
    <n v="0.77815125038364363"/>
    <n v="2.6599162000698504"/>
    <n v="0.697753887179281"/>
    <n v="2.254056387946568"/>
    <n v="0.37229143826036165"/>
    <d v="2007-07-01T00:00:00"/>
  </r>
  <r>
    <n v="1465"/>
    <s v="Basic Sun Preparations"/>
    <n v="2007"/>
    <x v="6"/>
    <n v="205"/>
    <n v="820.81"/>
    <x v="869"/>
    <n v="358.32"/>
    <n v="6"/>
    <n v="457"/>
    <n v="23726"/>
    <x v="2"/>
    <n v="37805"/>
    <n v="245.2"/>
    <n v="37981.440000000002"/>
    <s v="Pacific"/>
    <n v="4.7047317073170731"/>
    <n v="160.745"/>
    <n v="2.1104376367614881"/>
    <n v="2.9842887233877966"/>
    <n v="2.914242638847619"/>
    <n v="0.77815125038364363"/>
    <n v="2.6599162000698504"/>
    <n v="0.67253486233204218"/>
    <n v="2.2061374730041527"/>
    <n v="0.3243725233179463"/>
    <d v="2007-08-01T00:00:00"/>
  </r>
  <r>
    <n v="1465"/>
    <s v="Basic Sun Preparations"/>
    <n v="2007"/>
    <x v="9"/>
    <n v="206"/>
    <n v="794.24"/>
    <x v="870"/>
    <n v="309.56"/>
    <n v="6"/>
    <n v="457"/>
    <n v="23726"/>
    <x v="2"/>
    <n v="37805"/>
    <n v="245.2"/>
    <n v="37981.440000000002"/>
    <s v="Pacific"/>
    <n v="4.5308252427184463"/>
    <n v="155.55833333333334"/>
    <n v="2.0423413566739606"/>
    <n v="2.9700445318119195"/>
    <n v="2.8999517554826171"/>
    <n v="0.77815125038364363"/>
    <n v="2.6599162000698504"/>
    <n v="0.65617731144276625"/>
    <n v="2.1918932814282761"/>
    <n v="0.31012833174206939"/>
    <d v="2007-09-01T00:00:00"/>
  </r>
  <r>
    <n v="1465"/>
    <s v="Basic Sun Preparations"/>
    <n v="2007"/>
    <x v="10"/>
    <n v="800"/>
    <n v="3197.65"/>
    <x v="871"/>
    <n v="1225.3599999999999"/>
    <n v="6"/>
    <n v="457"/>
    <n v="23726"/>
    <x v="2"/>
    <n v="37805"/>
    <n v="245.2"/>
    <n v="37981.440000000002"/>
    <s v="Pacific"/>
    <n v="4.69665"/>
    <n v="626.22"/>
    <n v="8.2217067833698039"/>
    <n v="3.5748781842345387"/>
    <n v="3.5048309261434429"/>
    <n v="0.77815125038364363"/>
    <n v="2.6599162000698504"/>
    <n v="0.67178819724259509"/>
    <n v="2.7967269338508949"/>
    <n v="0.91496198416468844"/>
    <d v="2007-10-01T00:00:00"/>
  </r>
  <r>
    <n v="1465"/>
    <s v="Basic Sun Preparations"/>
    <n v="2007"/>
    <x v="11"/>
    <n v="626"/>
    <n v="2512.34"/>
    <x v="872"/>
    <n v="1017.15"/>
    <n v="6"/>
    <n v="457"/>
    <n v="23726"/>
    <x v="2"/>
    <n v="37805"/>
    <n v="245.2"/>
    <n v="37981.440000000002"/>
    <s v="Pacific"/>
    <n v="4.7156709265175722"/>
    <n v="492.00166666666672"/>
    <n v="6.4595404814004382"/>
    <n v="3.4701178243357815"/>
    <n v="3.4000784129838793"/>
    <n v="0.77815125038364363"/>
    <n v="2.6599162000698504"/>
    <n v="0.67354349112535183"/>
    <n v="2.6919665739521377"/>
    <n v="0.81020162426593123"/>
    <d v="2007-11-01T00:00:00"/>
  </r>
  <r>
    <n v="1465"/>
    <s v="Basic Sun Preparations"/>
    <n v="2007"/>
    <x v="8"/>
    <n v="321"/>
    <n v="1328.41"/>
    <x v="873"/>
    <n v="562.19000000000005"/>
    <n v="6"/>
    <n v="457"/>
    <n v="23726"/>
    <x v="2"/>
    <n v="37805"/>
    <n v="245.2"/>
    <n v="37981.440000000002"/>
    <s v="Pacific"/>
    <n v="4.8626168224299064"/>
    <n v="260.15000000000003"/>
    <n v="3.4155361050328228"/>
    <n v="3.1933750806156991"/>
    <n v="3.1233321362190853"/>
    <n v="0.77815125038364363"/>
    <n v="2.6599162000698504"/>
    <n v="0.68687004821082698"/>
    <n v="2.4152238302320557"/>
    <n v="0.53345888054584878"/>
    <d v="2007-12-01T00:00:00"/>
  </r>
  <r>
    <n v="1527"/>
    <s v="Basic Sun Preparations"/>
    <n v="2007"/>
    <x v="3"/>
    <n v="184"/>
    <n v="688"/>
    <x v="874"/>
    <n v="291.64999999999998"/>
    <n v="9"/>
    <n v="710"/>
    <n v="39481"/>
    <x v="2"/>
    <n v="76380"/>
    <n v="420.2"/>
    <n v="61755.3"/>
    <s v="Pacific"/>
    <n v="4.3938586956521739"/>
    <n v="89.83"/>
    <n v="1.1386901408450705"/>
    <n v="2.9076639091203602"/>
    <n v="2.8375884382355112"/>
    <n v="0.95424250943932487"/>
    <n v="2.8512583487190755"/>
    <n v="0.64284608611082361"/>
    <n v="1.9534213996810352"/>
    <n v="5.6405560401284784E-2"/>
    <d v="2007-01-01T00:00:00"/>
  </r>
  <r>
    <n v="1527"/>
    <s v="Basic Sun Preparations"/>
    <n v="2007"/>
    <x v="0"/>
    <n v="147"/>
    <n v="591.82000000000005"/>
    <x v="875"/>
    <n v="286.22000000000003"/>
    <n v="9"/>
    <n v="710"/>
    <n v="39481"/>
    <x v="2"/>
    <n v="76380"/>
    <n v="420.2"/>
    <n v="61755.3"/>
    <s v="Pacific"/>
    <n v="4.7304081632653059"/>
    <n v="77.263333333333335"/>
    <n v="0.97939436619718312"/>
    <n v="2.842215950201854"/>
    <n v="2.7721896376459569"/>
    <n v="0.95424250943932487"/>
    <n v="2.8512583487190755"/>
    <n v="0.67489861545367769"/>
    <n v="1.887973440762529"/>
    <n v="-9.0423985172214689E-3"/>
    <d v="2007-02-01T00:00:00"/>
  </r>
  <r>
    <n v="1527"/>
    <s v="Basic Sun Preparations"/>
    <n v="2007"/>
    <x v="1"/>
    <n v="119"/>
    <n v="428.81"/>
    <x v="876"/>
    <n v="219.38"/>
    <n v="9"/>
    <n v="710"/>
    <n v="39481"/>
    <x v="2"/>
    <n v="76380"/>
    <n v="420.2"/>
    <n v="61755.3"/>
    <s v="Pacific"/>
    <n v="4.2345378151260507"/>
    <n v="55.99"/>
    <n v="0.70973239436619717"/>
    <n v="2.7023529769343089"/>
    <n v="2.6322649047028555"/>
    <n v="0.95424250943932487"/>
    <n v="2.8512583487190755"/>
    <n v="0.62680601554177795"/>
    <n v="1.7481104674949839"/>
    <n v="-0.14890537178476662"/>
    <d v="2007-03-01T00:00:00"/>
  </r>
  <r>
    <n v="1527"/>
    <s v="Basic Sun Preparations"/>
    <n v="2007"/>
    <x v="2"/>
    <n v="138"/>
    <n v="658.95"/>
    <x v="877"/>
    <n v="305.51"/>
    <n v="9"/>
    <n v="710"/>
    <n v="39481"/>
    <x v="2"/>
    <n v="76380"/>
    <n v="420.2"/>
    <n v="61755.3"/>
    <s v="Pacific"/>
    <n v="5.6107971014492755"/>
    <n v="86.032222222222217"/>
    <n v="1.0905492957746479"/>
    <n v="2.8889036503614731"/>
    <n v="2.8188524623210016"/>
    <n v="0.95424250943932487"/>
    <n v="2.8512583487190755"/>
    <n v="0.74902456396023664"/>
    <n v="1.9346611409221484"/>
    <n v="3.7645301642397898E-2"/>
    <d v="2007-04-01T00:00:00"/>
  </r>
  <r>
    <n v="1527"/>
    <s v="Basic Sun Preparations"/>
    <n v="2007"/>
    <x v="7"/>
    <n v="201"/>
    <n v="847.27"/>
    <x v="878"/>
    <n v="356.76"/>
    <n v="9"/>
    <n v="710"/>
    <n v="39481"/>
    <x v="2"/>
    <n v="76380"/>
    <n v="420.2"/>
    <n v="61755.3"/>
    <s v="Pacific"/>
    <n v="4.9533333333333331"/>
    <n v="110.62444444444445"/>
    <n v="1.402281690140845"/>
    <n v="2.9980936121253827"/>
    <n v="2.9280218292498952"/>
    <n v="0.95424250943932487"/>
    <n v="2.8512583487190755"/>
    <n v="0.694897554704894"/>
    <n v="2.043851102686058"/>
    <n v="0.14683526340630762"/>
    <d v="2007-05-01T00:00:00"/>
  </r>
  <r>
    <n v="1527"/>
    <s v="Basic Sun Preparations"/>
    <n v="2007"/>
    <x v="4"/>
    <n v="223"/>
    <n v="921.02"/>
    <x v="879"/>
    <n v="425.98"/>
    <n v="9"/>
    <n v="710"/>
    <n v="39481"/>
    <x v="2"/>
    <n v="76380"/>
    <n v="420.2"/>
    <n v="61755.3"/>
    <s v="Pacific"/>
    <n v="4.8530044843049325"/>
    <n v="120.24666666666667"/>
    <n v="1.5242535211267605"/>
    <n v="3.0343155556632584"/>
    <n v="2.9642690610278262"/>
    <n v="0.95424250943932487"/>
    <n v="2.8512583487190755"/>
    <n v="0.68601069261509751"/>
    <n v="2.0800730462239332"/>
    <n v="0.18305720694418293"/>
    <d v="2007-06-01T00:00:00"/>
  </r>
  <r>
    <n v="1527"/>
    <s v="Basic Sun Preparations"/>
    <n v="2007"/>
    <x v="5"/>
    <n v="290"/>
    <n v="1162.45"/>
    <x v="880"/>
    <n v="557.87"/>
    <n v="9"/>
    <n v="710"/>
    <n v="39481"/>
    <x v="2"/>
    <n v="76380"/>
    <n v="420.2"/>
    <n v="61755.3"/>
    <s v="Pacific"/>
    <n v="4.7102068965517239"/>
    <n v="151.77333333333334"/>
    <n v="1.923887323943662"/>
    <n v="3.135437981897764"/>
    <n v="3.0653742818277188"/>
    <n v="0.95424250943932487"/>
    <n v="2.8512583487190755"/>
    <n v="0.67303998399880782"/>
    <n v="2.1811954724584388"/>
    <n v="0.28417963317868861"/>
    <d v="2007-07-01T00:00:00"/>
  </r>
  <r>
    <n v="1527"/>
    <s v="Basic Sun Preparations"/>
    <n v="2007"/>
    <x v="6"/>
    <n v="248"/>
    <n v="950.47"/>
    <x v="881"/>
    <n v="378.17"/>
    <n v="9"/>
    <n v="710"/>
    <n v="39481"/>
    <x v="2"/>
    <n v="76380"/>
    <n v="420.2"/>
    <n v="61755.3"/>
    <s v="Pacific"/>
    <n v="4.5032258064516126"/>
    <n v="124.08888888888889"/>
    <n v="1.5729577464788731"/>
    <n v="3.0479754052790859"/>
    <n v="2.9779384136369469"/>
    <n v="0.95424250943932487"/>
    <n v="2.8512583487190755"/>
    <n v="0.65352372445286955"/>
    <n v="2.0937328958397612"/>
    <n v="0.19671705656001054"/>
    <d v="2007-08-01T00:00:00"/>
  </r>
  <r>
    <n v="1527"/>
    <s v="Basic Sun Preparations"/>
    <n v="2007"/>
    <x v="9"/>
    <n v="745"/>
    <n v="2793.92"/>
    <x v="882"/>
    <n v="1027.57"/>
    <n v="9"/>
    <n v="710"/>
    <n v="39481"/>
    <x v="2"/>
    <n v="76380"/>
    <n v="420.2"/>
    <n v="61755.3"/>
    <s v="Pacific"/>
    <n v="4.4066442953020131"/>
    <n v="364.77222222222218"/>
    <n v="4.6238732394366195"/>
    <n v="3.516264268385918"/>
    <n v="3.4462139665398079"/>
    <n v="0.95424250943932487"/>
    <n v="2.8512583487190755"/>
    <n v="0.64410799563762533"/>
    <n v="2.5620217589465932"/>
    <n v="0.66500591966684286"/>
    <d v="2007-09-01T00:00:00"/>
  </r>
  <r>
    <n v="1527"/>
    <s v="Basic Sun Preparations"/>
    <n v="2007"/>
    <x v="11"/>
    <n v="600"/>
    <n v="2210.13"/>
    <x v="883"/>
    <n v="852.26"/>
    <n v="9"/>
    <n v="710"/>
    <n v="39481"/>
    <x v="2"/>
    <n v="76380"/>
    <n v="420.2"/>
    <n v="61755.3"/>
    <s v="Pacific"/>
    <n v="4.3284000000000002"/>
    <n v="288.56"/>
    <n v="3.6578028169014085"/>
    <n v="3.4144786387496318"/>
    <n v="3.3444178196679952"/>
    <n v="0.95424250943932487"/>
    <n v="2.8512583487190755"/>
    <n v="0.63632738836598801"/>
    <n v="2.4602361293103066"/>
    <n v="0.56322029003055629"/>
    <d v="2007-11-01T00:00:00"/>
  </r>
  <r>
    <n v="1527"/>
    <s v="Basic Sun Preparations"/>
    <n v="2007"/>
    <x v="8"/>
    <n v="315"/>
    <n v="1166.26"/>
    <x v="884"/>
    <n v="511.06"/>
    <n v="9"/>
    <n v="710"/>
    <n v="39481"/>
    <x v="2"/>
    <n v="76380"/>
    <n v="420.2"/>
    <n v="61755.3"/>
    <s v="Pacific"/>
    <n v="4.350603174603175"/>
    <n v="152.27111111111111"/>
    <n v="1.9301971830985916"/>
    <n v="3.1368600262021653"/>
    <n v="3.0667953805926698"/>
    <n v="0.95424250943932487"/>
    <n v="2.8512583487190755"/>
    <n v="0.63854947241256499"/>
    <n v="2.1826175167628405"/>
    <n v="0.28560167748309018"/>
    <d v="2007-12-01T00:00:00"/>
  </r>
  <r>
    <n v="1595"/>
    <s v="Basic Sun Preparations"/>
    <n v="2007"/>
    <x v="3"/>
    <n v="94"/>
    <n v="450.24"/>
    <x v="885"/>
    <n v="217.32"/>
    <n v="5"/>
    <n v="239"/>
    <n v="16294"/>
    <x v="1"/>
    <n v="111947"/>
    <n v="149"/>
    <n v="26170.26"/>
    <s v="Mid-Atlantic"/>
    <n v="5.6288297872340429"/>
    <n v="105.822"/>
    <n v="2.2138493723849373"/>
    <n v="2.7235459696284066"/>
    <n v="2.6534440757546518"/>
    <n v="0.69897000433601886"/>
    <n v="2.3783979009481375"/>
    <n v="0.750418116028708"/>
    <n v="2.0245759652923878"/>
    <n v="0.34514806868026893"/>
    <d v="2007-01-01T00:00:00"/>
  </r>
  <r>
    <n v="1595"/>
    <s v="Basic Sun Preparations"/>
    <n v="2007"/>
    <x v="0"/>
    <n v="109"/>
    <n v="421.07"/>
    <x v="886"/>
    <n v="187.99"/>
    <n v="5"/>
    <n v="239"/>
    <n v="16294"/>
    <x v="1"/>
    <n v="111947"/>
    <n v="149"/>
    <n v="26170.26"/>
    <s v="Mid-Atlantic"/>
    <n v="4.5393577981651374"/>
    <n v="98.957999999999998"/>
    <n v="2.0702510460251049"/>
    <n v="2.6944209136961583"/>
    <n v="2.6243543003170138"/>
    <n v="0.69897000433601886"/>
    <n v="2.3783979009481375"/>
    <n v="0.65699441575553486"/>
    <n v="1.9954509093601396"/>
    <n v="0.31602301274802086"/>
    <d v="2007-02-01T00:00:00"/>
  </r>
  <r>
    <n v="1595"/>
    <s v="Basic Sun Preparations"/>
    <n v="2007"/>
    <x v="1"/>
    <n v="101"/>
    <n v="406.21"/>
    <x v="887"/>
    <n v="150.96"/>
    <n v="5"/>
    <n v="239"/>
    <n v="16294"/>
    <x v="1"/>
    <n v="111947"/>
    <n v="149"/>
    <n v="26170.26"/>
    <s v="Mid-Atlantic"/>
    <n v="4.7264356435643569"/>
    <n v="95.474000000000004"/>
    <n v="1.9973640167364017"/>
    <n v="2.678855122580575"/>
    <n v="2.6087506105787872"/>
    <n v="0.69897000433601886"/>
    <n v="2.3783979009481375"/>
    <n v="0.67453374879793249"/>
    <n v="1.9798851182445563"/>
    <n v="0.30045722163243732"/>
    <d v="2007-03-01T00:00:00"/>
  </r>
  <r>
    <n v="1595"/>
    <s v="Basic Sun Preparations"/>
    <n v="2007"/>
    <x v="2"/>
    <n v="154"/>
    <n v="638.66999999999996"/>
    <x v="888"/>
    <n v="260.12"/>
    <n v="5"/>
    <n v="239"/>
    <n v="16294"/>
    <x v="1"/>
    <n v="111947"/>
    <n v="149"/>
    <n v="26170.26"/>
    <s v="Mid-Atlantic"/>
    <n v="4.8732467532467529"/>
    <n v="150.096"/>
    <n v="3.1400836820083682"/>
    <n v="2.8753391229545393"/>
    <n v="2.8052765166896094"/>
    <n v="0.69897000433601886"/>
    <n v="2.3783979009481375"/>
    <n v="0.68781840211807621"/>
    <n v="2.1763691186185206"/>
    <n v="0.49694122200640156"/>
    <d v="2007-04-01T00:00:00"/>
  </r>
  <r>
    <n v="1595"/>
    <s v="Basic Sun Preparations"/>
    <n v="2007"/>
    <x v="7"/>
    <n v="155"/>
    <n v="575.67999999999995"/>
    <x v="889"/>
    <n v="194.47"/>
    <n v="5"/>
    <n v="239"/>
    <n v="16294"/>
    <x v="1"/>
    <n v="111947"/>
    <n v="149"/>
    <n v="26170.26"/>
    <s v="Mid-Atlantic"/>
    <n v="4.3642580645161289"/>
    <n v="135.292"/>
    <n v="2.8303765690376572"/>
    <n v="2.8302421212693778"/>
    <n v="2.7601811416654574"/>
    <n v="0.69897000433601886"/>
    <n v="2.3783979009481375"/>
    <n v="0.63991042309908641"/>
    <n v="2.1312721169333591"/>
    <n v="0.45184422032124033"/>
    <d v="2007-05-01T00:00:00"/>
  </r>
  <r>
    <n v="1595"/>
    <s v="Basic Sun Preparations"/>
    <n v="2007"/>
    <x v="4"/>
    <n v="259"/>
    <n v="1021.2"/>
    <x v="890"/>
    <n v="344.47"/>
    <n v="5"/>
    <n v="239"/>
    <n v="16294"/>
    <x v="1"/>
    <n v="111947"/>
    <n v="149"/>
    <n v="26170.26"/>
    <s v="Mid-Atlantic"/>
    <n v="4.6332432432432435"/>
    <n v="240.00200000000001"/>
    <n v="5.020962343096234"/>
    <n v="3.0791848651532279"/>
    <n v="3.0091108061322127"/>
    <n v="0.69897000433601886"/>
    <n v="2.3783979009481375"/>
    <n v="0.66588510107197596"/>
    <n v="2.3802148608172091"/>
    <n v="0.70078696420509001"/>
    <d v="2007-06-01T00:00:00"/>
  </r>
  <r>
    <n v="1595"/>
    <s v="Basic Sun Preparations"/>
    <n v="2007"/>
    <x v="5"/>
    <n v="156"/>
    <n v="573.16999999999996"/>
    <x v="891"/>
    <n v="239.19"/>
    <n v="5"/>
    <n v="239"/>
    <n v="16294"/>
    <x v="1"/>
    <n v="111947"/>
    <n v="149"/>
    <n v="26170.26"/>
    <s v="Mid-Atlantic"/>
    <n v="4.3169230769230769"/>
    <n v="134.68800000000002"/>
    <n v="2.8177405857740587"/>
    <n v="2.8282989084039474"/>
    <n v="2.7582834511331593"/>
    <n v="0.69897000433601886"/>
    <n v="2.3783979009481375"/>
    <n v="0.63517431004948555"/>
    <n v="2.1293289040679282"/>
    <n v="0.44990100745580947"/>
    <d v="2007-07-01T00:00:00"/>
  </r>
  <r>
    <n v="1595"/>
    <s v="Basic Sun Preparations"/>
    <n v="2007"/>
    <x v="6"/>
    <n v="260"/>
    <n v="1055.51"/>
    <x v="892"/>
    <n v="444.67"/>
    <n v="5"/>
    <n v="239"/>
    <n v="16294"/>
    <x v="1"/>
    <n v="111947"/>
    <n v="149"/>
    <n v="26170.26"/>
    <s v="Mid-Atlantic"/>
    <n v="4.7700769230769229"/>
    <n v="248.04400000000001"/>
    <n v="5.1892050209205021"/>
    <n v="3.0934987305745527"/>
    <n v="3.023462352209517"/>
    <n v="0.69897000433601886"/>
    <n v="2.3783979009481375"/>
    <n v="0.67852538260373474"/>
    <n v="2.394528726238534"/>
    <n v="0.71510082962641508"/>
    <d v="2007-08-01T00:00:00"/>
  </r>
  <r>
    <n v="1595"/>
    <s v="Basic Sun Preparations"/>
    <n v="2007"/>
    <x v="9"/>
    <n v="390"/>
    <n v="1475.82"/>
    <x v="893"/>
    <n v="514.67999999999995"/>
    <n v="5"/>
    <n v="239"/>
    <n v="16294"/>
    <x v="1"/>
    <n v="111947"/>
    <n v="149"/>
    <n v="26170.26"/>
    <s v="Mid-Atlantic"/>
    <n v="4.4466666666666672"/>
    <n v="346.84000000000003"/>
    <n v="7.2560669456066949"/>
    <n v="3.2390991818873669"/>
    <n v="3.169033391515629"/>
    <n v="0.69897000433601886"/>
    <n v="2.3783979009481375"/>
    <n v="0.6480345748608678"/>
    <n v="2.5401291775513481"/>
    <n v="0.86070128093922926"/>
    <d v="2007-09-01T00:00:00"/>
  </r>
  <r>
    <n v="1595"/>
    <s v="Basic Sun Preparations"/>
    <n v="2007"/>
    <x v="10"/>
    <n v="645"/>
    <n v="2440.16"/>
    <x v="894"/>
    <n v="924.81"/>
    <n v="5"/>
    <n v="239"/>
    <n v="16294"/>
    <x v="1"/>
    <n v="111947"/>
    <n v="149"/>
    <n v="26170.26"/>
    <s v="Mid-Atlantic"/>
    <n v="4.4453023255813946"/>
    <n v="573.44399999999996"/>
    <n v="11.996736401673639"/>
    <n v="3.4574610173693583"/>
    <n v="3.3874183037317369"/>
    <n v="0.69897000433601886"/>
    <n v="2.3783979009481375"/>
    <n v="0.64790130273409041"/>
    <n v="2.7584910130333395"/>
    <n v="1.0790631164212205"/>
    <d v="2007-10-01T00:00:00"/>
  </r>
  <r>
    <n v="1595"/>
    <s v="Basic Sun Preparations"/>
    <n v="2007"/>
    <x v="11"/>
    <n v="497"/>
    <n v="1931.78"/>
    <x v="895"/>
    <n v="757.55"/>
    <n v="5"/>
    <n v="239"/>
    <n v="16294"/>
    <x v="1"/>
    <n v="111947"/>
    <n v="149"/>
    <n v="26170.26"/>
    <s v="Mid-Atlantic"/>
    <n v="4.5673038229376255"/>
    <n v="453.98999999999995"/>
    <n v="9.497698744769874"/>
    <n v="3.3560162911300182"/>
    <n v="3.2859576654405758"/>
    <n v="0.69897000433601886"/>
    <n v="2.3783979009481375"/>
    <n v="0.65965990239668593"/>
    <n v="2.657046286793999"/>
    <n v="0.97761839018188035"/>
    <d v="2007-11-01T00:00:00"/>
  </r>
  <r>
    <n v="1595"/>
    <s v="Basic Sun Preparations"/>
    <n v="2007"/>
    <x v="8"/>
    <n v="347"/>
    <n v="1415.24"/>
    <x v="896"/>
    <n v="474.86"/>
    <n v="5"/>
    <n v="239"/>
    <n v="16294"/>
    <x v="1"/>
    <n v="111947"/>
    <n v="149"/>
    <n v="26170.26"/>
    <s v="Mid-Atlantic"/>
    <n v="4.7924783861671472"/>
    <n v="332.59800000000001"/>
    <n v="6.9581171548117151"/>
    <n v="3.2208896376994489"/>
    <n v="3.1508300948690056"/>
    <n v="0.69897000433601886"/>
    <n v="2.3783979009481375"/>
    <n v="0.68056016290857535"/>
    <n v="2.5219196333634302"/>
    <n v="0.84249173675131139"/>
    <d v="2007-12-01T00:00:00"/>
  </r>
  <r>
    <n v="1624"/>
    <s v="Basic Sun Preparations"/>
    <n v="2007"/>
    <x v="3"/>
    <n v="112"/>
    <n v="552.66999999999996"/>
    <x v="897"/>
    <n v="242.96"/>
    <n v="7"/>
    <n v="605"/>
    <n v="53191"/>
    <x v="2"/>
    <n v="74242"/>
    <n v="267.2"/>
    <n v="95796"/>
    <s v="Mid-Atlantic"/>
    <n v="5.7991964285714284"/>
    <n v="92.787142857142854"/>
    <n v="1.0735702479338842"/>
    <n v="2.8125858419546761"/>
    <n v="2.7424658908744006"/>
    <n v="0.84509804001425681"/>
    <n v="2.781755374652469"/>
    <n v="0.7633678192844946"/>
    <n v="1.9674878019404194"/>
    <n v="3.0830467302207315E-2"/>
    <d v="2007-01-01T00:00:00"/>
  </r>
  <r>
    <n v="1624"/>
    <s v="Basic Sun Preparations"/>
    <n v="2007"/>
    <x v="0"/>
    <n v="97"/>
    <n v="512.9"/>
    <x v="898"/>
    <n v="218.92"/>
    <n v="7"/>
    <n v="605"/>
    <n v="53191"/>
    <x v="2"/>
    <n v="74242"/>
    <n v="267.2"/>
    <n v="95796"/>
    <s v="Mid-Atlantic"/>
    <n v="6.2141237113402061"/>
    <n v="86.11"/>
    <n v="0.99631404958677683"/>
    <n v="2.7801516292453217"/>
    <n v="2.7100326990657537"/>
    <n v="0.84509804001425681"/>
    <n v="2.781755374652469"/>
    <n v="0.79337989497907702"/>
    <n v="1.935053589231065"/>
    <n v="-1.6037454071470057E-3"/>
    <d v="2007-02-01T00:00:00"/>
  </r>
  <r>
    <n v="1624"/>
    <s v="Basic Sun Preparations"/>
    <n v="2007"/>
    <x v="1"/>
    <n v="100"/>
    <n v="534.16"/>
    <x v="899"/>
    <n v="208.76"/>
    <n v="7"/>
    <n v="605"/>
    <n v="53191"/>
    <x v="2"/>
    <n v="74242"/>
    <n v="267.2"/>
    <n v="95796"/>
    <s v="Mid-Atlantic"/>
    <n v="6.2775999999999996"/>
    <n v="89.679999999999993"/>
    <n v="1.0376198347107437"/>
    <n v="2.7977936396011738"/>
    <n v="2.7276713632254261"/>
    <n v="0.84509804001425681"/>
    <n v="2.781755374652469"/>
    <n v="0.79779363960117355"/>
    <n v="1.9526955995869166"/>
    <n v="1.6038264948704643E-2"/>
    <d v="2007-03-01T00:00:00"/>
  </r>
  <r>
    <n v="1624"/>
    <s v="Basic Sun Preparations"/>
    <n v="2007"/>
    <x v="2"/>
    <n v="133"/>
    <n v="685.78"/>
    <x v="900"/>
    <n v="272.7"/>
    <n v="7"/>
    <n v="605"/>
    <n v="53191"/>
    <x v="2"/>
    <n v="74242"/>
    <n v="267.2"/>
    <n v="95796"/>
    <s v="Mid-Atlantic"/>
    <n v="6.0590225563909774"/>
    <n v="115.12142857142858"/>
    <n v="1.3319834710743803"/>
    <n v="2.9062542102482167"/>
    <n v="2.8361848152550206"/>
    <n v="0.84509804001425681"/>
    <n v="2.781755374652469"/>
    <n v="0.78240256928113106"/>
    <n v="2.0611561702339598"/>
    <n v="0.12449883559574797"/>
    <d v="2007-04-01T00:00:00"/>
  </r>
  <r>
    <n v="1624"/>
    <s v="Basic Sun Preparations"/>
    <n v="2007"/>
    <x v="7"/>
    <n v="190"/>
    <n v="931.55"/>
    <x v="901"/>
    <n v="356.84"/>
    <n v="7"/>
    <n v="605"/>
    <n v="53191"/>
    <x v="2"/>
    <n v="74242"/>
    <n v="267.2"/>
    <n v="95796"/>
    <s v="Mid-Atlantic"/>
    <n v="5.7615789473684211"/>
    <n v="156.3857142857143"/>
    <n v="1.8094214876033059"/>
    <n v="3.0392951180843109"/>
    <n v="2.969206170173031"/>
    <n v="0.84509804001425681"/>
    <n v="2.781755374652469"/>
    <n v="0.76054151713148177"/>
    <n v="2.1941970780700539"/>
    <n v="0.25753974343184188"/>
    <d v="2007-05-01T00:00:00"/>
  </r>
  <r>
    <n v="1624"/>
    <s v="Basic Sun Preparations"/>
    <n v="2007"/>
    <x v="4"/>
    <n v="206"/>
    <n v="1087.9000000000001"/>
    <x v="902"/>
    <n v="395.99"/>
    <n v="7"/>
    <n v="605"/>
    <n v="53191"/>
    <x v="2"/>
    <n v="74242"/>
    <n v="267.2"/>
    <n v="95796"/>
    <s v="Mid-Atlantic"/>
    <n v="6.2061650485436894"/>
    <n v="182.63857142857142"/>
    <n v="2.1131735537190082"/>
    <n v="3.106690541523621"/>
    <n v="3.0365889767554046"/>
    <n v="0.84509804001425681"/>
    <n v="2.781755374652469"/>
    <n v="0.79282332115446774"/>
    <n v="2.2615925015093645"/>
    <n v="0.32493516687115226"/>
    <d v="2007-06-01T00:00:00"/>
  </r>
  <r>
    <n v="1624"/>
    <s v="Basic Sun Preparations"/>
    <n v="2007"/>
    <x v="5"/>
    <n v="138"/>
    <n v="679.21"/>
    <x v="903"/>
    <n v="182.22"/>
    <n v="7"/>
    <n v="605"/>
    <n v="53191"/>
    <x v="2"/>
    <n v="74242"/>
    <n v="267.2"/>
    <n v="95796"/>
    <s v="Mid-Atlantic"/>
    <n v="5.7843478260869565"/>
    <n v="114.03428571428572"/>
    <n v="1.3194049586776859"/>
    <n v="2.9021334865951065"/>
    <n v="2.8320040713949779"/>
    <n v="0.84509804001425681"/>
    <n v="2.781755374652469"/>
    <n v="0.76225440019386992"/>
    <n v="2.0570354465808496"/>
    <n v="0.12037811194263756"/>
    <d v="2007-07-01T00:00:00"/>
  </r>
  <r>
    <n v="1624"/>
    <s v="Basic Sun Preparations"/>
    <n v="2007"/>
    <x v="6"/>
    <n v="171"/>
    <n v="811.76"/>
    <x v="904"/>
    <n v="255.7"/>
    <n v="7"/>
    <n v="605"/>
    <n v="53191"/>
    <x v="2"/>
    <n v="74242"/>
    <n v="267.2"/>
    <n v="95796"/>
    <s v="Mid-Atlantic"/>
    <n v="5.5787719298245619"/>
    <n v="136.28142857142856"/>
    <n v="1.576809917355372"/>
    <n v="2.9795347174301776"/>
    <n v="2.9094276473664946"/>
    <n v="0.84509804001425681"/>
    <n v="2.781755374652469"/>
    <n v="0.74653860703802388"/>
    <n v="2.1344366774159207"/>
    <n v="0.19777934277770878"/>
    <d v="2007-08-01T00:00:00"/>
  </r>
  <r>
    <n v="1624"/>
    <s v="Basic Sun Preparations"/>
    <n v="2007"/>
    <x v="9"/>
    <n v="302"/>
    <n v="1311.17"/>
    <x v="905"/>
    <n v="378.3"/>
    <n v="7"/>
    <n v="605"/>
    <n v="53191"/>
    <x v="2"/>
    <n v="74242"/>
    <n v="267.2"/>
    <n v="95796"/>
    <s v="Mid-Atlantic"/>
    <n v="5.1018211920529799"/>
    <n v="220.10714285714286"/>
    <n v="2.546694214876033"/>
    <n v="3.1877321764027129"/>
    <n v="3.1176590038758136"/>
    <n v="0.84509804001425681"/>
    <n v="2.781755374652469"/>
    <n v="0.70772523344556237"/>
    <n v="2.342634136388456"/>
    <n v="0.40597680175024409"/>
    <d v="2007-09-01T00:00:00"/>
  </r>
  <r>
    <n v="1624"/>
    <s v="Basic Sun Preparations"/>
    <n v="2007"/>
    <x v="11"/>
    <n v="737"/>
    <n v="3292.36"/>
    <x v="906"/>
    <n v="1059.9000000000001"/>
    <n v="7"/>
    <n v="605"/>
    <n v="53191"/>
    <x v="2"/>
    <n v="74242"/>
    <n v="267.2"/>
    <n v="95796"/>
    <s v="Mid-Atlantic"/>
    <n v="5.2493487109905024"/>
    <n v="552.68142857142857"/>
    <n v="6.3946611570247933"/>
    <n v="3.5875729114994916"/>
    <n v="3.5175073166573099"/>
    <n v="0.84509804001425681"/>
    <n v="2.781755374652469"/>
    <n v="0.72010542364044039"/>
    <n v="2.7424748714852352"/>
    <n v="0.80581753684702295"/>
    <d v="2007-11-01T00:00:00"/>
  </r>
  <r>
    <n v="1624"/>
    <s v="Basic Sun Preparations"/>
    <n v="2007"/>
    <x v="8"/>
    <n v="406"/>
    <n v="1662.08"/>
    <x v="907"/>
    <n v="494.31"/>
    <n v="7"/>
    <n v="605"/>
    <n v="53191"/>
    <x v="2"/>
    <n v="74242"/>
    <n v="267.2"/>
    <n v="95796"/>
    <s v="Mid-Atlantic"/>
    <n v="4.8105911330049258"/>
    <n v="279.01428571428568"/>
    <n v="3.2282644628099173"/>
    <n v="3.290724480019223"/>
    <n v="3.2206519236131896"/>
    <n v="0.84509804001425681"/>
    <n v="2.781755374652469"/>
    <n v="0.68219844644202898"/>
    <n v="2.4456264400049661"/>
    <n v="0.50896910536675433"/>
    <d v="2007-12-01T00:00:00"/>
  </r>
  <r>
    <n v="2023"/>
    <s v="Basic Sun Preparations"/>
    <n v="2007"/>
    <x v="3"/>
    <n v="116"/>
    <n v="459.15"/>
    <x v="908"/>
    <n v="223.81"/>
    <n v="8"/>
    <n v="462"/>
    <n v="31565"/>
    <x v="2"/>
    <n v="80321"/>
    <n v="273.2"/>
    <n v="46837.5"/>
    <s v="Mid-Atlantic"/>
    <n v="4.6509482758620688"/>
    <n v="67.438749999999999"/>
    <n v="1.1677705627705628"/>
    <n v="2.7319994988883822"/>
    <n v="2.6619545886530158"/>
    <n v="0.90308998699194354"/>
    <n v="2.6646419755561257"/>
    <n v="0.66754150966146386"/>
    <n v="1.8289095118964387"/>
    <n v="6.7357523332256822E-2"/>
    <d v="2007-01-01T00:00:00"/>
  </r>
  <r>
    <n v="2023"/>
    <s v="Basic Sun Preparations"/>
    <n v="2007"/>
    <x v="0"/>
    <n v="151"/>
    <n v="584.59"/>
    <x v="909"/>
    <n v="354.9"/>
    <n v="8"/>
    <n v="462"/>
    <n v="31565"/>
    <x v="2"/>
    <n v="80321"/>
    <n v="273.2"/>
    <n v="46837.5"/>
    <s v="Mid-Atlantic"/>
    <n v="4.5491390728476819"/>
    <n v="85.864999999999995"/>
    <n v="1.4868398268398269"/>
    <n v="2.8369061612493263"/>
    <n v="2.7668513820409797"/>
    <n v="0.90308998699194354"/>
    <n v="2.6646419755561257"/>
    <n v="0.65792921395615689"/>
    <n v="1.9338161742573827"/>
    <n v="0.17226418569320087"/>
    <d v="2007-02-01T00:00:00"/>
  </r>
  <r>
    <n v="2023"/>
    <s v="Basic Sun Preparations"/>
    <n v="2007"/>
    <x v="1"/>
    <n v="84"/>
    <n v="316.47000000000003"/>
    <x v="910"/>
    <n v="170.59"/>
    <n v="8"/>
    <n v="462"/>
    <n v="31565"/>
    <x v="2"/>
    <n v="80321"/>
    <n v="273.2"/>
    <n v="46837.5"/>
    <s v="Mid-Atlantic"/>
    <n v="4.4270238095238099"/>
    <n v="46.483750000000001"/>
    <n v="0.80491341991341991"/>
    <n v="2.5703911437798306"/>
    <n v="2.5003325470485511"/>
    <n v="0.90308998699194354"/>
    <n v="2.6646419755561257"/>
    <n v="0.6461118577179491"/>
    <n v="1.6673011567878873"/>
    <n v="-9.4250831776294758E-2"/>
    <d v="2007-03-01T00:00:00"/>
  </r>
  <r>
    <n v="2023"/>
    <s v="Basic Sun Preparations"/>
    <n v="2007"/>
    <x v="2"/>
    <n v="153"/>
    <n v="626.4"/>
    <x v="911"/>
    <n v="348.75"/>
    <n v="8"/>
    <n v="462"/>
    <n v="31565"/>
    <x v="2"/>
    <n v="80321"/>
    <n v="273.2"/>
    <n v="46837.5"/>
    <s v="Mid-Atlantic"/>
    <n v="4.81078431372549"/>
    <n v="92.006249999999994"/>
    <n v="1.593181818181818"/>
    <n v="2.8669073170365968"/>
    <n v="2.7968517490498868"/>
    <n v="0.90308998699194354"/>
    <n v="2.6646419755561257"/>
    <n v="0.68221588621899787"/>
    <n v="1.9638173300446531"/>
    <n v="0.20226534148047118"/>
    <d v="2007-04-01T00:00:00"/>
  </r>
  <r>
    <n v="2023"/>
    <s v="Basic Sun Preparations"/>
    <n v="2007"/>
    <x v="7"/>
    <n v="206"/>
    <n v="863.39"/>
    <x v="912"/>
    <n v="426.63"/>
    <n v="8"/>
    <n v="462"/>
    <n v="31565"/>
    <x v="2"/>
    <n v="80321"/>
    <n v="273.2"/>
    <n v="46837.5"/>
    <s v="Mid-Atlantic"/>
    <n v="4.9247087378640781"/>
    <n v="126.81125"/>
    <n v="2.1958658008658007"/>
    <n v="3.0062477704760937"/>
    <n v="2.9362070142415257"/>
    <n v="0.90308998699194354"/>
    <n v="2.6646419755561257"/>
    <n v="0.69238055010694033"/>
    <n v="2.1031577834841499"/>
    <n v="0.34160579491996818"/>
    <d v="2007-05-01T00:00:00"/>
  </r>
  <r>
    <n v="2023"/>
    <s v="Basic Sun Preparations"/>
    <n v="2007"/>
    <x v="4"/>
    <n v="312"/>
    <n v="1362.89"/>
    <x v="913"/>
    <n v="595.05999999999995"/>
    <n v="8"/>
    <n v="462"/>
    <n v="31565"/>
    <x v="2"/>
    <n v="80321"/>
    <n v="273.2"/>
    <n v="46837.5"/>
    <s v="Mid-Atlantic"/>
    <n v="5.133108974358974"/>
    <n v="200.19125"/>
    <n v="3.4665151515151513"/>
    <n v="3.2045350783182469"/>
    <n v="3.1344608049756624"/>
    <n v="0.90308998699194354"/>
    <n v="2.6646419755561257"/>
    <n v="0.71038048429980405"/>
    <n v="2.3014450913263031"/>
    <n v="0.53989310276212132"/>
    <d v="2007-06-01T00:00:00"/>
  </r>
  <r>
    <n v="2023"/>
    <s v="Basic Sun Preparations"/>
    <n v="2007"/>
    <x v="5"/>
    <n v="206"/>
    <n v="952.33"/>
    <x v="914"/>
    <n v="515.29999999999995"/>
    <n v="8"/>
    <n v="462"/>
    <n v="31565"/>
    <x v="2"/>
    <n v="80321"/>
    <n v="273.2"/>
    <n v="46837.5"/>
    <s v="Mid-Atlantic"/>
    <n v="5.4323786407766983"/>
    <n v="139.88374999999999"/>
    <n v="2.4222294372294373"/>
    <n v="3.0488572533405973"/>
    <n v="2.9787874655537281"/>
    <n v="0.90308998699194354"/>
    <n v="2.6646419755561257"/>
    <n v="0.73499003297144383"/>
    <n v="2.1457672663486536"/>
    <n v="0.38421527778447184"/>
    <d v="2007-07-01T00:00:00"/>
  </r>
  <r>
    <n v="2023"/>
    <s v="Basic Sun Preparations"/>
    <n v="2007"/>
    <x v="6"/>
    <n v="264"/>
    <n v="1105.53"/>
    <x v="915"/>
    <n v="439.26"/>
    <n v="8"/>
    <n v="462"/>
    <n v="31565"/>
    <x v="2"/>
    <n v="80321"/>
    <n v="273.2"/>
    <n v="46837.5"/>
    <s v="Mid-Atlantic"/>
    <n v="4.9208333333333334"/>
    <n v="162.38749999999999"/>
    <n v="2.8119047619047617"/>
    <n v="3.1136425827717398"/>
    <n v="3.0435705322224473"/>
    <n v="0.90308998699194354"/>
    <n v="2.6646419755561257"/>
    <n v="0.69203865590190883"/>
    <n v="2.210552595779796"/>
    <n v="0.4490006072156143"/>
    <d v="2007-08-01T00:00:00"/>
  </r>
  <r>
    <n v="2023"/>
    <s v="Basic Sun Preparations"/>
    <n v="2007"/>
    <x v="9"/>
    <n v="591"/>
    <n v="2415.09"/>
    <x v="916"/>
    <n v="943.37"/>
    <n v="8"/>
    <n v="462"/>
    <n v="31565"/>
    <x v="2"/>
    <n v="80321"/>
    <n v="273.2"/>
    <n v="46837.5"/>
    <s v="Mid-Atlantic"/>
    <n v="4.8015397631133672"/>
    <n v="354.71375"/>
    <n v="6.142229437229437"/>
    <n v="3.4529680106299003"/>
    <n v="3.382933319673481"/>
    <n v="0.90308998699194354"/>
    <n v="2.6646419755561257"/>
    <n v="0.68138052974864494"/>
    <n v="2.5498780236379566"/>
    <n v="0.78832603507377474"/>
    <d v="2007-09-01T00:00:00"/>
  </r>
  <r>
    <n v="2023"/>
    <s v="Basic Sun Preparations"/>
    <n v="2007"/>
    <x v="10"/>
    <n v="809"/>
    <n v="3375.06"/>
    <x v="917"/>
    <n v="1327.21"/>
    <n v="8"/>
    <n v="462"/>
    <n v="31565"/>
    <x v="2"/>
    <n v="80321"/>
    <n v="273.2"/>
    <n v="46837.5"/>
    <s v="Mid-Atlantic"/>
    <n v="4.9020889987639062"/>
    <n v="495.72375"/>
    <n v="8.5839610389610392"/>
    <n v="3.5983297133347762"/>
    <n v="3.5282814978892048"/>
    <n v="0.90308998699194354"/>
    <n v="2.6646419755561257"/>
    <n v="0.69038119172250401"/>
    <n v="2.6952397263428325"/>
    <n v="0.93368773777865077"/>
    <d v="2007-10-01T00:00:00"/>
  </r>
  <r>
    <n v="2023"/>
    <s v="Basic Sun Preparations"/>
    <n v="2007"/>
    <x v="11"/>
    <n v="481"/>
    <n v="1889.42"/>
    <x v="918"/>
    <n v="738.4"/>
    <n v="8"/>
    <n v="462"/>
    <n v="31565"/>
    <x v="2"/>
    <n v="80321"/>
    <n v="273.2"/>
    <n v="46837.5"/>
    <s v="Mid-Atlantic"/>
    <n v="4.6155093555093556"/>
    <n v="277.50749999999999"/>
    <n v="4.805324675324675"/>
    <n v="3.346364711980724"/>
    <n v="3.2763285081640778"/>
    <n v="0.90308998699194354"/>
    <n v="2.6646419755561257"/>
    <n v="0.66421963560689246"/>
    <n v="2.4432747249887807"/>
    <n v="0.68172273642459857"/>
    <d v="2007-11-01T00:00:00"/>
  </r>
  <r>
    <n v="2023"/>
    <s v="Basic Sun Preparations"/>
    <n v="2007"/>
    <x v="8"/>
    <n v="338"/>
    <n v="1195.4000000000001"/>
    <x v="919"/>
    <n v="448.51"/>
    <n v="8"/>
    <n v="462"/>
    <n v="31565"/>
    <x v="2"/>
    <n v="80321"/>
    <n v="273.2"/>
    <n v="46837.5"/>
    <s v="Mid-Atlantic"/>
    <n v="4.1555917159763309"/>
    <n v="175.57374999999999"/>
    <n v="3.0402380952380952"/>
    <n v="3.1475495721250644"/>
    <n v="3.0775132514976629"/>
    <n v="0.90308998699194354"/>
    <n v="2.6646419755561257"/>
    <n v="0.61863287184740967"/>
    <n v="2.244459585133121"/>
    <n v="0.482907596568939"/>
    <d v="2007-12-01T00:00:00"/>
  </r>
  <r>
    <n v="5009"/>
    <s v="Basic Sun Preparations"/>
    <n v="2007"/>
    <x v="3"/>
    <n v="50"/>
    <n v="191.5"/>
    <x v="920"/>
    <n v="108.01"/>
    <n v="6"/>
    <n v="325"/>
    <n v="12671"/>
    <x v="2"/>
    <n v="24856"/>
    <n v="213.2"/>
    <n v="14427.91"/>
    <s v="Pacific"/>
    <n v="4.5010000000000003"/>
    <n v="37.508333333333333"/>
    <n v="0.69246153846153846"/>
    <n v="2.3522790172744976"/>
    <n v="2.2821687783046416"/>
    <n v="0.77815125038364363"/>
    <n v="2.5118833609788744"/>
    <n v="0.65330901293847898"/>
    <n v="1.574127766890854"/>
    <n v="-0.15960434370437668"/>
    <d v="2007-01-01T00:00:00"/>
  </r>
  <r>
    <n v="5009"/>
    <s v="Basic Sun Preparations"/>
    <n v="2007"/>
    <x v="0"/>
    <n v="40"/>
    <n v="165.7"/>
    <x v="921"/>
    <n v="102.41"/>
    <n v="6"/>
    <n v="325"/>
    <n v="12671"/>
    <x v="2"/>
    <n v="24856"/>
    <n v="213.2"/>
    <n v="14427.91"/>
    <s v="Pacific"/>
    <n v="4.8680000000000003"/>
    <n v="32.453333333333333"/>
    <n v="0.59913846153846151"/>
    <n v="2.2894105608859898"/>
    <n v="2.2193225084193369"/>
    <n v="0.77815125038364363"/>
    <n v="2.5118833609788744"/>
    <n v="0.68735056955802742"/>
    <n v="1.5112593105023462"/>
    <n v="-0.22247280009288464"/>
    <d v="2007-02-01T00:00:00"/>
  </r>
  <r>
    <n v="5009"/>
    <s v="Basic Sun Preparations"/>
    <n v="2007"/>
    <x v="1"/>
    <n v="39"/>
    <n v="148.68"/>
    <x v="922"/>
    <n v="47.87"/>
    <n v="6"/>
    <n v="325"/>
    <n v="12671"/>
    <x v="2"/>
    <n v="24856"/>
    <n v="213.2"/>
    <n v="14427.91"/>
    <s v="Pacific"/>
    <n v="4.48025641025641"/>
    <n v="29.121666666666666"/>
    <n v="0.53763076923076925"/>
    <n v="2.2423674769114381"/>
    <n v="2.1722525524236884"/>
    <n v="0.77815125038364363"/>
    <n v="2.5118833609788744"/>
    <n v="0.6513028698849388"/>
    <n v="1.4642162265277943"/>
    <n v="-0.26951588406743637"/>
    <d v="2007-03-01T00:00:00"/>
  </r>
  <r>
    <n v="5009"/>
    <s v="Basic Sun Preparations"/>
    <n v="2007"/>
    <x v="2"/>
    <n v="59"/>
    <n v="265.06"/>
    <x v="923"/>
    <n v="134.44999999999999"/>
    <n v="6"/>
    <n v="325"/>
    <n v="12671"/>
    <x v="2"/>
    <n v="24856"/>
    <n v="213.2"/>
    <n v="14427.91"/>
    <s v="Pacific"/>
    <n v="5.2789830508474571"/>
    <n v="51.91"/>
    <n v="0.95833846153846147"/>
    <n v="2.4934022792624928"/>
    <n v="2.4233441936327873"/>
    <n v="0.77815125038364363"/>
    <n v="2.5118833609788744"/>
    <n v="0.72255026762034869"/>
    <n v="1.7152510288788492"/>
    <n v="-1.848108171638152E-2"/>
    <d v="2007-04-01T00:00:00"/>
  </r>
  <r>
    <n v="5009"/>
    <s v="Basic Sun Preparations"/>
    <n v="2007"/>
    <x v="7"/>
    <n v="66"/>
    <n v="271.08"/>
    <x v="924"/>
    <n v="164.39"/>
    <n v="6"/>
    <n v="325"/>
    <n v="12671"/>
    <x v="2"/>
    <n v="24856"/>
    <n v="213.2"/>
    <n v="14427.91"/>
    <s v="Pacific"/>
    <n v="4.8265151515151521"/>
    <n v="53.091666666666669"/>
    <n v="0.98015384615384615"/>
    <n v="2.5031776094180604"/>
    <n v="2.4330974769679878"/>
    <n v="0.77815125038364363"/>
    <n v="2.5118833609788744"/>
    <n v="0.68363367387619156"/>
    <n v="1.7250263590344166"/>
    <n v="-8.7057515608141411E-3"/>
    <d v="2007-05-01T00:00:00"/>
  </r>
  <r>
    <n v="5009"/>
    <s v="Basic Sun Preparations"/>
    <n v="2007"/>
    <x v="4"/>
    <n v="104"/>
    <n v="427.98"/>
    <x v="925"/>
    <n v="256.88"/>
    <n v="6"/>
    <n v="325"/>
    <n v="12671"/>
    <x v="2"/>
    <n v="24856"/>
    <n v="213.2"/>
    <n v="14427.91"/>
    <s v="Pacific"/>
    <n v="4.8357692307692313"/>
    <n v="83.820000000000007"/>
    <n v="1.5474461538461539"/>
    <n v="2.701498906881469"/>
    <n v="2.6314234744043268"/>
    <n v="0.77815125038364363"/>
    <n v="2.5118833609788744"/>
    <n v="0.68446556758268884"/>
    <n v="1.9233476564978256"/>
    <n v="0.1896155459025948"/>
    <d v="2007-06-01T00:00:00"/>
  </r>
  <r>
    <n v="5009"/>
    <s v="Basic Sun Preparations"/>
    <n v="2007"/>
    <x v="5"/>
    <n v="75"/>
    <n v="263.45"/>
    <x v="926"/>
    <n v="105.82"/>
    <n v="6"/>
    <n v="325"/>
    <n v="12671"/>
    <x v="2"/>
    <n v="24856"/>
    <n v="213.2"/>
    <n v="14427.91"/>
    <s v="Pacific"/>
    <n v="4.1278666666666659"/>
    <n v="51.598333333333329"/>
    <n v="0.95258461538461536"/>
    <n v="2.4907869241847616"/>
    <n v="2.4206982029088069"/>
    <n v="0.77815125038364363"/>
    <n v="2.5118833609788744"/>
    <n v="0.61572566079306135"/>
    <n v="1.7126356738011179"/>
    <n v="-2.1096436794112879E-2"/>
    <d v="2007-07-01T00:00:00"/>
  </r>
  <r>
    <n v="5009"/>
    <s v="Basic Sun Preparations"/>
    <n v="2007"/>
    <x v="6"/>
    <n v="82"/>
    <n v="323.8"/>
    <x v="927"/>
    <n v="156.83000000000001"/>
    <n v="6"/>
    <n v="325"/>
    <n v="12671"/>
    <x v="2"/>
    <n v="24856"/>
    <n v="213.2"/>
    <n v="14427.91"/>
    <s v="Pacific"/>
    <n v="4.6395121951219513"/>
    <n v="63.406666666666666"/>
    <n v="1.1705846153846153"/>
    <n v="2.5802861730024884"/>
    <n v="2.5102768444173549"/>
    <n v="0.77815125038364363"/>
    <n v="2.5118833609788744"/>
    <n v="0.6664723206187716"/>
    <n v="1.8021349226188446"/>
    <n v="6.8402812023613896E-2"/>
    <d v="2007-08-01T00:00:00"/>
  </r>
  <r>
    <n v="5009"/>
    <s v="Basic Sun Preparations"/>
    <n v="2007"/>
    <x v="9"/>
    <n v="146"/>
    <n v="507.89"/>
    <x v="928"/>
    <n v="199.44"/>
    <n v="6"/>
    <n v="325"/>
    <n v="12671"/>
    <x v="2"/>
    <n v="24856"/>
    <n v="213.2"/>
    <n v="14427.91"/>
    <s v="Pacific"/>
    <n v="4.0876027397260275"/>
    <n v="99.464999999999989"/>
    <n v="1.8362769230769229"/>
    <n v="2.7758215373513337"/>
    <n v="2.7057696619572185"/>
    <n v="0.77815125038364363"/>
    <n v="2.5118833609788744"/>
    <n v="0.6114686815668966"/>
    <n v="1.9976702869676901"/>
    <n v="0.26393817637245931"/>
    <d v="2007-09-01T00:00:00"/>
  </r>
  <r>
    <n v="5009"/>
    <s v="Basic Sun Preparations"/>
    <n v="2007"/>
    <x v="10"/>
    <n v="240"/>
    <n v="828.04"/>
    <x v="929"/>
    <n v="338.99"/>
    <n v="6"/>
    <n v="325"/>
    <n v="12671"/>
    <x v="2"/>
    <n v="24856"/>
    <n v="213.2"/>
    <n v="14427.91"/>
    <s v="Pacific"/>
    <n v="4.0540000000000003"/>
    <n v="162.16"/>
    <n v="2.9937230769230769"/>
    <n v="2.9880949860685959"/>
    <n v="2.918051316687877"/>
    <n v="0.77815125038364363"/>
    <n v="2.5118833609788744"/>
    <n v="0.60788374435698989"/>
    <n v="2.2099437356849525"/>
    <n v="0.47621162508972154"/>
    <d v="2007-10-01T00:00:00"/>
  </r>
  <r>
    <n v="5009"/>
    <s v="Basic Sun Preparations"/>
    <n v="2007"/>
    <x v="11"/>
    <n v="131"/>
    <n v="457.86"/>
    <x v="930"/>
    <n v="125.01"/>
    <n v="6"/>
    <n v="325"/>
    <n v="12671"/>
    <x v="2"/>
    <n v="24856"/>
    <n v="213.2"/>
    <n v="14427.91"/>
    <s v="Pacific"/>
    <n v="4.1070992366412211"/>
    <n v="89.671666666666667"/>
    <n v="1.6554769230769231"/>
    <n v="2.730806492155633"/>
    <n v="2.6607327039380948"/>
    <n v="0.77815125038364363"/>
    <n v="2.5118833609788744"/>
    <n v="0.61353519649986865"/>
    <n v="1.9526552417719893"/>
    <n v="0.21892313117675855"/>
    <d v="2007-11-01T00:00:00"/>
  </r>
  <r>
    <n v="5009"/>
    <s v="Basic Sun Preparations"/>
    <n v="2007"/>
    <x v="8"/>
    <n v="83"/>
    <n v="339.9"/>
    <x v="931"/>
    <n v="156.96"/>
    <n v="6"/>
    <n v="325"/>
    <n v="12671"/>
    <x v="2"/>
    <n v="24856"/>
    <n v="213.2"/>
    <n v="14427.91"/>
    <s v="Pacific"/>
    <n v="4.8130120481927712"/>
    <n v="66.58"/>
    <n v="1.2291692307692308"/>
    <n v="2.6014950412042923"/>
    <n v="2.5313511645830595"/>
    <n v="0.77815125038364363"/>
    <n v="2.5118833609788744"/>
    <n v="0.68241694882821835"/>
    <n v="1.8233437908206485"/>
    <n v="8.9611680225417836E-2"/>
    <d v="2007-12-01T00:00:00"/>
  </r>
  <r>
    <n v="5053"/>
    <s v="Basic Sun Preparations"/>
    <n v="2007"/>
    <x v="3"/>
    <n v="72"/>
    <n v="277.08999999999997"/>
    <x v="932"/>
    <n v="90.78"/>
    <n v="6"/>
    <n v="346"/>
    <n v="21051"/>
    <x v="2"/>
    <n v="63511"/>
    <n v="207.2"/>
    <n v="31485.95"/>
    <s v="Mid-Atlantic"/>
    <n v="4.5225"/>
    <n v="54.27"/>
    <n v="0.9410982658959538"/>
    <n v="2.5127110719631198"/>
    <n v="2.4426208526563382"/>
    <n v="0.77815125038364363"/>
    <n v="2.5390760987927767"/>
    <n v="0.6553785755318513"/>
    <n v="1.7345598215794762"/>
    <n v="-2.6365026829656774E-2"/>
    <d v="2007-01-01T00:00:00"/>
  </r>
  <r>
    <n v="5053"/>
    <s v="Basic Sun Preparations"/>
    <n v="2007"/>
    <x v="0"/>
    <n v="48"/>
    <n v="235.59"/>
    <x v="933"/>
    <n v="99.66"/>
    <n v="6"/>
    <n v="346"/>
    <n v="21051"/>
    <x v="2"/>
    <n v="63511"/>
    <n v="207.2"/>
    <n v="31485.95"/>
    <s v="Mid-Atlantic"/>
    <n v="5.7679166666666672"/>
    <n v="46.143333333333338"/>
    <n v="0.80017341040462431"/>
    <n v="2.4422602145605619"/>
    <n v="2.3721568521719849"/>
    <n v="0.77815125038364363"/>
    <n v="2.5390760987927767"/>
    <n v="0.76101897718497447"/>
    <n v="1.664108964176918"/>
    <n v="-9.6815884232214905E-2"/>
    <d v="2007-02-01T00:00:00"/>
  </r>
  <r>
    <n v="5053"/>
    <s v="Basic Sun Preparations"/>
    <n v="2007"/>
    <x v="1"/>
    <n v="68"/>
    <n v="302.55"/>
    <x v="934"/>
    <n v="91.29"/>
    <n v="6"/>
    <n v="346"/>
    <n v="21051"/>
    <x v="2"/>
    <n v="63511"/>
    <n v="207.2"/>
    <n v="31485.95"/>
    <s v="Mid-Atlantic"/>
    <n v="5.2282352941176464"/>
    <n v="59.25333333333333"/>
    <n v="1.027514450867052"/>
    <n v="2.5508640372607734"/>
    <n v="2.4807971572684466"/>
    <n v="0.77815125038364363"/>
    <n v="2.5390760987927767"/>
    <n v="0.71835512455453721"/>
    <n v="1.77271278687713"/>
    <n v="1.1787938467996951E-2"/>
    <d v="2007-03-01T00:00:00"/>
  </r>
  <r>
    <n v="5053"/>
    <s v="Basic Sun Preparations"/>
    <n v="2007"/>
    <x v="2"/>
    <n v="75"/>
    <n v="326.14"/>
    <x v="935"/>
    <n v="138.74"/>
    <n v="6"/>
    <n v="346"/>
    <n v="21051"/>
    <x v="2"/>
    <n v="63511"/>
    <n v="207.2"/>
    <n v="31485.95"/>
    <s v="Mid-Atlantic"/>
    <n v="5.1101333333333336"/>
    <n v="63.876666666666665"/>
    <n v="1.1076878612716763"/>
    <n v="2.5834934952632964"/>
    <n v="2.5134040668646405"/>
    <n v="0.77815125038364363"/>
    <n v="2.5390760987927767"/>
    <n v="0.70843223187159621"/>
    <n v="1.8053422448796526"/>
    <n v="4.4417396470519649E-2"/>
    <d v="2007-04-01T00:00:00"/>
  </r>
  <r>
    <n v="5053"/>
    <s v="Basic Sun Preparations"/>
    <n v="2007"/>
    <x v="7"/>
    <n v="213"/>
    <n v="837.96"/>
    <x v="936"/>
    <n v="395.22"/>
    <n v="6"/>
    <n v="346"/>
    <n v="21051"/>
    <x v="2"/>
    <n v="63511"/>
    <n v="207.2"/>
    <n v="31485.95"/>
    <s v="Mid-Atlantic"/>
    <n v="4.6225821596244128"/>
    <n v="164.10166666666666"/>
    <n v="2.8456936416184972"/>
    <n v="2.9932642422865894"/>
    <n v="2.9232232880886415"/>
    <n v="0.77815125038364363"/>
    <n v="2.5390760987927767"/>
    <n v="0.66488463884785165"/>
    <n v="2.2151129919029455"/>
    <n v="0.45418814349381281"/>
    <d v="2007-05-01T00:00:00"/>
  </r>
  <r>
    <n v="5053"/>
    <s v="Basic Sun Preparations"/>
    <n v="2007"/>
    <x v="4"/>
    <n v="237"/>
    <n v="1015.83"/>
    <x v="937"/>
    <n v="467.39"/>
    <n v="6"/>
    <n v="346"/>
    <n v="21051"/>
    <x v="2"/>
    <n v="63511"/>
    <n v="207.2"/>
    <n v="31485.95"/>
    <s v="Mid-Atlantic"/>
    <n v="5.0366244725738403"/>
    <n v="198.94666666666669"/>
    <n v="3.4499421965317922"/>
    <n v="3.076887917362404"/>
    <n v="3.0068210344839827"/>
    <n v="0.77815125038364363"/>
    <n v="2.5390760987927767"/>
    <n v="0.70213957135229998"/>
    <n v="2.2987366669787601"/>
    <n v="0.53781181856962723"/>
    <d v="2007-06-01T00:00:00"/>
  </r>
  <r>
    <n v="5053"/>
    <s v="Basic Sun Preparations"/>
    <n v="2007"/>
    <x v="5"/>
    <n v="145"/>
    <n v="591.09"/>
    <x v="938"/>
    <n v="264.49"/>
    <n v="6"/>
    <n v="346"/>
    <n v="21051"/>
    <x v="2"/>
    <n v="63511"/>
    <n v="207.2"/>
    <n v="31485.95"/>
    <s v="Mid-Atlantic"/>
    <n v="4.7897931034482761"/>
    <n v="115.75333333333333"/>
    <n v="2.0072832369942195"/>
    <n v="2.8416847565741006"/>
    <n v="2.7716536120615323"/>
    <n v="0.77815125038364363"/>
    <n v="2.5390760987927767"/>
    <n v="0.68031675433912553"/>
    <n v="2.0635335061904567"/>
    <n v="0.30260865778132379"/>
    <d v="2007-07-01T00:00:00"/>
  </r>
  <r>
    <n v="5053"/>
    <s v="Basic Sun Preparations"/>
    <n v="2007"/>
    <x v="6"/>
    <n v="169"/>
    <n v="695.75"/>
    <x v="939"/>
    <n v="335.21"/>
    <n v="6"/>
    <n v="346"/>
    <n v="21051"/>
    <x v="2"/>
    <n v="63511"/>
    <n v="207.2"/>
    <n v="31485.95"/>
    <s v="Mid-Atlantic"/>
    <n v="4.8376331360946745"/>
    <n v="136.26"/>
    <n v="2.3628901734104044"/>
    <n v="2.9125196349870226"/>
    <n v="2.8424532150060804"/>
    <n v="0.77815125038364363"/>
    <n v="2.5390760987927767"/>
    <n v="0.68463293037334894"/>
    <n v="2.1343683846033787"/>
    <n v="0.37344353619424581"/>
    <d v="2007-08-01T00:00:00"/>
  </r>
  <r>
    <n v="5053"/>
    <s v="Basic Sun Preparations"/>
    <n v="2007"/>
    <x v="9"/>
    <n v="259"/>
    <n v="1064.4000000000001"/>
    <x v="940"/>
    <n v="430.77"/>
    <n v="6"/>
    <n v="346"/>
    <n v="21051"/>
    <x v="2"/>
    <n v="63511"/>
    <n v="207.2"/>
    <n v="31485.95"/>
    <s v="Mid-Atlantic"/>
    <n v="4.8288030888030891"/>
    <n v="208.44333333333336"/>
    <n v="3.6146242774566475"/>
    <n v="3.0971392599786256"/>
    <n v="3.0271048658793513"/>
    <n v="0.77815125038364363"/>
    <n v="2.5390760987927767"/>
    <n v="0.68383949589737381"/>
    <n v="2.3189880095949822"/>
    <n v="0.55806316118584898"/>
    <d v="2007-09-01T00:00:00"/>
  </r>
  <r>
    <n v="5053"/>
    <s v="Basic Sun Preparations"/>
    <n v="2007"/>
    <x v="10"/>
    <n v="712"/>
    <n v="2785.93"/>
    <x v="941"/>
    <n v="1000.84"/>
    <n v="6"/>
    <n v="346"/>
    <n v="21051"/>
    <x v="2"/>
    <n v="63511"/>
    <n v="207.2"/>
    <n v="31485.95"/>
    <s v="Mid-Atlantic"/>
    <n v="4.5976966292134831"/>
    <n v="545.59333333333336"/>
    <n v="9.4611560693641614"/>
    <n v="3.5150203053710785"/>
    <n v="3.4449702000292022"/>
    <n v="0.77815125038364363"/>
    <n v="2.5390760987927767"/>
    <n v="0.66254031173422201"/>
    <n v="2.7368690549874346"/>
    <n v="0.97594420657830172"/>
    <d v="2007-10-01T00:00:00"/>
  </r>
  <r>
    <n v="5053"/>
    <s v="Basic Sun Preparations"/>
    <n v="2007"/>
    <x v="11"/>
    <n v="337"/>
    <n v="1300.5"/>
    <x v="942"/>
    <n v="508.98"/>
    <n v="6"/>
    <n v="346"/>
    <n v="21051"/>
    <x v="2"/>
    <n v="63511"/>
    <n v="207.2"/>
    <n v="31485.95"/>
    <s v="Mid-Atlantic"/>
    <n v="4.5345697329376859"/>
    <n v="254.69166666666669"/>
    <n v="4.4166184971098268"/>
    <n v="3.1841659857677951"/>
    <n v="3.1141103565318917"/>
    <n v="0.77815125038364363"/>
    <n v="2.5390760987927767"/>
    <n v="0.65653608489645632"/>
    <n v="2.4060147353841512"/>
    <n v="0.64508988697501835"/>
    <d v="2007-11-01T00:00:00"/>
  </r>
  <r>
    <n v="5053"/>
    <s v="Basic Sun Preparations"/>
    <n v="2007"/>
    <x v="8"/>
    <n v="220"/>
    <n v="890.34"/>
    <x v="943"/>
    <n v="321.98"/>
    <n v="6"/>
    <n v="346"/>
    <n v="21051"/>
    <x v="2"/>
    <n v="63511"/>
    <n v="207.2"/>
    <n v="31485.95"/>
    <s v="Mid-Atlantic"/>
    <n v="4.7553636363636365"/>
    <n v="174.36333333333334"/>
    <n v="3.02364161849711"/>
    <n v="3.0196064132897136"/>
    <n v="2.9495558852137731"/>
    <n v="0.77815125038364363"/>
    <n v="2.5390760987927767"/>
    <n v="0.67718373246750729"/>
    <n v="2.2414551629060702"/>
    <n v="0.48053031449693695"/>
    <d v="2007-12-01T00:00:00"/>
  </r>
  <r>
    <n v="5060"/>
    <s v="Basic Sun Preparations"/>
    <n v="2007"/>
    <x v="3"/>
    <n v="159"/>
    <n v="686.96"/>
    <x v="944"/>
    <n v="274.57"/>
    <n v="5"/>
    <n v="670"/>
    <n v="45206"/>
    <x v="2"/>
    <n v="2727610"/>
    <n v="319.5"/>
    <n v="85380.72"/>
    <s v="Mid-Atlantic"/>
    <n v="5.0771069182389938"/>
    <n v="161.452"/>
    <n v="1.2048656716417909"/>
    <n v="2.9070134335813265"/>
    <n v="2.836931449890665"/>
    <n v="0.69897000433601886"/>
    <n v="2.8260748027008264"/>
    <n v="0.70561630926087493"/>
    <n v="2.2080434292453077"/>
    <n v="8.0938630880499907E-2"/>
    <d v="2007-01-01T00:00:00"/>
  </r>
  <r>
    <n v="5060"/>
    <s v="Basic Sun Preparations"/>
    <n v="2007"/>
    <x v="0"/>
    <n v="138"/>
    <n v="688.39"/>
    <x v="945"/>
    <n v="308.11"/>
    <n v="5"/>
    <n v="670"/>
    <n v="45206"/>
    <x v="2"/>
    <n v="2727610"/>
    <n v="319.5"/>
    <n v="85380.72"/>
    <s v="Mid-Atlantic"/>
    <n v="5.8610144927536236"/>
    <n v="161.76400000000001"/>
    <n v="1.2071940298507464"/>
    <n v="2.9078518816806791"/>
    <n v="2.8378345528577844"/>
    <n v="0.69897000433601886"/>
    <n v="2.8260748027008264"/>
    <n v="0.76797279527944251"/>
    <n v="2.2088818773446603"/>
    <n v="8.1777078979852605E-2"/>
    <d v="2007-02-01T00:00:00"/>
  </r>
  <r>
    <n v="5060"/>
    <s v="Basic Sun Preparations"/>
    <n v="2007"/>
    <x v="1"/>
    <n v="109"/>
    <n v="491.54"/>
    <x v="946"/>
    <n v="220.85"/>
    <n v="5"/>
    <n v="670"/>
    <n v="45206"/>
    <x v="2"/>
    <n v="2727610"/>
    <n v="319.5"/>
    <n v="85380.72"/>
    <s v="Mid-Atlantic"/>
    <n v="5.2992660550458712"/>
    <n v="115.524"/>
    <n v="0.86211940298507461"/>
    <n v="2.7616422221988102"/>
    <n v="2.6915588651435893"/>
    <n v="0.69897000433601886"/>
    <n v="2.8260748027008264"/>
    <n v="0.72421572425818648"/>
    <n v="2.0626722178627914"/>
    <n v="-6.4432580502016307E-2"/>
    <d v="2007-03-01T00:00:00"/>
  </r>
  <r>
    <n v="5060"/>
    <s v="Basic Sun Preparations"/>
    <n v="2007"/>
    <x v="2"/>
    <n v="166"/>
    <n v="712.48"/>
    <x v="947"/>
    <n v="259.25"/>
    <n v="5"/>
    <n v="670"/>
    <n v="45206"/>
    <x v="2"/>
    <n v="2727610"/>
    <n v="319.5"/>
    <n v="85380.72"/>
    <s v="Mid-Atlantic"/>
    <n v="5.0432530120481927"/>
    <n v="167.43599999999998"/>
    <n v="1.2495223880597015"/>
    <n v="2.9228188446148224"/>
    <n v="2.8527726777871476"/>
    <n v="0.69897000433601886"/>
    <n v="2.8260748027008264"/>
    <n v="0.70271075657476745"/>
    <n v="2.2238488402788037"/>
    <n v="9.6744041913996118E-2"/>
    <d v="2007-04-01T00:00:00"/>
  </r>
  <r>
    <n v="5060"/>
    <s v="Basic Sun Preparations"/>
    <n v="2007"/>
    <x v="7"/>
    <n v="158"/>
    <n v="661.73"/>
    <x v="948"/>
    <n v="215.62"/>
    <n v="5"/>
    <n v="670"/>
    <n v="45206"/>
    <x v="2"/>
    <n v="2727610"/>
    <n v="319.5"/>
    <n v="85380.72"/>
    <s v="Mid-Atlantic"/>
    <n v="4.9212025316455694"/>
    <n v="155.51"/>
    <n v="1.1605223880597013"/>
    <n v="2.8907283257064669"/>
    <n v="2.8206808241390116"/>
    <n v="0.69897000433601886"/>
    <n v="2.8260748027008264"/>
    <n v="0.69207123875204402"/>
    <n v="2.1917583213704477"/>
    <n v="6.4653523005640201E-2"/>
    <d v="2007-05-01T00:00:00"/>
  </r>
  <r>
    <n v="5060"/>
    <s v="Basic Sun Preparations"/>
    <n v="2007"/>
    <x v="4"/>
    <n v="299"/>
    <n v="1288.3499999999999"/>
    <x v="949"/>
    <n v="430.91"/>
    <n v="5"/>
    <n v="670"/>
    <n v="45206"/>
    <x v="2"/>
    <n v="2727610"/>
    <n v="319.5"/>
    <n v="85380.72"/>
    <s v="Mid-Atlantic"/>
    <n v="5.0631772575250835"/>
    <n v="302.77800000000002"/>
    <n v="2.259537313432836"/>
    <n v="3.1800943202574818"/>
    <n v="3.1100338617969423"/>
    <n v="0.69897000433601886"/>
    <n v="2.8260748027008264"/>
    <n v="0.70442313193305217"/>
    <n v="2.4811243159214631"/>
    <n v="0.35401951755665539"/>
    <d v="2007-06-01T00:00:00"/>
  </r>
  <r>
    <n v="5060"/>
    <s v="Basic Sun Preparations"/>
    <n v="2007"/>
    <x v="5"/>
    <n v="176"/>
    <n v="748.96"/>
    <x v="950"/>
    <n v="287.85000000000002"/>
    <n v="5"/>
    <n v="670"/>
    <n v="45206"/>
    <x v="2"/>
    <n v="2727610"/>
    <n v="319.5"/>
    <n v="85380.72"/>
    <s v="Mid-Atlantic"/>
    <n v="5"/>
    <n v="176"/>
    <n v="1.3134328358208955"/>
    <n v="2.9444826721501687"/>
    <n v="2.8744586237833669"/>
    <n v="0.69897000433601886"/>
    <n v="2.8260748027008264"/>
    <n v="0.69897000433601886"/>
    <n v="2.2455126678141499"/>
    <n v="0.1184078694493422"/>
    <d v="2007-07-01T00:00:00"/>
  </r>
  <r>
    <n v="5060"/>
    <s v="Basic Sun Preparations"/>
    <n v="2007"/>
    <x v="6"/>
    <n v="276"/>
    <n v="1212.6099999999999"/>
    <x v="951"/>
    <n v="336.07"/>
    <n v="5"/>
    <n v="670"/>
    <n v="45206"/>
    <x v="2"/>
    <n v="2727610"/>
    <n v="319.5"/>
    <n v="85380.72"/>
    <s v="Mid-Atlantic"/>
    <n v="5.1626449275362321"/>
    <n v="284.97800000000001"/>
    <n v="2.1267014925373138"/>
    <n v="3.1537813385642126"/>
    <n v="3.083721145398957"/>
    <n v="0.69897000433601886"/>
    <n v="2.8260748027008264"/>
    <n v="0.71287225649899477"/>
    <n v="2.4548113342281939"/>
    <n v="0.32770653586338616"/>
    <d v="2007-08-01T00:00:00"/>
  </r>
  <r>
    <n v="5060"/>
    <s v="Basic Sun Preparations"/>
    <n v="2007"/>
    <x v="9"/>
    <n v="258"/>
    <n v="1084.33"/>
    <x v="952"/>
    <n v="316.05"/>
    <n v="5"/>
    <n v="670"/>
    <n v="45206"/>
    <x v="2"/>
    <n v="2727610"/>
    <n v="319.5"/>
    <n v="85380.72"/>
    <s v="Mid-Atlantic"/>
    <n v="4.938294573643411"/>
    <n v="254.81599999999997"/>
    <n v="1.9016119402985074"/>
    <n v="3.1051966983821795"/>
    <n v="3.0351614735017871"/>
    <n v="0.69897000433601886"/>
    <n v="2.8260748027008264"/>
    <n v="0.69357699241894943"/>
    <n v="2.4062266940461607"/>
    <n v="0.2791218956813532"/>
    <d v="2007-09-01T00:00:00"/>
  </r>
  <r>
    <n v="5060"/>
    <s v="Basic Sun Preparations"/>
    <n v="2007"/>
    <x v="11"/>
    <n v="596"/>
    <n v="2574.0100000000002"/>
    <x v="953"/>
    <n v="746.44"/>
    <n v="5"/>
    <n v="670"/>
    <n v="45206"/>
    <x v="2"/>
    <n v="2727610"/>
    <n v="319.5"/>
    <n v="85380.72"/>
    <s v="Mid-Atlantic"/>
    <n v="5.0748825503355706"/>
    <n v="604.92600000000004"/>
    <n v="4.5143731343283582"/>
    <n v="3.4806722554227476"/>
    <n v="3.4106102298008398"/>
    <n v="0.69897000433601886"/>
    <n v="2.8260748027008264"/>
    <n v="0.70542599568251108"/>
    <n v="2.7817022510867289"/>
    <n v="0.65459745272192105"/>
    <d v="2007-11-01T00:00:00"/>
  </r>
  <r>
    <n v="5060"/>
    <s v="Basic Sun Preparations"/>
    <n v="2007"/>
    <x v="8"/>
    <n v="347"/>
    <n v="1444.12"/>
    <x v="954"/>
    <n v="341.83"/>
    <n v="5"/>
    <n v="670"/>
    <n v="45206"/>
    <x v="2"/>
    <n v="2727610"/>
    <n v="319.5"/>
    <n v="85380.72"/>
    <s v="Mid-Atlantic"/>
    <n v="4.8902881844380408"/>
    <n v="339.38600000000002"/>
    <n v="2.5327313432835821"/>
    <n v="3.2296639276207095"/>
    <n v="3.1596032826882539"/>
    <n v="0.69897000433601886"/>
    <n v="2.8260748027008264"/>
    <n v="0.68933445282983574"/>
    <n v="2.5306939232846908"/>
    <n v="0.40358912491988297"/>
    <d v="2007-12-01T00:00:00"/>
  </r>
  <r>
    <n v="6403"/>
    <s v="Basic Sun Preparations"/>
    <n v="2007"/>
    <x v="3"/>
    <n v="243"/>
    <n v="1114.48"/>
    <x v="955"/>
    <n v="528.64"/>
    <n v="17"/>
    <n v="919"/>
    <n v="32153"/>
    <x v="2"/>
    <n v="109998"/>
    <n v="575.20000000000005"/>
    <n v="77255.740000000005"/>
    <s v="Pacific"/>
    <n v="5.3893827160493819"/>
    <n v="77.036470588235289"/>
    <n v="1.4250489662676822"/>
    <n v="3.1171452988285293"/>
    <n v="3.0470722792159206"/>
    <n v="1.2304489213782739"/>
    <n v="2.9633155113861114"/>
    <n v="0.73153902523021697"/>
    <n v="1.8866963774502552"/>
    <n v="0.1538297874424179"/>
    <d v="2007-01-01T00:00:00"/>
  </r>
  <r>
    <n v="6403"/>
    <s v="Basic Sun Preparations"/>
    <n v="2007"/>
    <x v="0"/>
    <n v="175"/>
    <n v="733.2"/>
    <x v="956"/>
    <n v="336.82"/>
    <n v="17"/>
    <n v="919"/>
    <n v="32153"/>
    <x v="2"/>
    <n v="109998"/>
    <n v="575.20000000000005"/>
    <n v="77255.740000000005"/>
    <s v="Pacific"/>
    <n v="4.9231999999999996"/>
    <n v="50.68"/>
    <n v="0.93749727965179541"/>
    <n v="2.9352855275896776"/>
    <n v="2.8652224562901791"/>
    <n v="1.2304489213782739"/>
    <n v="2.9633155113861114"/>
    <n v="0.69224747890338323"/>
    <n v="1.7048366062114038"/>
    <n v="-2.8029983796433615E-2"/>
    <d v="2007-02-01T00:00:00"/>
  </r>
  <r>
    <n v="6403"/>
    <s v="Basic Sun Preparations"/>
    <n v="2007"/>
    <x v="1"/>
    <n v="236"/>
    <n v="1014.33"/>
    <x v="957"/>
    <n v="448.98"/>
    <n v="17"/>
    <n v="919"/>
    <n v="32153"/>
    <x v="2"/>
    <n v="109998"/>
    <n v="575.20000000000005"/>
    <n v="77255.740000000005"/>
    <s v="Pacific"/>
    <n v="5.05"/>
    <n v="70.10588235294118"/>
    <n v="1.2968443960826985"/>
    <n v="3.0762033810887681"/>
    <n v="3.0061792704443033"/>
    <n v="1.2304489213782739"/>
    <n v="2.9633155113861114"/>
    <n v="0.70329137811866138"/>
    <n v="1.845754459710494"/>
    <n v="0.11288786970265667"/>
    <d v="2007-03-01T00:00:00"/>
  </r>
  <r>
    <n v="6403"/>
    <s v="Basic Sun Preparations"/>
    <n v="2007"/>
    <x v="2"/>
    <n v="457"/>
    <n v="2066.87"/>
    <x v="958"/>
    <n v="925.8"/>
    <n v="17"/>
    <n v="919"/>
    <n v="32153"/>
    <x v="2"/>
    <n v="109998"/>
    <n v="575.20000000000005"/>
    <n v="77255.740000000005"/>
    <s v="Pacific"/>
    <n v="5.314595185995624"/>
    <n v="142.86882352941177"/>
    <n v="2.6428400435255712"/>
    <n v="3.3853863898729446"/>
    <n v="3.3153131616499589"/>
    <n v="1.2304489213782739"/>
    <n v="2.9633155113861114"/>
    <n v="0.72547018980309441"/>
    <n v="2.1549374684946709"/>
    <n v="0.42207087848683333"/>
    <d v="2007-04-01T00:00:00"/>
  </r>
  <r>
    <n v="6403"/>
    <s v="Basic Sun Preparations"/>
    <n v="2007"/>
    <x v="7"/>
    <n v="618"/>
    <n v="2706.37"/>
    <x v="959"/>
    <n v="1190.9000000000001"/>
    <n v="17"/>
    <n v="919"/>
    <n v="32153"/>
    <x v="2"/>
    <n v="109998"/>
    <n v="575.20000000000005"/>
    <n v="77255.740000000005"/>
    <s v="Pacific"/>
    <n v="5.1456634304207123"/>
    <n v="187.06"/>
    <n v="3.460304678998912"/>
    <n v="3.5024298513876793"/>
    <n v="3.4323871706701587"/>
    <n v="1.2304489213782739"/>
    <n v="2.9633155113861114"/>
    <n v="0.71144137629886339"/>
    <n v="2.2719809300094052"/>
    <n v="0.53911434000156799"/>
    <d v="2007-05-01T00:00:00"/>
  </r>
  <r>
    <n v="6403"/>
    <s v="Basic Sun Preparations"/>
    <n v="2007"/>
    <x v="4"/>
    <n v="565"/>
    <n v="2449.52"/>
    <x v="960"/>
    <n v="934.23"/>
    <n v="17"/>
    <n v="919"/>
    <n v="32153"/>
    <x v="2"/>
    <n v="109998"/>
    <n v="575.20000000000005"/>
    <n v="77255.740000000005"/>
    <s v="Pacific"/>
    <n v="5.094159292035398"/>
    <n v="169.30588235294115"/>
    <n v="3.1318824809575623"/>
    <n v="3.4591209688495406"/>
    <n v="3.3890809897626202"/>
    <n v="1.2304489213782739"/>
    <n v="2.9633155113861114"/>
    <n v="0.70707252103010221"/>
    <n v="2.2286720474712669"/>
    <n v="0.49580545746342947"/>
    <d v="2007-06-01T00:00:00"/>
  </r>
  <r>
    <n v="6403"/>
    <s v="Basic Sun Preparations"/>
    <n v="2007"/>
    <x v="5"/>
    <n v="456"/>
    <n v="1974.04"/>
    <x v="961"/>
    <n v="879.7"/>
    <n v="17"/>
    <n v="919"/>
    <n v="32153"/>
    <x v="2"/>
    <n v="109998"/>
    <n v="575.20000000000005"/>
    <n v="77255.740000000005"/>
    <s v="Pacific"/>
    <n v="5.0866885964912285"/>
    <n v="136.44294117647061"/>
    <n v="2.5239717083786726"/>
    <n v="3.365399993905954"/>
    <n v="3.2953559485379103"/>
    <n v="1.2304489213782739"/>
    <n v="2.9633155113861114"/>
    <n v="0.7064351512415189"/>
    <n v="2.1349510725276799"/>
    <n v="0.40208448251984263"/>
    <d v="2007-07-01T00:00:00"/>
  </r>
  <r>
    <n v="6403"/>
    <s v="Basic Sun Preparations"/>
    <n v="2007"/>
    <x v="6"/>
    <n v="444"/>
    <n v="1794.06"/>
    <x v="962"/>
    <n v="755.14"/>
    <n v="17"/>
    <n v="919"/>
    <n v="32153"/>
    <x v="2"/>
    <n v="109998"/>
    <n v="575.20000000000005"/>
    <n v="77255.740000000005"/>
    <s v="Pacific"/>
    <n v="4.7480630630630625"/>
    <n v="124.00823529411764"/>
    <n v="2.2939499455930359"/>
    <n v="3.3238994486697973"/>
    <n v="3.2538369633642477"/>
    <n v="1.2304489213782739"/>
    <n v="2.9633155113861114"/>
    <n v="0.67651647855517738"/>
    <n v="2.0934505272915231"/>
    <n v="0.36058393728368604"/>
    <d v="2007-08-01T00:00:00"/>
  </r>
  <r>
    <n v="6403"/>
    <s v="Basic Sun Preparations"/>
    <n v="2007"/>
    <x v="9"/>
    <n v="626"/>
    <n v="2389.25"/>
    <x v="963"/>
    <n v="826.08"/>
    <n v="17"/>
    <n v="919"/>
    <n v="32153"/>
    <x v="2"/>
    <n v="109998"/>
    <n v="575.20000000000005"/>
    <n v="77255.740000000005"/>
    <s v="Pacific"/>
    <n v="4.4847923322683707"/>
    <n v="165.14588235294119"/>
    <n v="3.0549292709466811"/>
    <n v="3.4483166711060416"/>
    <n v="3.3782615946807941"/>
    <n v="1.2304489213782739"/>
    <n v="2.9633155113861114"/>
    <n v="0.65174233789561198"/>
    <n v="2.2178677497277679"/>
    <n v="0.48500115971993035"/>
    <d v="2007-09-01T00:00:00"/>
  </r>
  <r>
    <n v="6403"/>
    <s v="Basic Sun Preparations"/>
    <n v="2007"/>
    <x v="8"/>
    <n v="643"/>
    <n v="2418.13"/>
    <x v="964"/>
    <n v="851.67"/>
    <n v="17"/>
    <n v="919"/>
    <n v="32153"/>
    <x v="2"/>
    <n v="109998"/>
    <n v="575.20000000000005"/>
    <n v="77255.740000000005"/>
    <s v="Pacific"/>
    <n v="4.4187869362363923"/>
    <n v="167.13411764705884"/>
    <n v="3.0917083786724704"/>
    <n v="3.4535140343082755"/>
    <n v="3.3834796450628035"/>
    <n v="1.2304489213782739"/>
    <n v="2.9633155113861114"/>
    <n v="0.64530306138405324"/>
    <n v="2.2230651129300014"/>
    <n v="0.49019852292216409"/>
    <d v="2007-12-01T00:00:00"/>
  </r>
  <r>
    <n v="6434"/>
    <s v="Basic Sun Preparations"/>
    <n v="2007"/>
    <x v="3"/>
    <n v="133"/>
    <n v="557.27"/>
    <x v="965"/>
    <n v="209.78"/>
    <n v="9"/>
    <n v="775"/>
    <n v="28936"/>
    <x v="2"/>
    <n v="102575"/>
    <n v="479.2"/>
    <n v="66875.44"/>
    <s v="Pacific"/>
    <n v="4.9235338345864665"/>
    <n v="72.75888888888889"/>
    <n v="0.84494193548387098"/>
    <n v="2.8161285677099785"/>
    <n v="2.7460656639333809"/>
    <n v="0.95424250943932487"/>
    <n v="2.8893017025063101"/>
    <n v="0.69227692674289265"/>
    <n v="1.8618860582706536"/>
    <n v="-7.317313479633189E-2"/>
    <d v="2007-01-01T00:00:00"/>
  </r>
  <r>
    <n v="6434"/>
    <s v="Basic Sun Preparations"/>
    <n v="2007"/>
    <x v="0"/>
    <n v="111"/>
    <n v="506.21"/>
    <x v="966"/>
    <n v="234.61"/>
    <n v="9"/>
    <n v="775"/>
    <n v="28936"/>
    <x v="2"/>
    <n v="102575"/>
    <n v="479.2"/>
    <n v="66875.44"/>
    <s v="Pacific"/>
    <n v="5.3586486486486482"/>
    <n v="66.089999999999989"/>
    <n v="0.76749677419354834"/>
    <n v="2.7743782613097547"/>
    <n v="2.7043307202412832"/>
    <n v="0.95424250943932487"/>
    <n v="2.8893017025063101"/>
    <n v="0.72905528252309748"/>
    <n v="1.82013575187043"/>
    <n v="-0.11492344119655538"/>
    <d v="2007-02-01T00:00:00"/>
  </r>
  <r>
    <n v="6434"/>
    <s v="Basic Sun Preparations"/>
    <n v="2007"/>
    <x v="1"/>
    <n v="126"/>
    <n v="506.88"/>
    <x v="967"/>
    <n v="212.81"/>
    <n v="9"/>
    <n v="775"/>
    <n v="28936"/>
    <x v="2"/>
    <n v="102575"/>
    <n v="479.2"/>
    <n v="66875.44"/>
    <s v="Pacific"/>
    <n v="4.7274603174603174"/>
    <n v="66.184444444444438"/>
    <n v="0.7685935483870967"/>
    <n v="2.7749984371602157"/>
    <n v="2.7049051555733805"/>
    <n v="0.95424250943932487"/>
    <n v="2.8893017025063101"/>
    <n v="0.67462789204265261"/>
    <n v="1.8207559277208905"/>
    <n v="-0.11430326534609485"/>
    <d v="2007-03-01T00:00:00"/>
  </r>
  <r>
    <n v="6434"/>
    <s v="Basic Sun Preparations"/>
    <n v="2007"/>
    <x v="2"/>
    <n v="207"/>
    <n v="934.8"/>
    <x v="968"/>
    <n v="478.77"/>
    <n v="9"/>
    <n v="775"/>
    <n v="28936"/>
    <x v="2"/>
    <n v="102575"/>
    <n v="479.2"/>
    <n v="66875.44"/>
    <s v="Pacific"/>
    <n v="5.3066666666666666"/>
    <n v="122.05333333333334"/>
    <n v="1.4173935483870967"/>
    <n v="3.0407921541389054"/>
    <n v="2.9707187037201894"/>
    <n v="0.95424250943932487"/>
    <n v="2.8893017025063101"/>
    <n v="0.72482180868198776"/>
    <n v="2.0865496446995806"/>
    <n v="0.15149045163259525"/>
    <d v="2007-04-01T00:00:00"/>
  </r>
  <r>
    <n v="6434"/>
    <s v="Basic Sun Preparations"/>
    <n v="2007"/>
    <x v="7"/>
    <n v="422"/>
    <n v="1776.19"/>
    <x v="969"/>
    <n v="780.13"/>
    <n v="9"/>
    <n v="775"/>
    <n v="28936"/>
    <x v="2"/>
    <n v="102575"/>
    <n v="479.2"/>
    <n v="66875.44"/>
    <s v="Pacific"/>
    <n v="4.945734597156398"/>
    <n v="231.89999999999998"/>
    <n v="2.6930322580645161"/>
    <n v="3.3195432580773123"/>
    <n v="3.2494894206419156"/>
    <n v="0.95424250943932487"/>
    <n v="2.8893017025063101"/>
    <n v="0.69423080711563834"/>
    <n v="2.3653007486379871"/>
    <n v="0.43024155557100191"/>
    <d v="2007-05-01T00:00:00"/>
  </r>
  <r>
    <n v="6434"/>
    <s v="Basic Sun Preparations"/>
    <n v="2007"/>
    <x v="4"/>
    <n v="406"/>
    <n v="1677.93"/>
    <x v="970"/>
    <n v="873.52"/>
    <n v="9"/>
    <n v="775"/>
    <n v="28936"/>
    <x v="2"/>
    <n v="102575"/>
    <n v="479.2"/>
    <n v="66875.44"/>
    <s v="Pacific"/>
    <n v="4.8563793103448276"/>
    <n v="219.07666666666668"/>
    <n v="2.544116129032258"/>
    <n v="3.2948386337935429"/>
    <n v="3.2247738389433063"/>
    <n v="0.95424250943932487"/>
    <n v="2.8893017025063101"/>
    <n v="0.68631260021634866"/>
    <n v="2.3405961243542177"/>
    <n v="0.40553693128723245"/>
    <d v="2007-06-01T00:00:00"/>
  </r>
  <r>
    <n v="6434"/>
    <s v="Basic Sun Preparations"/>
    <n v="2007"/>
    <x v="5"/>
    <n v="258"/>
    <n v="986.74"/>
    <x v="971"/>
    <n v="522.71"/>
    <n v="9"/>
    <n v="775"/>
    <n v="28936"/>
    <x v="2"/>
    <n v="102575"/>
    <n v="479.2"/>
    <n v="66875.44"/>
    <s v="Pacific"/>
    <n v="4.4943410852713175"/>
    <n v="128.83777777777777"/>
    <n v="1.4961806451612902"/>
    <n v="3.0642857348451922"/>
    <n v="2.9942027337837165"/>
    <n v="0.95424250943932487"/>
    <n v="2.8893017025063101"/>
    <n v="0.65266602888196223"/>
    <n v="2.1100432254058674"/>
    <n v="0.17498403233888207"/>
    <d v="2007-07-01T00:00:00"/>
  </r>
  <r>
    <n v="6434"/>
    <s v="Basic Sun Preparations"/>
    <n v="2007"/>
    <x v="6"/>
    <n v="317"/>
    <n v="1284.77"/>
    <x v="972"/>
    <n v="484.25"/>
    <n v="9"/>
    <n v="775"/>
    <n v="28936"/>
    <x v="2"/>
    <n v="102575"/>
    <n v="479.2"/>
    <n v="66875.44"/>
    <s v="Pacific"/>
    <n v="4.7624921135646687"/>
    <n v="167.74555555555557"/>
    <n v="1.9480129032258064"/>
    <n v="3.1788935317333049"/>
    <n v="3.1088253870671005"/>
    <n v="0.95424250943932487"/>
    <n v="2.8893017025063101"/>
    <n v="0.67783426951555348"/>
    <n v="2.2246510222939802"/>
    <n v="0.28959182922699472"/>
    <d v="2007-08-01T00:00:00"/>
  </r>
  <r>
    <n v="6434"/>
    <s v="Basic Sun Preparations"/>
    <n v="2007"/>
    <x v="9"/>
    <n v="532"/>
    <n v="2124.92"/>
    <x v="973"/>
    <n v="939.52"/>
    <n v="9"/>
    <n v="775"/>
    <n v="28936"/>
    <x v="2"/>
    <n v="102575"/>
    <n v="479.2"/>
    <n v="66875.44"/>
    <s v="Pacific"/>
    <n v="4.6932142857142853"/>
    <n v="277.42111111111109"/>
    <n v="3.221664516129032"/>
    <n v="3.3973820162494279"/>
    <n v="3.3273425841686528"/>
    <n v="0.95424250943932487"/>
    <n v="2.8893017025063101"/>
    <n v="0.67147038395437963"/>
    <n v="2.4431395068101027"/>
    <n v="0.50808031374311746"/>
    <d v="2007-09-01T00:00:00"/>
  </r>
  <r>
    <n v="6434"/>
    <s v="Basic Sun Preparations"/>
    <n v="2007"/>
    <x v="11"/>
    <n v="564"/>
    <n v="2190.9299999999998"/>
    <x v="974"/>
    <n v="737.44"/>
    <n v="9"/>
    <n v="775"/>
    <n v="28936"/>
    <x v="2"/>
    <n v="102575"/>
    <n v="479.2"/>
    <n v="66875.44"/>
    <s v="Pacific"/>
    <n v="4.5645212765957446"/>
    <n v="286.04333333333329"/>
    <n v="3.3217935483870966"/>
    <n v="3.4106743397780845"/>
    <n v="3.3406285021159876"/>
    <n v="0.95424250943932487"/>
    <n v="2.8893017025063101"/>
    <n v="0.65939523579474213"/>
    <n v="2.4564318303387593"/>
    <n v="0.52137263727177408"/>
    <d v="2007-11-01T00:00:00"/>
  </r>
  <r>
    <n v="6434"/>
    <s v="Basic Sun Preparations"/>
    <n v="2007"/>
    <x v="8"/>
    <n v="261"/>
    <n v="1058.18"/>
    <x v="975"/>
    <n v="432.77"/>
    <n v="9"/>
    <n v="775"/>
    <n v="28936"/>
    <x v="2"/>
    <n v="102575"/>
    <n v="479.2"/>
    <n v="66875.44"/>
    <s v="Pacific"/>
    <n v="4.764291187739464"/>
    <n v="138.16444444444446"/>
    <n v="1.6044903225806453"/>
    <n v="3.094638804515895"/>
    <n v="3.0245595489445534"/>
    <n v="0.95424250943932487"/>
    <n v="2.8893017025063101"/>
    <n v="0.67799829717761428"/>
    <n v="2.1403962950765703"/>
    <n v="0.20533710200958491"/>
    <d v="2007-12-01T00:00:00"/>
  </r>
  <r>
    <n v="6437"/>
    <s v="Basic Sun Preparations"/>
    <n v="2007"/>
    <x v="3"/>
    <n v="93"/>
    <n v="372.04"/>
    <x v="976"/>
    <n v="129.62"/>
    <n v="7"/>
    <n v="512"/>
    <n v="14931"/>
    <x v="2"/>
    <n v="115391"/>
    <n v="308"/>
    <n v="30062.98"/>
    <s v="Pacific"/>
    <n v="4.7009677419354841"/>
    <n v="62.455714285714286"/>
    <n v="0.85388671875"/>
    <n v="2.6406702196214722"/>
    <n v="2.570589635702802"/>
    <n v="0.84509804001425681"/>
    <n v="2.7092699609758308"/>
    <n v="0.67218727106753728"/>
    <n v="1.7955721796072155"/>
    <n v="-6.8599741354358396E-2"/>
    <d v="2007-01-01T00:00:00"/>
  </r>
  <r>
    <n v="6437"/>
    <s v="Basic Sun Preparations"/>
    <n v="2007"/>
    <x v="0"/>
    <n v="78"/>
    <n v="320.95999999999998"/>
    <x v="977"/>
    <n v="144.74"/>
    <n v="7"/>
    <n v="512"/>
    <n v="14931"/>
    <x v="2"/>
    <n v="115391"/>
    <n v="308"/>
    <n v="30062.98"/>
    <s v="Pacific"/>
    <n v="4.8353846153846156"/>
    <n v="53.88"/>
    <n v="0.73664062500000005"/>
    <n v="2.5765256270652048"/>
    <n v="2.5064509113403242"/>
    <n v="0.84509804001425681"/>
    <n v="2.7092699609758308"/>
    <n v="0.68443102437472447"/>
    <n v="1.7314275870509481"/>
    <n v="-0.1327443339106259"/>
    <d v="2007-02-01T00:00:00"/>
  </r>
  <r>
    <n v="6437"/>
    <s v="Basic Sun Preparations"/>
    <n v="2007"/>
    <x v="1"/>
    <n v="94"/>
    <n v="389.61"/>
    <x v="978"/>
    <n v="203.26"/>
    <n v="7"/>
    <n v="512"/>
    <n v="14931"/>
    <x v="2"/>
    <n v="115391"/>
    <n v="308"/>
    <n v="30062.98"/>
    <s v="Pacific"/>
    <n v="4.8707446808510637"/>
    <n v="65.407142857142858"/>
    <n v="0.89423828125000004"/>
    <n v="2.6607232185228016"/>
    <n v="2.5906300952524814"/>
    <n v="0.84509804001425681"/>
    <n v="2.7092699609758308"/>
    <n v="0.68759536492310269"/>
    <n v="1.8156251785085447"/>
    <n v="-4.8546742453029354E-2"/>
    <d v="2007-03-01T00:00:00"/>
  </r>
  <r>
    <n v="6437"/>
    <s v="Basic Sun Preparations"/>
    <n v="2007"/>
    <x v="2"/>
    <n v="103"/>
    <n v="371.53"/>
    <x v="979"/>
    <n v="142.57"/>
    <n v="7"/>
    <n v="512"/>
    <n v="14931"/>
    <x v="2"/>
    <n v="115391"/>
    <n v="308"/>
    <n v="30062.98"/>
    <s v="Pacific"/>
    <n v="4.2383495145631072"/>
    <n v="62.364285714285714"/>
    <n v="0.85263671875000002"/>
    <n v="2.6400339925559209"/>
    <n v="2.5699938875674477"/>
    <n v="0.84509804001425681"/>
    <n v="2.7092699609758308"/>
    <n v="0.62719676785074863"/>
    <n v="1.7949359525416639"/>
    <n v="-6.9235968419909921E-2"/>
    <d v="2007-04-01T00:00:00"/>
  </r>
  <r>
    <n v="6437"/>
    <s v="Basic Sun Preparations"/>
    <n v="2007"/>
    <x v="7"/>
    <n v="222"/>
    <n v="906.93"/>
    <x v="980"/>
    <n v="457.53"/>
    <n v="7"/>
    <n v="512"/>
    <n v="14931"/>
    <x v="2"/>
    <n v="115391"/>
    <n v="308"/>
    <n v="30062.98"/>
    <s v="Pacific"/>
    <n v="4.8004054054054057"/>
    <n v="152.24142857142857"/>
    <n v="2.0814257812500001"/>
    <n v="3.0276308905545029"/>
    <n v="2.9575737680006515"/>
    <n v="0.84509804001425681"/>
    <n v="2.7092699609758308"/>
    <n v="0.68127791610386401"/>
    <n v="2.1825328505402459"/>
    <n v="0.3183609295786719"/>
    <d v="2007-05-01T00:00:00"/>
  </r>
  <r>
    <n v="6437"/>
    <s v="Basic Sun Preparations"/>
    <n v="2007"/>
    <x v="4"/>
    <n v="193"/>
    <n v="713.71"/>
    <x v="981"/>
    <n v="290.55"/>
    <n v="7"/>
    <n v="512"/>
    <n v="14931"/>
    <x v="2"/>
    <n v="115391"/>
    <n v="308"/>
    <n v="30062.98"/>
    <s v="Pacific"/>
    <n v="4.3454404145077721"/>
    <n v="119.80999999999999"/>
    <n v="1.6380273437499999"/>
    <n v="2.9235911081808297"/>
    <n v="2.8535217818268372"/>
    <n v="0.84509804001425681"/>
    <n v="2.7092699609758308"/>
    <n v="0.63803379917305603"/>
    <n v="2.0784930681665728"/>
    <n v="0.21432114720499898"/>
    <d v="2007-06-01T00:00:00"/>
  </r>
  <r>
    <n v="6437"/>
    <s v="Basic Sun Preparations"/>
    <n v="2007"/>
    <x v="5"/>
    <n v="148"/>
    <n v="567.04999999999995"/>
    <x v="982"/>
    <n v="303.95"/>
    <n v="7"/>
    <n v="512"/>
    <n v="14931"/>
    <x v="2"/>
    <n v="115391"/>
    <n v="308"/>
    <n v="30062.98"/>
    <s v="Pacific"/>
    <n v="4.5022972972972974"/>
    <n v="95.191428571428574"/>
    <n v="1.3014453125000001"/>
    <n v="2.823695884494096"/>
    <n v="2.7536213547777604"/>
    <n v="0.84509804001425681"/>
    <n v="2.7092699609758308"/>
    <n v="0.65343416909913854"/>
    <n v="1.9785978444798391"/>
    <n v="0.11442592351826518"/>
    <d v="2007-07-01T00:00:00"/>
  </r>
  <r>
    <n v="6437"/>
    <s v="Basic Sun Preparations"/>
    <n v="2007"/>
    <x v="6"/>
    <n v="260"/>
    <n v="1112.3399999999999"/>
    <x v="983"/>
    <n v="456.61"/>
    <n v="7"/>
    <n v="512"/>
    <n v="14931"/>
    <x v="2"/>
    <n v="115391"/>
    <n v="308"/>
    <n v="30062.98"/>
    <s v="Pacific"/>
    <n v="5.0271538461538459"/>
    <n v="186.72285714285712"/>
    <n v="2.5528515624999999"/>
    <n v="3.116295524130523"/>
    <n v="3.0462375548310274"/>
    <n v="0.84509804001425681"/>
    <n v="2.7092699609758308"/>
    <n v="0.70132217615970505"/>
    <n v="2.2711974841162661"/>
    <n v="0.40702556315469229"/>
    <d v="2007-08-01T00:00:00"/>
  </r>
  <r>
    <n v="6437"/>
    <s v="Basic Sun Preparations"/>
    <n v="2007"/>
    <x v="9"/>
    <n v="222"/>
    <n v="872.11"/>
    <x v="984"/>
    <n v="412.87"/>
    <n v="7"/>
    <n v="512"/>
    <n v="14931"/>
    <x v="2"/>
    <n v="115391"/>
    <n v="308"/>
    <n v="30062.98"/>
    <s v="Pacific"/>
    <n v="4.6159459459459464"/>
    <n v="146.39142857142858"/>
    <n v="2.0014453125"/>
    <n v="3.0106136889148538"/>
    <n v="2.9405712663317596"/>
    <n v="0.84509804001425681"/>
    <n v="2.7092699609758308"/>
    <n v="0.66426071446421509"/>
    <n v="2.1655156489005969"/>
    <n v="0.30134372793902292"/>
    <d v="2007-09-01T00:00:00"/>
  </r>
  <r>
    <n v="6437"/>
    <s v="Basic Sun Preparations"/>
    <n v="2007"/>
    <x v="10"/>
    <n v="533"/>
    <n v="1981.49"/>
    <x v="985"/>
    <n v="769.03"/>
    <n v="7"/>
    <n v="512"/>
    <n v="14931"/>
    <x v="2"/>
    <n v="115391"/>
    <n v="308"/>
    <n v="30062.98"/>
    <s v="Pacific"/>
    <n v="4.3685553470919327"/>
    <n v="332.63428571428574"/>
    <n v="4.5477343750000001"/>
    <n v="3.3670650513713301"/>
    <n v="3.2969918849186173"/>
    <n v="0.84509804001425681"/>
    <n v="2.7092699609758308"/>
    <n v="0.64033784234475788"/>
    <n v="2.5219670113570731"/>
    <n v="0.65779509039549933"/>
    <d v="2007-10-01T00:00:00"/>
  </r>
  <r>
    <n v="6437"/>
    <s v="Basic Sun Preparations"/>
    <n v="2007"/>
    <x v="11"/>
    <n v="360"/>
    <n v="1379.51"/>
    <x v="986"/>
    <n v="443.88"/>
    <n v="7"/>
    <n v="512"/>
    <n v="14931"/>
    <x v="2"/>
    <n v="115391"/>
    <n v="308"/>
    <n v="30062.98"/>
    <s v="Pacific"/>
    <n v="4.5028333333333332"/>
    <n v="231.57428571428571"/>
    <n v="3.1660546875"/>
    <n v="3.2097883731681045"/>
    <n v="3.1397248530059096"/>
    <n v="0.84509804001425681"/>
    <n v="2.7092699609758308"/>
    <n v="0.65348587240081746"/>
    <n v="2.364690333153848"/>
    <n v="0.50051841219227389"/>
    <d v="2007-11-01T00:00:00"/>
  </r>
  <r>
    <n v="6437"/>
    <s v="Basic Sun Preparations"/>
    <n v="2007"/>
    <x v="8"/>
    <n v="207"/>
    <n v="791.11"/>
    <x v="987"/>
    <n v="272.08999999999997"/>
    <n v="7"/>
    <n v="512"/>
    <n v="14931"/>
    <x v="2"/>
    <n v="115391"/>
    <n v="308"/>
    <n v="30062.98"/>
    <s v="Pacific"/>
    <n v="4.4910628019323671"/>
    <n v="132.80714285714285"/>
    <n v="1.81572265625"/>
    <n v="2.9683194736307388"/>
    <n v="2.8982368742329432"/>
    <n v="0.84509804001425681"/>
    <n v="2.7092699609758308"/>
    <n v="0.65234912817382118"/>
    <n v="2.1232214336164819"/>
    <n v="0.25904951265490817"/>
    <d v="2007-12-01T00:00:00"/>
  </r>
  <r>
    <n v="6439"/>
    <s v="Basic Sun Preparations"/>
    <n v="2007"/>
    <x v="3"/>
    <n v="264"/>
    <n v="1117.8399999999999"/>
    <x v="988"/>
    <n v="641.41"/>
    <n v="12"/>
    <n v="853"/>
    <n v="28415"/>
    <x v="2"/>
    <n v="301652"/>
    <n v="495.2"/>
    <n v="63703.95"/>
    <s v="Pacific"/>
    <n v="4.9753030303030306"/>
    <n v="109.45666666666666"/>
    <n v="1.5398358733880422"/>
    <n v="3.1184234642893776"/>
    <n v="3.0483796460460901"/>
    <n v="1.0791812460476249"/>
    <n v="2.9309490311675228"/>
    <n v="0.6968195374195465"/>
    <n v="2.0392422182417529"/>
    <n v="0.18747443312185455"/>
    <d v="2007-01-01T00:00:00"/>
  </r>
  <r>
    <n v="6439"/>
    <s v="Basic Sun Preparations"/>
    <n v="2007"/>
    <x v="0"/>
    <n v="272"/>
    <n v="1094.79"/>
    <x v="989"/>
    <n v="568.67999999999995"/>
    <n v="12"/>
    <n v="853"/>
    <n v="28415"/>
    <x v="2"/>
    <n v="301652"/>
    <n v="495.2"/>
    <n v="63703.95"/>
    <s v="Pacific"/>
    <n v="4.7294852941176471"/>
    <n v="107.20166666666667"/>
    <n v="1.5081125439624854"/>
    <n v="3.1093827834427139"/>
    <n v="3.039330821835772"/>
    <n v="1.0791812460476249"/>
    <n v="2.9309490311675228"/>
    <n v="0.67481387940851523"/>
    <n v="2.0302015373950892"/>
    <n v="0.17843375227519093"/>
    <d v="2007-02-01T00:00:00"/>
  </r>
  <r>
    <n v="6439"/>
    <s v="Basic Sun Preparations"/>
    <n v="2007"/>
    <x v="1"/>
    <n v="208"/>
    <n v="842.8"/>
    <x v="990"/>
    <n v="444.09"/>
    <n v="12"/>
    <n v="853"/>
    <n v="28415"/>
    <x v="2"/>
    <n v="301652"/>
    <n v="495.2"/>
    <n v="63703.95"/>
    <s v="Pacific"/>
    <n v="4.7610576923076922"/>
    <n v="82.524999999999991"/>
    <n v="1.1609613130128955"/>
    <n v="2.995766779049974"/>
    <n v="2.9257245269360626"/>
    <n v="1.0791812460476249"/>
    <n v="2.9309490311675228"/>
    <n v="0.67770344408721239"/>
    <n v="1.9165855330023491"/>
    <n v="6.4817747882450885E-2"/>
    <d v="2007-03-01T00:00:00"/>
  </r>
  <r>
    <n v="6439"/>
    <s v="Basic Sun Preparations"/>
    <n v="2007"/>
    <x v="2"/>
    <n v="251"/>
    <n v="1043.0899999999999"/>
    <x v="991"/>
    <n v="549.16999999999996"/>
    <n v="12"/>
    <n v="853"/>
    <n v="28415"/>
    <x v="2"/>
    <n v="301652"/>
    <n v="495.2"/>
    <n v="63703.95"/>
    <s v="Pacific"/>
    <n v="4.8831474103585659"/>
    <n v="102.13916666666667"/>
    <n v="1.4368933177022276"/>
    <n v="3.0883735562585048"/>
    <n v="3.0183217818849104"/>
    <n v="1.0791812460476249"/>
    <n v="2.9309490311675228"/>
    <n v="0.68869983477746655"/>
    <n v="2.0091923102108797"/>
    <n v="0.1574245250909817"/>
    <d v="2007-04-01T00:00:00"/>
  </r>
  <r>
    <n v="6439"/>
    <s v="Basic Sun Preparations"/>
    <n v="2007"/>
    <x v="7"/>
    <n v="475"/>
    <n v="1907.39"/>
    <x v="992"/>
    <n v="952.66"/>
    <n v="12"/>
    <n v="853"/>
    <n v="28415"/>
    <x v="2"/>
    <n v="301652"/>
    <n v="495.2"/>
    <n v="63703.95"/>
    <s v="Pacific"/>
    <n v="4.7183789473684214"/>
    <n v="186.76916666666668"/>
    <n v="2.62746776084408"/>
    <n v="3.3504864270862935"/>
    <n v="3.2804395013999139"/>
    <n v="1.0791812460476249"/>
    <n v="2.9309490311675228"/>
    <n v="0.67379281746142716"/>
    <n v="2.2713051810386689"/>
    <n v="0.41953739591877071"/>
    <d v="2007-05-01T00:00:00"/>
  </r>
  <r>
    <n v="6439"/>
    <s v="Basic Sun Preparations"/>
    <n v="2007"/>
    <x v="4"/>
    <n v="541"/>
    <n v="2072.16"/>
    <x v="993"/>
    <n v="869.58"/>
    <n v="12"/>
    <n v="853"/>
    <n v="28415"/>
    <x v="2"/>
    <n v="301652"/>
    <n v="495.2"/>
    <n v="63703.95"/>
    <s v="Pacific"/>
    <n v="4.5005360443622919"/>
    <n v="202.89916666666667"/>
    <n v="2.8543845252051581"/>
    <n v="3.3864615093805694"/>
    <n v="3.316423286031855"/>
    <n v="1.0791812460476249"/>
    <n v="2.9309490311675228"/>
    <n v="0.65326424427399987"/>
    <n v="2.3072802633329443"/>
    <n v="0.45551247821304625"/>
    <d v="2007-06-01T00:00:00"/>
  </r>
  <r>
    <n v="6439"/>
    <s v="Basic Sun Preparations"/>
    <n v="2007"/>
    <x v="5"/>
    <n v="386"/>
    <n v="1492.7"/>
    <x v="994"/>
    <n v="738.59"/>
    <n v="12"/>
    <n v="853"/>
    <n v="28415"/>
    <x v="2"/>
    <n v="301652"/>
    <n v="495.2"/>
    <n v="63703.95"/>
    <s v="Pacific"/>
    <n v="4.5438341968911917"/>
    <n v="146.16"/>
    <n v="2.0561781946072686"/>
    <n v="3.2440097803921062"/>
    <n v="3.1739725328179622"/>
    <n v="1.0791812460476249"/>
    <n v="2.9309490311675228"/>
    <n v="0.65742247572035128"/>
    <n v="2.1648285343444815"/>
    <n v="0.31306074922458321"/>
    <d v="2007-07-01T00:00:00"/>
  </r>
  <r>
    <n v="6439"/>
    <s v="Basic Sun Preparations"/>
    <n v="2007"/>
    <x v="6"/>
    <n v="454"/>
    <n v="1827.18"/>
    <x v="995"/>
    <n v="784.05"/>
    <n v="12"/>
    <n v="853"/>
    <n v="28415"/>
    <x v="2"/>
    <n v="301652"/>
    <n v="495.2"/>
    <n v="63703.95"/>
    <s v="Pacific"/>
    <n v="4.7289647577092504"/>
    <n v="178.91249999999999"/>
    <n v="2.5169402110199295"/>
    <n v="3.3318219303342698"/>
    <n v="3.2617813328785963"/>
    <n v="1.0791812460476249"/>
    <n v="2.9309490311675228"/>
    <n v="0.67476607747716577"/>
    <n v="2.2526406842866451"/>
    <n v="0.40087289916674673"/>
    <d v="2007-08-01T00:00:00"/>
  </r>
  <r>
    <n v="6439"/>
    <s v="Basic Sun Preparations"/>
    <n v="2007"/>
    <x v="9"/>
    <n v="832"/>
    <n v="3223.48"/>
    <x v="996"/>
    <n v="1242.69"/>
    <n v="12"/>
    <n v="853"/>
    <n v="28415"/>
    <x v="2"/>
    <n v="301652"/>
    <n v="495.2"/>
    <n v="63703.95"/>
    <s v="Pacific"/>
    <n v="4.5523557692307692"/>
    <n v="315.63"/>
    <n v="4.440281359906213"/>
    <n v="3.5783595213684523"/>
    <n v="3.5083249799863725"/>
    <n v="1.0791812460476249"/>
    <n v="2.9309490311675228"/>
    <n v="0.65823619507772835"/>
    <n v="2.4991782753208276"/>
    <n v="0.64741049020092922"/>
    <d v="2007-09-01T00:00:00"/>
  </r>
  <r>
    <n v="6439"/>
    <s v="Basic Sun Preparations"/>
    <n v="2007"/>
    <x v="11"/>
    <n v="807"/>
    <n v="3235.69"/>
    <x v="997"/>
    <n v="1124.46"/>
    <n v="12"/>
    <n v="853"/>
    <n v="28415"/>
    <x v="2"/>
    <n v="301652"/>
    <n v="495.2"/>
    <n v="63703.95"/>
    <s v="Pacific"/>
    <n v="4.7111028500619581"/>
    <n v="316.82166666666666"/>
    <n v="4.4570457209847598"/>
    <n v="3.5799961203287598"/>
    <n v="3.5099669067169783"/>
    <n v="1.0791812460476249"/>
    <n v="2.9309490311675228"/>
    <n v="0.67312258560668914"/>
    <n v="2.5008148742811347"/>
    <n v="0.64904708916123655"/>
    <d v="2007-11-01T00:00:00"/>
  </r>
  <r>
    <n v="6439"/>
    <s v="Basic Sun Preparations"/>
    <n v="2007"/>
    <x v="8"/>
    <n v="581"/>
    <n v="2127.58"/>
    <x v="998"/>
    <n v="726.42"/>
    <n v="12"/>
    <n v="853"/>
    <n v="28415"/>
    <x v="2"/>
    <n v="301652"/>
    <n v="495.2"/>
    <n v="63703.95"/>
    <s v="Pacific"/>
    <n v="4.3028055077452665"/>
    <n v="208.32749999999999"/>
    <n v="2.9307502930832356"/>
    <n v="3.3979278482562978"/>
    <n v="3.3278858991469149"/>
    <n v="1.0791812460476249"/>
    <n v="2.9309490311675228"/>
    <n v="0.6337517158659669"/>
    <n v="2.3187466022086727"/>
    <n v="0.4669788170887747"/>
    <d v="2007-12-01T00:00:00"/>
  </r>
  <r>
    <n v="6444"/>
    <s v="Basic Sun Preparations"/>
    <n v="2007"/>
    <x v="3"/>
    <n v="403"/>
    <n v="1739.03"/>
    <x v="999"/>
    <n v="822.18"/>
    <n v="12"/>
    <n v="884"/>
    <n v="30128"/>
    <x v="2"/>
    <n v="233722"/>
    <n v="604.20000000000005"/>
    <n v="74815.429999999993"/>
    <s v="Pacific"/>
    <n v="5.0705955334987598"/>
    <n v="170.28749999999999"/>
    <n v="2.3115950226244344"/>
    <n v="3.3103640156763103"/>
    <n v="3.2403070740798121"/>
    <n v="1.0791812460476249"/>
    <n v="2.9464522650130731"/>
    <n v="0.70505896953520097"/>
    <n v="2.2311827696286857"/>
    <n v="0.36391175066323722"/>
    <d v="2007-01-01T00:00:00"/>
  </r>
  <r>
    <n v="6444"/>
    <s v="Basic Sun Preparations"/>
    <n v="2007"/>
    <x v="0"/>
    <n v="368"/>
    <n v="1532.12"/>
    <x v="1000"/>
    <n v="677.17"/>
    <n v="12"/>
    <n v="884"/>
    <n v="30128"/>
    <x v="2"/>
    <n v="233722"/>
    <n v="604.20000000000005"/>
    <n v="74815.429999999993"/>
    <s v="Pacific"/>
    <n v="4.8920652173913046"/>
    <n v="150.02333333333334"/>
    <n v="2.0365158371040724"/>
    <n v="3.2553400567688309"/>
    <n v="3.1852927818088985"/>
    <n v="1.0791812460476249"/>
    <n v="2.9464522650130731"/>
    <n v="0.68949223809531335"/>
    <n v="2.1761588107212062"/>
    <n v="0.30888779175575792"/>
    <d v="2007-02-01T00:00:00"/>
  </r>
  <r>
    <n v="6444"/>
    <s v="Basic Sun Preparations"/>
    <n v="2007"/>
    <x v="1"/>
    <n v="262"/>
    <n v="1162.06"/>
    <x v="1001"/>
    <n v="519.42999999999995"/>
    <n v="12"/>
    <n v="884"/>
    <n v="30128"/>
    <x v="2"/>
    <n v="233722"/>
    <n v="604.20000000000005"/>
    <n v="74815.429999999993"/>
    <s v="Pacific"/>
    <n v="5.2119083969465647"/>
    <n v="113.79333333333334"/>
    <n v="1.5447058823529412"/>
    <n v="3.1352980653882598"/>
    <n v="3.0652285523195375"/>
    <n v="1.0791812460476249"/>
    <n v="2.9464522650130731"/>
    <n v="0.71699677406851425"/>
    <n v="2.0561168193406347"/>
    <n v="0.18884580037518661"/>
    <d v="2007-03-01T00:00:00"/>
  </r>
  <r>
    <n v="6444"/>
    <s v="Basic Sun Preparations"/>
    <n v="2007"/>
    <x v="2"/>
    <n v="464"/>
    <n v="1948.51"/>
    <x v="1002"/>
    <n v="840.66"/>
    <n v="12"/>
    <n v="884"/>
    <n v="30128"/>
    <x v="2"/>
    <n v="233722"/>
    <n v="604.20000000000005"/>
    <n v="74815.429999999993"/>
    <s v="Pacific"/>
    <n v="4.9343534482758624"/>
    <n v="190.79499999999999"/>
    <n v="2.5899773755656108"/>
    <n v="3.3597482353839285"/>
    <n v="3.289702638988691"/>
    <n v="1.0791812460476249"/>
    <n v="2.9464522650130731"/>
    <n v="0.69323025482904765"/>
    <n v="2.2805669893363039"/>
    <n v="0.41329597037085541"/>
    <d v="2007-04-01T00:00:00"/>
  </r>
  <r>
    <n v="6444"/>
    <s v="Basic Sun Preparations"/>
    <n v="2007"/>
    <x v="7"/>
    <n v="619"/>
    <n v="2616.94"/>
    <x v="1003"/>
    <n v="1087.18"/>
    <n v="12"/>
    <n v="884"/>
    <n v="30128"/>
    <x v="2"/>
    <n v="233722"/>
    <n v="604.20000000000005"/>
    <n v="74815.429999999993"/>
    <s v="Pacific"/>
    <n v="4.967851373182552"/>
    <n v="256.25833333333333"/>
    <n v="3.4786199095022625"/>
    <n v="3.4878592432795772"/>
    <n v="3.4177937654493458"/>
    <n v="1.0791812460476249"/>
    <n v="2.9464522650130731"/>
    <n v="0.69616859425945921"/>
    <n v="2.4086779972319525"/>
    <n v="0.54140697826650419"/>
    <d v="2007-05-01T00:00:00"/>
  </r>
  <r>
    <n v="6444"/>
    <s v="Basic Sun Preparations"/>
    <n v="2007"/>
    <x v="5"/>
    <n v="556"/>
    <n v="2220.73"/>
    <x v="1004"/>
    <n v="1010.51"/>
    <n v="12"/>
    <n v="884"/>
    <n v="30128"/>
    <x v="2"/>
    <n v="233722"/>
    <n v="604.20000000000005"/>
    <n v="74815.429999999993"/>
    <s v="Pacific"/>
    <n v="4.6931474820143881"/>
    <n v="217.44916666666666"/>
    <n v="2.9517986425339364"/>
    <n v="3.4165389936996498"/>
    <n v="3.3464957595218521"/>
    <n v="1.0791812460476249"/>
    <n v="2.9464522650130731"/>
    <n v="0.67146420211759239"/>
    <n v="2.3373577476520251"/>
    <n v="0.4700867286865768"/>
    <d v="2007-07-01T00:00:00"/>
  </r>
  <r>
    <n v="6444"/>
    <s v="Basic Sun Preparations"/>
    <n v="2007"/>
    <x v="6"/>
    <n v="718"/>
    <n v="2945.14"/>
    <x v="1005"/>
    <n v="1154.6199999999999"/>
    <n v="12"/>
    <n v="884"/>
    <n v="30128"/>
    <x v="2"/>
    <n v="233722"/>
    <n v="604.20000000000005"/>
    <n v="74815.429999999993"/>
    <s v="Pacific"/>
    <n v="4.8197214484679662"/>
    <n v="288.38"/>
    <n v="3.9146606334841629"/>
    <n v="3.5391463835415244"/>
    <n v="3.4691059442104963"/>
    <n v="1.0791812460476249"/>
    <n v="2.9464522650130731"/>
    <n v="0.68302193929922395"/>
    <n v="2.4599651374938993"/>
    <n v="0.59269411852845122"/>
    <d v="2007-08-01T00:00:00"/>
  </r>
  <r>
    <n v="6444"/>
    <s v="Basic Sun Preparations"/>
    <n v="2007"/>
    <x v="9"/>
    <n v="797"/>
    <n v="3224.96"/>
    <x v="1006"/>
    <n v="1164.9100000000001"/>
    <n v="12"/>
    <n v="884"/>
    <n v="30128"/>
    <x v="2"/>
    <n v="233722"/>
    <n v="604.20000000000005"/>
    <n v="74815.429999999993"/>
    <s v="Pacific"/>
    <n v="4.7546173149309912"/>
    <n v="315.7858333333333"/>
    <n v="4.2866855203619911"/>
    <n v="3.5785738889993053"/>
    <n v="3.5085243323396558"/>
    <n v="1.0791812460476249"/>
    <n v="2.9464522650130731"/>
    <n v="0.6771155676031928"/>
    <n v="2.4993926429516802"/>
    <n v="0.63212162398623206"/>
    <d v="2007-09-01T00:00:00"/>
  </r>
  <r>
    <n v="6444"/>
    <s v="Basic Sun Preparations"/>
    <n v="2007"/>
    <x v="8"/>
    <n v="744"/>
    <n v="2778.8"/>
    <x v="1007"/>
    <n v="846.65"/>
    <n v="12"/>
    <n v="884"/>
    <n v="30128"/>
    <x v="2"/>
    <n v="233722"/>
    <n v="604.20000000000005"/>
    <n v="74815.429999999993"/>
    <s v="Pacific"/>
    <n v="4.3886424731182796"/>
    <n v="272.09583333333336"/>
    <n v="3.6936085972850679"/>
    <n v="3.5139031374260732"/>
    <n v="3.4438572902023177"/>
    <n v="1.0791812460476249"/>
    <n v="2.9464522650130731"/>
    <n v="0.64233020188019441"/>
    <n v="2.4347218913784481"/>
    <n v="0.56745087241299996"/>
    <d v="2007-12-01T00:00:00"/>
  </r>
  <r>
    <n v="6464"/>
    <s v="Basic Sun Preparations"/>
    <n v="2007"/>
    <x v="3"/>
    <n v="385"/>
    <n v="1565.75"/>
    <x v="1008"/>
    <n v="767.52"/>
    <n v="15"/>
    <n v="1000"/>
    <n v="42307"/>
    <x v="2"/>
    <n v="268449"/>
    <n v="579.20000000000005"/>
    <n v="114762.76"/>
    <s v="Mid-Atlantic"/>
    <n v="4.7784675324675323"/>
    <n v="122.64733333333334"/>
    <n v="1.83971"/>
    <n v="3.2647493690281015"/>
    <n v="3.1947224203733455"/>
    <n v="1.1760912590556813"/>
    <n v="3"/>
    <n v="0.67928863951960095"/>
    <n v="2.0886581099724206"/>
    <n v="0.26474936902810164"/>
    <d v="2007-01-01T00:00:00"/>
  </r>
  <r>
    <n v="6464"/>
    <s v="Basic Sun Preparations"/>
    <n v="2007"/>
    <x v="0"/>
    <n v="351"/>
    <n v="1551.24"/>
    <x v="1009"/>
    <n v="728.77"/>
    <n v="15"/>
    <n v="1000"/>
    <n v="42307"/>
    <x v="2"/>
    <n v="268449"/>
    <n v="579.20000000000005"/>
    <n v="114762.76"/>
    <s v="Mid-Atlantic"/>
    <n v="5.1929344729344731"/>
    <n v="121.51466666666667"/>
    <n v="1.8227200000000001"/>
    <n v="3.2607199589487061"/>
    <n v="3.1906789948556549"/>
    <n v="1.1760912590556813"/>
    <n v="3"/>
    <n v="0.71541284248288184"/>
    <n v="2.0846286998930248"/>
    <n v="0.26071995894870598"/>
    <d v="2007-02-01T00:00:00"/>
  </r>
  <r>
    <n v="6464"/>
    <s v="Basic Sun Preparations"/>
    <n v="2007"/>
    <x v="1"/>
    <n v="404"/>
    <n v="1750.43"/>
    <x v="1010"/>
    <n v="900.65"/>
    <n v="15"/>
    <n v="1000"/>
    <n v="42307"/>
    <x v="2"/>
    <n v="268449"/>
    <n v="579.20000000000005"/>
    <n v="114762.76"/>
    <s v="Mid-Atlantic"/>
    <n v="5.0911138613861384"/>
    <n v="137.12066666666666"/>
    <n v="2.05681"/>
    <n v="3.3131941751353202"/>
    <n v="3.2431447479364768"/>
    <n v="1.1760912590556813"/>
    <n v="3"/>
    <n v="0.7068128100247153"/>
    <n v="2.1371029160796389"/>
    <n v="0.31319417513532033"/>
    <d v="2007-03-01T00:00:00"/>
  </r>
  <r>
    <n v="6464"/>
    <s v="Basic Sun Preparations"/>
    <n v="2007"/>
    <x v="2"/>
    <n v="544"/>
    <n v="2408.3200000000002"/>
    <x v="1011"/>
    <n v="1170.97"/>
    <n v="15"/>
    <n v="1000"/>
    <n v="42307"/>
    <x v="2"/>
    <n v="268449"/>
    <n v="579.20000000000005"/>
    <n v="114762.76"/>
    <s v="Mid-Atlantic"/>
    <n v="5.2019852941176472"/>
    <n v="188.65866666666668"/>
    <n v="2.8298800000000002"/>
    <n v="3.4517680198201282"/>
    <n v="3.3817141923037517"/>
    <n v="1.1760912590556813"/>
    <n v="3"/>
    <n v="0.71616912012194833"/>
    <n v="2.2756767607644468"/>
    <n v="0.45176801982012826"/>
    <d v="2007-04-01T00:00:00"/>
  </r>
  <r>
    <n v="6464"/>
    <s v="Basic Sun Preparations"/>
    <n v="2007"/>
    <x v="6"/>
    <n v="710"/>
    <n v="2927.64"/>
    <x v="1012"/>
    <n v="1314.15"/>
    <n v="15"/>
    <n v="1000"/>
    <n v="42307"/>
    <x v="2"/>
    <n v="268449"/>
    <n v="579.20000000000005"/>
    <n v="114762.76"/>
    <s v="Mid-Atlantic"/>
    <n v="4.845197183098592"/>
    <n v="229.33933333333334"/>
    <n v="3.4400900000000001"/>
    <n v="3.5365698047785283"/>
    <n v="3.4665176722409621"/>
    <n v="1.1760912590556813"/>
    <n v="3"/>
    <n v="0.68531145605945321"/>
    <n v="2.360478545722847"/>
    <n v="0.53656980477852845"/>
    <d v="2007-08-01T00:00:00"/>
  </r>
  <r>
    <n v="6464"/>
    <s v="Basic Sun Preparations"/>
    <n v="2007"/>
    <x v="8"/>
    <n v="710"/>
    <n v="2772.99"/>
    <x v="1013"/>
    <n v="1040.0899999999999"/>
    <n v="15"/>
    <n v="1000"/>
    <n v="42307"/>
    <x v="2"/>
    <n v="268449"/>
    <n v="579.20000000000005"/>
    <n v="114762.76"/>
    <s v="Mid-Atlantic"/>
    <n v="4.5890845070422532"/>
    <n v="217.21666666666667"/>
    <n v="3.2582499999999999"/>
    <n v="3.5129844039304507"/>
    <n v="3.4429483034211179"/>
    <n v="1.1760912590556813"/>
    <n v="3"/>
    <n v="0.66172605521137551"/>
    <n v="2.3368931448747694"/>
    <n v="0.51298440393045075"/>
    <d v="2007-12-01T00:00:00"/>
  </r>
  <r>
    <n v="6467"/>
    <s v="Basic Sun Preparations"/>
    <n v="2007"/>
    <x v="3"/>
    <n v="46"/>
    <n v="177.22"/>
    <x v="406"/>
    <n v="91.57"/>
    <n v="12"/>
    <n v="805"/>
    <n v="16276"/>
    <x v="2"/>
    <n v="62100"/>
    <n v="487.2"/>
    <n v="36238.04"/>
    <s v="Pacific"/>
    <n v="4.5267391304347822"/>
    <n v="17.352499999999999"/>
    <n v="0.25867080745341614"/>
    <n v="2.3185432991220218"/>
    <n v="2.2485127322208998"/>
    <n v="1.0791812460476249"/>
    <n v="2.9057958803678687"/>
    <n v="0.65578546744044763"/>
    <n v="1.239362053074397"/>
    <n v="-0.58725258124584678"/>
    <d v="2007-01-01T00:00:00"/>
  </r>
  <r>
    <n v="6467"/>
    <s v="Basic Sun Preparations"/>
    <n v="2007"/>
    <x v="0"/>
    <n v="58"/>
    <n v="189.15"/>
    <x v="1014"/>
    <n v="101.01"/>
    <n v="12"/>
    <n v="805"/>
    <n v="16276"/>
    <x v="2"/>
    <n v="62100"/>
    <n v="487.2"/>
    <n v="36238.04"/>
    <s v="Pacific"/>
    <n v="3.8318965517241379"/>
    <n v="18.520833333333332"/>
    <n v="0.27608695652173915"/>
    <n v="2.3468417696422512"/>
    <n v="2.2768063456287631"/>
    <n v="1.0791812460476249"/>
    <n v="2.9057958803678687"/>
    <n v="0.58341377607931399"/>
    <n v="1.2676605235946266"/>
    <n v="-0.55895411072561718"/>
    <d v="2007-02-01T00:00:00"/>
  </r>
  <r>
    <n v="6467"/>
    <s v="Basic Sun Preparations"/>
    <n v="2007"/>
    <x v="1"/>
    <n v="58"/>
    <n v="241.61"/>
    <x v="1015"/>
    <n v="127.13"/>
    <n v="12"/>
    <n v="805"/>
    <n v="16276"/>
    <x v="2"/>
    <n v="62100"/>
    <n v="487.2"/>
    <n v="36238.04"/>
    <s v="Pacific"/>
    <n v="4.8950000000000005"/>
    <n v="23.659166666666668"/>
    <n v="0.35268322981366462"/>
    <n v="2.4531806897020938"/>
    <n v="2.3831149053420688"/>
    <n v="1.0791812460476249"/>
    <n v="2.9057958803678687"/>
    <n v="0.68975269613915668"/>
    <n v="1.3739994436544691"/>
    <n v="-0.45261519066577455"/>
    <d v="2007-03-01T00:00:00"/>
  </r>
  <r>
    <n v="6467"/>
    <s v="Basic Sun Preparations"/>
    <n v="2007"/>
    <x v="2"/>
    <n v="64"/>
    <n v="269.95"/>
    <x v="1016"/>
    <n v="132.93"/>
    <n v="12"/>
    <n v="805"/>
    <n v="16276"/>
    <x v="2"/>
    <n v="62100"/>
    <n v="487.2"/>
    <n v="36238.04"/>
    <s v="Pacific"/>
    <n v="4.9564062499999997"/>
    <n v="26.434166666666666"/>
    <n v="0.39404968944099378"/>
    <n v="2.5013468699329651"/>
    <n v="2.4312833318072613"/>
    <n v="1.0791812460476249"/>
    <n v="2.9057958803678687"/>
    <n v="0.69516689594907799"/>
    <n v="1.4221656238853404"/>
    <n v="-0.40444901043490333"/>
    <d v="2007-04-01T00:00:00"/>
  </r>
  <r>
    <n v="6467"/>
    <s v="Basic Sun Preparations"/>
    <n v="2007"/>
    <x v="7"/>
    <n v="145"/>
    <n v="636.74"/>
    <x v="1017"/>
    <n v="323.87"/>
    <n v="12"/>
    <n v="805"/>
    <n v="16276"/>
    <x v="2"/>
    <n v="62100"/>
    <n v="487.2"/>
    <n v="36238.04"/>
    <s v="Pacific"/>
    <n v="5.1595862068965515"/>
    <n v="62.344999999999999"/>
    <n v="0.92936645962732922"/>
    <n v="2.8739828753219774"/>
    <n v="2.8039621330955322"/>
    <n v="1.0791812460476249"/>
    <n v="2.9057958803678687"/>
    <n v="0.71261487308700233"/>
    <n v="1.7948016292743525"/>
    <n v="-3.1813005045891248E-2"/>
    <d v="2007-05-01T00:00:00"/>
  </r>
  <r>
    <n v="6467"/>
    <s v="Basic Sun Preparations"/>
    <n v="2007"/>
    <x v="4"/>
    <n v="156"/>
    <n v="680.02"/>
    <x v="1018"/>
    <n v="331.77"/>
    <n v="12"/>
    <n v="805"/>
    <n v="16276"/>
    <x v="2"/>
    <n v="62100"/>
    <n v="487.2"/>
    <n v="36238.04"/>
    <s v="Pacific"/>
    <n v="5.1226923076923079"/>
    <n v="66.594999999999999"/>
    <n v="0.99272049689440989"/>
    <n v="2.9026228693031313"/>
    <n v="2.8325216858855113"/>
    <n v="1.0791812460476249"/>
    <n v="2.9057958803678687"/>
    <n v="0.70949827094866968"/>
    <n v="1.8234416232555064"/>
    <n v="-3.1730110647372853E-3"/>
    <d v="2007-06-01T00:00:00"/>
  </r>
  <r>
    <n v="6467"/>
    <s v="Basic Sun Preparations"/>
    <n v="2007"/>
    <x v="5"/>
    <n v="107"/>
    <n v="457.06"/>
    <x v="1019"/>
    <n v="216.86"/>
    <n v="12"/>
    <n v="805"/>
    <n v="16276"/>
    <x v="2"/>
    <n v="62100"/>
    <n v="487.2"/>
    <n v="36238.04"/>
    <s v="Pacific"/>
    <n v="5.0193457943925237"/>
    <n v="44.755833333333335"/>
    <n v="0.66716770186335406"/>
    <n v="2.7300308939537219"/>
    <n v="2.6599732152963158"/>
    <n v="1.0791812460476249"/>
    <n v="2.9057958803678687"/>
    <n v="0.70064711626851239"/>
    <n v="1.6508496479060972"/>
    <n v="-0.17576498641414645"/>
    <d v="2007-07-01T00:00:00"/>
  </r>
  <r>
    <n v="6467"/>
    <s v="Basic Sun Preparations"/>
    <n v="2007"/>
    <x v="6"/>
    <n v="78"/>
    <n v="349.73"/>
    <x v="1020"/>
    <n v="134.09"/>
    <n v="12"/>
    <n v="805"/>
    <n v="16276"/>
    <x v="2"/>
    <n v="62100"/>
    <n v="487.2"/>
    <n v="36238.04"/>
    <s v="Pacific"/>
    <n v="5.2692307692307692"/>
    <n v="34.25"/>
    <n v="0.51055900621118011"/>
    <n v="2.6138418218760693"/>
    <n v="2.5437328878872587"/>
    <n v="1.0791812460476249"/>
    <n v="2.9057958803678687"/>
    <n v="0.72174721918558882"/>
    <n v="1.5346605758284444"/>
    <n v="-0.29195405849179934"/>
    <d v="2007-08-01T00:00:00"/>
  </r>
  <r>
    <n v="6467"/>
    <s v="Basic Sun Preparations"/>
    <n v="2007"/>
    <x v="9"/>
    <n v="133"/>
    <n v="551.99"/>
    <x v="1021"/>
    <n v="250.7"/>
    <n v="12"/>
    <n v="805"/>
    <n v="16276"/>
    <x v="2"/>
    <n v="62100"/>
    <n v="487.2"/>
    <n v="36238.04"/>
    <s v="Pacific"/>
    <n v="4.8763909774436085"/>
    <n v="54.04666666666666"/>
    <n v="0.8056645962732919"/>
    <n v="2.81195016000922"/>
    <n v="2.7419312100042754"/>
    <n v="1.0791812460476249"/>
    <n v="2.9057958803678687"/>
    <n v="0.68809851904213426"/>
    <n v="1.7327689139615952"/>
    <n v="-9.3845720358648424E-2"/>
    <d v="2007-09-01T00:00:00"/>
  </r>
  <r>
    <n v="6467"/>
    <s v="Basic Sun Preparations"/>
    <n v="2007"/>
    <x v="10"/>
    <n v="481"/>
    <n v="1893.86"/>
    <x v="1022"/>
    <n v="770.21"/>
    <n v="12"/>
    <n v="805"/>
    <n v="16276"/>
    <x v="2"/>
    <n v="62100"/>
    <n v="487.2"/>
    <n v="36238.04"/>
    <s v="Pacific"/>
    <n v="4.6264656964656963"/>
    <n v="185.44416666666666"/>
    <n v="2.7643850931677019"/>
    <n v="3.3473944227560799"/>
    <n v="3.2773478714599058"/>
    <n v="1.0791812460476249"/>
    <n v="2.9057958803678687"/>
    <n v="0.6652493463822482"/>
    <n v="2.2682131767084552"/>
    <n v="0.44159854238821145"/>
    <d v="2007-10-01T00:00:00"/>
  </r>
  <r>
    <n v="6467"/>
    <s v="Basic Sun Preparations"/>
    <n v="2007"/>
    <x v="11"/>
    <n v="325"/>
    <n v="1235.8499999999999"/>
    <x v="1023"/>
    <n v="473.72"/>
    <n v="12"/>
    <n v="805"/>
    <n v="16276"/>
    <x v="2"/>
    <n v="62100"/>
    <n v="487.2"/>
    <n v="36238.04"/>
    <s v="Pacific"/>
    <n v="4.4684923076923075"/>
    <n v="121.02166666666666"/>
    <n v="1.8040496894409939"/>
    <n v="3.1620443756319068"/>
    <n v="3.0919657619133729"/>
    <n v="1.0791812460476249"/>
    <n v="2.9057958803678687"/>
    <n v="0.65016101465303222"/>
    <n v="2.0828631295842817"/>
    <n v="0.25624849526403815"/>
    <d v="2007-11-01T00:00:00"/>
  </r>
  <r>
    <n v="6467"/>
    <s v="Basic Sun Preparations"/>
    <n v="2007"/>
    <x v="8"/>
    <n v="208"/>
    <n v="775.77"/>
    <x v="1024"/>
    <n v="308.2"/>
    <n v="12"/>
    <n v="805"/>
    <n v="16276"/>
    <x v="2"/>
    <n v="62100"/>
    <n v="487.2"/>
    <n v="36238.04"/>
    <s v="Pacific"/>
    <n v="4.3822115384615383"/>
    <n v="75.958333333333329"/>
    <n v="1.1322981366459628"/>
    <n v="2.959756672990995"/>
    <n v="2.8897329808758259"/>
    <n v="1.0791812460476249"/>
    <n v="2.9057958803678687"/>
    <n v="0.64169333802823358"/>
    <n v="1.8805754269433703"/>
    <n v="5.3960792623126613E-2"/>
    <d v="2007-12-01T00:00:00"/>
  </r>
  <r>
    <n v="6476"/>
    <s v="Basic Sun Preparations"/>
    <n v="2007"/>
    <x v="3"/>
    <n v="156"/>
    <n v="612.53"/>
    <x v="1025"/>
    <n v="283.67"/>
    <n v="17"/>
    <n v="1000"/>
    <n v="22006"/>
    <x v="2"/>
    <n v="134958"/>
    <n v="584.20000000000005"/>
    <n v="52450.28"/>
    <s v="Pacific"/>
    <n v="4.6137179487179489"/>
    <n v="42.337647058823528"/>
    <n v="0.71974000000000005"/>
    <n v="2.8571756395452721"/>
    <n v="2.7871273640821115"/>
    <n v="1.2304489213782739"/>
    <n v="3"/>
    <n v="0.66405104119081038"/>
    <n v="1.626726718166998"/>
    <n v="-0.14282436045472804"/>
    <d v="2007-01-01T00:00:00"/>
  </r>
  <r>
    <n v="6476"/>
    <s v="Basic Sun Preparations"/>
    <n v="2007"/>
    <x v="0"/>
    <n v="187"/>
    <n v="708.68"/>
    <x v="1026"/>
    <n v="339.43"/>
    <n v="17"/>
    <n v="1000"/>
    <n v="22006"/>
    <x v="2"/>
    <n v="134958"/>
    <n v="584.20000000000005"/>
    <n v="52450.28"/>
    <s v="Pacific"/>
    <n v="4.4526203208556145"/>
    <n v="48.978823529411763"/>
    <n v="0.83263999999999994"/>
    <n v="2.9204572705454734"/>
    <n v="2.8504501765004733"/>
    <n v="1.2304489213782739"/>
    <n v="3"/>
    <n v="0.64861566400897441"/>
    <n v="1.6900083491671996"/>
    <n v="-7.9542729454526603E-2"/>
    <d v="2007-02-01T00:00:00"/>
  </r>
  <r>
    <n v="6476"/>
    <s v="Basic Sun Preparations"/>
    <n v="2007"/>
    <x v="1"/>
    <n v="157"/>
    <n v="614.38"/>
    <x v="1027"/>
    <n v="259.83999999999997"/>
    <n v="17"/>
    <n v="1000"/>
    <n v="22006"/>
    <x v="2"/>
    <n v="134958"/>
    <n v="584.20000000000005"/>
    <n v="52450.28"/>
    <s v="Pacific"/>
    <n v="4.5988535031847135"/>
    <n v="42.47176470588235"/>
    <n v="0.72202"/>
    <n v="2.8585492277210753"/>
    <n v="2.7884370696031868"/>
    <n v="1.2304489213782739"/>
    <n v="3"/>
    <n v="0.66264957531184188"/>
    <n v="1.6281003063428017"/>
    <n v="-0.14145077227892444"/>
    <d v="2007-03-01T00:00:00"/>
  </r>
  <r>
    <n v="6476"/>
    <s v="Basic Sun Preparations"/>
    <n v="2007"/>
    <x v="2"/>
    <n v="193"/>
    <n v="825.63"/>
    <x v="1028"/>
    <n v="421.52"/>
    <n v="17"/>
    <n v="1000"/>
    <n v="22006"/>
    <x v="2"/>
    <n v="134958"/>
    <n v="584.20000000000005"/>
    <n v="52450.28"/>
    <s v="Pacific"/>
    <n v="5.0267357512953366"/>
    <n v="57.068235294117642"/>
    <n v="0.97016000000000002"/>
    <n v="2.9868433645619543"/>
    <n v="2.9167854650459111"/>
    <n v="1.2304489213782739"/>
    <n v="3"/>
    <n v="0.70128605555418078"/>
    <n v="1.7563944431836807"/>
    <n v="-1.3156635438045459E-2"/>
    <d v="2007-04-01T00:00:00"/>
  </r>
  <r>
    <n v="6476"/>
    <s v="Basic Sun Preparations"/>
    <n v="2007"/>
    <x v="7"/>
    <n v="265"/>
    <n v="1155.6400000000001"/>
    <x v="1029"/>
    <n v="540.4"/>
    <n v="17"/>
    <n v="1000"/>
    <n v="22006"/>
    <x v="2"/>
    <n v="134958"/>
    <n v="584.20000000000005"/>
    <n v="52450.28"/>
    <s v="Pacific"/>
    <n v="5.1240754716981138"/>
    <n v="79.875294117647059"/>
    <n v="1.3578800000000002"/>
    <n v="3.1328613917113781"/>
    <n v="3.0628225656043413"/>
    <n v="1.2304489213782739"/>
    <n v="3"/>
    <n v="0.70961551777457033"/>
    <n v="1.9024124703331042"/>
    <n v="0.13286139171137817"/>
    <d v="2007-05-01T00:00:00"/>
  </r>
  <r>
    <n v="6476"/>
    <s v="Basic Sun Preparations"/>
    <n v="2007"/>
    <x v="4"/>
    <n v="346"/>
    <n v="1373.93"/>
    <x v="1030"/>
    <n v="597.97"/>
    <n v="17"/>
    <n v="1000"/>
    <n v="22006"/>
    <x v="2"/>
    <n v="134958"/>
    <n v="584.20000000000005"/>
    <n v="52450.28"/>
    <s v="Pacific"/>
    <n v="4.6661271676300577"/>
    <n v="94.969411764705882"/>
    <n v="1.6144799999999999"/>
    <n v="3.2080326693944081"/>
    <n v="3.1379646065312778"/>
    <n v="1.2304489213782739"/>
    <n v="3"/>
    <n v="0.66895657060163161"/>
    <n v="1.9775837480161342"/>
    <n v="0.2080326693944082"/>
    <d v="2007-06-01T00:00:00"/>
  </r>
  <r>
    <n v="6476"/>
    <s v="Basic Sun Preparations"/>
    <n v="2007"/>
    <x v="5"/>
    <n v="281"/>
    <n v="1187.32"/>
    <x v="1031"/>
    <n v="623.42999999999995"/>
    <n v="17"/>
    <n v="1000"/>
    <n v="22006"/>
    <x v="2"/>
    <n v="134958"/>
    <n v="584.20000000000005"/>
    <n v="52450.28"/>
    <s v="Pacific"/>
    <n v="4.9653024911032029"/>
    <n v="82.07352941176471"/>
    <n v="1.3952500000000001"/>
    <n v="3.1446520311886981"/>
    <n v="3.0745677834067715"/>
    <n v="1.2304489213782739"/>
    <n v="3"/>
    <n v="0.69594571128361815"/>
    <n v="1.9142031098104242"/>
    <n v="0.14465203118869807"/>
    <d v="2007-07-01T00:00:00"/>
  </r>
  <r>
    <n v="6476"/>
    <s v="Basic Sun Preparations"/>
    <n v="2007"/>
    <x v="6"/>
    <n v="271"/>
    <n v="1071.94"/>
    <x v="1032"/>
    <n v="507.2"/>
    <n v="17"/>
    <n v="1000"/>
    <n v="22006"/>
    <x v="2"/>
    <n v="134958"/>
    <n v="584.20000000000005"/>
    <n v="52450.28"/>
    <s v="Pacific"/>
    <n v="4.6482287822878234"/>
    <n v="74.098235294117657"/>
    <n v="1.2596700000000001"/>
    <n v="3.1002567864270616"/>
    <n v="3.0301704771495057"/>
    <n v="1.2304489213782739"/>
    <n v="3"/>
    <n v="0.6672874955526561"/>
    <n v="1.8698078650487879"/>
    <n v="0.10025678642706178"/>
    <d v="2007-08-01T00:00:00"/>
  </r>
  <r>
    <n v="6476"/>
    <s v="Basic Sun Preparations"/>
    <n v="2007"/>
    <x v="9"/>
    <n v="575"/>
    <n v="2137.89"/>
    <x v="1033"/>
    <n v="913.18"/>
    <n v="17"/>
    <n v="1000"/>
    <n v="22006"/>
    <x v="2"/>
    <n v="134958"/>
    <n v="584.20000000000005"/>
    <n v="52450.28"/>
    <s v="Pacific"/>
    <n v="4.3687652173913039"/>
    <n v="147.7670588235294"/>
    <n v="2.5120399999999998"/>
    <n v="3.4000265505273268"/>
    <n v="3.3299853558671488"/>
    <n v="1.2304489213782739"/>
    <n v="3"/>
    <n v="0.6403587058376965"/>
    <n v="2.1695776291490532"/>
    <n v="0.400026550527327"/>
    <d v="2007-09-01T00:00:00"/>
  </r>
  <r>
    <n v="6476"/>
    <s v="Basic Sun Preparations"/>
    <n v="2007"/>
    <x v="11"/>
    <n v="519"/>
    <n v="1940.51"/>
    <x v="1034"/>
    <n v="924.02"/>
    <n v="17"/>
    <n v="1000"/>
    <n v="22006"/>
    <x v="2"/>
    <n v="134958"/>
    <n v="584.20000000000005"/>
    <n v="52450.28"/>
    <s v="Pacific"/>
    <n v="4.3937957610789979"/>
    <n v="134.14000000000001"/>
    <n v="2.2803800000000001"/>
    <n v="3.3580072233829066"/>
    <n v="3.2879158851247987"/>
    <n v="1.2304489213782739"/>
    <n v="3"/>
    <n v="0.64283986553444883"/>
    <n v="2.1275583020046329"/>
    <n v="0.35800722338290669"/>
    <d v="2007-11-01T00:00:00"/>
  </r>
  <r>
    <n v="6476"/>
    <s v="Basic Sun Preparations"/>
    <n v="2007"/>
    <x v="8"/>
    <n v="325"/>
    <n v="1236.3800000000001"/>
    <x v="1035"/>
    <n v="633.66"/>
    <n v="17"/>
    <n v="1000"/>
    <n v="22006"/>
    <x v="2"/>
    <n v="134958"/>
    <n v="584.20000000000005"/>
    <n v="52450.28"/>
    <s v="Pacific"/>
    <n v="4.4702769230769226"/>
    <n v="85.461176470588228"/>
    <n v="1.4528399999999999"/>
    <n v="3.1622177884595892"/>
    <n v="3.0921519711891561"/>
    <n v="1.2304489213782739"/>
    <n v="3"/>
    <n v="0.65033442748071502"/>
    <n v="1.9317688670813156"/>
    <n v="0.16221778845958942"/>
    <d v="2007-12-01T00:00:00"/>
  </r>
  <r>
    <n v="6485"/>
    <s v="Basic Sun Preparations"/>
    <n v="2007"/>
    <x v="3"/>
    <n v="199"/>
    <n v="935.1"/>
    <x v="1036"/>
    <n v="307.29000000000002"/>
    <n v="16"/>
    <n v="785"/>
    <n v="18329"/>
    <x v="2"/>
    <n v="124512"/>
    <n v="446"/>
    <n v="46173.02"/>
    <s v="Pacific"/>
    <n v="5.5217085427135677"/>
    <n v="68.676249999999996"/>
    <n v="1.3997707006369426"/>
    <n v="3.0409265555634044"/>
    <n v="2.9708580569965024"/>
    <n v="1.2041199826559248"/>
    <n v="2.8948696567452528"/>
    <n v="0.7420734791536977"/>
    <n v="1.8368065729074796"/>
    <n v="0.14605689881815179"/>
    <d v="2007-01-01T00:00:00"/>
  </r>
  <r>
    <n v="6485"/>
    <s v="Basic Sun Preparations"/>
    <n v="2007"/>
    <x v="0"/>
    <n v="182"/>
    <n v="760.92"/>
    <x v="1037"/>
    <n v="273.37"/>
    <n v="16"/>
    <n v="785"/>
    <n v="18329"/>
    <x v="2"/>
    <n v="124512"/>
    <n v="446"/>
    <n v="46173.02"/>
    <s v="Pacific"/>
    <n v="4.9130769230769227"/>
    <n v="55.886249999999997"/>
    <n v="1.1390828025477706"/>
    <n v="2.951424951836223"/>
    <n v="2.8813389992345861"/>
    <n v="1.2041199826559248"/>
    <n v="2.8948696567452528"/>
    <n v="0.69135356385114821"/>
    <n v="1.7473049691802982"/>
    <n v="5.6555295090970452E-2"/>
    <d v="2007-02-01T00:00:00"/>
  </r>
  <r>
    <n v="6485"/>
    <s v="Basic Sun Preparations"/>
    <n v="2007"/>
    <x v="1"/>
    <n v="203"/>
    <n v="1076.75"/>
    <x v="1038"/>
    <n v="509.8"/>
    <n v="16"/>
    <n v="785"/>
    <n v="18329"/>
    <x v="2"/>
    <n v="124512"/>
    <n v="446"/>
    <n v="46173.02"/>
    <s v="Pacific"/>
    <n v="6.2326108374384237"/>
    <n v="79.076250000000002"/>
    <n v="1.6117452229299363"/>
    <n v="3.1021660484199312"/>
    <n v="3.0321148804346376"/>
    <n v="1.2041199826559248"/>
    <n v="2.8948696567452528"/>
    <n v="0.79467001050671837"/>
    <n v="1.8980460657640066"/>
    <n v="0.20729639167467873"/>
    <d v="2007-03-01T00:00:00"/>
  </r>
  <r>
    <n v="6485"/>
    <s v="Basic Sun Preparations"/>
    <n v="2007"/>
    <x v="2"/>
    <n v="131"/>
    <n v="633.15"/>
    <x v="1039"/>
    <n v="212.37"/>
    <n v="16"/>
    <n v="785"/>
    <n v="18329"/>
    <x v="2"/>
    <n v="124512"/>
    <n v="446"/>
    <n v="46173.02"/>
    <s v="Pacific"/>
    <n v="5.6793129770992365"/>
    <n v="46.499375000000001"/>
    <n v="0.94775796178343952"/>
    <n v="2.8715670982152259"/>
    <n v="2.8015066112100895"/>
    <n v="1.2041199826559248"/>
    <n v="2.8948696567452528"/>
    <n v="0.75429580255946149"/>
    <n v="1.6674471155593011"/>
    <n v="-2.3302558530026718E-2"/>
    <d v="2007-04-01T00:00:00"/>
  </r>
  <r>
    <n v="6485"/>
    <s v="Basic Sun Preparations"/>
    <n v="2007"/>
    <x v="7"/>
    <n v="225"/>
    <n v="1119.2"/>
    <x v="1040"/>
    <n v="436.06"/>
    <n v="16"/>
    <n v="785"/>
    <n v="18329"/>
    <x v="2"/>
    <n v="124512"/>
    <n v="446"/>
    <n v="46173.02"/>
    <s v="Pacific"/>
    <n v="5.8450666666666669"/>
    <n v="82.196250000000006"/>
    <n v="1.6753375796178345"/>
    <n v="3.1189719870395631"/>
    <n v="3.0489077014837713"/>
    <n v="1.2041199826559248"/>
    <n v="2.8948696567452528"/>
    <n v="0.76678946892820044"/>
    <n v="1.9148520043836381"/>
    <n v="0.2241023302943104"/>
    <d v="2007-05-01T00:00:00"/>
  </r>
  <r>
    <n v="6485"/>
    <s v="Basic Sun Preparations"/>
    <n v="2007"/>
    <x v="4"/>
    <n v="270"/>
    <n v="1245.72"/>
    <x v="1041"/>
    <n v="515.38"/>
    <n v="16"/>
    <n v="785"/>
    <n v="18329"/>
    <x v="2"/>
    <n v="124512"/>
    <n v="446"/>
    <n v="46173.02"/>
    <s v="Pacific"/>
    <n v="5.421666666666666"/>
    <n v="91.490624999999994"/>
    <n v="1.8647770700636941"/>
    <n v="3.1654965770571972"/>
    <n v="3.0954204370902638"/>
    <n v="1.2041199826559248"/>
    <n v="2.8948696567452528"/>
    <n v="0.73413281289820986"/>
    <n v="1.9613765944012724"/>
    <n v="0.27062692031194469"/>
    <d v="2007-06-01T00:00:00"/>
  </r>
  <r>
    <n v="6485"/>
    <s v="Basic Sun Preparations"/>
    <n v="2007"/>
    <x v="5"/>
    <n v="205"/>
    <n v="912.3"/>
    <x v="1042"/>
    <n v="373.43"/>
    <n v="16"/>
    <n v="785"/>
    <n v="18329"/>
    <x v="2"/>
    <n v="124512"/>
    <n v="446"/>
    <n v="46173.02"/>
    <s v="Pacific"/>
    <n v="5.2289268292682927"/>
    <n v="66.995625000000004"/>
    <n v="1.365515923566879"/>
    <n v="3.0301664256493503"/>
    <n v="2.9601376748637946"/>
    <n v="1.2041199826559248"/>
    <n v="2.8948696567452528"/>
    <n v="0.71841256459359604"/>
    <n v="1.8260464429934256"/>
    <n v="0.13529676890409775"/>
    <d v="2007-07-01T00:00:00"/>
  </r>
  <r>
    <n v="6485"/>
    <s v="Basic Sun Preparations"/>
    <n v="2007"/>
    <x v="6"/>
    <n v="249"/>
    <n v="1060.05"/>
    <x v="1043"/>
    <n v="432.46"/>
    <n v="16"/>
    <n v="785"/>
    <n v="18329"/>
    <x v="2"/>
    <n v="124512"/>
    <n v="446"/>
    <n v="46173.02"/>
    <s v="Pacific"/>
    <n v="5.0022891566265058"/>
    <n v="77.848124999999996"/>
    <n v="1.5867133757961782"/>
    <n v="3.0953681395477339"/>
    <n v="3.0253263503704035"/>
    <n v="1.2041199826559248"/>
    <n v="2.8948696567452528"/>
    <n v="0.69916879245199781"/>
    <n v="1.8912481568918094"/>
    <n v="0.20049848280248156"/>
    <d v="2007-08-01T00:00:00"/>
  </r>
  <r>
    <n v="6485"/>
    <s v="Basic Sun Preparations"/>
    <n v="2007"/>
    <x v="9"/>
    <n v="355"/>
    <n v="1439.31"/>
    <x v="1044"/>
    <n v="492.56"/>
    <n v="16"/>
    <n v="785"/>
    <n v="18329"/>
    <x v="2"/>
    <n v="124512"/>
    <n v="446"/>
    <n v="46173.02"/>
    <s v="Pacific"/>
    <n v="4.7642253521126756"/>
    <n v="105.70625"/>
    <n v="2.1545222929936303"/>
    <n v="3.2282206488684229"/>
    <n v="3.1581543427829146"/>
    <n v="1.2041199826559248"/>
    <n v="2.8948696567452528"/>
    <n v="0.67799229581332887"/>
    <n v="2.0241006662124983"/>
    <n v="0.33335099212317043"/>
    <d v="2007-09-01T00:00:00"/>
  </r>
  <r>
    <n v="6485"/>
    <s v="Basic Sun Preparations"/>
    <n v="2007"/>
    <x v="10"/>
    <n v="796"/>
    <n v="3367.2"/>
    <x v="1045"/>
    <n v="1077.95"/>
    <n v="16"/>
    <n v="785"/>
    <n v="18329"/>
    <x v="2"/>
    <n v="124512"/>
    <n v="446"/>
    <n v="46173.02"/>
    <s v="Pacific"/>
    <n v="4.9707663316582913"/>
    <n v="247.295625"/>
    <n v="5.0404203821656051"/>
    <n v="3.5973364158180092"/>
    <n v="3.5272689127399661"/>
    <n v="1.2041199826559248"/>
    <n v="2.8948696567452528"/>
    <n v="0.69642334808034001"/>
    <n v="2.3932164331620842"/>
    <n v="0.70246675907275657"/>
    <d v="2007-10-01T00:00:00"/>
  </r>
  <r>
    <n v="6485"/>
    <s v="Basic Sun Preparations"/>
    <n v="2007"/>
    <x v="11"/>
    <n v="601"/>
    <n v="2461.1799999999998"/>
    <x v="1046"/>
    <n v="804.12"/>
    <n v="16"/>
    <n v="785"/>
    <n v="18329"/>
    <x v="2"/>
    <n v="124512"/>
    <n v="446"/>
    <n v="46173.02"/>
    <s v="Pacific"/>
    <n v="4.8119966722129783"/>
    <n v="180.75062500000001"/>
    <n v="3.6840891719745228"/>
    <n v="3.4611997903297236"/>
    <n v="3.3911433772737314"/>
    <n v="1.2041199826559248"/>
    <n v="2.8948696567452528"/>
    <n v="0.68232531832698418"/>
    <n v="2.257079807673799"/>
    <n v="0.56633013358447115"/>
    <d v="2007-11-01T00:00:00"/>
  </r>
  <r>
    <n v="6485"/>
    <s v="Basic Sun Preparations"/>
    <n v="2007"/>
    <x v="8"/>
    <n v="385"/>
    <n v="1578.22"/>
    <x v="1047"/>
    <n v="495.13"/>
    <n v="16"/>
    <n v="785"/>
    <n v="18329"/>
    <x v="2"/>
    <n v="124512"/>
    <n v="446"/>
    <n v="46173.02"/>
    <s v="Pacific"/>
    <n v="4.8166493506493513"/>
    <n v="115.90062500000001"/>
    <n v="2.3623057324840766"/>
    <n v="3.268205760580861"/>
    <n v="3.1981675426797098"/>
    <n v="1.2041199826559248"/>
    <n v="2.8948696567452528"/>
    <n v="0.68274503107236029"/>
    <n v="2.0640857779249364"/>
    <n v="0.37333610383560845"/>
    <d v="2007-12-01T00:00:00"/>
  </r>
  <r>
    <n v="6488"/>
    <s v="Basic Sun Preparations"/>
    <n v="2007"/>
    <x v="3"/>
    <n v="152"/>
    <n v="645.34"/>
    <x v="1048"/>
    <n v="247.77"/>
    <n v="12"/>
    <n v="769"/>
    <n v="20908"/>
    <x v="2"/>
    <n v="73553"/>
    <n v="455.2"/>
    <n v="48737.06"/>
    <s v="Pacific"/>
    <n v="4.9890789473684212"/>
    <n v="63.195"/>
    <n v="0.98613784135240579"/>
    <n v="2.8798639642301538"/>
    <n v="2.8097885847427815"/>
    <n v="1.0791812460476249"/>
    <n v="2.885926339801431"/>
    <n v="0.69802037628538127"/>
    <n v="1.8006827181825291"/>
    <n v="-6.0623755712771602E-3"/>
    <d v="2007-01-01T00:00:00"/>
  </r>
  <r>
    <n v="6488"/>
    <s v="Basic Sun Preparations"/>
    <n v="2007"/>
    <x v="0"/>
    <n v="116"/>
    <n v="568.91"/>
    <x v="1049"/>
    <n v="282.11"/>
    <n v="12"/>
    <n v="769"/>
    <n v="20908"/>
    <x v="2"/>
    <n v="73553"/>
    <n v="455.2"/>
    <n v="48737.06"/>
    <s v="Pacific"/>
    <n v="5.7629310344827589"/>
    <n v="55.708333333333336"/>
    <n v="0.86931079323797145"/>
    <n v="2.8251014115980033"/>
    <n v="2.7550435676342677"/>
    <n v="1.0791812460476249"/>
    <n v="2.885926339801431"/>
    <n v="0.76064342237108473"/>
    <n v="1.7459201655503784"/>
    <n v="-6.0824928203427837E-2"/>
    <d v="2007-02-01T00:00:00"/>
  </r>
  <r>
    <n v="6488"/>
    <s v="Basic Sun Preparations"/>
    <n v="2007"/>
    <x v="1"/>
    <n v="125"/>
    <n v="480.25"/>
    <x v="1050"/>
    <n v="202.92"/>
    <n v="12"/>
    <n v="769"/>
    <n v="20908"/>
    <x v="2"/>
    <n v="73553"/>
    <n v="455.2"/>
    <n v="48737.06"/>
    <s v="Pacific"/>
    <n v="4.5150399999999999"/>
    <n v="47.031666666666666"/>
    <n v="0.73391417425227568"/>
    <n v="2.7515716152106986"/>
    <n v="2.6814673735337311"/>
    <n v="1.0791812460476249"/>
    <n v="2.885926339801431"/>
    <n v="0.65466160220264202"/>
    <n v="1.6723903691630737"/>
    <n v="-0.13435472459073261"/>
    <d v="2007-03-01T00:00:00"/>
  </r>
  <r>
    <n v="6488"/>
    <s v="Basic Sun Preparations"/>
    <n v="2007"/>
    <x v="2"/>
    <n v="140"/>
    <n v="602.55999999999995"/>
    <x v="1051"/>
    <n v="244.61"/>
    <n v="12"/>
    <n v="769"/>
    <n v="20908"/>
    <x v="2"/>
    <n v="73553"/>
    <n v="455.2"/>
    <n v="48737.06"/>
    <s v="Pacific"/>
    <n v="5.0576428571428576"/>
    <n v="59.005833333333335"/>
    <n v="0.92076723016905082"/>
    <n v="2.8500761942871944"/>
    <n v="2.7800002983365708"/>
    <n v="1.0791812460476249"/>
    <n v="2.885926339801431"/>
    <n v="0.70394815860895632"/>
    <n v="1.7708949482395695"/>
    <n v="-3.5850145514236716E-2"/>
    <d v="2007-04-01T00:00:00"/>
  </r>
  <r>
    <n v="6488"/>
    <s v="Basic Sun Preparations"/>
    <n v="2007"/>
    <x v="7"/>
    <n v="312"/>
    <n v="1279.6600000000001"/>
    <x v="1052"/>
    <n v="417.51"/>
    <n v="12"/>
    <n v="769"/>
    <n v="20908"/>
    <x v="2"/>
    <n v="73553"/>
    <n v="455.2"/>
    <n v="48737.06"/>
    <s v="Pacific"/>
    <n v="4.8197435897435899"/>
    <n v="125.31333333333333"/>
    <n v="1.9554746423927178"/>
    <n v="3.1771785284146534"/>
    <n v="3.1070945948522195"/>
    <n v="1.0791812460476249"/>
    <n v="2.885926339801431"/>
    <n v="0.68302393439621067"/>
    <n v="2.0979972823670288"/>
    <n v="0.29125218861322238"/>
    <d v="2007-05-01T00:00:00"/>
  </r>
  <r>
    <n v="6488"/>
    <s v="Basic Sun Preparations"/>
    <n v="2007"/>
    <x v="4"/>
    <n v="288"/>
    <n v="1275.95"/>
    <x v="1053"/>
    <n v="483.97"/>
    <n v="12"/>
    <n v="769"/>
    <n v="20908"/>
    <x v="2"/>
    <n v="73553"/>
    <n v="455.2"/>
    <n v="48737.06"/>
    <s v="Pacific"/>
    <n v="5.2062500000000007"/>
    <n v="124.95"/>
    <n v="1.9498049414824448"/>
    <n v="3.1759175065100935"/>
    <n v="3.1058336562428619"/>
    <n v="1.0791812460476249"/>
    <n v="2.885926339801431"/>
    <n v="0.71652501875086283"/>
    <n v="2.0967362604624689"/>
    <n v="0.28999116670866265"/>
    <d v="2007-06-01T00:00:00"/>
  </r>
  <r>
    <n v="6488"/>
    <s v="Basic Sun Preparations"/>
    <n v="2007"/>
    <x v="5"/>
    <n v="214"/>
    <n v="871.76"/>
    <x v="1054"/>
    <n v="376.15"/>
    <n v="12"/>
    <n v="769"/>
    <n v="20908"/>
    <x v="2"/>
    <n v="73553"/>
    <n v="455.2"/>
    <n v="48737.06"/>
    <s v="Pacific"/>
    <n v="4.7864018691588788"/>
    <n v="85.357500000000002"/>
    <n v="1.3319765929778933"/>
    <n v="3.0104229327814651"/>
    <n v="2.9403969378890351"/>
    <n v="1.0791812460476249"/>
    <n v="2.885926339801431"/>
    <n v="0.68000915943227436"/>
    <n v="1.9312416867338404"/>
    <n v="0.12449659298003415"/>
    <d v="2007-07-01T00:00:00"/>
  </r>
  <r>
    <n v="6488"/>
    <s v="Basic Sun Preparations"/>
    <n v="2007"/>
    <x v="6"/>
    <n v="207"/>
    <n v="889.77"/>
    <x v="1055"/>
    <n v="316.63"/>
    <n v="12"/>
    <n v="769"/>
    <n v="20908"/>
    <x v="2"/>
    <n v="73553"/>
    <n v="455.2"/>
    <n v="48737.06"/>
    <s v="Pacific"/>
    <n v="5.0509661835748787"/>
    <n v="87.129166666666663"/>
    <n v="1.3596228868660598"/>
    <n v="3.0193448063596868"/>
    <n v="2.949277758734909"/>
    <n v="1.0791812460476249"/>
    <n v="2.885926339801431"/>
    <n v="0.70337446090276923"/>
    <n v="1.9401635603120622"/>
    <n v="0.13341846655825595"/>
    <d v="2007-08-01T00:00:00"/>
  </r>
  <r>
    <n v="6488"/>
    <s v="Basic Sun Preparations"/>
    <n v="2007"/>
    <x v="9"/>
    <n v="354"/>
    <n v="1425.57"/>
    <x v="1056"/>
    <n v="448.62"/>
    <n v="12"/>
    <n v="769"/>
    <n v="20908"/>
    <x v="2"/>
    <n v="73553"/>
    <n v="455.2"/>
    <n v="48737.06"/>
    <s v="Pacific"/>
    <n v="4.7317514124293787"/>
    <n v="139.58666666666667"/>
    <n v="2.1782054616384916"/>
    <n v="3.2240251824605388"/>
    <n v="3.1539885474029941"/>
    <n v="1.0791812460476249"/>
    <n v="2.885926339801431"/>
    <n v="0.67502192043475095"/>
    <n v="2.1448439364129142"/>
    <n v="0.33809884265910778"/>
    <d v="2007-09-01T00:00:00"/>
  </r>
  <r>
    <n v="6488"/>
    <s v="Basic Sun Preparations"/>
    <n v="2007"/>
    <x v="11"/>
    <n v="582"/>
    <n v="2420.65"/>
    <x v="1057"/>
    <n v="780.93"/>
    <n v="12"/>
    <n v="769"/>
    <n v="20908"/>
    <x v="2"/>
    <n v="73553"/>
    <n v="455.2"/>
    <n v="48737.06"/>
    <s v="Pacific"/>
    <n v="4.8872164948453607"/>
    <n v="237.03"/>
    <n v="3.6987776332899873"/>
    <n v="3.4539845625637073"/>
    <n v="3.3839319996618311"/>
    <n v="1.0791812460476249"/>
    <n v="2.885926339801431"/>
    <n v="0.68906157791381872"/>
    <n v="2.3748033165160822"/>
    <n v="0.56805822276227613"/>
    <d v="2007-11-01T00:00:00"/>
  </r>
  <r>
    <n v="6488"/>
    <s v="Basic Sun Preparations"/>
    <n v="2007"/>
    <x v="8"/>
    <n v="263"/>
    <n v="1054.72"/>
    <x v="1058"/>
    <n v="482.99"/>
    <n v="12"/>
    <n v="769"/>
    <n v="20908"/>
    <x v="2"/>
    <n v="73553"/>
    <n v="455.2"/>
    <n v="48737.06"/>
    <s v="Pacific"/>
    <n v="4.7125475285171108"/>
    <n v="103.28333333333335"/>
    <n v="1.6117035110533162"/>
    <n v="3.0932114918136602"/>
    <n v="3.0231371813449841"/>
    <n v="1.0791812460476249"/>
    <n v="2.885926339801431"/>
    <n v="0.67325574332390214"/>
    <n v="2.0140302457660351"/>
    <n v="0.20728515201222902"/>
    <d v="2007-12-01T00:00:00"/>
  </r>
  <r>
    <n v="6502"/>
    <s v="Basic Sun Preparations"/>
    <n v="2007"/>
    <x v="2"/>
    <n v="301"/>
    <n v="1293.19"/>
    <x v="1059"/>
    <n v="588.91"/>
    <n v="15"/>
    <n v="710"/>
    <n v="26603"/>
    <x v="2"/>
    <n v="91146"/>
    <n v="444.2"/>
    <n v="66751.89"/>
    <s v="Mid-Atlantic"/>
    <n v="5.0485382059800665"/>
    <n v="101.30733333333333"/>
    <n v="2.1402957746478872"/>
    <n v="3.1817321428259109"/>
    <n v="3.1116623376332933"/>
    <n v="1.1760912590556813"/>
    <n v="2.8512583487190755"/>
    <n v="0.70316564723206743"/>
    <n v="2.0056408837702295"/>
    <n v="0.33047379410683547"/>
    <d v="2007-04-01T00:00:00"/>
  </r>
  <r>
    <n v="6502"/>
    <s v="Basic Sun Preparations"/>
    <n v="2007"/>
    <x v="7"/>
    <n v="395"/>
    <n v="1730.92"/>
    <x v="1060"/>
    <n v="762.94"/>
    <n v="15"/>
    <n v="710"/>
    <n v="26603"/>
    <x v="2"/>
    <n v="91146"/>
    <n v="444.2"/>
    <n v="66751.89"/>
    <s v="Mid-Atlantic"/>
    <n v="5.1493670886075948"/>
    <n v="135.6"/>
    <n v="2.8647887323943664"/>
    <n v="3.308350948586726"/>
    <n v="3.238276996031701"/>
    <n v="1.1760912590556813"/>
    <n v="2.8512583487190755"/>
    <n v="0.7117538529602655"/>
    <n v="2.1322596895310446"/>
    <n v="0.45709259986765055"/>
    <d v="2007-05-01T00:00:00"/>
  </r>
  <r>
    <n v="6502"/>
    <s v="Basic Sun Preparations"/>
    <n v="2007"/>
    <x v="4"/>
    <n v="486"/>
    <n v="2106.88"/>
    <x v="1061"/>
    <n v="853.12"/>
    <n v="15"/>
    <n v="710"/>
    <n v="26603"/>
    <x v="2"/>
    <n v="91146"/>
    <n v="444.2"/>
    <n v="66751.89"/>
    <s v="Mid-Atlantic"/>
    <n v="5.0938271604938272"/>
    <n v="165.04"/>
    <n v="3.4867605633802814"/>
    <n v="3.3936804740207762"/>
    <n v="3.3236398005241194"/>
    <n v="1.1760912590556813"/>
    <n v="2.8512583487190755"/>
    <n v="0.70704420475848306"/>
    <n v="2.2175892149650953"/>
    <n v="0.54242212530170109"/>
    <d v="2007-06-01T00:00:00"/>
  </r>
  <r>
    <n v="6502"/>
    <s v="Basic Sun Preparations"/>
    <n v="2007"/>
    <x v="5"/>
    <n v="368"/>
    <n v="1493.07"/>
    <x v="1062"/>
    <n v="622.35"/>
    <n v="15"/>
    <n v="710"/>
    <n v="26603"/>
    <x v="2"/>
    <n v="91146"/>
    <n v="444.2"/>
    <n v="66751.89"/>
    <s v="Mid-Atlantic"/>
    <n v="4.7676902173913041"/>
    <n v="116.96733333333333"/>
    <n v="2.4711408450704226"/>
    <n v="3.244155847862022"/>
    <n v="3.1740801693466478"/>
    <n v="1.1760912590556813"/>
    <n v="2.8512583487190755"/>
    <n v="0.6783080291885043"/>
    <n v="2.0680645888063407"/>
    <n v="0.39289749914294675"/>
    <d v="2007-07-01T00:00:00"/>
  </r>
  <r>
    <n v="6502"/>
    <s v="Basic Sun Preparations"/>
    <n v="2007"/>
    <x v="6"/>
    <n v="357"/>
    <n v="1331.03"/>
    <x v="1063"/>
    <n v="574.61"/>
    <n v="15"/>
    <n v="710"/>
    <n v="26603"/>
    <x v="2"/>
    <n v="91146"/>
    <n v="444.2"/>
    <n v="66751.89"/>
    <s v="Mid-Atlantic"/>
    <n v="4.3813445378151261"/>
    <n v="104.27600000000001"/>
    <n v="2.2030140845070423"/>
    <n v="3.1942756224491147"/>
    <n v="3.1241878441205264"/>
    <n v="1.1760912590556813"/>
    <n v="2.8512583487190755"/>
    <n v="0.64160740633692137"/>
    <n v="2.0181843633934333"/>
    <n v="0.34301727373003926"/>
    <d v="2007-08-01T00:00:00"/>
  </r>
  <r>
    <n v="6502"/>
    <s v="Basic Sun Preparations"/>
    <n v="2007"/>
    <x v="9"/>
    <n v="646"/>
    <n v="2518.1999999999998"/>
    <x v="1064"/>
    <n v="1100.5899999999999"/>
    <n v="15"/>
    <n v="710"/>
    <n v="26603"/>
    <x v="2"/>
    <n v="91146"/>
    <n v="444.2"/>
    <n v="66751.89"/>
    <s v="Mid-Atlantic"/>
    <n v="4.5805882352941172"/>
    <n v="197.27066666666667"/>
    <n v="4.1676901408450702"/>
    <n v="3.4711537713129581"/>
    <n v="3.4010902195951336"/>
    <n v="1.1760912590556813"/>
    <n v="2.8512583487190755"/>
    <n v="0.66092125331787421"/>
    <n v="2.2950625122572772"/>
    <n v="0.61989542259388297"/>
    <d v="2007-09-01T00:00:00"/>
  </r>
  <r>
    <n v="6502"/>
    <s v="Basic Sun Preparations"/>
    <n v="2007"/>
    <x v="8"/>
    <n v="395"/>
    <n v="1530.42"/>
    <x v="1065"/>
    <n v="614.19000000000005"/>
    <n v="15"/>
    <n v="710"/>
    <n v="26603"/>
    <x v="2"/>
    <n v="91146"/>
    <n v="444.2"/>
    <n v="66751.89"/>
    <s v="Mid-Atlantic"/>
    <n v="4.5527594936708855"/>
    <n v="119.88933333333333"/>
    <n v="2.5328732394366198"/>
    <n v="3.2548718042850942"/>
    <n v="3.1848106325503966"/>
    <n v="1.1760912590556813"/>
    <n v="2.8512583487190755"/>
    <n v="0.65827470865863402"/>
    <n v="2.0787805452294132"/>
    <n v="0.40361345556601907"/>
    <d v="2007-12-01T00:00:00"/>
  </r>
  <r>
    <n v="6502"/>
    <s v="Basic Sun Preparations"/>
    <n v="2007"/>
    <x v="3"/>
    <n v="194"/>
    <n v="739.9"/>
    <x v="1066"/>
    <n v="417.26"/>
    <n v="15"/>
    <n v="710"/>
    <n v="26603"/>
    <x v="2"/>
    <n v="91146"/>
    <n v="444.2"/>
    <n v="66751.89"/>
    <s v="Mid-Atlantic"/>
    <n v="4.4818041237113402"/>
    <n v="57.964666666666666"/>
    <n v="1.2246056338028168"/>
    <n v="2.93925460179678"/>
    <n v="2.8691730273216831"/>
    <n v="1.1760912590556813"/>
    <n v="2.8512583487190755"/>
    <n v="0.6514528718665541"/>
    <n v="1.7631633427410989"/>
    <n v="8.7996253077704811E-2"/>
    <d v="2007-01-01T00:00:00"/>
  </r>
  <r>
    <n v="6502"/>
    <s v="Basic Sun Preparations"/>
    <n v="2007"/>
    <x v="0"/>
    <n v="208"/>
    <n v="878.9"/>
    <x v="1067"/>
    <n v="414.54"/>
    <n v="15"/>
    <n v="710"/>
    <n v="26603"/>
    <x v="2"/>
    <n v="91146"/>
    <n v="444.2"/>
    <n v="66751.89"/>
    <s v="Mid-Atlantic"/>
    <n v="4.9653365384615382"/>
    <n v="68.852666666666664"/>
    <n v="1.4546338028169015"/>
    <n v="3.0140120242178483"/>
    <n v="2.9439394644722165"/>
    <n v="1.1760912590556813"/>
    <n v="2.8512583487190755"/>
    <n v="0.69594868925508691"/>
    <n v="1.8379207651621672"/>
    <n v="0.16275367549877326"/>
    <d v="2007-02-01T00:00:00"/>
  </r>
  <r>
    <n v="6502"/>
    <s v="Basic Sun Preparations"/>
    <n v="2007"/>
    <x v="1"/>
    <n v="198"/>
    <n v="781.34"/>
    <x v="1068"/>
    <n v="352.42"/>
    <n v="15"/>
    <n v="710"/>
    <n v="26603"/>
    <x v="2"/>
    <n v="91146"/>
    <n v="444.2"/>
    <n v="66751.89"/>
    <s v="Mid-Atlantic"/>
    <n v="4.6366666666666667"/>
    <n v="61.203999999999994"/>
    <n v="1.2930422535211268"/>
    <n v="2.962871065533915"/>
    <n v="2.8928400581948983"/>
    <n v="1.1760912590556813"/>
    <n v="2.8512583487190755"/>
    <n v="0.66620587527238395"/>
    <n v="1.7867798064782339"/>
    <n v="0.11161271681483981"/>
    <d v="2007-03-01T00:00:00"/>
  </r>
  <r>
    <n v="6507"/>
    <s v="Basic Sun Preparations"/>
    <n v="2007"/>
    <x v="3"/>
    <n v="234"/>
    <n v="990"/>
    <x v="1069"/>
    <n v="302.02999999999997"/>
    <n v="12"/>
    <n v="730"/>
    <n v="28737"/>
    <x v="2"/>
    <n v="153393"/>
    <n v="415.2"/>
    <n v="75306.990000000005"/>
    <s v="Mid-Atlantic"/>
    <n v="4.9710683760683763"/>
    <n v="96.935833333333335"/>
    <n v="1.5934657534246575"/>
    <n v="3.0656655942254569"/>
    <n v="2.9956351945975501"/>
    <n v="1.0791812460476249"/>
    <n v="2.8633228601204559"/>
    <n v="0.6964497368153143"/>
    <n v="1.9864843481778323"/>
    <n v="0.20234273410500117"/>
    <d v="2007-01-01T00:00:00"/>
  </r>
  <r>
    <n v="6507"/>
    <s v="Basic Sun Preparations"/>
    <n v="2007"/>
    <x v="0"/>
    <n v="238"/>
    <n v="1049.3499999999999"/>
    <x v="1070"/>
    <n v="520.6"/>
    <n v="12"/>
    <n v="730"/>
    <n v="28737"/>
    <x v="2"/>
    <n v="153393"/>
    <n v="415.2"/>
    <n v="75306.990000000005"/>
    <s v="Mid-Atlantic"/>
    <n v="5.1809663865546218"/>
    <n v="102.75583333333333"/>
    <n v="1.6891369863013699"/>
    <n v="3.0909877317058796"/>
    <n v="3.0209203668554356"/>
    <n v="1.0791812460476249"/>
    <n v="2.8633228601204559"/>
    <n v="0.71441077464936775"/>
    <n v="2.0118064856582549"/>
    <n v="0.22766487158542378"/>
    <d v="2007-02-01T00:00:00"/>
  </r>
  <r>
    <n v="6507"/>
    <s v="Basic Sun Preparations"/>
    <n v="2007"/>
    <x v="1"/>
    <n v="188"/>
    <n v="856.73"/>
    <x v="1071"/>
    <n v="378.54"/>
    <n v="12"/>
    <n v="730"/>
    <n v="28737"/>
    <x v="2"/>
    <n v="153393"/>
    <n v="415.2"/>
    <n v="75306.990000000005"/>
    <s v="Mid-Atlantic"/>
    <n v="5.3552127659574467"/>
    <n v="83.898333333333326"/>
    <n v="1.3791506849315067"/>
    <n v="3.0029345795661229"/>
    <n v="2.9328439747989905"/>
    <n v="1.0791812460476249"/>
    <n v="2.8633228601204559"/>
    <n v="0.72877673030244317"/>
    <n v="1.9237533335184982"/>
    <n v="0.13961171944566708"/>
    <d v="2007-03-01T00:00:00"/>
  </r>
  <r>
    <n v="6507"/>
    <s v="Basic Sun Preparations"/>
    <n v="2007"/>
    <x v="2"/>
    <n v="242"/>
    <n v="1004.68"/>
    <x v="1072"/>
    <n v="437.11"/>
    <n v="12"/>
    <n v="730"/>
    <n v="28737"/>
    <x v="2"/>
    <n v="153393"/>
    <n v="415.2"/>
    <n v="75306.990000000005"/>
    <s v="Mid-Atlantic"/>
    <n v="4.8780991735537187"/>
    <n v="98.375"/>
    <n v="1.6171232876712329"/>
    <n v="3.0720659914147457"/>
    <n v="3.0020277569165494"/>
    <n v="1.0791812460476249"/>
    <n v="2.8633228601204559"/>
    <n v="0.68825062543431448"/>
    <n v="1.992884745367121"/>
    <n v="0.20874313129428992"/>
    <d v="2007-04-01T00:00:00"/>
  </r>
  <r>
    <n v="6507"/>
    <s v="Basic Sun Preparations"/>
    <n v="2007"/>
    <x v="7"/>
    <n v="535"/>
    <n v="2367.2600000000002"/>
    <x v="1073"/>
    <n v="1068.98"/>
    <n v="12"/>
    <n v="730"/>
    <n v="28737"/>
    <x v="2"/>
    <n v="153393"/>
    <n v="415.2"/>
    <n v="75306.990000000005"/>
    <s v="Mid-Atlantic"/>
    <n v="5.1989345794392516"/>
    <n v="231.78583333333333"/>
    <n v="3.8101780821917806"/>
    <n v="3.4442681345640032"/>
    <n v="3.3742459598150831"/>
    <n v="1.0791812460476249"/>
    <n v="2.8633228601204559"/>
    <n v="0.71591435254277458"/>
    <n v="2.365086888516378"/>
    <n v="0.58094527444354715"/>
    <d v="2007-05-01T00:00:00"/>
  </r>
  <r>
    <n v="6507"/>
    <s v="Basic Sun Preparations"/>
    <n v="2007"/>
    <x v="4"/>
    <n v="663"/>
    <n v="2718.15"/>
    <x v="1074"/>
    <n v="1122.8800000000001"/>
    <n v="12"/>
    <n v="730"/>
    <n v="28737"/>
    <x v="2"/>
    <n v="153393"/>
    <n v="415.2"/>
    <n v="75306.990000000005"/>
    <s v="Mid-Atlantic"/>
    <n v="4.8175113122171949"/>
    <n v="266.16750000000002"/>
    <n v="4.3753561643835619"/>
    <n v="3.5043362715200659"/>
    <n v="3.4342734194217792"/>
    <n v="1.0791812460476249"/>
    <n v="2.8633228601204559"/>
    <n v="0.6828227431152929"/>
    <n v="2.4251550254724412"/>
    <n v="0.6410134113996101"/>
    <d v="2007-06-01T00:00:00"/>
  </r>
  <r>
    <n v="6507"/>
    <s v="Basic Sun Preparations"/>
    <n v="2007"/>
    <x v="5"/>
    <n v="362"/>
    <n v="1551.84"/>
    <x v="1075"/>
    <n v="750.54"/>
    <n v="12"/>
    <n v="730"/>
    <n v="28737"/>
    <x v="2"/>
    <n v="153393"/>
    <n v="415.2"/>
    <n v="75306.990000000005"/>
    <s v="Mid-Atlantic"/>
    <n v="5.0374585635359113"/>
    <n v="151.96333333333334"/>
    <n v="2.498027397260274"/>
    <n v="3.2609200573345962"/>
    <n v="3.1908469419871435"/>
    <n v="1.0791812460476249"/>
    <n v="2.8633228601204559"/>
    <n v="0.70221148680143064"/>
    <n v="2.1817388112869716"/>
    <n v="0.3975971972141405"/>
    <d v="2007-07-01T00:00:00"/>
  </r>
  <r>
    <n v="6507"/>
    <s v="Basic Sun Preparations"/>
    <n v="2007"/>
    <x v="6"/>
    <n v="430"/>
    <n v="1842.98"/>
    <x v="1076"/>
    <n v="800.29"/>
    <n v="12"/>
    <n v="730"/>
    <n v="28737"/>
    <x v="2"/>
    <n v="153393"/>
    <n v="415.2"/>
    <n v="75306.990000000005"/>
    <s v="Mid-Atlantic"/>
    <n v="5.0365813953488372"/>
    <n v="180.47749999999999"/>
    <n v="2.9667534246575342"/>
    <n v="3.3356043124836048"/>
    <n v="3.2655206222853965"/>
    <n v="1.0791812460476249"/>
    <n v="2.8633228601204559"/>
    <n v="0.70213585690401814"/>
    <n v="2.2564230664359797"/>
    <n v="0.47228145236314872"/>
    <d v="2007-08-01T00:00:00"/>
  </r>
  <r>
    <n v="6507"/>
    <s v="Basic Sun Preparations"/>
    <n v="2007"/>
    <x v="9"/>
    <n v="696"/>
    <n v="2778.63"/>
    <x v="1077"/>
    <n v="953.5"/>
    <n v="12"/>
    <n v="730"/>
    <n v="28737"/>
    <x v="2"/>
    <n v="153393"/>
    <n v="415.2"/>
    <n v="75306.990000000005"/>
    <s v="Mid-Atlantic"/>
    <n v="4.6910344827586208"/>
    <n v="272.08"/>
    <n v="4.4725479452054797"/>
    <n v="3.5138778649722906"/>
    <n v="3.4438307203446867"/>
    <n v="1.0791812460476249"/>
    <n v="2.8633228601204559"/>
    <n v="0.67126862536172849"/>
    <n v="2.4346966189246655"/>
    <n v="0.65055500485183471"/>
    <d v="2007-09-01T00:00:00"/>
  </r>
  <r>
    <n v="6507"/>
    <s v="Basic Sun Preparations"/>
    <n v="2007"/>
    <x v="8"/>
    <n v="475"/>
    <n v="1866.01"/>
    <x v="1078"/>
    <n v="664.75"/>
    <n v="12"/>
    <n v="730"/>
    <n v="28737"/>
    <x v="2"/>
    <n v="153393"/>
    <n v="415.2"/>
    <n v="75306.990000000005"/>
    <s v="Mid-Atlantic"/>
    <n v="4.6163157894736839"/>
    <n v="182.72916666666666"/>
    <n v="3.003767123287671"/>
    <n v="3.3409891196804447"/>
    <n v="3.270913966813044"/>
    <n v="1.0791812460476249"/>
    <n v="2.8633228601204559"/>
    <n v="0.66429551005557785"/>
    <n v="2.2618078736328195"/>
    <n v="0.47766625955998854"/>
    <d v="2007-12-01T00:00:00"/>
  </r>
  <r>
    <n v="6509"/>
    <s v="Basic Sun Preparations"/>
    <n v="2007"/>
    <x v="3"/>
    <n v="160"/>
    <n v="741.12"/>
    <x v="1079"/>
    <n v="253.78"/>
    <n v="12"/>
    <n v="675"/>
    <n v="23844"/>
    <x v="2"/>
    <n v="70095"/>
    <n v="378.2"/>
    <n v="56605.42"/>
    <s v="Pacific"/>
    <n v="5.4428125000000005"/>
    <n v="72.57083333333334"/>
    <n v="1.2901481481481483"/>
    <n v="2.9399433561760229"/>
    <n v="2.8698885333753044"/>
    <n v="1.0791812460476249"/>
    <n v="2.8293037728310249"/>
    <n v="0.73582337352009797"/>
    <n v="1.860762110128398"/>
    <n v="0.11063958334499779"/>
    <d v="2007-01-01T00:00:00"/>
  </r>
  <r>
    <n v="6509"/>
    <s v="Basic Sun Preparations"/>
    <n v="2007"/>
    <x v="0"/>
    <n v="114"/>
    <n v="500.69"/>
    <x v="1080"/>
    <n v="191.23"/>
    <n v="12"/>
    <n v="675"/>
    <n v="23844"/>
    <x v="2"/>
    <n v="70095"/>
    <n v="378.2"/>
    <n v="56605.42"/>
    <s v="Pacific"/>
    <n v="5.1614035087719294"/>
    <n v="49.033333333333331"/>
    <n v="0.87170370370370365"/>
    <n v="2.7696726640554923"/>
    <n v="2.6995689175658986"/>
    <n v="1.0791812460476249"/>
    <n v="2.8293037728310249"/>
    <n v="0.7127678127190199"/>
    <n v="1.6904914180078676"/>
    <n v="-5.9631108775532446E-2"/>
    <d v="2007-02-01T00:00:00"/>
  </r>
  <r>
    <n v="6509"/>
    <s v="Basic Sun Preparations"/>
    <n v="2007"/>
    <x v="1"/>
    <n v="118"/>
    <n v="538.04"/>
    <x v="1081"/>
    <n v="250.38"/>
    <n v="12"/>
    <n v="675"/>
    <n v="23844"/>
    <x v="2"/>
    <n v="70095"/>
    <n v="378.2"/>
    <n v="56605.42"/>
    <s v="Pacific"/>
    <n v="5.3584745762711856"/>
    <n v="52.691666666666663"/>
    <n v="0.93674074074074065"/>
    <n v="2.8009231818132183"/>
    <n v="2.7308145640186514"/>
    <n v="1.0791812460476249"/>
    <n v="2.8293037728310249"/>
    <n v="0.72904117450709283"/>
    <n v="1.7217419357655934"/>
    <n v="-2.838059101780669E-2"/>
    <d v="2007-03-01T00:00:00"/>
  </r>
  <r>
    <n v="6509"/>
    <s v="Basic Sun Preparations"/>
    <n v="2007"/>
    <x v="2"/>
    <n v="129"/>
    <n v="642.41"/>
    <x v="1082"/>
    <n v="261.95999999999998"/>
    <n v="12"/>
    <n v="675"/>
    <n v="23844"/>
    <x v="2"/>
    <n v="70095"/>
    <n v="378.2"/>
    <n v="56605.42"/>
    <s v="Pacific"/>
    <n v="5.8526356589147284"/>
    <n v="62.915833333333332"/>
    <n v="1.1185037037037038"/>
    <n v="2.8779411993463002"/>
    <n v="2.8078122927174127"/>
    <n v="1.0791812460476249"/>
    <n v="2.8293037728310249"/>
    <n v="0.76735148904705119"/>
    <n v="1.7987599532986753"/>
    <n v="4.8637426515275257E-2"/>
    <d v="2007-04-01T00:00:00"/>
  </r>
  <r>
    <n v="6509"/>
    <s v="Basic Sun Preparations"/>
    <n v="2007"/>
    <x v="7"/>
    <n v="248"/>
    <n v="1213.2"/>
    <x v="1083"/>
    <n v="519.41999999999996"/>
    <n v="12"/>
    <n v="675"/>
    <n v="23844"/>
    <x v="2"/>
    <n v="70095"/>
    <n v="378.2"/>
    <n v="56605.42"/>
    <s v="Pacific"/>
    <n v="5.7485887096774198"/>
    <n v="118.80416666666667"/>
    <n v="2.1120740740740742"/>
    <n v="3.1540129184150949"/>
    <n v="3.0839324016386258"/>
    <n v="1.0791812460476249"/>
    <n v="2.8293037728310249"/>
    <n v="0.75956123758887872"/>
    <n v="2.0748316723674702"/>
    <n v="0.3247091455840701"/>
    <d v="2007-05-01T00:00:00"/>
  </r>
  <r>
    <n v="6509"/>
    <s v="Basic Sun Preparations"/>
    <n v="2007"/>
    <x v="4"/>
    <n v="277"/>
    <n v="1319.32"/>
    <x v="1084"/>
    <n v="461.62"/>
    <n v="12"/>
    <n v="675"/>
    <n v="23844"/>
    <x v="2"/>
    <n v="70095"/>
    <n v="378.2"/>
    <n v="56605.42"/>
    <s v="Pacific"/>
    <n v="5.5971119133574012"/>
    <n v="129.20000000000002"/>
    <n v="2.2968888888888892"/>
    <n v="3.1904437597066901"/>
    <n v="3.1203501460989065"/>
    <n v="1.0791812460476249"/>
    <n v="2.8293037728310249"/>
    <n v="0.74796399064224162"/>
    <n v="2.1112625136590655"/>
    <n v="0.36113998687566523"/>
    <d v="2007-06-01T00:00:00"/>
  </r>
  <r>
    <n v="6509"/>
    <s v="Basic Sun Preparations"/>
    <n v="2007"/>
    <x v="5"/>
    <n v="235"/>
    <n v="1045.6600000000001"/>
    <x v="1085"/>
    <n v="459.41"/>
    <n v="12"/>
    <n v="675"/>
    <n v="23844"/>
    <x v="2"/>
    <n v="70095"/>
    <n v="378.2"/>
    <n v="56605.42"/>
    <s v="Pacific"/>
    <n v="5.2287659574468082"/>
    <n v="102.39666666666666"/>
    <n v="1.8203851851851851"/>
    <n v="3.0894670652671681"/>
    <n v="3.0193904951169648"/>
    <n v="1.0791812460476249"/>
    <n v="2.8293037728310249"/>
    <n v="0.71839920299543192"/>
    <n v="2.0102858192195434"/>
    <n v="0.26016329243614322"/>
    <d v="2007-07-01T00:00:00"/>
  </r>
  <r>
    <n v="6509"/>
    <s v="Basic Sun Preparations"/>
    <n v="2007"/>
    <x v="6"/>
    <n v="310"/>
    <n v="1328.15"/>
    <x v="1086"/>
    <n v="543.17999999999995"/>
    <n v="12"/>
    <n v="675"/>
    <n v="23844"/>
    <x v="2"/>
    <n v="70095"/>
    <n v="378.2"/>
    <n v="56605.42"/>
    <s v="Pacific"/>
    <n v="5.0348064516129032"/>
    <n v="130.06583333333333"/>
    <n v="2.3122814814814814"/>
    <n v="3.1933444738654906"/>
    <n v="3.1232471266084194"/>
    <n v="1.0791812460476249"/>
    <n v="2.8293037728310249"/>
    <n v="0.70198278003121795"/>
    <n v="2.1141632278178659"/>
    <n v="0.36404070103446562"/>
    <d v="2007-08-01T00:00:00"/>
  </r>
  <r>
    <n v="6509"/>
    <s v="Basic Sun Preparations"/>
    <n v="2007"/>
    <x v="9"/>
    <n v="316"/>
    <n v="1444.03"/>
    <x v="1087"/>
    <n v="460.99"/>
    <n v="12"/>
    <n v="675"/>
    <n v="23844"/>
    <x v="2"/>
    <n v="70095"/>
    <n v="378.2"/>
    <n v="56605.42"/>
    <s v="Pacific"/>
    <n v="5.37"/>
    <n v="141.41"/>
    <n v="2.5139555555555555"/>
    <n v="3.2296613683179594"/>
    <n v="3.1595762158784386"/>
    <n v="1.0791812460476249"/>
    <n v="2.8293037728310249"/>
    <n v="0.72997428569955558"/>
    <n v="2.1504801222703347"/>
    <n v="0.4003575954869345"/>
    <d v="2007-09-01T00:00:00"/>
  </r>
  <r>
    <n v="6509"/>
    <s v="Basic Sun Preparations"/>
    <n v="2007"/>
    <x v="11"/>
    <n v="733"/>
    <n v="3120.96"/>
    <x v="1088"/>
    <n v="920.56"/>
    <n v="12"/>
    <n v="675"/>
    <n v="23844"/>
    <x v="2"/>
    <n v="70095"/>
    <n v="378.2"/>
    <n v="56605.42"/>
    <s v="Pacific"/>
    <n v="5.0033424283765342"/>
    <n v="305.62083333333334"/>
    <n v="5.433259259259259"/>
    <n v="3.5643642016231274"/>
    <n v="3.4942882025356949"/>
    <n v="1.0791812460476249"/>
    <n v="2.8293037728310249"/>
    <n v="0.6992602269819993"/>
    <n v="2.4851829555755023"/>
    <n v="0.73506042879210232"/>
    <d v="2007-11-01T00:00:00"/>
  </r>
  <r>
    <n v="6509"/>
    <s v="Basic Sun Preparations"/>
    <n v="2007"/>
    <x v="8"/>
    <n v="369"/>
    <n v="1555.58"/>
    <x v="1089"/>
    <n v="548.95000000000005"/>
    <n v="12"/>
    <n v="675"/>
    <n v="23844"/>
    <x v="2"/>
    <n v="70095"/>
    <n v="378.2"/>
    <n v="56605.42"/>
    <s v="Pacific"/>
    <n v="4.9537398373983743"/>
    <n v="152.32750000000001"/>
    <n v="2.7080444444444445"/>
    <n v="3.2619595605467095"/>
    <n v="3.1918923508128643"/>
    <n v="1.0791812460476249"/>
    <n v="2.8293037728310249"/>
    <n v="0.694933194387649"/>
    <n v="2.1827783144990844"/>
    <n v="0.43265578771568447"/>
    <d v="2007-12-01T00:00:00"/>
  </r>
  <r>
    <n v="6533"/>
    <s v="Basic Sun Preparations"/>
    <n v="2007"/>
    <x v="3"/>
    <n v="248"/>
    <n v="945.37"/>
    <x v="1090"/>
    <n v="424.12"/>
    <n v="15"/>
    <n v="740"/>
    <n v="23880"/>
    <x v="2"/>
    <n v="153529"/>
    <n v="459"/>
    <n v="56811.83"/>
    <s v="Pacific"/>
    <n v="4.479516129032258"/>
    <n v="74.061333333333337"/>
    <n v="1.5012432432432434"/>
    <n v="3.0456827854849671"/>
    <n v="2.9756018164551743"/>
    <n v="1.1760912590556813"/>
    <n v="2.8692317197309762"/>
    <n v="0.65123110465875078"/>
    <n v="1.8695915264292859"/>
    <n v="0.17645106575399092"/>
    <d v="2007-01-01T00:00:00"/>
  </r>
  <r>
    <n v="6533"/>
    <s v="Basic Sun Preparations"/>
    <n v="2007"/>
    <x v="0"/>
    <n v="202"/>
    <n v="870"/>
    <x v="1091"/>
    <n v="501.35"/>
    <n v="15"/>
    <n v="740"/>
    <n v="23880"/>
    <x v="2"/>
    <n v="153529"/>
    <n v="459"/>
    <n v="56811.83"/>
    <s v="Pacific"/>
    <n v="5.0611881188118817"/>
    <n v="68.157333333333341"/>
    <n v="1.3815675675675676"/>
    <n v="3.0096038493050248"/>
    <n v="2.9395192526186187"/>
    <n v="1.1760912590556813"/>
    <n v="2.8692317197309762"/>
    <n v="0.704252479858401"/>
    <n v="1.8335125902493434"/>
    <n v="0.14037212957404854"/>
    <d v="2007-02-01T00:00:00"/>
  </r>
  <r>
    <n v="6533"/>
    <s v="Basic Sun Preparations"/>
    <n v="2007"/>
    <x v="1"/>
    <n v="180"/>
    <n v="839.88"/>
    <x v="1092"/>
    <n v="475.9"/>
    <n v="15"/>
    <n v="740"/>
    <n v="23880"/>
    <x v="2"/>
    <n v="153529"/>
    <n v="459"/>
    <n v="56811.83"/>
    <s v="Pacific"/>
    <n v="5.4822222222222221"/>
    <n v="65.786666666666662"/>
    <n v="1.3335135135135134"/>
    <n v="2.9942291408176982"/>
    <n v="2.92421723956104"/>
    <n v="1.1760912590556813"/>
    <n v="2.8692317197309762"/>
    <n v="0.7389566357143923"/>
    <n v="1.8181378817620171"/>
    <n v="0.12499742108672221"/>
    <d v="2007-03-01T00:00:00"/>
  </r>
  <r>
    <n v="6533"/>
    <s v="Basic Sun Preparations"/>
    <n v="2007"/>
    <x v="2"/>
    <n v="279"/>
    <n v="1188.3599999999999"/>
    <x v="1093"/>
    <n v="620.32000000000005"/>
    <n v="15"/>
    <n v="740"/>
    <n v="23880"/>
    <x v="2"/>
    <n v="153529"/>
    <n v="459"/>
    <n v="56811.83"/>
    <s v="Pacific"/>
    <n v="5.0051254480286742"/>
    <n v="93.095333333333343"/>
    <n v="1.8870675675675677"/>
    <n v="3.1450191703444506"/>
    <n v="3.0749480250975987"/>
    <n v="1.1760912590556813"/>
    <n v="2.8692317197309762"/>
    <n v="0.69941496707085293"/>
    <n v="1.9689279112887692"/>
    <n v="0.27578745061347426"/>
    <d v="2007-04-01T00:00:00"/>
  </r>
  <r>
    <n v="6533"/>
    <s v="Basic Sun Preparations"/>
    <n v="2007"/>
    <x v="7"/>
    <n v="415"/>
    <n v="1793.88"/>
    <x v="1094"/>
    <n v="858.02"/>
    <n v="15"/>
    <n v="740"/>
    <n v="23880"/>
    <x v="2"/>
    <n v="153529"/>
    <n v="459"/>
    <n v="56811.83"/>
    <s v="Pacific"/>
    <n v="5.0796144578313251"/>
    <n v="140.536"/>
    <n v="2.8487027027027025"/>
    <n v="3.3238788473443326"/>
    <n v="3.2537933879383441"/>
    <n v="1.1760912590556813"/>
    <n v="2.8692317197309762"/>
    <n v="0.7058307506322401"/>
    <n v="2.1477875882886517"/>
    <n v="0.45464712761335657"/>
    <d v="2007-05-01T00:00:00"/>
  </r>
  <r>
    <n v="6533"/>
    <s v="Basic Sun Preparations"/>
    <n v="2007"/>
    <x v="4"/>
    <n v="513"/>
    <n v="2059.6"/>
    <x v="1095"/>
    <n v="1064.73"/>
    <n v="15"/>
    <n v="740"/>
    <n v="23880"/>
    <x v="2"/>
    <n v="153529"/>
    <n v="459"/>
    <n v="56811.83"/>
    <s v="Pacific"/>
    <n v="4.7175243664717348"/>
    <n v="161.33933333333334"/>
    <n v="3.2703918918918919"/>
    <n v="3.383831517127776"/>
    <n v="3.3137828831551972"/>
    <n v="1.1760912590556813"/>
    <n v="2.8692317197309762"/>
    <n v="0.67371415201595974"/>
    <n v="2.2077402580720946"/>
    <n v="0.51459979739679984"/>
    <d v="2007-06-01T00:00:00"/>
  </r>
  <r>
    <n v="6533"/>
    <s v="Basic Sun Preparations"/>
    <n v="2007"/>
    <x v="5"/>
    <n v="405"/>
    <n v="1709.08"/>
    <x v="1096"/>
    <n v="949.49"/>
    <n v="15"/>
    <n v="740"/>
    <n v="23880"/>
    <x v="2"/>
    <n v="153529"/>
    <n v="459"/>
    <n v="56811.83"/>
    <s v="Pacific"/>
    <n v="4.9583456790123464"/>
    <n v="133.87533333333334"/>
    <n v="2.7136891891891892"/>
    <n v="3.3027918242374947"/>
    <n v="3.2327623920041701"/>
    <n v="1.1760912590556813"/>
    <n v="2.8692317197309762"/>
    <n v="0.69533680102282636"/>
    <n v="2.1267005651818138"/>
    <n v="0.43356010450651872"/>
    <d v="2007-07-01T00:00:00"/>
  </r>
  <r>
    <n v="6533"/>
    <s v="Basic Sun Preparations"/>
    <n v="2007"/>
    <x v="6"/>
    <n v="431"/>
    <n v="1781.15"/>
    <x v="1097"/>
    <n v="899.22"/>
    <n v="15"/>
    <n v="740"/>
    <n v="23880"/>
    <x v="2"/>
    <n v="153529"/>
    <n v="459"/>
    <n v="56811.83"/>
    <s v="Pacific"/>
    <n v="4.8561020881670531"/>
    <n v="139.53200000000001"/>
    <n v="2.8283513513513512"/>
    <n v="3.3207650783476983"/>
    <n v="3.2507004952235703"/>
    <n v="1.1760912590556813"/>
    <n v="2.8692317197309762"/>
    <n v="0.68628780818696677"/>
    <n v="2.1446738192920174"/>
    <n v="0.45153335861672217"/>
    <d v="2007-08-01T00:00:00"/>
  </r>
  <r>
    <n v="6533"/>
    <s v="Basic Sun Preparations"/>
    <n v="2007"/>
    <x v="9"/>
    <n v="509"/>
    <n v="1844.52"/>
    <x v="1098"/>
    <n v="803.46"/>
    <n v="15"/>
    <n v="740"/>
    <n v="23880"/>
    <x v="2"/>
    <n v="153529"/>
    <n v="459"/>
    <n v="56811.83"/>
    <s v="Pacific"/>
    <n v="4.2579960707269162"/>
    <n v="144.488"/>
    <n v="2.9288108108108108"/>
    <n v="3.3359230386728798"/>
    <n v="3.2658833686127262"/>
    <n v="1.1760912590556813"/>
    <n v="2.8692317197309762"/>
    <n v="0.62920525633612112"/>
    <n v="2.1598317796171984"/>
    <n v="0.46669131894190363"/>
    <d v="2007-09-01T00:00:00"/>
  </r>
  <r>
    <n v="6533"/>
    <s v="Basic Sun Preparations"/>
    <n v="2007"/>
    <x v="11"/>
    <n v="698"/>
    <n v="2607.46"/>
    <x v="1099"/>
    <n v="1209.29"/>
    <n v="15"/>
    <n v="740"/>
    <n v="23880"/>
    <x v="2"/>
    <n v="153529"/>
    <n v="459"/>
    <n v="56811.83"/>
    <s v="Pacific"/>
    <n v="4.3896561604584523"/>
    <n v="204.26533333333333"/>
    <n v="4.1405135135135138"/>
    <n v="3.4862859261309365"/>
    <n v="3.416217654811887"/>
    <n v="1.1760912590556813"/>
    <n v="2.8692317197309762"/>
    <n v="0.6424305035077752"/>
    <n v="2.3101946670752551"/>
    <n v="0.61705420639996011"/>
    <d v="2007-11-01T00:00:00"/>
  </r>
  <r>
    <n v="6533"/>
    <s v="Basic Sun Preparations"/>
    <n v="2007"/>
    <x v="8"/>
    <n v="384"/>
    <n v="1384.86"/>
    <x v="1100"/>
    <n v="596.75"/>
    <n v="15"/>
    <n v="740"/>
    <n v="23880"/>
    <x v="2"/>
    <n v="153529"/>
    <n v="459"/>
    <n v="56811.83"/>
    <s v="Pacific"/>
    <n v="4.2377604166666663"/>
    <n v="108.48666666666666"/>
    <n v="2.199054054054054"/>
    <n v="3.211467624439142"/>
    <n v="3.1414058713783302"/>
    <n v="1.1760912590556813"/>
    <n v="2.8692317197309762"/>
    <n v="0.62713640007161109"/>
    <n v="2.0353763653834607"/>
    <n v="0.34223590470816573"/>
    <d v="2007-12-01T00:00:00"/>
  </r>
  <r>
    <n v="6538"/>
    <s v="Basic Sun Preparations"/>
    <n v="2007"/>
    <x v="3"/>
    <n v="167"/>
    <n v="754.93"/>
    <x v="1101"/>
    <n v="302.60000000000002"/>
    <n v="16"/>
    <n v="1633"/>
    <n v="26448"/>
    <x v="2"/>
    <n v="153932"/>
    <n v="856.2"/>
    <n v="63473.19"/>
    <s v="Pacific"/>
    <n v="5.3125149700598806"/>
    <n v="55.449375000000003"/>
    <n v="0.54328842620943052"/>
    <n v="2.9480166379998787"/>
    <n v="2.8779066840488965"/>
    <n v="1.2041199826559248"/>
    <n v="3.2129861847366681"/>
    <n v="0.72530016685229548"/>
    <n v="1.7438966553439539"/>
    <n v="-0.26496954673678946"/>
    <d v="2007-01-01T00:00:00"/>
  </r>
  <r>
    <n v="6538"/>
    <s v="Basic Sun Preparations"/>
    <n v="2007"/>
    <x v="0"/>
    <n v="119"/>
    <n v="573.97"/>
    <x v="1102"/>
    <n v="270.43"/>
    <n v="16"/>
    <n v="1633"/>
    <n v="26448"/>
    <x v="2"/>
    <n v="153932"/>
    <n v="856.2"/>
    <n v="63473.19"/>
    <s v="Pacific"/>
    <n v="5.6681512605042013"/>
    <n v="42.156874999999999"/>
    <n v="0.41304960195958357"/>
    <n v="2.8289883927219712"/>
    <n v="2.758889193486922"/>
    <n v="1.2041199826559248"/>
    <n v="3.2129861847366681"/>
    <n v="0.75344143132944053"/>
    <n v="1.6248684100660464"/>
    <n v="-0.38399779201469691"/>
    <d v="2007-02-01T00:00:00"/>
  </r>
  <r>
    <n v="6538"/>
    <s v="Basic Sun Preparations"/>
    <n v="2007"/>
    <x v="1"/>
    <n v="165"/>
    <n v="761.84"/>
    <x v="1103"/>
    <n v="310.87"/>
    <n v="16"/>
    <n v="1633"/>
    <n v="26448"/>
    <x v="2"/>
    <n v="153932"/>
    <n v="856.2"/>
    <n v="63473.19"/>
    <s v="Pacific"/>
    <n v="5.4255151515151514"/>
    <n v="55.950625000000002"/>
    <n v="0.54819963257807713"/>
    <n v="2.9519249248614043"/>
    <n v="2.8818637713220658"/>
    <n v="1.2041199826559248"/>
    <n v="3.2129861847366681"/>
    <n v="0.73444098064749808"/>
    <n v="1.7478049422054796"/>
    <n v="-0.2610612598752638"/>
    <d v="2007-03-01T00:00:00"/>
  </r>
  <r>
    <n v="6538"/>
    <s v="Basic Sun Preparations"/>
    <n v="2007"/>
    <x v="2"/>
    <n v="138"/>
    <n v="599.64"/>
    <x v="1104"/>
    <n v="276.27"/>
    <n v="16"/>
    <n v="1633"/>
    <n v="26448"/>
    <x v="2"/>
    <n v="153932"/>
    <n v="856.2"/>
    <n v="63473.19"/>
    <s v="Pacific"/>
    <n v="5.1057971014492756"/>
    <n v="44.037500000000001"/>
    <n v="0.43147581139007962"/>
    <n v="2.8479426388452236"/>
    <n v="2.7778905954902116"/>
    <n v="1.2041199826559248"/>
    <n v="3.2129861847366681"/>
    <n v="0.70806355244398722"/>
    <n v="1.643822656189299"/>
    <n v="-0.36504354589144444"/>
    <d v="2007-04-01T00:00:00"/>
  </r>
  <r>
    <n v="6538"/>
    <s v="Basic Sun Preparations"/>
    <n v="2007"/>
    <x v="7"/>
    <n v="309"/>
    <n v="1443.95"/>
    <x v="1105"/>
    <n v="648.35"/>
    <n v="16"/>
    <n v="1633"/>
    <n v="26448"/>
    <x v="2"/>
    <n v="153932"/>
    <n v="856.2"/>
    <n v="63473.19"/>
    <s v="Pacific"/>
    <n v="5.4911003236245959"/>
    <n v="106.046875"/>
    <n v="1.0390385793018984"/>
    <n v="3.2296178578635044"/>
    <n v="3.1595521550756902"/>
    <n v="1.2041199826559248"/>
    <n v="3.2129861847366681"/>
    <n v="0.73965937843866969"/>
    <n v="2.0254978752075794"/>
    <n v="1.6631673126836173E-2"/>
    <d v="2007-05-01T00:00:00"/>
  </r>
  <r>
    <n v="6538"/>
    <s v="Basic Sun Preparations"/>
    <n v="2007"/>
    <x v="4"/>
    <n v="289"/>
    <n v="1266.5"/>
    <x v="1106"/>
    <n v="549.47"/>
    <n v="16"/>
    <n v="1633"/>
    <n v="26448"/>
    <x v="2"/>
    <n v="153932"/>
    <n v="856.2"/>
    <n v="63473.19"/>
    <s v="Pacific"/>
    <n v="5.1497231833910035"/>
    <n v="93.016874999999999"/>
    <n v="0.91137170851194116"/>
    <n v="3.1726817274954358"/>
    <n v="3.1026051941265669"/>
    <n v="1.2041199826559248"/>
    <n v="3.2129861847366681"/>
    <n v="0.71178388473888798"/>
    <n v="1.968561744839511"/>
    <n v="-4.0304457241232355E-2"/>
    <d v="2007-06-01T00:00:00"/>
  </r>
  <r>
    <n v="6538"/>
    <s v="Basic Sun Preparations"/>
    <n v="2007"/>
    <x v="5"/>
    <n v="270"/>
    <n v="1186.3699999999999"/>
    <x v="1107"/>
    <n v="579.37"/>
    <n v="16"/>
    <n v="1633"/>
    <n v="26448"/>
    <x v="2"/>
    <n v="153932"/>
    <n v="856.2"/>
    <n v="63473.19"/>
    <s v="Pacific"/>
    <n v="5.1635185185185186"/>
    <n v="87.134375000000006"/>
    <n v="0.85373545621555424"/>
    <n v="3.1443095030788126"/>
    <n v="3.0742201560587721"/>
    <n v="1.2041199826559248"/>
    <n v="3.2129861847366681"/>
    <n v="0.71294573891982516"/>
    <n v="1.9401895204228876"/>
    <n v="-6.8676681657855732E-2"/>
    <d v="2007-07-01T00:00:00"/>
  </r>
  <r>
    <n v="6538"/>
    <s v="Basic Sun Preparations"/>
    <n v="2007"/>
    <x v="6"/>
    <n v="357"/>
    <n v="1345.78"/>
    <x v="1108"/>
    <n v="574.39"/>
    <n v="16"/>
    <n v="1633"/>
    <n v="26448"/>
    <x v="2"/>
    <n v="153932"/>
    <n v="856.2"/>
    <n v="63473.19"/>
    <s v="Pacific"/>
    <n v="4.4295518207282907"/>
    <n v="98.834374999999994"/>
    <n v="0.96837109614206973"/>
    <n v="3.1990280029151408"/>
    <n v="3.1289740698469952"/>
    <n v="1.2041199826559248"/>
    <n v="3.2129861847366681"/>
    <n v="0.64635978680294737"/>
    <n v="1.9949080202592158"/>
    <n v="-1.3958181821527608E-2"/>
    <d v="2007-08-01T00:00:00"/>
  </r>
  <r>
    <n v="6538"/>
    <s v="Basic Sun Preparations"/>
    <n v="2007"/>
    <x v="9"/>
    <n v="418"/>
    <n v="1692.13"/>
    <x v="1109"/>
    <n v="654.54999999999995"/>
    <n v="16"/>
    <n v="1633"/>
    <n v="26448"/>
    <x v="2"/>
    <n v="153932"/>
    <n v="856.2"/>
    <n v="63473.19"/>
    <s v="Pacific"/>
    <n v="4.7567464114832534"/>
    <n v="124.27"/>
    <n v="1.2175872627066748"/>
    <n v="3.298486280992059"/>
    <n v="3.2284337252005537"/>
    <n v="1.2041199826559248"/>
    <n v="3.2129861847366681"/>
    <n v="0.67730999921702395"/>
    <n v="2.0943662983361344"/>
    <n v="8.5500096255390998E-2"/>
    <d v="2007-09-01T00:00:00"/>
  </r>
  <r>
    <n v="6538"/>
    <s v="Basic Sun Preparations"/>
    <n v="2007"/>
    <x v="11"/>
    <n v="870"/>
    <n v="3305.87"/>
    <x v="1110"/>
    <n v="1173.07"/>
    <n v="16"/>
    <n v="1633"/>
    <n v="26448"/>
    <x v="2"/>
    <n v="153932"/>
    <n v="856.2"/>
    <n v="63473.19"/>
    <s v="Pacific"/>
    <n v="4.4650459770114947"/>
    <n v="242.78687500000001"/>
    <n v="2.3788058787507658"/>
    <n v="3.5893451878386107"/>
    <n v="3.519285771379193"/>
    <n v="1.2041199826559248"/>
    <n v="3.2129861847366681"/>
    <n v="0.64982593521999243"/>
    <n v="2.3852252051826861"/>
    <n v="0.37635900310194276"/>
    <d v="2007-11-01T00:00:00"/>
  </r>
  <r>
    <n v="6538"/>
    <s v="Basic Sun Preparations"/>
    <n v="2007"/>
    <x v="8"/>
    <n v="464"/>
    <n v="1803.94"/>
    <x v="1111"/>
    <n v="710.96"/>
    <n v="16"/>
    <n v="1633"/>
    <n v="26448"/>
    <x v="2"/>
    <n v="153932"/>
    <n v="856.2"/>
    <n v="63473.19"/>
    <s v="Pacific"/>
    <n v="4.5686206896551731"/>
    <n v="132.49"/>
    <n v="1.2981261481935089"/>
    <n v="3.326303082749793"/>
    <n v="3.2562220885816129"/>
    <n v="1.2041199826559248"/>
    <n v="3.2129861847366681"/>
    <n v="0.65978510219491227"/>
    <n v="2.1221831000938685"/>
    <n v="0.11331689801312488"/>
    <d v="2007-12-01T00:00:00"/>
  </r>
  <r>
    <n v="6551"/>
    <s v="Basic Sun Preparations"/>
    <n v="2007"/>
    <x v="3"/>
    <n v="196"/>
    <n v="730.99"/>
    <x v="1112"/>
    <n v="341.9"/>
    <n v="18"/>
    <n v="775"/>
    <n v="22232"/>
    <x v="2"/>
    <n v="91517"/>
    <n v="480"/>
    <n v="50952.99"/>
    <s v="Pacific"/>
    <n v="4.3825000000000003"/>
    <n v="47.720555555555556"/>
    <n v="1.1083483870967743"/>
    <n v="2.9339779961223087"/>
    <n v="2.8639114358162399"/>
    <n v="1.255272505103306"/>
    <n v="2.8893017025063101"/>
    <n v="0.64172192476583256"/>
    <n v="1.6787054910190025"/>
    <n v="4.4676293615998348E-2"/>
    <d v="2007-01-01T00:00:00"/>
  </r>
  <r>
    <n v="6551"/>
    <s v="Basic Sun Preparations"/>
    <n v="2007"/>
    <x v="0"/>
    <n v="195"/>
    <n v="874.14"/>
    <x v="1113"/>
    <n v="497.74"/>
    <n v="18"/>
    <n v="775"/>
    <n v="22232"/>
    <x v="2"/>
    <n v="91517"/>
    <n v="480"/>
    <n v="50952.99"/>
    <s v="Pacific"/>
    <n v="5.2681025641025636"/>
    <n v="57.071111111111108"/>
    <n v="1.3255225806451612"/>
    <n v="3.0116888329655103"/>
    <n v="2.9415809936851156"/>
    <n v="1.255272505103306"/>
    <n v="2.8893017025063101"/>
    <n v="0.72165422160299231"/>
    <n v="1.7564163278622043"/>
    <n v="0.12238713045919999"/>
    <d v="2007-02-01T00:00:00"/>
  </r>
  <r>
    <n v="6551"/>
    <s v="Basic Sun Preparations"/>
    <n v="2007"/>
    <x v="1"/>
    <n v="156"/>
    <n v="619.64"/>
    <x v="1114"/>
    <n v="240.48"/>
    <n v="18"/>
    <n v="775"/>
    <n v="22232"/>
    <x v="2"/>
    <n v="91517"/>
    <n v="480"/>
    <n v="50952.99"/>
    <s v="Pacific"/>
    <n v="4.66775641025641"/>
    <n v="40.453888888888883"/>
    <n v="0.939574193548387"/>
    <n v="2.8622327823940772"/>
    <n v="2.792139445269477"/>
    <n v="1.255272505103306"/>
    <n v="2.8893017025063101"/>
    <n v="0.66910818403961547"/>
    <n v="1.606960277290771"/>
    <n v="-2.7068920112233198E-2"/>
    <d v="2007-03-01T00:00:00"/>
  </r>
  <r>
    <n v="6551"/>
    <s v="Basic Sun Preparations"/>
    <n v="2007"/>
    <x v="2"/>
    <n v="332"/>
    <n v="1331.93"/>
    <x v="1115"/>
    <n v="577.05999999999995"/>
    <n v="18"/>
    <n v="775"/>
    <n v="22232"/>
    <x v="2"/>
    <n v="91517"/>
    <n v="480"/>
    <n v="50952.99"/>
    <s v="Pacific"/>
    <n v="4.7139759036144575"/>
    <n v="86.946666666666658"/>
    <n v="2.0194064516129031"/>
    <n v="3.1945254419190654"/>
    <n v="3.1244814009509669"/>
    <n v="1.255272505103306"/>
    <n v="2.8893017025063101"/>
    <n v="0.67338735821502926"/>
    <n v="1.9392529368157594"/>
    <n v="0.30522373941275527"/>
    <d v="2007-04-01T00:00:00"/>
  </r>
  <r>
    <n v="6551"/>
    <s v="Basic Sun Preparations"/>
    <n v="2007"/>
    <x v="7"/>
    <n v="400"/>
    <n v="1562.89"/>
    <x v="1116"/>
    <n v="676.63"/>
    <n v="18"/>
    <n v="775"/>
    <n v="22232"/>
    <x v="2"/>
    <n v="91517"/>
    <n v="480"/>
    <n v="50952.99"/>
    <s v="Pacific"/>
    <n v="4.5908999999999995"/>
    <n v="102.02"/>
    <n v="2.3694967741935482"/>
    <n v="3.2639578242984744"/>
    <n v="3.1939284123927387"/>
    <n v="1.255272505103306"/>
    <n v="2.8893017025063101"/>
    <n v="0.66189783297051175"/>
    <n v="2.0086853191951679"/>
    <n v="0.37465612179216384"/>
    <d v="2007-05-01T00:00:00"/>
  </r>
  <r>
    <n v="6551"/>
    <s v="Basic Sun Preparations"/>
    <n v="2007"/>
    <x v="4"/>
    <n v="429"/>
    <n v="1746.8"/>
    <x v="1117"/>
    <n v="821.31"/>
    <n v="18"/>
    <n v="775"/>
    <n v="22232"/>
    <x v="2"/>
    <n v="91517"/>
    <n v="480"/>
    <n v="50952.99"/>
    <s v="Pacific"/>
    <n v="4.7845920745920747"/>
    <n v="114.03277777777778"/>
    <n v="2.6485032258064516"/>
    <n v="3.3123022087373712"/>
    <n v="3.2422431832493026"/>
    <n v="1.255272505103306"/>
    <n v="2.8893017025063101"/>
    <n v="0.67984491655264701"/>
    <n v="2.0570297036340652"/>
    <n v="0.42300050623106089"/>
    <d v="2007-06-01T00:00:00"/>
  </r>
  <r>
    <n v="6551"/>
    <s v="Basic Sun Preparations"/>
    <n v="2007"/>
    <x v="5"/>
    <n v="541"/>
    <n v="2112.86"/>
    <x v="1118"/>
    <n v="1074.3599999999999"/>
    <n v="18"/>
    <n v="775"/>
    <n v="22232"/>
    <x v="2"/>
    <n v="91517"/>
    <n v="480"/>
    <n v="50952.99"/>
    <s v="Pacific"/>
    <n v="4.5889463955637702"/>
    <n v="137.92333333333332"/>
    <n v="3.2033806451612903"/>
    <n v="3.394910249746788"/>
    <n v="3.3248707212634852"/>
    <n v="1.255272505103306"/>
    <n v="2.8893017025063101"/>
    <n v="0.66171298464021833"/>
    <n v="2.1396377446434816"/>
    <n v="0.50560854724047755"/>
    <d v="2007-07-01T00:00:00"/>
  </r>
  <r>
    <n v="6551"/>
    <s v="Basic Sun Preparations"/>
    <n v="2007"/>
    <x v="6"/>
    <n v="317"/>
    <n v="1223.8599999999999"/>
    <x v="1119"/>
    <n v="530.95000000000005"/>
    <n v="18"/>
    <n v="775"/>
    <n v="22232"/>
    <x v="2"/>
    <n v="91517"/>
    <n v="480"/>
    <n v="50952.99"/>
    <s v="Pacific"/>
    <n v="4.5369085173501578"/>
    <n v="79.900000000000006"/>
    <n v="1.8557419354838711"/>
    <n v="3.1578192844172976"/>
    <n v="3.0877317407630342"/>
    <n v="1.255272505103306"/>
    <n v="2.8893017025063101"/>
    <n v="0.65676002219954599"/>
    <n v="1.9025467793139914"/>
    <n v="0.26851758191098724"/>
    <d v="2007-08-01T00:00:00"/>
  </r>
  <r>
    <n v="6551"/>
    <s v="Basic Sun Preparations"/>
    <n v="2007"/>
    <x v="9"/>
    <n v="572"/>
    <n v="2114.52"/>
    <x v="1120"/>
    <n v="804.66"/>
    <n v="18"/>
    <n v="775"/>
    <n v="22232"/>
    <x v="2"/>
    <n v="91517"/>
    <n v="480"/>
    <n v="50952.99"/>
    <s v="Pacific"/>
    <n v="4.343583916083916"/>
    <n v="138.02944444444447"/>
    <n v="3.2058451612903229"/>
    <n v="3.3952442450967646"/>
    <n v="3.3252117972382091"/>
    <n v="1.255272505103306"/>
    <n v="2.8893017025063101"/>
    <n v="0.63784821630374056"/>
    <n v="2.1399717399934586"/>
    <n v="0.50594254259045446"/>
    <d v="2007-09-01T00:00:00"/>
  </r>
  <r>
    <n v="6551"/>
    <s v="Basic Sun Preparations"/>
    <n v="2007"/>
    <x v="11"/>
    <n v="808"/>
    <n v="2937.11"/>
    <x v="1121"/>
    <n v="1004.78"/>
    <n v="18"/>
    <n v="775"/>
    <n v="22232"/>
    <x v="2"/>
    <n v="91517"/>
    <n v="480"/>
    <n v="50952.99"/>
    <s v="Pacific"/>
    <n v="4.2714108910891095"/>
    <n v="191.73888888888891"/>
    <n v="4.4532903225806457"/>
    <n v="3.5379827114450162"/>
    <n v="3.4679202119291395"/>
    <n v="1.255272505103306"/>
    <n v="2.8893017025063101"/>
    <n v="0.63057135067043013"/>
    <n v="2.2827102063417102"/>
    <n v="0.64868100893870606"/>
    <d v="2007-11-01T00:00:00"/>
  </r>
  <r>
    <n v="6551"/>
    <s v="Basic Sun Preparations"/>
    <n v="2007"/>
    <x v="8"/>
    <n v="406"/>
    <n v="1519.94"/>
    <x v="1122"/>
    <n v="563"/>
    <n v="18"/>
    <n v="775"/>
    <n v="22232"/>
    <x v="2"/>
    <n v="91517"/>
    <n v="480"/>
    <n v="50952.99"/>
    <s v="Pacific"/>
    <n v="4.3988423645320198"/>
    <n v="99.218333333333334"/>
    <n v="2.3044258064516128"/>
    <n v="3.2518644325987172"/>
    <n v="3.1818264444031779"/>
    <n v="1.255272505103306"/>
    <n v="2.8893017025063101"/>
    <n v="0.64333839902152301"/>
    <n v="1.9965919274954111"/>
    <n v="0.36256273009240686"/>
    <d v="2007-12-01T00:00:00"/>
  </r>
  <r>
    <n v="6561"/>
    <s v="Basic Sun Preparations"/>
    <n v="2007"/>
    <x v="3"/>
    <n v="128"/>
    <n v="502.53"/>
    <x v="1123"/>
    <n v="287.52"/>
    <n v="15"/>
    <n v="696"/>
    <n v="16353"/>
    <x v="2"/>
    <n v="136420"/>
    <n v="438"/>
    <n v="39239.1"/>
    <s v="Pacific"/>
    <n v="4.61328125"/>
    <n v="39.366666666666667"/>
    <n v="0.84841954022988508"/>
    <n v="2.7712199019495336"/>
    <n v="2.7011619933473567"/>
    <n v="1.1760912590556813"/>
    <n v="2.842609239610562"/>
    <n v="0.66400993230166527"/>
    <n v="1.5951286428938525"/>
    <n v="-7.1389337661028493E-2"/>
    <d v="2007-01-01T00:00:00"/>
  </r>
  <r>
    <n v="6561"/>
    <s v="Basic Sun Preparations"/>
    <n v="2007"/>
    <x v="0"/>
    <n v="109"/>
    <n v="452.9"/>
    <x v="1124"/>
    <n v="199.08"/>
    <n v="15"/>
    <n v="696"/>
    <n v="16353"/>
    <x v="2"/>
    <n v="136420"/>
    <n v="438"/>
    <n v="39239.1"/>
    <s v="Pacific"/>
    <n v="4.8823853211009167"/>
    <n v="35.478666666666662"/>
    <n v="0.76462643678160913"/>
    <n v="2.7260585491840859"/>
    <n v="2.6560023206829571"/>
    <n v="1.1760912590556813"/>
    <n v="2.842609239610562"/>
    <n v="0.68863205124346227"/>
    <n v="1.5499672901284047"/>
    <n v="-0.11655069042647623"/>
    <d v="2007-02-01T00:00:00"/>
  </r>
  <r>
    <n v="6561"/>
    <s v="Basic Sun Preparations"/>
    <n v="2007"/>
    <x v="1"/>
    <n v="144"/>
    <n v="593.98"/>
    <x v="1125"/>
    <n v="278.16000000000003"/>
    <n v="15"/>
    <n v="696"/>
    <n v="16353"/>
    <x v="2"/>
    <n v="136420"/>
    <n v="438"/>
    <n v="39239.1"/>
    <s v="Pacific"/>
    <n v="4.8470138888888892"/>
    <n v="46.531333333333336"/>
    <n v="1.002830459770115"/>
    <n v="2.8438367562700746"/>
    <n v="2.7737718220251861"/>
    <n v="1.1760912590556813"/>
    <n v="2.842609239610562"/>
    <n v="0.68547426417482493"/>
    <n v="1.6677454972143932"/>
    <n v="1.2275166595124649E-3"/>
    <d v="2007-03-01T00:00:00"/>
  </r>
  <r>
    <n v="6561"/>
    <s v="Basic Sun Preparations"/>
    <n v="2007"/>
    <x v="2"/>
    <n v="152"/>
    <n v="634.94000000000005"/>
    <x v="1126"/>
    <n v="364.53"/>
    <n v="15"/>
    <n v="696"/>
    <n v="16353"/>
    <x v="2"/>
    <n v="136420"/>
    <n v="438"/>
    <n v="39239.1"/>
    <s v="Pacific"/>
    <n v="4.908223684210526"/>
    <n v="49.736666666666665"/>
    <n v="1.0719109195402299"/>
    <n v="2.872767934706479"/>
    <n v="2.8027326876540815"/>
    <n v="1.1760912590556813"/>
    <n v="2.842609239610562"/>
    <n v="0.69092434676170644"/>
    <n v="1.6966766756507978"/>
    <n v="3.0158695095916937E-2"/>
    <d v="2007-04-01T00:00:00"/>
  </r>
  <r>
    <n v="6561"/>
    <s v="Basic Sun Preparations"/>
    <n v="2007"/>
    <x v="7"/>
    <n v="285"/>
    <n v="1126.17"/>
    <x v="1127"/>
    <n v="470.7"/>
    <n v="15"/>
    <n v="696"/>
    <n v="16353"/>
    <x v="2"/>
    <n v="136420"/>
    <n v="438"/>
    <n v="39239.1"/>
    <s v="Pacific"/>
    <n v="4.6434035087719296"/>
    <n v="88.224666666666664"/>
    <n v="1.9013936781609193"/>
    <n v="3.1216812852251117"/>
    <n v="3.0516039540048188"/>
    <n v="1.1760912590556813"/>
    <n v="2.842609239610562"/>
    <n v="0.66683642521660169"/>
    <n v="1.9455900261694308"/>
    <n v="0.27907204561454979"/>
    <d v="2007-05-01T00:00:00"/>
  </r>
  <r>
    <n v="6561"/>
    <s v="Basic Sun Preparations"/>
    <n v="2007"/>
    <x v="4"/>
    <n v="314"/>
    <n v="1333.92"/>
    <x v="1128"/>
    <n v="605.54999999999995"/>
    <n v="15"/>
    <n v="696"/>
    <n v="16353"/>
    <x v="2"/>
    <n v="136420"/>
    <n v="438"/>
    <n v="39239.1"/>
    <s v="Pacific"/>
    <n v="4.9920382165605099"/>
    <n v="104.5"/>
    <n v="2.2521551724137931"/>
    <n v="3.1952075495027539"/>
    <n v="3.1251297841529593"/>
    <n v="1.1760912590556813"/>
    <n v="2.842609239610562"/>
    <n v="0.69827790142953916"/>
    <n v="2.019116290447073"/>
    <n v="0.35259830989219193"/>
    <d v="2007-06-01T00:00:00"/>
  </r>
  <r>
    <n v="6561"/>
    <s v="Basic Sun Preparations"/>
    <n v="2007"/>
    <x v="5"/>
    <n v="240"/>
    <n v="1039.8800000000001"/>
    <x v="1129"/>
    <n v="494.55"/>
    <n v="15"/>
    <n v="696"/>
    <n v="16353"/>
    <x v="2"/>
    <n v="136420"/>
    <n v="438"/>
    <n v="39239.1"/>
    <s v="Pacific"/>
    <n v="5.0913750000000002"/>
    <n v="81.462000000000003"/>
    <n v="1.755646551724138"/>
    <n v="3.0870463274413247"/>
    <n v="3.0169832255057862"/>
    <n v="1.1760912590556813"/>
    <n v="2.842609239610562"/>
    <n v="0.70683508572971843"/>
    <n v="1.9109550683856433"/>
    <n v="0.24443708783076235"/>
    <d v="2007-07-01T00:00:00"/>
  </r>
  <r>
    <n v="6561"/>
    <s v="Basic Sun Preparations"/>
    <n v="2007"/>
    <x v="6"/>
    <n v="268"/>
    <n v="1133.6400000000001"/>
    <x v="1130"/>
    <n v="590.9"/>
    <n v="15"/>
    <n v="696"/>
    <n v="16353"/>
    <x v="2"/>
    <n v="136420"/>
    <n v="438"/>
    <n v="39239.1"/>
    <s v="Pacific"/>
    <n v="4.9703731343283577"/>
    <n v="88.804000000000002"/>
    <n v="1.9138793103448275"/>
    <n v="3.1245237872081919"/>
    <n v="3.0544751614038312"/>
    <n v="1.1760912590556813"/>
    <n v="2.842609239610562"/>
    <n v="0.69638899317940284"/>
    <n v="1.9484325281525106"/>
    <n v="0.28191454759762957"/>
    <d v="2007-08-01T00:00:00"/>
  </r>
  <r>
    <n v="6561"/>
    <s v="Basic Sun Preparations"/>
    <n v="2007"/>
    <x v="9"/>
    <n v="401"/>
    <n v="1639.55"/>
    <x v="1131"/>
    <n v="809.98"/>
    <n v="15"/>
    <n v="696"/>
    <n v="16353"/>
    <x v="2"/>
    <n v="136420"/>
    <n v="438"/>
    <n v="39239.1"/>
    <s v="Pacific"/>
    <n v="4.8042892768079799"/>
    <n v="128.43466666666666"/>
    <n v="2.7679885057471263"/>
    <n v="3.2847735219628542"/>
    <n v="3.2147246655268744"/>
    <n v="1.1760912590556813"/>
    <n v="2.842609239610562"/>
    <n v="0.68162914934267183"/>
    <n v="2.1086822629071729"/>
    <n v="0.44216428235229199"/>
    <d v="2007-09-01T00:00:00"/>
  </r>
  <r>
    <n v="6561"/>
    <s v="Basic Sun Preparations"/>
    <n v="2007"/>
    <x v="11"/>
    <n v="585"/>
    <n v="2291.2600000000002"/>
    <x v="1132"/>
    <n v="735.14"/>
    <n v="15"/>
    <n v="696"/>
    <n v="16353"/>
    <x v="2"/>
    <n v="136420"/>
    <n v="438"/>
    <n v="39239.1"/>
    <s v="Pacific"/>
    <n v="4.6025982905982907"/>
    <n v="179.50133333333332"/>
    <n v="3.8685632183908045"/>
    <n v="3.4301589379151922"/>
    <n v="3.3600743734139575"/>
    <n v="1.1760912590556813"/>
    <n v="2.842609239610562"/>
    <n v="0.66300307183301188"/>
    <n v="2.2540676788595109"/>
    <n v="0.58754969830463022"/>
    <d v="2007-11-01T00:00:00"/>
  </r>
  <r>
    <n v="6561"/>
    <s v="Basic Sun Preparations"/>
    <n v="2007"/>
    <x v="8"/>
    <n v="352"/>
    <n v="1402.56"/>
    <x v="1133"/>
    <n v="447.95"/>
    <n v="15"/>
    <n v="696"/>
    <n v="16353"/>
    <x v="2"/>
    <n v="136420"/>
    <n v="438"/>
    <n v="39239.1"/>
    <s v="Pacific"/>
    <n v="4.6817329545454545"/>
    <n v="109.86466666666666"/>
    <n v="2.367772988505747"/>
    <n v="3.2169493014429866"/>
    <n v="3.1469214489738651"/>
    <n v="1.1760912590556813"/>
    <n v="2.842609239610562"/>
    <n v="0.67040663796485533"/>
    <n v="2.0408580423873053"/>
    <n v="0.3743400618324243"/>
    <d v="2007-12-01T00:00:00"/>
  </r>
  <r>
    <n v="6561"/>
    <s v="Basic Sun Preparations"/>
    <n v="2007"/>
    <x v="10"/>
    <n v="784"/>
    <n v="3130.72"/>
    <x v="1134"/>
    <n v="1173.53"/>
    <n v="15"/>
    <n v="696"/>
    <n v="16353"/>
    <x v="2"/>
    <n v="136420"/>
    <n v="438"/>
    <n v="39239.1"/>
    <s v="Pacific"/>
    <n v="4.6923086734693875"/>
    <n v="245.25133333333332"/>
    <n v="5.2855890804597703"/>
    <n v="3.56570263619935"/>
    <n v="3.4956442276639903"/>
    <n v="1.1760912590556813"/>
    <n v="2.842609239610562"/>
    <n v="0.67138657351491149"/>
    <n v="2.3896113771436687"/>
    <n v="0.7230933965887878"/>
    <d v="2007-10-01T00:00:00"/>
  </r>
  <r>
    <n v="6565"/>
    <s v="Basic Sun Preparations"/>
    <n v="2007"/>
    <x v="5"/>
    <n v="218"/>
    <n v="926.94"/>
    <x v="1135"/>
    <n v="462.04"/>
    <n v="12"/>
    <n v="736"/>
    <n v="16429"/>
    <x v="2"/>
    <n v="292562"/>
    <n v="437"/>
    <n v="38590.21"/>
    <s v="Pacific"/>
    <n v="4.9963761467889913"/>
    <n v="90.767499999999998"/>
    <n v="1.4799048913043478"/>
    <n v="3.0371116199291119"/>
    <n v="2.9670516235595557"/>
    <n v="1.0791812460476249"/>
    <n v="2.8668778143374989"/>
    <n v="0.69865512632450721"/>
    <n v="1.9579303738814873"/>
    <n v="0.17023380559161314"/>
    <d v="2007-07-01T00:00:00"/>
  </r>
  <r>
    <n v="6565"/>
    <s v="Basic Sun Preparations"/>
    <n v="2007"/>
    <x v="6"/>
    <n v="185"/>
    <n v="749.26"/>
    <x v="1136"/>
    <n v="370.87"/>
    <n v="12"/>
    <n v="736"/>
    <n v="16429"/>
    <x v="2"/>
    <n v="292562"/>
    <n v="437"/>
    <n v="38590.21"/>
    <s v="Pacific"/>
    <n v="4.7590270270270265"/>
    <n v="73.368333333333325"/>
    <n v="1.1962228260869565"/>
    <n v="2.9446898996139104"/>
    <n v="2.8746325479684831"/>
    <n v="1.0791812460476249"/>
    <n v="2.8668778143374989"/>
    <n v="0.67751817121089664"/>
    <n v="1.8655086535662855"/>
    <n v="7.7812085276411577E-2"/>
    <d v="2007-08-01T00:00:00"/>
  </r>
  <r>
    <n v="6565"/>
    <s v="Basic Sun Preparations"/>
    <n v="2007"/>
    <x v="9"/>
    <n v="484"/>
    <n v="1941.34"/>
    <x v="1137"/>
    <n v="665.14"/>
    <n v="12"/>
    <n v="736"/>
    <n v="16429"/>
    <x v="2"/>
    <n v="292562"/>
    <n v="437"/>
    <n v="38590.21"/>
    <s v="Pacific"/>
    <n v="4.7131404958677683"/>
    <n v="190.09666666666666"/>
    <n v="3.0994021739130431"/>
    <n v="3.3581557476528618"/>
    <n v="3.2881016029786432"/>
    <n v="1.0791812460476249"/>
    <n v="2.8668778143374989"/>
    <n v="0.6733103860084495"/>
    <n v="2.2789745016052372"/>
    <n v="0.49127793331536312"/>
    <d v="2007-09-01T00:00:00"/>
  </r>
  <r>
    <n v="6565"/>
    <s v="Basic Sun Preparations"/>
    <n v="2007"/>
    <x v="10"/>
    <n v="785"/>
    <n v="3212.11"/>
    <x v="1138"/>
    <n v="1122.23"/>
    <n v="12"/>
    <n v="736"/>
    <n v="16429"/>
    <x v="2"/>
    <n v="292562"/>
    <n v="437"/>
    <n v="38590.21"/>
    <s v="Pacific"/>
    <n v="4.8081273885350324"/>
    <n v="314.53166666666669"/>
    <n v="5.1282336956521739"/>
    <n v="3.5768456222717422"/>
    <n v="3.5067904094506681"/>
    <n v="1.0791812460476249"/>
    <n v="2.8668778143374989"/>
    <n v="0.68197596552648954"/>
    <n v="2.4976643762241171"/>
    <n v="0.70996780793424319"/>
    <d v="2007-10-01T00:00:00"/>
  </r>
  <r>
    <n v="6565"/>
    <s v="Basic Sun Preparations"/>
    <n v="2007"/>
    <x v="11"/>
    <n v="482"/>
    <n v="1949.18"/>
    <x v="1139"/>
    <n v="746.19"/>
    <n v="12"/>
    <n v="736"/>
    <n v="16429"/>
    <x v="2"/>
    <n v="292562"/>
    <n v="437"/>
    <n v="38590.21"/>
    <s v="Pacific"/>
    <n v="4.7520746887966805"/>
    <n v="190.875"/>
    <n v="3.1120923913043477"/>
    <n v="3.3599302961121023"/>
    <n v="3.2898519465558609"/>
    <n v="1.0791812460476249"/>
    <n v="2.8668778143374989"/>
    <n v="0.67688325787325287"/>
    <n v="2.2807490500644776"/>
    <n v="0.49305248177460353"/>
    <d v="2007-11-01T00:00:00"/>
  </r>
  <r>
    <n v="6565"/>
    <s v="Basic Sun Preparations"/>
    <n v="2007"/>
    <x v="8"/>
    <n v="297"/>
    <n v="1112.8599999999999"/>
    <x v="1140"/>
    <n v="456.16"/>
    <n v="12"/>
    <n v="736"/>
    <n v="16429"/>
    <x v="2"/>
    <n v="292562"/>
    <n v="437"/>
    <n v="38590.21"/>
    <s v="Pacific"/>
    <n v="4.4032659932659932"/>
    <n v="108.98083333333334"/>
    <n v="1.7768614130434783"/>
    <n v="3.116531370506562"/>
    <n v="3.0464405326619648"/>
    <n v="1.0791812460476249"/>
    <n v="2.8668778143374989"/>
    <n v="0.64377492118934987"/>
    <n v="2.0373501244589374"/>
    <n v="0.2496535561690634"/>
    <d v="2007-12-01T00:00:00"/>
  </r>
  <r>
    <n v="6565"/>
    <s v="Basic Sun Preparations"/>
    <n v="2007"/>
    <x v="3"/>
    <n v="99"/>
    <n v="448.61"/>
    <x v="1141"/>
    <n v="175.64"/>
    <n v="12"/>
    <n v="736"/>
    <n v="16429"/>
    <x v="2"/>
    <n v="292562"/>
    <n v="437"/>
    <n v="38590.21"/>
    <s v="Pacific"/>
    <n v="5.3253535353535355"/>
    <n v="43.93416666666667"/>
    <n v="0.71631793478260875"/>
    <n v="2.7219836392635535"/>
    <n v="2.6518689502465347"/>
    <n v="1.0791812460476249"/>
    <n v="2.8668778143374989"/>
    <n v="0.72634844466600368"/>
    <n v="1.6428023932159288"/>
    <n v="-0.14489417507394528"/>
    <d v="2007-01-01T00:00:00"/>
  </r>
  <r>
    <n v="6565"/>
    <s v="Basic Sun Preparations"/>
    <n v="2007"/>
    <x v="1"/>
    <n v="136"/>
    <n v="585.1"/>
    <x v="1142"/>
    <n v="225.44"/>
    <n v="12"/>
    <n v="736"/>
    <n v="16429"/>
    <x v="2"/>
    <n v="292562"/>
    <n v="437"/>
    <n v="38590.21"/>
    <s v="Pacific"/>
    <n v="5.0552941176470583"/>
    <n v="57.293333333333329"/>
    <n v="0.93413043478260871"/>
    <n v="2.837285336339828"/>
    <n v="2.7672300981107183"/>
    <n v="1.0791812460476249"/>
    <n v="2.8668778143374989"/>
    <n v="0.7037464279696104"/>
    <n v="1.7581040902922032"/>
    <n v="-2.9592477997670875E-2"/>
    <d v="2007-03-01T00:00:00"/>
  </r>
  <r>
    <n v="6565"/>
    <s v="Basic Sun Preparations"/>
    <n v="2007"/>
    <x v="2"/>
    <n v="199"/>
    <n v="855.19"/>
    <x v="1143"/>
    <n v="339.71"/>
    <n v="12"/>
    <n v="736"/>
    <n v="16429"/>
    <x v="2"/>
    <n v="292562"/>
    <n v="437"/>
    <n v="38590.21"/>
    <s v="Pacific"/>
    <n v="5.0497989949748741"/>
    <n v="83.742499999999993"/>
    <n v="1.365366847826087"/>
    <n v="3.0021271679718136"/>
    <n v="2.9320626138913077"/>
    <n v="1.0791812460476249"/>
    <n v="2.8668778143374989"/>
    <n v="0.70327409156210674"/>
    <n v="1.9229459219241885"/>
    <n v="0.13524935363431456"/>
    <d v="2007-04-01T00:00:00"/>
  </r>
  <r>
    <n v="6565"/>
    <s v="Basic Sun Preparations"/>
    <n v="2007"/>
    <x v="7"/>
    <n v="272"/>
    <n v="1240.3800000000001"/>
    <x v="1144"/>
    <n v="413.09"/>
    <n v="12"/>
    <n v="736"/>
    <n v="16429"/>
    <x v="2"/>
    <n v="292562"/>
    <n v="437"/>
    <n v="38590.21"/>
    <s v="Pacific"/>
    <n v="5.3587499999999997"/>
    <n v="121.46499999999999"/>
    <n v="1.9804076086956521"/>
    <n v="3.163632400552888"/>
    <n v="3.0935547550179945"/>
    <n v="1.0791812460476249"/>
    <n v="2.8668778143374989"/>
    <n v="0.72906349651868907"/>
    <n v="2.0844511545052629"/>
    <n v="0.29675458621538892"/>
    <d v="2007-05-01T00:00:00"/>
  </r>
  <r>
    <n v="6565"/>
    <s v="Basic Sun Preparations"/>
    <n v="2007"/>
    <x v="0"/>
    <n v="94"/>
    <n v="390.24"/>
    <x v="1145"/>
    <n v="117.57"/>
    <n v="12"/>
    <n v="736"/>
    <n v="16429"/>
    <x v="2"/>
    <n v="292562"/>
    <n v="437"/>
    <n v="38590.21"/>
    <s v="Pacific"/>
    <n v="4.878936170212766"/>
    <n v="38.218333333333334"/>
    <n v="0.62312500000000004"/>
    <n v="2.6614529899932298"/>
    <n v="2.5913317829696556"/>
    <n v="1.0791812460476249"/>
    <n v="2.8668778143374989"/>
    <n v="0.6883251363935311"/>
    <n v="1.5822717439456049"/>
    <n v="-0.20542482434426904"/>
    <d v="2007-02-01T00:00:00"/>
  </r>
  <r>
    <n v="6565"/>
    <s v="Basic Sun Preparations"/>
    <n v="2007"/>
    <x v="4"/>
    <n v="324"/>
    <n v="1384.76"/>
    <x v="1146"/>
    <n v="530.96"/>
    <n v="12"/>
    <n v="736"/>
    <n v="16429"/>
    <x v="2"/>
    <n v="292562"/>
    <n v="437"/>
    <n v="38590.21"/>
    <s v="Pacific"/>
    <n v="5.0222530864197532"/>
    <n v="135.60083333333333"/>
    <n v="2.210883152173913"/>
    <n v="3.2114436045385233"/>
    <n v="3.1413745100737405"/>
    <n v="1.0791812460476249"/>
    <n v="2.8668778143374989"/>
    <n v="0.70089859433191115"/>
    <n v="2.1322623584908986"/>
    <n v="0.3445657902010244"/>
    <d v="2007-06-01T00:00:00"/>
  </r>
  <r>
    <n v="6566"/>
    <s v="Basic Sun Preparations"/>
    <n v="2007"/>
    <x v="3"/>
    <n v="165"/>
    <n v="726.56"/>
    <x v="1147"/>
    <n v="355.99"/>
    <n v="12"/>
    <n v="980"/>
    <n v="20651"/>
    <x v="2"/>
    <n v="297849"/>
    <n v="617"/>
    <n v="57909.15"/>
    <s v="Pacific"/>
    <n v="5.174060606060606"/>
    <n v="71.143333333333331"/>
    <n v="0.87114285714285722"/>
    <n v="2.9313154557075998"/>
    <n v="2.8612714845568914"/>
    <n v="1.0791812460476249"/>
    <n v="2.9912260756924947"/>
    <n v="0.71383151149369362"/>
    <n v="1.8521342096599751"/>
    <n v="-5.9910619984894914E-2"/>
    <d v="2007-01-01T00:00:00"/>
  </r>
  <r>
    <n v="6566"/>
    <s v="Basic Sun Preparations"/>
    <n v="2007"/>
    <x v="0"/>
    <n v="150"/>
    <n v="679.23"/>
    <x v="1148"/>
    <n v="270.77999999999997"/>
    <n v="12"/>
    <n v="980"/>
    <n v="20651"/>
    <x v="2"/>
    <n v="297849"/>
    <n v="617"/>
    <n v="57909.15"/>
    <s v="Pacific"/>
    <n v="5.3203333333333331"/>
    <n v="66.504166666666663"/>
    <n v="0.81433673469387746"/>
    <n v="2.9020301019319796"/>
    <n v="2.8320168594307229"/>
    <n v="1.0791812460476249"/>
    <n v="2.9912260756924947"/>
    <n v="0.72593884287629851"/>
    <n v="1.822848855884355"/>
    <n v="-8.919597376051519E-2"/>
    <d v="2007-02-01T00:00:00"/>
  </r>
  <r>
    <n v="6566"/>
    <s v="Basic Sun Preparations"/>
    <n v="2007"/>
    <x v="1"/>
    <n v="148"/>
    <n v="580.58000000000004"/>
    <x v="1149"/>
    <n v="199.81"/>
    <n v="12"/>
    <n v="980"/>
    <n v="20651"/>
    <x v="2"/>
    <n v="297849"/>
    <n v="617"/>
    <n v="57909.15"/>
    <s v="Pacific"/>
    <n v="4.6097972972972974"/>
    <n v="56.854166666666664"/>
    <n v="0.69617346938775515"/>
    <n v="2.8339435443419343"/>
    <n v="2.7638620710422561"/>
    <n v="1.0791812460476249"/>
    <n v="2.9912260756924947"/>
    <n v="0.6636818289469768"/>
    <n v="1.7547622982943092"/>
    <n v="-0.15728253135056069"/>
    <d v="2007-03-01T00:00:00"/>
  </r>
  <r>
    <n v="6566"/>
    <s v="Basic Sun Preparations"/>
    <n v="2007"/>
    <x v="2"/>
    <n v="226"/>
    <n v="945.92"/>
    <x v="1150"/>
    <n v="488.76"/>
    <n v="12"/>
    <n v="980"/>
    <n v="20651"/>
    <x v="2"/>
    <n v="297849"/>
    <n v="617"/>
    <n v="57909.15"/>
    <s v="Pacific"/>
    <n v="4.9178318584070801"/>
    <n v="92.619166666666672"/>
    <n v="1.1341122448979593"/>
    <n v="3.0458821151942019"/>
    <n v="2.9758544080426943"/>
    <n v="1.0791812460476249"/>
    <n v="2.9912260756924947"/>
    <n v="0.69177367604680085"/>
    <n v="1.966700869146577"/>
    <n v="5.4656039501706929E-2"/>
    <d v="2007-04-01T00:00:00"/>
  </r>
  <r>
    <n v="6566"/>
    <s v="Basic Sun Preparations"/>
    <n v="2007"/>
    <x v="7"/>
    <n v="490"/>
    <n v="2181.89"/>
    <x v="1151"/>
    <n v="995.95"/>
    <n v="12"/>
    <n v="980"/>
    <n v="20651"/>
    <x v="2"/>
    <n v="297849"/>
    <n v="617"/>
    <n v="57909.15"/>
    <s v="Pacific"/>
    <n v="5.232224489795918"/>
    <n v="213.64916666666667"/>
    <n v="2.616112244897959"/>
    <n v="3.4088824492491714"/>
    <n v="3.3388328518448014"/>
    <n v="1.0791812460476249"/>
    <n v="2.9912260756924947"/>
    <n v="0.71868636922065754"/>
    <n v="2.3297012032015463"/>
    <n v="0.41765637355667634"/>
    <d v="2007-05-01T00:00:00"/>
  </r>
  <r>
    <n v="6566"/>
    <s v="Basic Sun Preparations"/>
    <n v="2007"/>
    <x v="4"/>
    <n v="448"/>
    <n v="1977.58"/>
    <x v="1152"/>
    <n v="906.23"/>
    <n v="12"/>
    <n v="980"/>
    <n v="20651"/>
    <x v="2"/>
    <n v="297849"/>
    <n v="617"/>
    <n v="57909.15"/>
    <s v="Pacific"/>
    <n v="5.1866741071428573"/>
    <n v="193.63583333333335"/>
    <n v="2.3710510204081632"/>
    <n v="3.3661669749441248"/>
    <n v="3.2961340612497616"/>
    <n v="1.0791812460476249"/>
    <n v="2.9912260756924947"/>
    <n v="0.71488896094598098"/>
    <n v="2.2869857288965001"/>
    <n v="0.37494089925163004"/>
    <d v="2007-06-01T00:00:00"/>
  </r>
  <r>
    <n v="6566"/>
    <s v="Basic Sun Preparations"/>
    <n v="2007"/>
    <x v="5"/>
    <n v="332"/>
    <n v="1399.98"/>
    <x v="1153"/>
    <n v="780.98"/>
    <n v="12"/>
    <n v="980"/>
    <n v="20651"/>
    <x v="2"/>
    <n v="297849"/>
    <n v="617"/>
    <n v="57909.15"/>
    <s v="Pacific"/>
    <n v="4.9549096385542164"/>
    <n v="137.08583333333334"/>
    <n v="1.6786020408163265"/>
    <n v="3.2161738224778804"/>
    <n v="3.1461218314270374"/>
    <n v="1.0791812460476249"/>
    <n v="2.9912260756924947"/>
    <n v="0.69503573877384406"/>
    <n v="2.1369925764302558"/>
    <n v="0.22494774678538551"/>
    <d v="2007-07-01T00:00:00"/>
  </r>
  <r>
    <n v="6566"/>
    <s v="Basic Sun Preparations"/>
    <n v="2007"/>
    <x v="6"/>
    <n v="376"/>
    <n v="1448.96"/>
    <x v="1154"/>
    <n v="707.37"/>
    <n v="12"/>
    <n v="980"/>
    <n v="20651"/>
    <x v="2"/>
    <n v="297849"/>
    <n v="617"/>
    <n v="57909.15"/>
    <s v="Pacific"/>
    <n v="4.5282446808510635"/>
    <n v="141.88499999999999"/>
    <n v="1.7373673469387754"/>
    <n v="3.2311177305708729"/>
    <n v="3.161056396500121"/>
    <n v="1.0791812460476249"/>
    <n v="2.9912260756924947"/>
    <n v="0.65592988564321209"/>
    <n v="2.1519364845232483"/>
    <n v="0.23989165487837827"/>
    <d v="2007-08-01T00:00:00"/>
  </r>
  <r>
    <n v="6566"/>
    <s v="Basic Sun Preparations"/>
    <n v="2007"/>
    <x v="9"/>
    <n v="471"/>
    <n v="1847.11"/>
    <x v="1155"/>
    <n v="762.06"/>
    <n v="12"/>
    <n v="980"/>
    <n v="20651"/>
    <x v="2"/>
    <n v="297849"/>
    <n v="617"/>
    <n v="57909.15"/>
    <s v="Pacific"/>
    <n v="4.6082590233545639"/>
    <n v="180.87416666666664"/>
    <n v="2.2147857142857141"/>
    <n v="3.3365577892740856"/>
    <n v="3.2664927595282212"/>
    <n v="1.0791812460476249"/>
    <n v="2.9912260756924947"/>
    <n v="0.66353688214518969"/>
    <n v="2.257376543226461"/>
    <n v="0.34533171358159098"/>
    <d v="2007-09-01T00:00:00"/>
  </r>
  <r>
    <n v="6566"/>
    <s v="Basic Sun Preparations"/>
    <n v="2007"/>
    <x v="11"/>
    <n v="724"/>
    <n v="2944.04"/>
    <x v="1156"/>
    <n v="1171.17"/>
    <n v="12"/>
    <n v="980"/>
    <n v="20651"/>
    <x v="2"/>
    <n v="297849"/>
    <n v="617"/>
    <n v="57909.15"/>
    <s v="Pacific"/>
    <n v="4.7780939226519337"/>
    <n v="288.27833333333336"/>
    <n v="3.5299387755102041"/>
    <n v="3.5389932485906113"/>
    <n v="3.4689437063656183"/>
    <n v="1.0791812460476249"/>
    <n v="2.9912260756924947"/>
    <n v="0.67925468239346432"/>
    <n v="2.4598120025429866"/>
    <n v="0.54776717289811638"/>
    <d v="2007-11-01T00:00:00"/>
  </r>
  <r>
    <n v="6566"/>
    <s v="Basic Sun Preparations"/>
    <n v="2007"/>
    <x v="8"/>
    <n v="338"/>
    <n v="1406.53"/>
    <x v="1157"/>
    <n v="428.96"/>
    <n v="12"/>
    <n v="980"/>
    <n v="20651"/>
    <x v="2"/>
    <n v="297849"/>
    <n v="617"/>
    <n v="57909.15"/>
    <s v="Pacific"/>
    <n v="4.889852071005917"/>
    <n v="137.73083333333332"/>
    <n v="1.6864999999999999"/>
    <n v="3.2182124212177152"/>
    <n v="3.148148999704568"/>
    <n v="1.0791812460476249"/>
    <n v="2.9912260756924947"/>
    <n v="0.68929572094006042"/>
    <n v="2.1390311751700901"/>
    <n v="0.22698634552522023"/>
    <d v="2007-12-01T00:00:00"/>
  </r>
  <r>
    <n v="6577"/>
    <s v="Basic Sun Preparations"/>
    <n v="2007"/>
    <x v="3"/>
    <n v="199"/>
    <n v="752.8"/>
    <x v="1158"/>
    <n v="346.56"/>
    <n v="18"/>
    <n v="1075"/>
    <n v="22168"/>
    <x v="2"/>
    <n v="145258"/>
    <n v="645"/>
    <n v="50108.97"/>
    <s v="Pacific"/>
    <n v="4.445577889447236"/>
    <n v="49.148333333333333"/>
    <n v="0.82294883720930234"/>
    <n v="2.9467813001827698"/>
    <n v="2.8766796104192003"/>
    <n v="1.255272505103306"/>
    <n v="3.0314084642516241"/>
    <n v="0.64792822377306314"/>
    <n v="1.6915087950794636"/>
    <n v="-8.4627164068854344E-2"/>
    <d v="2007-01-01T00:00:00"/>
  </r>
  <r>
    <n v="6577"/>
    <s v="Basic Sun Preparations"/>
    <n v="2007"/>
    <x v="0"/>
    <n v="152"/>
    <n v="683.19"/>
    <x v="1159"/>
    <n v="330.16"/>
    <n v="18"/>
    <n v="1075"/>
    <n v="22168"/>
    <x v="2"/>
    <n v="145258"/>
    <n v="645"/>
    <n v="50108.97"/>
    <s v="Pacific"/>
    <n v="5.28125"/>
    <n v="44.597222222222221"/>
    <n v="0.7467441860465116"/>
    <n v="2.9045803142385402"/>
    <n v="2.8345415008650776"/>
    <n v="1.255272505103306"/>
    <n v="3.0314084642516241"/>
    <n v="0.72273672629376762"/>
    <n v="1.649307809135234"/>
    <n v="-0.12682815001308403"/>
    <d v="2007-02-01T00:00:00"/>
  </r>
  <r>
    <n v="6577"/>
    <s v="Basic Sun Preparations"/>
    <n v="2007"/>
    <x v="1"/>
    <n v="219"/>
    <n v="937.51"/>
    <x v="1160"/>
    <n v="430.18"/>
    <n v="18"/>
    <n v="1075"/>
    <n v="22168"/>
    <x v="2"/>
    <n v="145258"/>
    <n v="645"/>
    <n v="50108.97"/>
    <s v="Pacific"/>
    <n v="5.0307305936073057"/>
    <n v="61.207222222222221"/>
    <n v="1.0248651162790698"/>
    <n v="3.0420751753893756"/>
    <n v="2.9719759088495237"/>
    <n v="1.255272505103306"/>
    <n v="3.0314084642516241"/>
    <n v="0.70163106054925706"/>
    <n v="1.7868026702860693"/>
    <n v="1.0666711137751334E-2"/>
    <d v="2007-03-01T00:00:00"/>
  </r>
  <r>
    <n v="6577"/>
    <s v="Basic Sun Preparations"/>
    <n v="2007"/>
    <x v="2"/>
    <n v="280"/>
    <n v="1132.95"/>
    <x v="1161"/>
    <n v="510.66"/>
    <n v="18"/>
    <n v="1075"/>
    <n v="22168"/>
    <x v="2"/>
    <n v="145258"/>
    <n v="645"/>
    <n v="50108.97"/>
    <s v="Pacific"/>
    <n v="4.7542857142857144"/>
    <n v="73.955555555555563"/>
    <n v="1.2383255813953489"/>
    <n v="3.1242433089466486"/>
    <n v="3.054210743752849"/>
    <n v="1.255272505103306"/>
    <n v="3.0314084642516241"/>
    <n v="0.67708527760442949"/>
    <n v="1.8689708038433428"/>
    <n v="9.2834844695024593E-2"/>
    <d v="2007-04-01T00:00:00"/>
  </r>
  <r>
    <n v="6577"/>
    <s v="Basic Sun Preparations"/>
    <n v="2007"/>
    <x v="7"/>
    <n v="367"/>
    <n v="1510.44"/>
    <x v="1162"/>
    <n v="677.68"/>
    <n v="18"/>
    <n v="1075"/>
    <n v="22168"/>
    <x v="2"/>
    <n v="145258"/>
    <n v="645"/>
    <n v="50108.97"/>
    <s v="Pacific"/>
    <n v="4.8362125340599453"/>
    <n v="98.605000000000004"/>
    <n v="1.6510604651162792"/>
    <n v="3.2491714425328921"/>
    <n v="3.1791034782445466"/>
    <n v="1.255272505103306"/>
    <n v="3.0314084642516241"/>
    <n v="0.68450537828080282"/>
    <n v="1.9938989374295861"/>
    <n v="0.21776297828126803"/>
    <d v="2007-05-01T00:00:00"/>
  </r>
  <r>
    <n v="6577"/>
    <s v="Basic Sun Preparations"/>
    <n v="2007"/>
    <x v="4"/>
    <n v="362"/>
    <n v="1414.27"/>
    <x v="1163"/>
    <n v="624.09"/>
    <n v="18"/>
    <n v="1075"/>
    <n v="22168"/>
    <x v="2"/>
    <n v="145258"/>
    <n v="645"/>
    <n v="50108.97"/>
    <s v="Pacific"/>
    <n v="4.5910220994475139"/>
    <n v="92.330555555555563"/>
    <n v="1.546"/>
    <n v="3.2206179538339303"/>
    <n v="3.1505323290622411"/>
    <n v="1.255272505103306"/>
    <n v="3.0314084642516241"/>
    <n v="0.66190938330076454"/>
    <n v="1.9653454487306241"/>
    <n v="0.18920948958230613"/>
    <d v="2007-06-01T00:00:00"/>
  </r>
  <r>
    <n v="6577"/>
    <s v="Basic Sun Preparations"/>
    <n v="2007"/>
    <x v="5"/>
    <n v="300"/>
    <n v="1132.25"/>
    <x v="1164"/>
    <n v="483.14"/>
    <n v="18"/>
    <n v="1075"/>
    <n v="22168"/>
    <x v="2"/>
    <n v="145258"/>
    <n v="645"/>
    <n v="50108.97"/>
    <s v="Pacific"/>
    <n v="4.4353333333333333"/>
    <n v="73.922222222222217"/>
    <n v="1.2377674418604649"/>
    <n v="3.1240475191100305"/>
    <n v="3.053942329354995"/>
    <n v="1.255272505103306"/>
    <n v="3.0314084642516241"/>
    <n v="0.64692626439036804"/>
    <n v="1.8687750140067243"/>
    <n v="9.2639054858406233E-2"/>
    <d v="2007-07-01T00:00:00"/>
  </r>
  <r>
    <n v="6577"/>
    <s v="Basic Sun Preparations"/>
    <n v="2007"/>
    <x v="6"/>
    <n v="376"/>
    <n v="1478.31"/>
    <x v="1165"/>
    <n v="551.26"/>
    <n v="18"/>
    <n v="1075"/>
    <n v="22168"/>
    <x v="2"/>
    <n v="145258"/>
    <n v="645"/>
    <n v="50108.97"/>
    <s v="Pacific"/>
    <n v="4.6202127659574472"/>
    <n v="96.51111111111112"/>
    <n v="1.6160000000000001"/>
    <n v="3.2398498206901913"/>
    <n v="3.16976551468965"/>
    <n v="1.255272505103306"/>
    <n v="3.0314084642516241"/>
    <n v="0.6646619757625305"/>
    <n v="1.9845773155868855"/>
    <n v="0.20844135643856737"/>
    <d v="2007-08-01T00:00:00"/>
  </r>
  <r>
    <n v="6577"/>
    <s v="Basic Sun Preparations"/>
    <n v="2007"/>
    <x v="9"/>
    <n v="514"/>
    <n v="1945.52"/>
    <x v="1166"/>
    <n v="779.53"/>
    <n v="18"/>
    <n v="1075"/>
    <n v="22168"/>
    <x v="2"/>
    <n v="145258"/>
    <n v="645"/>
    <n v="50108.97"/>
    <s v="Pacific"/>
    <n v="4.4476264591439687"/>
    <n v="127.00444444444445"/>
    <n v="2.126586046511628"/>
    <n v="3.359091424200396"/>
    <n v="3.2890356997221271"/>
    <n v="1.255272505103306"/>
    <n v="3.0314084642516241"/>
    <n v="0.64812830520512021"/>
    <n v="2.10381891909709"/>
    <n v="0.32768295994877189"/>
    <d v="2007-09-01T00:00:00"/>
  </r>
  <r>
    <n v="6577"/>
    <s v="Basic Sun Preparations"/>
    <n v="2007"/>
    <x v="11"/>
    <n v="691"/>
    <n v="2561.8200000000002"/>
    <x v="1167"/>
    <n v="964.79"/>
    <n v="18"/>
    <n v="1075"/>
    <n v="22168"/>
    <x v="2"/>
    <n v="145258"/>
    <n v="645"/>
    <n v="50108.97"/>
    <s v="Pacific"/>
    <n v="4.3565123010130247"/>
    <n v="167.24166666666667"/>
    <n v="2.8003255813953487"/>
    <n v="3.4786169920164225"/>
    <n v="3.4085486118438761"/>
    <n v="1.255272505103306"/>
    <n v="3.0314084642516241"/>
    <n v="0.6391389446422242"/>
    <n v="2.2233444869131165"/>
    <n v="0.44720852776479841"/>
    <d v="2007-11-01T00:00:00"/>
  </r>
  <r>
    <n v="6577"/>
    <s v="Basic Sun Preparations"/>
    <n v="2007"/>
    <x v="8"/>
    <n v="348"/>
    <n v="1315.77"/>
    <x v="1168"/>
    <n v="498.89"/>
    <n v="18"/>
    <n v="1075"/>
    <n v="22168"/>
    <x v="2"/>
    <n v="145258"/>
    <n v="645"/>
    <n v="50108.97"/>
    <s v="Pacific"/>
    <n v="4.4432758620689654"/>
    <n v="85.903333333333336"/>
    <n v="1.4383813953488371"/>
    <n v="3.1892825213232081"/>
    <n v="3.1191799801133122"/>
    <n v="1.255272505103306"/>
    <n v="3.0314084642516241"/>
    <n v="0.64770327737662725"/>
    <n v="1.9340100162199021"/>
    <n v="0.15787405707158403"/>
    <d v="2007-12-01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7AF2F5-7137-854E-BEA5-FD0D4F961641}" name="PivotTable16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G12:K14" firstHeaderRow="1" firstDataRow="2" firstDataCol="1"/>
  <pivotFields count="27">
    <pivotField showAll="0"/>
    <pivotField showAll="0"/>
    <pivotField showAll="0"/>
    <pivotField showAll="0"/>
    <pivotField showAll="0"/>
    <pivotField numFmtId="44" showAll="0"/>
    <pivotField dataField="1" numFmtId="44" showAll="0"/>
    <pivotField numFmtId="44" showAll="0"/>
    <pivotField showAll="0"/>
    <pivotField showAll="0"/>
    <pivotField showAll="0"/>
    <pivotField axis="axisCol" showAll="0">
      <items count="4">
        <item x="1"/>
        <item x="0"/>
        <item x="2"/>
        <item t="default"/>
      </items>
    </pivotField>
    <pivotField showAll="0"/>
    <pivotField showAll="0"/>
    <pivotField numFmtId="44" showAll="0"/>
    <pivotField showAll="0"/>
    <pivotField numFmtId="44" showAll="0"/>
    <pivotField numFmtId="44" showAll="0"/>
    <pivotField numFmtId="44" showAll="0"/>
    <pivotField numFmtId="44" showAll="0"/>
    <pivotField numFmtId="44" showAll="0"/>
    <pivotField numFmtId="2" showAll="0"/>
    <pivotField numFmtId="2" showAll="0"/>
    <pivotField numFmtId="2" showAll="0"/>
    <pivotField numFmtId="2" showAll="0"/>
    <pivotField numFmtId="2" showAll="0"/>
    <pivotField numFmtId="14" showAll="0"/>
  </pivotFields>
  <rowItems count="1">
    <i/>
  </rowItems>
  <colFields count="1">
    <field x="11"/>
  </colFields>
  <colItems count="4">
    <i>
      <x/>
    </i>
    <i>
      <x v="1"/>
    </i>
    <i>
      <x v="2"/>
    </i>
    <i t="grand">
      <x/>
    </i>
  </colItems>
  <dataFields count="1">
    <dataField name="Max of SALES_TISP" fld="6" subtotal="max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2BB0DB-6426-BD47-9C87-F87276BA0A80}" name="PivotTable5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8:E10" firstHeaderRow="1" firstDataRow="2" firstDataCol="1"/>
  <pivotFields count="27">
    <pivotField showAll="0"/>
    <pivotField showAll="0"/>
    <pivotField showAll="0"/>
    <pivotField showAll="0"/>
    <pivotField showAll="0"/>
    <pivotField numFmtId="44" showAll="0"/>
    <pivotField numFmtId="44" showAll="0"/>
    <pivotField numFmtId="44" showAll="0"/>
    <pivotField showAll="0"/>
    <pivotField dataField="1" showAll="0"/>
    <pivotField showAll="0"/>
    <pivotField axis="axisCol" showAll="0">
      <items count="4">
        <item x="1"/>
        <item x="0"/>
        <item x="2"/>
        <item t="default"/>
      </items>
    </pivotField>
    <pivotField showAll="0"/>
    <pivotField showAll="0"/>
    <pivotField numFmtId="44" showAll="0"/>
    <pivotField showAll="0"/>
    <pivotField numFmtId="44" showAll="0"/>
    <pivotField numFmtId="44" showAll="0"/>
    <pivotField numFmtId="44" showAll="0"/>
    <pivotField numFmtId="44" showAll="0"/>
    <pivotField numFmtId="44" showAll="0"/>
    <pivotField numFmtId="2" showAll="0"/>
    <pivotField numFmtId="2" showAll="0"/>
    <pivotField numFmtId="2" showAll="0"/>
    <pivotField numFmtId="2" showAll="0"/>
    <pivotField numFmtId="2" showAll="0"/>
    <pivotField numFmtId="14" showAll="0"/>
  </pivotFields>
  <rowItems count="1">
    <i/>
  </rowItems>
  <colFields count="1">
    <field x="11"/>
  </colFields>
  <colItems count="4">
    <i>
      <x/>
    </i>
    <i>
      <x v="1"/>
    </i>
    <i>
      <x v="2"/>
    </i>
    <i t="grand">
      <x/>
    </i>
  </colItems>
  <dataFields count="1">
    <dataField name="Average of NDSA" fld="9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E7068A-1551-4146-B619-80ABA9DA7DD7}" name="PivotTable15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G16:K18" firstHeaderRow="1" firstDataRow="2" firstDataCol="1"/>
  <pivotFields count="27">
    <pivotField showAll="0"/>
    <pivotField showAll="0"/>
    <pivotField showAll="0"/>
    <pivotField showAll="0"/>
    <pivotField showAll="0"/>
    <pivotField numFmtId="44" showAll="0"/>
    <pivotField dataField="1" numFmtId="44" showAll="0"/>
    <pivotField numFmtId="44" showAll="0"/>
    <pivotField showAll="0"/>
    <pivotField showAll="0"/>
    <pivotField showAll="0"/>
    <pivotField axis="axisCol" showAll="0">
      <items count="4">
        <item x="1"/>
        <item x="0"/>
        <item x="2"/>
        <item t="default"/>
      </items>
    </pivotField>
    <pivotField showAll="0"/>
    <pivotField showAll="0"/>
    <pivotField numFmtId="44" showAll="0"/>
    <pivotField showAll="0"/>
    <pivotField numFmtId="44" showAll="0"/>
    <pivotField numFmtId="44" showAll="0"/>
    <pivotField numFmtId="44" showAll="0"/>
    <pivotField numFmtId="44" showAll="0"/>
    <pivotField numFmtId="44" showAll="0"/>
    <pivotField numFmtId="2" showAll="0"/>
    <pivotField numFmtId="2" showAll="0"/>
    <pivotField numFmtId="2" showAll="0"/>
    <pivotField numFmtId="2" showAll="0"/>
    <pivotField numFmtId="2" showAll="0"/>
    <pivotField numFmtId="14" showAll="0"/>
  </pivotFields>
  <rowItems count="1">
    <i/>
  </rowItems>
  <colFields count="1">
    <field x="11"/>
  </colFields>
  <colItems count="4">
    <i>
      <x/>
    </i>
    <i>
      <x v="1"/>
    </i>
    <i>
      <x v="2"/>
    </i>
    <i t="grand">
      <x/>
    </i>
  </colItems>
  <dataFields count="1">
    <dataField name="Min of SALES_TISP" fld="6" subtotal="min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5C7F76-1ED1-4A44-BA86-FF2FC60E85E0}" name="PivotTable20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G26:K40" firstHeaderRow="1" firstDataRow="2" firstDataCol="1"/>
  <pivotFields count="27">
    <pivotField showAll="0"/>
    <pivotField showAll="0"/>
    <pivotField showAll="0"/>
    <pivotField axis="axisRow" showAll="0">
      <items count="13">
        <item x="3"/>
        <item x="0"/>
        <item x="1"/>
        <item x="2"/>
        <item x="7"/>
        <item x="4"/>
        <item x="5"/>
        <item x="6"/>
        <item x="9"/>
        <item x="10"/>
        <item x="11"/>
        <item x="8"/>
        <item t="default"/>
      </items>
    </pivotField>
    <pivotField showAll="0"/>
    <pivotField numFmtId="44" showAll="0"/>
    <pivotField dataField="1" numFmtId="44" showAll="0"/>
    <pivotField numFmtId="44" showAll="0"/>
    <pivotField showAll="0"/>
    <pivotField showAll="0"/>
    <pivotField showAll="0"/>
    <pivotField axis="axisCol" showAll="0">
      <items count="4">
        <item x="1"/>
        <item x="0"/>
        <item x="2"/>
        <item t="default"/>
      </items>
    </pivotField>
    <pivotField showAll="0"/>
    <pivotField showAll="0"/>
    <pivotField numFmtId="44" showAll="0"/>
    <pivotField showAll="0"/>
    <pivotField numFmtId="44" showAll="0"/>
    <pivotField numFmtId="44" showAll="0"/>
    <pivotField numFmtId="44" showAll="0"/>
    <pivotField numFmtId="44" showAll="0"/>
    <pivotField numFmtId="44" showAll="0"/>
    <pivotField numFmtId="2" showAll="0"/>
    <pivotField numFmtId="2" showAll="0"/>
    <pivotField numFmtId="2" showAll="0"/>
    <pivotField numFmtId="2" showAll="0"/>
    <pivotField numFmtId="2" showAll="0"/>
    <pivotField numFmtId="14" showAll="0"/>
  </pivotFields>
  <rowFields count="1">
    <field x="3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11"/>
  </colFields>
  <colItems count="4">
    <i>
      <x/>
    </i>
    <i>
      <x v="1"/>
    </i>
    <i>
      <x v="2"/>
    </i>
    <i t="grand">
      <x/>
    </i>
  </colItems>
  <dataFields count="1">
    <dataField name="Sum of SALES_TISP" fld="6" baseField="0" baseItem="0" numFmtId="44"/>
  </dataFields>
  <formats count="7">
    <format dxfId="84">
      <pivotArea outline="0" collapsedLevelsAreSubtotals="1" fieldPosition="0"/>
    </format>
    <format dxfId="83">
      <pivotArea outline="0" collapsedLevelsAreSubtotals="1" fieldPosition="0"/>
    </format>
    <format dxfId="82">
      <pivotArea dataOnly="0" labelOnly="1" fieldPosition="0">
        <references count="1">
          <reference field="3" count="0"/>
        </references>
      </pivotArea>
    </format>
    <format dxfId="81">
      <pivotArea dataOnly="0" labelOnly="1" grandRow="1" outline="0" fieldPosition="0"/>
    </format>
    <format dxfId="80">
      <pivotArea outline="0" collapsedLevelsAreSubtotals="1" fieldPosition="0"/>
    </format>
    <format dxfId="79">
      <pivotArea dataOnly="0" labelOnly="1" grandRow="1" outline="0" fieldPosition="0"/>
    </format>
    <format dxfId="78">
      <pivotArea dataOnly="0" labelOnly="1" fieldPosition="0">
        <references count="1">
          <reference field="3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8884F5-AE4F-144B-97E7-748102D0C974}" name="PivotTable19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G21:K23" firstHeaderRow="1" firstDataRow="2" firstDataCol="1"/>
  <pivotFields count="27">
    <pivotField showAll="0"/>
    <pivotField showAll="0"/>
    <pivotField showAll="0"/>
    <pivotField showAll="0"/>
    <pivotField showAll="0"/>
    <pivotField numFmtId="44" showAll="0"/>
    <pivotField dataField="1" numFmtId="44" showAll="0"/>
    <pivotField numFmtId="44" showAll="0"/>
    <pivotField showAll="0"/>
    <pivotField showAll="0"/>
    <pivotField showAll="0"/>
    <pivotField axis="axisCol" showAll="0">
      <items count="4">
        <item x="1"/>
        <item x="0"/>
        <item x="2"/>
        <item t="default"/>
      </items>
    </pivotField>
    <pivotField showAll="0"/>
    <pivotField showAll="0"/>
    <pivotField numFmtId="44" showAll="0"/>
    <pivotField showAll="0"/>
    <pivotField numFmtId="44" showAll="0"/>
    <pivotField numFmtId="44" showAll="0"/>
    <pivotField numFmtId="44" showAll="0"/>
    <pivotField numFmtId="44" showAll="0"/>
    <pivotField numFmtId="44" showAll="0"/>
    <pivotField numFmtId="2" showAll="0"/>
    <pivotField numFmtId="2" showAll="0"/>
    <pivotField numFmtId="2" showAll="0"/>
    <pivotField numFmtId="2" showAll="0"/>
    <pivotField numFmtId="2" showAll="0"/>
    <pivotField numFmtId="14" showAll="0"/>
  </pivotFields>
  <rowItems count="1">
    <i/>
  </rowItems>
  <colFields count="1">
    <field x="11"/>
  </colFields>
  <colItems count="4">
    <i>
      <x/>
    </i>
    <i>
      <x v="1"/>
    </i>
    <i>
      <x v="2"/>
    </i>
    <i t="grand">
      <x/>
    </i>
  </colItems>
  <dataFields count="1">
    <dataField name="Count of SALES_TISP" fld="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971205-05E4-FC40-9F63-262B609ECD6C}" name="PivotTable7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6:E18" firstHeaderRow="1" firstDataRow="2" firstDataCol="1"/>
  <pivotFields count="27">
    <pivotField showAll="0"/>
    <pivotField showAll="0"/>
    <pivotField showAll="0"/>
    <pivotField showAll="0"/>
    <pivotField showAll="0"/>
    <pivotField numFmtId="44" showAll="0"/>
    <pivotField numFmtId="44" showAll="0"/>
    <pivotField numFmtId="44" showAll="0"/>
    <pivotField showAll="0"/>
    <pivotField dataField="1" showAll="0"/>
    <pivotField showAll="0"/>
    <pivotField axis="axisCol" showAll="0">
      <items count="4">
        <item x="1"/>
        <item x="0"/>
        <item x="2"/>
        <item t="default"/>
      </items>
    </pivotField>
    <pivotField showAll="0"/>
    <pivotField showAll="0"/>
    <pivotField numFmtId="44" showAll="0"/>
    <pivotField showAll="0"/>
    <pivotField numFmtId="44" showAll="0"/>
    <pivotField numFmtId="44" showAll="0"/>
    <pivotField numFmtId="44" showAll="0"/>
    <pivotField numFmtId="44" showAll="0"/>
    <pivotField numFmtId="44" showAll="0"/>
    <pivotField numFmtId="2" showAll="0"/>
    <pivotField numFmtId="2" showAll="0"/>
    <pivotField numFmtId="2" showAll="0"/>
    <pivotField numFmtId="2" showAll="0"/>
    <pivotField numFmtId="2" showAll="0"/>
    <pivotField numFmtId="14" showAll="0"/>
  </pivotFields>
  <rowItems count="1">
    <i/>
  </rowItems>
  <colFields count="1">
    <field x="11"/>
  </colFields>
  <colItems count="4">
    <i>
      <x/>
    </i>
    <i>
      <x v="1"/>
    </i>
    <i>
      <x v="2"/>
    </i>
    <i t="grand">
      <x/>
    </i>
  </colItems>
  <dataFields count="1">
    <dataField name="Min of NDSA" fld="9" subtotal="min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8456EB-ECDC-8043-8BBD-C1EEC52DCB20}" name="PivotTable18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21:E23" firstHeaderRow="1" firstDataRow="2" firstDataCol="1"/>
  <pivotFields count="27">
    <pivotField showAll="0"/>
    <pivotField showAll="0"/>
    <pivotField showAll="0"/>
    <pivotField showAll="0"/>
    <pivotField showAll="0"/>
    <pivotField numFmtId="44" showAll="0"/>
    <pivotField numFmtId="44" showAll="0"/>
    <pivotField numFmtId="44" showAll="0"/>
    <pivotField showAll="0"/>
    <pivotField dataField="1" showAll="0"/>
    <pivotField showAll="0"/>
    <pivotField axis="axisCol" showAll="0">
      <items count="4">
        <item x="1"/>
        <item x="0"/>
        <item x="2"/>
        <item t="default"/>
      </items>
    </pivotField>
    <pivotField showAll="0"/>
    <pivotField showAll="0"/>
    <pivotField numFmtId="44" showAll="0"/>
    <pivotField showAll="0"/>
    <pivotField numFmtId="44" showAll="0"/>
    <pivotField numFmtId="44" showAll="0"/>
    <pivotField numFmtId="44" showAll="0"/>
    <pivotField numFmtId="44" showAll="0"/>
    <pivotField numFmtId="44" showAll="0"/>
    <pivotField numFmtId="2" showAll="0"/>
    <pivotField numFmtId="2" showAll="0"/>
    <pivotField numFmtId="2" showAll="0"/>
    <pivotField numFmtId="2" showAll="0"/>
    <pivotField numFmtId="2" showAll="0"/>
    <pivotField numFmtId="14" showAll="0"/>
  </pivotFields>
  <rowItems count="1">
    <i/>
  </rowItems>
  <colFields count="1">
    <field x="11"/>
  </colFields>
  <colItems count="4">
    <i>
      <x/>
    </i>
    <i>
      <x v="1"/>
    </i>
    <i>
      <x v="2"/>
    </i>
    <i t="grand">
      <x/>
    </i>
  </colItems>
  <dataFields count="1">
    <dataField name="Count of NDSA" fld="9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D94392-60AD-634D-893C-758A9133F10D}" name="PivotTable14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G3:K5" firstHeaderRow="1" firstDataRow="2" firstDataCol="1"/>
  <pivotFields count="27">
    <pivotField showAll="0"/>
    <pivotField showAll="0"/>
    <pivotField showAll="0"/>
    <pivotField showAll="0"/>
    <pivotField showAll="0"/>
    <pivotField numFmtId="44" showAll="0"/>
    <pivotField dataField="1" numFmtId="44" showAll="0"/>
    <pivotField numFmtId="44" showAll="0"/>
    <pivotField showAll="0"/>
    <pivotField showAll="0"/>
    <pivotField showAll="0"/>
    <pivotField axis="axisCol" showAll="0">
      <items count="4">
        <item x="1"/>
        <item x="0"/>
        <item x="2"/>
        <item t="default"/>
      </items>
    </pivotField>
    <pivotField showAll="0"/>
    <pivotField showAll="0"/>
    <pivotField numFmtId="44" showAll="0"/>
    <pivotField showAll="0"/>
    <pivotField numFmtId="44" showAll="0"/>
    <pivotField numFmtId="44" showAll="0"/>
    <pivotField numFmtId="44" showAll="0"/>
    <pivotField numFmtId="44" showAll="0"/>
    <pivotField numFmtId="44" showAll="0"/>
    <pivotField numFmtId="2" showAll="0"/>
    <pivotField numFmtId="2" showAll="0"/>
    <pivotField numFmtId="2" showAll="0"/>
    <pivotField numFmtId="2" showAll="0"/>
    <pivotField numFmtId="2" showAll="0"/>
    <pivotField numFmtId="14" showAll="0"/>
  </pivotFields>
  <rowItems count="1">
    <i/>
  </rowItems>
  <colFields count="1">
    <field x="11"/>
  </colFields>
  <colItems count="4">
    <i>
      <x/>
    </i>
    <i>
      <x v="1"/>
    </i>
    <i>
      <x v="2"/>
    </i>
    <i t="grand">
      <x/>
    </i>
  </colItems>
  <dataFields count="1">
    <dataField name="Sum of SALES_TISP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44F0D7-5592-CA4F-A1A6-8A085876279C}" name="PivotTable6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2:E14" firstHeaderRow="1" firstDataRow="2" firstDataCol="1"/>
  <pivotFields count="27">
    <pivotField showAll="0"/>
    <pivotField showAll="0"/>
    <pivotField showAll="0"/>
    <pivotField showAll="0"/>
    <pivotField showAll="0"/>
    <pivotField numFmtId="44" showAll="0"/>
    <pivotField numFmtId="44" showAll="0"/>
    <pivotField numFmtId="44" showAll="0"/>
    <pivotField showAll="0"/>
    <pivotField dataField="1" showAll="0"/>
    <pivotField showAll="0"/>
    <pivotField axis="axisCol" showAll="0">
      <items count="4">
        <item x="1"/>
        <item x="0"/>
        <item x="2"/>
        <item t="default"/>
      </items>
    </pivotField>
    <pivotField showAll="0"/>
    <pivotField showAll="0"/>
    <pivotField numFmtId="44" showAll="0"/>
    <pivotField showAll="0"/>
    <pivotField numFmtId="44" showAll="0"/>
    <pivotField numFmtId="44" showAll="0"/>
    <pivotField numFmtId="44" showAll="0"/>
    <pivotField numFmtId="44" showAll="0"/>
    <pivotField numFmtId="44" showAll="0"/>
    <pivotField numFmtId="2" showAll="0"/>
    <pivotField numFmtId="2" showAll="0"/>
    <pivotField numFmtId="2" showAll="0"/>
    <pivotField numFmtId="2" showAll="0"/>
    <pivotField numFmtId="2" showAll="0"/>
    <pivotField numFmtId="14" showAll="0"/>
  </pivotFields>
  <rowItems count="1">
    <i/>
  </rowItems>
  <colFields count="1">
    <field x="11"/>
  </colFields>
  <colItems count="4">
    <i>
      <x/>
    </i>
    <i>
      <x v="1"/>
    </i>
    <i>
      <x v="2"/>
    </i>
    <i t="grand">
      <x/>
    </i>
  </colItems>
  <dataFields count="1">
    <dataField name="Max of NDSA" fld="9" subtotal="max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D02F2B-5BC8-C140-8E59-6C8D54085B37}" name="PivotTable2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E5" firstHeaderRow="1" firstDataRow="2" firstDataCol="1"/>
  <pivotFields count="27">
    <pivotField showAll="0"/>
    <pivotField showAll="0"/>
    <pivotField showAll="0"/>
    <pivotField showAll="0"/>
    <pivotField showAll="0"/>
    <pivotField numFmtId="44" showAll="0"/>
    <pivotField numFmtId="44" showAll="0"/>
    <pivotField numFmtId="44" showAll="0"/>
    <pivotField showAll="0"/>
    <pivotField dataField="1" showAll="0"/>
    <pivotField showAll="0"/>
    <pivotField axis="axisCol" showAll="0">
      <items count="4">
        <item x="1"/>
        <item x="0"/>
        <item x="2"/>
        <item t="default"/>
      </items>
    </pivotField>
    <pivotField showAll="0"/>
    <pivotField showAll="0"/>
    <pivotField numFmtId="44" showAll="0"/>
    <pivotField showAll="0"/>
    <pivotField numFmtId="44" showAll="0"/>
    <pivotField numFmtId="44" showAll="0"/>
    <pivotField numFmtId="44" showAll="0"/>
    <pivotField numFmtId="44" showAll="0"/>
    <pivotField numFmtId="44" showAll="0"/>
    <pivotField numFmtId="2" showAll="0"/>
    <pivotField numFmtId="2" showAll="0"/>
    <pivotField numFmtId="2" showAll="0"/>
    <pivotField numFmtId="2" showAll="0"/>
    <pivotField numFmtId="2" showAll="0"/>
    <pivotField numFmtId="14" showAll="0"/>
  </pivotFields>
  <rowItems count="1">
    <i/>
  </rowItems>
  <colFields count="1">
    <field x="11"/>
  </colFields>
  <colItems count="4">
    <i>
      <x/>
    </i>
    <i>
      <x v="1"/>
    </i>
    <i>
      <x v="2"/>
    </i>
    <i t="grand">
      <x/>
    </i>
  </colItems>
  <dataFields count="1">
    <dataField name="Sum of NDSA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E0852F-E986-E343-BE8E-C3B196BEDF56}" name="PivotTable13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G8:K10" firstHeaderRow="1" firstDataRow="2" firstDataCol="1"/>
  <pivotFields count="27">
    <pivotField showAll="0"/>
    <pivotField showAll="0"/>
    <pivotField showAll="0"/>
    <pivotField showAll="0"/>
    <pivotField showAll="0"/>
    <pivotField numFmtId="44" showAll="0"/>
    <pivotField dataField="1" numFmtId="44" showAll="0"/>
    <pivotField numFmtId="44" showAll="0"/>
    <pivotField showAll="0"/>
    <pivotField showAll="0"/>
    <pivotField showAll="0"/>
    <pivotField axis="axisCol" showAll="0">
      <items count="4">
        <item x="1"/>
        <item x="0"/>
        <item x="2"/>
        <item t="default"/>
      </items>
    </pivotField>
    <pivotField showAll="0"/>
    <pivotField showAll="0"/>
    <pivotField numFmtId="44" showAll="0"/>
    <pivotField showAll="0"/>
    <pivotField numFmtId="44" showAll="0"/>
    <pivotField numFmtId="44" showAll="0"/>
    <pivotField numFmtId="44" showAll="0"/>
    <pivotField numFmtId="44" showAll="0"/>
    <pivotField numFmtId="44" showAll="0"/>
    <pivotField numFmtId="2" showAll="0"/>
    <pivotField numFmtId="2" showAll="0"/>
    <pivotField numFmtId="2" showAll="0"/>
    <pivotField numFmtId="2" showAll="0"/>
    <pivotField numFmtId="2" showAll="0"/>
    <pivotField numFmtId="14" showAll="0"/>
  </pivotFields>
  <rowItems count="1">
    <i/>
  </rowItems>
  <colFields count="1">
    <field x="11"/>
  </colFields>
  <colItems count="4">
    <i>
      <x/>
    </i>
    <i>
      <x v="1"/>
    </i>
    <i>
      <x v="2"/>
    </i>
    <i t="grand">
      <x/>
    </i>
  </colItems>
  <dataFields count="1">
    <dataField name="Average of SALES_TISP" fld="6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9864AE-A0CA-EC4F-A2B5-0FA14BBC5963}" name="PivotTable21" cacheId="2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E17" firstHeaderRow="1" firstDataRow="2" firstDataCol="1"/>
  <pivotFields count="27">
    <pivotField showAll="0"/>
    <pivotField showAll="0"/>
    <pivotField showAll="0"/>
    <pivotField axis="axisRow" showAll="0">
      <items count="13">
        <item x="3"/>
        <item x="0"/>
        <item x="1"/>
        <item x="2"/>
        <item x="7"/>
        <item x="4"/>
        <item x="5"/>
        <item x="6"/>
        <item x="9"/>
        <item x="10"/>
        <item x="11"/>
        <item x="8"/>
        <item t="default"/>
      </items>
    </pivotField>
    <pivotField showAll="0"/>
    <pivotField numFmtId="44" showAll="0"/>
    <pivotField dataField="1" numFmtId="44" showAll="0">
      <items count="1170">
        <item x="73"/>
        <item x="804"/>
        <item x="234"/>
        <item x="14"/>
        <item x="15"/>
        <item x="805"/>
        <item x="250"/>
        <item x="666"/>
        <item x="922"/>
        <item x="451"/>
        <item x="217"/>
        <item x="314"/>
        <item x="689"/>
        <item x="315"/>
        <item x="849"/>
        <item x="548"/>
        <item x="429"/>
        <item x="591"/>
        <item x="318"/>
        <item x="921"/>
        <item x="97"/>
        <item x="117"/>
        <item x="808"/>
        <item x="546"/>
        <item x="96"/>
        <item x="803"/>
        <item x="406"/>
        <item x="404"/>
        <item x="428"/>
        <item x="252"/>
        <item x="780"/>
        <item x="275"/>
        <item x="781"/>
        <item x="84"/>
        <item x="235"/>
        <item x="1014"/>
        <item x="545"/>
        <item x="359"/>
        <item x="920"/>
        <item x="218"/>
        <item x="592"/>
        <item x="547"/>
        <item x="507"/>
        <item x="264"/>
        <item x="313"/>
        <item x="95"/>
        <item x="405"/>
        <item x="853"/>
        <item x="455"/>
        <item x="319"/>
        <item x="702"/>
        <item x="201"/>
        <item x="782"/>
        <item x="813"/>
        <item x="694"/>
        <item x="933"/>
        <item x="85"/>
        <item x="316"/>
        <item x="453"/>
        <item x="251"/>
        <item x="1015"/>
        <item x="690"/>
        <item x="324"/>
        <item x="854"/>
        <item x="358"/>
        <item x="430"/>
        <item x="667"/>
        <item x="411"/>
        <item x="850"/>
        <item x="360"/>
        <item x="668"/>
        <item x="827"/>
        <item x="435"/>
        <item x="926"/>
        <item x="923"/>
        <item x="223"/>
        <item x="506"/>
        <item x="1016"/>
        <item x="13"/>
        <item x="924"/>
        <item x="288"/>
        <item x="932"/>
        <item x="695"/>
        <item x="317"/>
        <item x="691"/>
        <item x="809"/>
        <item x="715"/>
        <item x="394"/>
        <item x="151"/>
        <item x="216"/>
        <item x="203"/>
        <item x="593"/>
        <item x="934"/>
        <item x="508"/>
        <item x="219"/>
        <item x="98"/>
        <item x="274"/>
        <item x="222"/>
        <item x="473"/>
        <item x="783"/>
        <item x="72"/>
        <item x="352"/>
        <item x="86"/>
        <item x="417"/>
        <item x="701"/>
        <item x="716"/>
        <item x="910"/>
        <item x="452"/>
        <item x="806"/>
        <item x="977"/>
        <item x="439"/>
        <item x="16"/>
        <item x="927"/>
        <item x="152"/>
        <item x="55"/>
        <item x="42"/>
        <item x="54"/>
        <item x="935"/>
        <item x="696"/>
        <item x="41"/>
        <item x="297"/>
        <item x="118"/>
        <item x="326"/>
        <item x="393"/>
        <item x="71"/>
        <item x="129"/>
        <item x="671"/>
        <item x="931"/>
        <item x="863"/>
        <item x="380"/>
        <item x="232"/>
        <item x="851"/>
        <item x="21"/>
        <item x="202"/>
        <item x="1020"/>
        <item x="558"/>
        <item x="864"/>
        <item x="634"/>
        <item x="239"/>
        <item x="276"/>
        <item x="431"/>
        <item x="39"/>
        <item x="786"/>
        <item x="594"/>
        <item x="714"/>
        <item x="456"/>
        <item x="979"/>
        <item x="976"/>
        <item x="74"/>
        <item x="253"/>
        <item x="807"/>
        <item x="83"/>
        <item x="246"/>
        <item x="392"/>
        <item x="498"/>
        <item x="790"/>
        <item x="323"/>
        <item x="381"/>
        <item x="497"/>
        <item x="839"/>
        <item x="408"/>
        <item x="557"/>
        <item x="784"/>
        <item x="978"/>
        <item x="1145"/>
        <item x="655"/>
        <item x="665"/>
        <item x="635"/>
        <item x="116"/>
        <item x="131"/>
        <item x="220"/>
        <item x="262"/>
        <item x="183"/>
        <item x="596"/>
        <item x="205"/>
        <item x="887"/>
        <item x="53"/>
        <item x="633"/>
        <item x="816"/>
        <item x="357"/>
        <item x="552"/>
        <item x="204"/>
        <item x="325"/>
        <item x="474"/>
        <item x="119"/>
        <item x="353"/>
        <item x="858"/>
        <item x="886"/>
        <item x="263"/>
        <item x="669"/>
        <item x="677"/>
        <item x="678"/>
        <item x="814"/>
        <item x="925"/>
        <item x="876"/>
        <item x="840"/>
        <item x="509"/>
        <item x="128"/>
        <item x="852"/>
        <item x="395"/>
        <item x="828"/>
        <item x="454"/>
        <item x="302"/>
        <item x="11"/>
        <item x="43"/>
        <item x="699"/>
        <item x="501"/>
        <item x="475"/>
        <item x="150"/>
        <item x="320"/>
        <item x="1141"/>
        <item x="597"/>
        <item x="102"/>
        <item x="885"/>
        <item x="1124"/>
        <item x="815"/>
        <item x="436"/>
        <item x="287"/>
        <item x="269"/>
        <item x="410"/>
        <item x="1019"/>
        <item x="930"/>
        <item x="908"/>
        <item x="862"/>
        <item x="298"/>
        <item x="207"/>
        <item x="434"/>
        <item x="460"/>
        <item x="303"/>
        <item x="106"/>
        <item x="829"/>
        <item x="457"/>
        <item x="181"/>
        <item x="810"/>
        <item x="646"/>
        <item x="679"/>
        <item x="559"/>
        <item x="1050"/>
        <item x="77"/>
        <item x="30"/>
        <item x="236"/>
        <item x="855"/>
        <item x="277"/>
        <item x="461"/>
        <item x="362"/>
        <item x="407"/>
        <item x="946"/>
        <item x="656"/>
        <item x="551"/>
        <item x="841"/>
        <item x="208"/>
        <item x="432"/>
        <item x="233"/>
        <item x="1080"/>
        <item x="1123"/>
        <item x="130"/>
        <item x="966"/>
        <item x="99"/>
        <item x="967"/>
        <item x="826"/>
        <item x="928"/>
        <item x="787"/>
        <item x="361"/>
        <item x="898"/>
        <item x="182"/>
        <item x="418"/>
        <item x="518"/>
        <item x="304"/>
        <item x="791"/>
        <item x="281"/>
        <item x="247"/>
        <item x="286"/>
        <item x="793"/>
        <item x="257"/>
        <item x="122"/>
        <item x="601"/>
        <item x="462"/>
        <item x="463"/>
        <item x="101"/>
        <item x="103"/>
        <item x="899"/>
        <item x="832"/>
        <item x="693"/>
        <item x="384"/>
        <item x="1081"/>
        <item x="82"/>
        <item x="354"/>
        <item x="479"/>
        <item x="26"/>
        <item x="227"/>
        <item x="513"/>
        <item x="29"/>
        <item x="549"/>
        <item x="382"/>
        <item x="268"/>
        <item x="1021"/>
        <item x="636"/>
        <item x="512"/>
        <item x="595"/>
        <item x="897"/>
        <item x="56"/>
        <item x="706"/>
        <item x="965"/>
        <item x="672"/>
        <item x="289"/>
        <item x="327"/>
        <item x="416"/>
        <item x="459"/>
        <item x="265"/>
        <item x="982"/>
        <item x="1049"/>
        <item x="531"/>
        <item x="212"/>
        <item x="221"/>
        <item x="891"/>
        <item x="1102"/>
        <item x="89"/>
        <item x="889"/>
        <item x="90"/>
        <item x="256"/>
        <item x="78"/>
        <item x="644"/>
        <item x="266"/>
        <item x="1149"/>
        <item x="261"/>
        <item x="703"/>
        <item x="909"/>
        <item x="1142"/>
        <item x="47"/>
        <item x="700"/>
        <item x="188"/>
        <item x="399"/>
        <item x="938"/>
        <item x="875"/>
        <item x="127"/>
        <item x="1125"/>
        <item x="623"/>
        <item x="241"/>
        <item x="1104"/>
        <item x="645"/>
        <item x="293"/>
        <item x="1051"/>
        <item x="560"/>
        <item x="20"/>
        <item x="330"/>
        <item x="1025"/>
        <item x="1027"/>
        <item x="10"/>
        <item x="570"/>
        <item x="817"/>
        <item x="865"/>
        <item x="76"/>
        <item x="1114"/>
        <item x="707"/>
        <item x="911"/>
        <item x="398"/>
        <item x="812"/>
        <item x="495"/>
        <item x="654"/>
        <item x="519"/>
        <item x="680"/>
        <item x="156"/>
        <item x="403"/>
        <item x="322"/>
        <item x="1039"/>
        <item x="206"/>
        <item x="1126"/>
        <item x="335"/>
        <item x="280"/>
        <item x="1017"/>
        <item x="123"/>
        <item x="496"/>
        <item x="480"/>
        <item x="888"/>
        <item x="553"/>
        <item x="420"/>
        <item x="1082"/>
        <item x="240"/>
        <item x="844"/>
        <item x="153"/>
        <item x="624"/>
        <item x="1048"/>
        <item x="267"/>
        <item x="838"/>
        <item x="692"/>
        <item x="75"/>
        <item x="484"/>
        <item x="877"/>
        <item x="657"/>
        <item x="305"/>
        <item x="415"/>
        <item x="948"/>
        <item x="792"/>
        <item x="857"/>
        <item x="785"/>
        <item x="100"/>
        <item x="242"/>
        <item x="598"/>
        <item x="476"/>
        <item x="134"/>
        <item x="1148"/>
        <item x="903"/>
        <item x="1018"/>
        <item x="530"/>
        <item x="647"/>
        <item x="351"/>
        <item x="370"/>
        <item x="383"/>
        <item x="1159"/>
        <item x="900"/>
        <item x="944"/>
        <item x="412"/>
        <item x="874"/>
        <item x="945"/>
        <item x="12"/>
        <item x="94"/>
        <item x="40"/>
        <item x="833"/>
        <item x="939"/>
        <item x="124"/>
        <item x="243"/>
        <item x="87"/>
        <item x="163"/>
        <item x="1026"/>
        <item x="244"/>
        <item x="746"/>
        <item x="947"/>
        <item x="981"/>
        <item x="845"/>
        <item x="550"/>
        <item x="1147"/>
        <item x="683"/>
        <item x="120"/>
        <item x="1112"/>
        <item x="956"/>
        <item x="464"/>
        <item x="748"/>
        <item x="135"/>
        <item x="747"/>
        <item x="1066"/>
        <item x="1079"/>
        <item x="510"/>
        <item x="517"/>
        <item x="371"/>
        <item x="950"/>
        <item x="1136"/>
        <item x="440"/>
        <item x="419"/>
        <item x="1158"/>
        <item x="487"/>
        <item x="1101"/>
        <item x="441"/>
        <item x="673"/>
        <item x="1037"/>
        <item x="386"/>
        <item x="164"/>
        <item x="1103"/>
        <item x="51"/>
        <item x="342"/>
        <item x="409"/>
        <item x="720"/>
        <item x="488"/>
        <item x="331"/>
        <item x="396"/>
        <item x="369"/>
        <item x="670"/>
        <item x="1024"/>
        <item x="717"/>
        <item x="520"/>
        <item x="1068"/>
        <item x="650"/>
        <item x="343"/>
        <item x="292"/>
        <item x="191"/>
        <item x="760"/>
        <item x="556"/>
        <item x="789"/>
        <item x="987"/>
        <item x="88"/>
        <item x="870"/>
        <item x="485"/>
        <item x="684"/>
        <item x="660"/>
        <item x="187"/>
        <item x="651"/>
        <item x="603"/>
        <item x="514"/>
        <item x="904"/>
        <item x="438"/>
        <item x="502"/>
        <item x="869"/>
        <item x="157"/>
        <item x="442"/>
        <item x="184"/>
        <item x="1028"/>
        <item x="245"/>
        <item x="929"/>
        <item x="66"/>
        <item x="238"/>
        <item x="564"/>
        <item x="936"/>
        <item x="1092"/>
        <item x="255"/>
        <item x="990"/>
        <item x="91"/>
        <item x="878"/>
        <item x="704"/>
        <item x="162"/>
        <item x="254"/>
        <item x="1143"/>
        <item x="1071"/>
        <item x="639"/>
        <item x="912"/>
        <item x="500"/>
        <item x="60"/>
        <item x="676"/>
        <item x="44"/>
        <item x="640"/>
        <item x="1091"/>
        <item x="1054"/>
        <item x="984"/>
        <item x="1113"/>
        <item x="17"/>
        <item x="1067"/>
        <item x="563"/>
        <item x="561"/>
        <item x="1055"/>
        <item x="943"/>
        <item x="27"/>
        <item x="79"/>
        <item x="584"/>
        <item x="48"/>
        <item x="539"/>
        <item x="980"/>
        <item x="625"/>
        <item x="486"/>
        <item x="226"/>
        <item x="846"/>
        <item x="1042"/>
        <item x="868"/>
        <item x="172"/>
        <item x="771"/>
        <item x="879"/>
        <item x="308"/>
        <item x="273"/>
        <item x="38"/>
        <item x="842"/>
        <item x="811"/>
        <item x="1135"/>
        <item x="278"/>
        <item x="279"/>
        <item x="121"/>
        <item x="901"/>
        <item x="529"/>
        <item x="492"/>
        <item x="301"/>
        <item x="423"/>
        <item x="968"/>
        <item x="1036"/>
        <item x="759"/>
        <item x="1160"/>
        <item x="285"/>
        <item x="36"/>
        <item x="837"/>
        <item x="769"/>
        <item x="499"/>
        <item x="794"/>
        <item x="1090"/>
        <item x="572"/>
        <item x="1150"/>
        <item x="31"/>
        <item x="299"/>
        <item x="881"/>
        <item x="467"/>
        <item x="914"/>
        <item x="540"/>
        <item x="511"/>
        <item x="458"/>
        <item x="356"/>
        <item x="414"/>
        <item x="491"/>
        <item x="341"/>
        <item x="758"/>
        <item x="637"/>
        <item x="154"/>
        <item x="661"/>
        <item x="328"/>
        <item x="523"/>
        <item x="604"/>
        <item x="698"/>
        <item x="477"/>
        <item x="185"/>
        <item x="971"/>
        <item x="571"/>
        <item x="1069"/>
        <item x="600"/>
        <item x="260"/>
        <item x="616"/>
        <item x="1072"/>
        <item x="528"/>
        <item x="830"/>
        <item x="139"/>
        <item x="708"/>
        <item x="957"/>
        <item x="937"/>
        <item x="890"/>
        <item x="834"/>
        <item x="211"/>
        <item x="397"/>
        <item x="65"/>
        <item x="866"/>
        <item x="173"/>
        <item x="332"/>
        <item x="161"/>
        <item x="28"/>
        <item x="1129"/>
        <item x="727"/>
        <item x="991"/>
        <item x="1085"/>
        <item x="1070"/>
        <item x="375"/>
        <item x="19"/>
        <item x="503"/>
        <item x="1058"/>
        <item x="892"/>
        <item x="136"/>
        <item x="975"/>
        <item x="1043"/>
        <item x="940"/>
        <item x="737"/>
        <item x="321"/>
        <item x="1032"/>
        <item x="1"/>
        <item x="705"/>
        <item x="1038"/>
        <item x="258"/>
        <item x="952"/>
        <item x="155"/>
        <item x="761"/>
        <item x="902"/>
        <item x="820"/>
        <item x="132"/>
        <item x="249"/>
        <item x="989"/>
        <item x="61"/>
        <item x="224"/>
        <item x="818"/>
        <item x="309"/>
        <item x="626"/>
        <item x="915"/>
        <item x="718"/>
        <item x="983"/>
        <item x="422"/>
        <item x="1140"/>
        <item x="955"/>
        <item x="988"/>
        <item x="385"/>
        <item x="1040"/>
        <item x="738"/>
        <item x="1127"/>
        <item x="795"/>
        <item x="1164"/>
        <item x="1161"/>
        <item x="1130"/>
        <item x="81"/>
        <item x="602"/>
        <item x="329"/>
        <item x="338"/>
        <item x="290"/>
        <item x="0"/>
        <item x="1029"/>
        <item x="725"/>
        <item x="749"/>
        <item x="1001"/>
        <item x="52"/>
        <item x="880"/>
        <item x="402"/>
        <item x="387"/>
        <item x="884"/>
        <item x="797"/>
        <item x="105"/>
        <item x="400"/>
        <item x="821"/>
        <item x="50"/>
        <item x="291"/>
        <item x="67"/>
        <item x="32"/>
        <item x="1107"/>
        <item x="1031"/>
        <item x="1093"/>
        <item x="45"/>
        <item x="919"/>
        <item x="736"/>
        <item x="568"/>
        <item x="186"/>
        <item x="605"/>
        <item x="2"/>
        <item x="951"/>
        <item x="1083"/>
        <item x="443"/>
        <item x="365"/>
        <item x="1119"/>
        <item x="171"/>
        <item x="379"/>
        <item x="843"/>
        <item x="334"/>
        <item x="524"/>
        <item x="1023"/>
        <item x="1035"/>
        <item x="174"/>
        <item x="1144"/>
        <item x="158"/>
        <item x="562"/>
        <item x="209"/>
        <item x="1041"/>
        <item x="468"/>
        <item x="822"/>
        <item x="3"/>
        <item x="133"/>
        <item x="770"/>
        <item x="1106"/>
        <item x="372"/>
        <item x="831"/>
        <item x="648"/>
        <item x="93"/>
        <item x="1053"/>
        <item x="421"/>
        <item x="1052"/>
        <item x="752"/>
        <item x="972"/>
        <item x="726"/>
        <item x="949"/>
        <item x="682"/>
        <item x="1059"/>
        <item x="819"/>
        <item x="942"/>
        <item x="638"/>
        <item x="649"/>
        <item x="344"/>
        <item x="728"/>
        <item x="905"/>
        <item x="722"/>
        <item x="1168"/>
        <item x="1084"/>
        <item x="796"/>
        <item x="478"/>
        <item x="1086"/>
        <item x="873"/>
        <item x="848"/>
        <item x="1063"/>
        <item x="1115"/>
        <item x="1128"/>
        <item x="296"/>
        <item x="424"/>
        <item x="541"/>
        <item x="1108"/>
        <item x="565"/>
        <item x="534"/>
        <item x="675"/>
        <item x="913"/>
        <item x="575"/>
        <item x="1030"/>
        <item x="652"/>
        <item x="986"/>
        <item x="617"/>
        <item x="609"/>
        <item x="1146"/>
        <item x="1100"/>
        <item x="469"/>
        <item x="681"/>
        <item x="719"/>
        <item x="1153"/>
        <item x="757"/>
        <item x="142"/>
        <item x="569"/>
        <item x="1133"/>
        <item x="516"/>
        <item x="444"/>
        <item x="1157"/>
        <item x="489"/>
        <item x="641"/>
        <item x="376"/>
        <item x="1163"/>
        <item x="896"/>
        <item x="33"/>
        <item x="472"/>
        <item x="583"/>
        <item x="108"/>
        <item x="465"/>
        <item x="1056"/>
        <item x="490"/>
        <item x="721"/>
        <item x="799"/>
        <item x="538"/>
        <item x="57"/>
        <item x="527"/>
        <item x="1044"/>
        <item x="306"/>
        <item x="1105"/>
        <item x="1087"/>
        <item x="954"/>
        <item x="697"/>
        <item x="1154"/>
        <item x="141"/>
        <item x="664"/>
        <item x="192"/>
        <item x="802"/>
        <item x="608"/>
        <item x="126"/>
        <item x="615"/>
        <item x="535"/>
        <item x="798"/>
        <item x="893"/>
        <item x="446"/>
        <item x="1165"/>
        <item x="825"/>
        <item x="867"/>
        <item x="168"/>
        <item x="555"/>
        <item x="994"/>
        <item x="1062"/>
        <item x="109"/>
        <item x="68"/>
        <item x="1162"/>
        <item x="160"/>
        <item x="189"/>
        <item x="483"/>
        <item x="576"/>
        <item x="337"/>
        <item x="753"/>
        <item x="1122"/>
        <item x="765"/>
        <item x="685"/>
        <item x="856"/>
        <item x="1065"/>
        <item x="391"/>
        <item x="1000"/>
        <item x="688"/>
        <item x="312"/>
        <item x="505"/>
        <item x="62"/>
        <item x="427"/>
        <item x="230"/>
        <item x="1009"/>
        <item x="1075"/>
        <item x="272"/>
        <item x="433"/>
        <item x="1089"/>
        <item x="662"/>
        <item x="1116"/>
        <item x="1008"/>
        <item x="215"/>
        <item x="788"/>
        <item x="585"/>
        <item x="1047"/>
        <item x="768"/>
        <item x="658"/>
        <item x="521"/>
        <item x="347"/>
        <item x="772"/>
        <item x="24"/>
        <item x="481"/>
        <item x="167"/>
        <item x="1131"/>
        <item x="146"/>
        <item x="355"/>
        <item x="194"/>
        <item x="907"/>
        <item x="388"/>
        <item x="599"/>
        <item x="34"/>
        <item x="750"/>
        <item x="364"/>
        <item x="237"/>
        <item x="586"/>
        <item x="300"/>
        <item x="970"/>
        <item x="49"/>
        <item x="745"/>
        <item x="307"/>
        <item x="1109"/>
        <item x="336"/>
        <item x="775"/>
        <item x="751"/>
        <item x="724"/>
        <item x="104"/>
        <item x="729"/>
        <item x="836"/>
        <item x="1096"/>
        <item x="764"/>
        <item x="390"/>
        <item x="522"/>
        <item x="643"/>
        <item x="177"/>
        <item x="754"/>
        <item x="284"/>
        <item x="653"/>
        <item x="1060"/>
        <item x="413"/>
        <item x="999"/>
        <item x="629"/>
        <item x="466"/>
        <item x="1117"/>
        <item x="125"/>
        <item x="659"/>
        <item x="1010"/>
        <item x="618"/>
        <item x="762"/>
        <item x="426"/>
        <item x="310"/>
        <item x="282"/>
        <item x="190"/>
        <item x="92"/>
        <item x="969"/>
        <item x="1097"/>
        <item x="70"/>
        <item x="5"/>
        <item x="18"/>
        <item x="739"/>
        <item x="1094"/>
        <item x="962"/>
        <item x="80"/>
        <item x="628"/>
        <item x="1111"/>
        <item x="447"/>
        <item x="536"/>
        <item x="995"/>
        <item x="710"/>
        <item x="532"/>
        <item x="743"/>
        <item x="195"/>
        <item x="345"/>
        <item x="1076"/>
        <item x="1098"/>
        <item x="138"/>
        <item x="373"/>
        <item x="1155"/>
        <item x="214"/>
        <item x="229"/>
        <item x="107"/>
        <item x="1078"/>
        <item x="437"/>
        <item x="363"/>
        <item x="918"/>
        <item x="333"/>
        <item x="712"/>
        <item x="1022"/>
        <item x="992"/>
        <item x="525"/>
        <item x="773"/>
        <item x="606"/>
        <item x="175"/>
        <item x="895"/>
        <item x="860"/>
        <item x="1034"/>
        <item x="1137"/>
        <item x="35"/>
        <item x="482"/>
        <item x="1166"/>
        <item x="574"/>
        <item x="1002"/>
        <item x="1139"/>
        <item x="573"/>
        <item x="23"/>
        <item x="533"/>
        <item x="627"/>
        <item x="567"/>
        <item x="847"/>
        <item x="178"/>
        <item x="143"/>
        <item x="961"/>
        <item x="1152"/>
        <item x="140"/>
        <item x="985"/>
        <item x="612"/>
        <item x="711"/>
        <item x="193"/>
        <item x="861"/>
        <item x="213"/>
        <item x="350"/>
        <item x="59"/>
        <item x="631"/>
        <item x="859"/>
        <item x="110"/>
        <item x="763"/>
        <item x="147"/>
        <item x="1095"/>
        <item x="958"/>
        <item x="993"/>
        <item x="225"/>
        <item x="630"/>
        <item x="742"/>
        <item x="766"/>
        <item x="198"/>
        <item x="777"/>
        <item x="346"/>
        <item x="1061"/>
        <item x="374"/>
        <item x="348"/>
        <item x="1118"/>
        <item x="1120"/>
        <item x="580"/>
        <item x="165"/>
        <item x="973"/>
        <item x="998"/>
        <item x="1033"/>
        <item x="493"/>
        <item x="144"/>
        <item x="613"/>
        <item x="581"/>
        <item x="445"/>
        <item x="1151"/>
        <item x="294"/>
        <item x="248"/>
        <item x="974"/>
        <item x="494"/>
        <item x="582"/>
        <item x="6"/>
        <item x="46"/>
        <item x="883"/>
        <item x="619"/>
        <item x="1004"/>
        <item x="170"/>
        <item x="180"/>
        <item x="776"/>
        <item x="554"/>
        <item x="542"/>
        <item x="339"/>
        <item x="824"/>
        <item x="774"/>
        <item x="579"/>
        <item x="1132"/>
        <item x="366"/>
        <item x="149"/>
        <item x="113"/>
        <item x="22"/>
        <item x="176"/>
        <item x="620"/>
        <item x="578"/>
        <item x="1073"/>
        <item x="401"/>
        <item x="148"/>
        <item x="963"/>
        <item x="732"/>
        <item x="610"/>
        <item x="1011"/>
        <item x="270"/>
        <item x="916"/>
        <item x="964"/>
        <item x="779"/>
        <item x="1057"/>
        <item x="607"/>
        <item x="740"/>
        <item x="611"/>
        <item x="515"/>
        <item x="63"/>
        <item x="145"/>
        <item x="471"/>
        <item x="894"/>
        <item x="960"/>
        <item x="25"/>
        <item x="801"/>
        <item x="295"/>
        <item x="1046"/>
        <item x="349"/>
        <item x="543"/>
        <item x="723"/>
        <item x="735"/>
        <item x="589"/>
        <item x="872"/>
        <item x="64"/>
        <item x="1064"/>
        <item x="228"/>
        <item x="389"/>
        <item x="231"/>
        <item x="166"/>
        <item x="577"/>
        <item x="544"/>
        <item x="614"/>
        <item x="1167"/>
        <item x="632"/>
        <item x="741"/>
        <item x="953"/>
        <item x="259"/>
        <item x="69"/>
        <item x="1099"/>
        <item x="200"/>
        <item x="756"/>
        <item x="1003"/>
        <item x="642"/>
        <item x="526"/>
        <item x="621"/>
        <item x="8"/>
        <item x="709"/>
        <item x="199"/>
        <item x="450"/>
        <item x="730"/>
        <item x="674"/>
        <item x="179"/>
        <item x="115"/>
        <item x="114"/>
        <item x="196"/>
        <item x="587"/>
        <item x="959"/>
        <item x="425"/>
        <item x="368"/>
        <item x="1074"/>
        <item x="37"/>
        <item x="197"/>
        <item x="210"/>
        <item x="713"/>
        <item x="1013"/>
        <item x="537"/>
        <item x="1077"/>
        <item x="1007"/>
        <item x="111"/>
        <item x="7"/>
        <item x="941"/>
        <item x="882"/>
        <item x="4"/>
        <item x="378"/>
        <item x="687"/>
        <item x="470"/>
        <item x="663"/>
        <item x="169"/>
        <item x="731"/>
        <item x="800"/>
        <item x="112"/>
        <item x="159"/>
        <item x="566"/>
        <item x="1012"/>
        <item x="588"/>
        <item x="1121"/>
        <item x="1156"/>
        <item x="1005"/>
        <item x="137"/>
        <item x="744"/>
        <item x="835"/>
        <item x="448"/>
        <item x="377"/>
        <item x="504"/>
        <item x="367"/>
        <item x="622"/>
        <item x="311"/>
        <item x="590"/>
        <item x="340"/>
        <item x="767"/>
        <item x="1088"/>
        <item x="1134"/>
        <item x="871"/>
        <item x="1138"/>
        <item x="996"/>
        <item x="1006"/>
        <item x="58"/>
        <item x="997"/>
        <item x="734"/>
        <item x="778"/>
        <item x="823"/>
        <item x="733"/>
        <item x="906"/>
        <item x="686"/>
        <item x="1110"/>
        <item x="449"/>
        <item x="271"/>
        <item x="283"/>
        <item x="9"/>
        <item x="1045"/>
        <item x="755"/>
        <item x="917"/>
        <item t="default"/>
      </items>
    </pivotField>
    <pivotField numFmtId="44" showAll="0"/>
    <pivotField showAll="0"/>
    <pivotField showAll="0"/>
    <pivotField showAll="0"/>
    <pivotField axis="axisCol" showAll="0">
      <items count="4">
        <item x="1"/>
        <item x="0"/>
        <item x="2"/>
        <item t="default"/>
      </items>
    </pivotField>
    <pivotField showAll="0"/>
    <pivotField showAll="0"/>
    <pivotField numFmtId="44" showAll="0"/>
    <pivotField showAll="0"/>
    <pivotField numFmtId="44" showAll="0"/>
    <pivotField numFmtId="44" showAll="0"/>
    <pivotField numFmtId="44" showAll="0"/>
    <pivotField numFmtId="44" showAll="0"/>
    <pivotField numFmtId="44" showAll="0"/>
    <pivotField numFmtId="2" showAll="0"/>
    <pivotField numFmtId="2" showAll="0"/>
    <pivotField numFmtId="2" showAll="0"/>
    <pivotField numFmtId="2" showAll="0"/>
    <pivotField numFmtId="2" showAll="0"/>
    <pivotField numFmtId="14" showAll="0"/>
  </pivotFields>
  <rowFields count="1">
    <field x="3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11"/>
  </colFields>
  <colItems count="4">
    <i>
      <x/>
    </i>
    <i>
      <x v="1"/>
    </i>
    <i>
      <x v="2"/>
    </i>
    <i t="grand">
      <x/>
    </i>
  </colItems>
  <dataFields count="1">
    <dataField name="Sum of SALES_TISP" fld="6" baseField="0" baseItem="0"/>
  </dataFields>
  <formats count="2">
    <format dxfId="77">
      <pivotArea collapsedLevelsAreSubtotals="1" fieldPosition="0">
        <references count="1">
          <reference field="3" count="0"/>
        </references>
      </pivotArea>
    </format>
    <format dxfId="76">
      <pivotArea dataOnly="0" labelOnly="1" fieldPosition="0">
        <references count="1">
          <reference field="3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29CEE0-F3C8-AD41-931E-D48617BDCC97}">
  <dimension ref="A1:Q1315"/>
  <sheetViews>
    <sheetView workbookViewId="0">
      <selection sqref="A1:XFD1048576"/>
    </sheetView>
  </sheetViews>
  <sheetFormatPr baseColWidth="10" defaultColWidth="8.83203125" defaultRowHeight="15" outlineLevelRow="2" x14ac:dyDescent="0.2"/>
  <cols>
    <col min="2" max="2" width="10.83203125" bestFit="1" customWidth="1"/>
    <col min="3" max="3" width="18.33203125" bestFit="1" customWidth="1"/>
    <col min="4" max="4" width="7.33203125" bestFit="1" customWidth="1"/>
    <col min="5" max="5" width="9.5" bestFit="1" customWidth="1"/>
    <col min="6" max="6" width="13.33203125" bestFit="1" customWidth="1"/>
    <col min="7" max="7" width="12.33203125" bestFit="1" customWidth="1"/>
    <col min="8" max="8" width="12" bestFit="1" customWidth="1"/>
    <col min="9" max="9" width="15.83203125" bestFit="1" customWidth="1"/>
    <col min="10" max="10" width="8.33203125" bestFit="1" customWidth="1"/>
    <col min="11" max="11" width="7.83203125" bestFit="1" customWidth="1"/>
    <col min="12" max="12" width="7.5" bestFit="1" customWidth="1"/>
    <col min="13" max="13" width="10.83203125" bestFit="1" customWidth="1"/>
    <col min="14" max="14" width="19.1640625" bestFit="1" customWidth="1"/>
    <col min="15" max="15" width="13.83203125" bestFit="1" customWidth="1"/>
    <col min="16" max="16" width="12.33203125" bestFit="1" customWidth="1"/>
    <col min="17" max="17" width="8.83203125" bestFit="1" customWidth="1"/>
  </cols>
  <sheetData>
    <row r="1" spans="1:17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37</v>
      </c>
    </row>
    <row r="2" spans="1:17" hidden="1" outlineLevel="2" x14ac:dyDescent="0.2">
      <c r="B2">
        <v>310</v>
      </c>
      <c r="C2" t="s">
        <v>15</v>
      </c>
      <c r="D2">
        <v>2007</v>
      </c>
      <c r="E2">
        <v>1</v>
      </c>
      <c r="F2">
        <v>474</v>
      </c>
      <c r="G2">
        <v>2020.07</v>
      </c>
      <c r="H2">
        <v>2373.5700000000002</v>
      </c>
      <c r="I2">
        <v>1136.1300000000001</v>
      </c>
      <c r="J2">
        <v>17</v>
      </c>
      <c r="K2">
        <v>1572</v>
      </c>
      <c r="L2">
        <v>118702</v>
      </c>
      <c r="M2" t="s">
        <v>18</v>
      </c>
      <c r="N2">
        <v>255675</v>
      </c>
      <c r="O2">
        <v>876.2</v>
      </c>
      <c r="P2">
        <v>186517.02</v>
      </c>
      <c r="Q2">
        <v>3</v>
      </c>
    </row>
    <row r="3" spans="1:17" hidden="1" outlineLevel="2" x14ac:dyDescent="0.2">
      <c r="B3">
        <v>310</v>
      </c>
      <c r="C3" t="s">
        <v>15</v>
      </c>
      <c r="D3">
        <v>2007</v>
      </c>
      <c r="E3">
        <v>2</v>
      </c>
      <c r="F3">
        <v>413</v>
      </c>
      <c r="G3">
        <v>1852.02</v>
      </c>
      <c r="H3">
        <v>2176.1999999999998</v>
      </c>
      <c r="I3">
        <v>970.55</v>
      </c>
      <c r="J3">
        <v>17</v>
      </c>
      <c r="K3">
        <v>1572</v>
      </c>
      <c r="L3">
        <v>118702</v>
      </c>
      <c r="M3" t="s">
        <v>18</v>
      </c>
      <c r="N3">
        <v>255675</v>
      </c>
      <c r="O3">
        <v>876.2</v>
      </c>
      <c r="P3">
        <v>186517.02</v>
      </c>
      <c r="Q3">
        <v>3</v>
      </c>
    </row>
    <row r="4" spans="1:17" hidden="1" outlineLevel="2" x14ac:dyDescent="0.2">
      <c r="B4">
        <v>310</v>
      </c>
      <c r="C4" t="s">
        <v>15</v>
      </c>
      <c r="D4">
        <v>2007</v>
      </c>
      <c r="E4">
        <v>3</v>
      </c>
      <c r="F4">
        <v>371</v>
      </c>
      <c r="G4">
        <v>1567.5</v>
      </c>
      <c r="H4">
        <v>1841.8</v>
      </c>
      <c r="I4">
        <v>858.14</v>
      </c>
      <c r="J4">
        <v>17</v>
      </c>
      <c r="K4">
        <v>1572</v>
      </c>
      <c r="L4">
        <v>118702</v>
      </c>
      <c r="M4" t="s">
        <v>18</v>
      </c>
      <c r="N4">
        <v>255675</v>
      </c>
      <c r="O4">
        <v>876.2</v>
      </c>
      <c r="P4">
        <v>186517.02</v>
      </c>
      <c r="Q4">
        <v>3</v>
      </c>
    </row>
    <row r="5" spans="1:17" outlineLevel="1" collapsed="1" x14ac:dyDescent="0.2">
      <c r="A5" s="1" t="s">
        <v>62</v>
      </c>
      <c r="B5">
        <f>SUBTOTAL(3,B2:B4)</f>
        <v>3</v>
      </c>
      <c r="Q5">
        <v>3</v>
      </c>
    </row>
    <row r="6" spans="1:17" hidden="1" outlineLevel="2" x14ac:dyDescent="0.2">
      <c r="B6">
        <v>950</v>
      </c>
      <c r="C6" t="s">
        <v>15</v>
      </c>
      <c r="D6">
        <v>2007</v>
      </c>
      <c r="E6">
        <v>2</v>
      </c>
      <c r="F6">
        <v>414</v>
      </c>
      <c r="G6">
        <v>1982.74</v>
      </c>
      <c r="H6">
        <v>2329.77</v>
      </c>
      <c r="I6">
        <v>1053.3399999999999</v>
      </c>
      <c r="J6">
        <v>17</v>
      </c>
      <c r="K6">
        <v>1617</v>
      </c>
      <c r="L6">
        <v>78840</v>
      </c>
      <c r="M6" t="s">
        <v>18</v>
      </c>
      <c r="N6">
        <v>262434</v>
      </c>
      <c r="O6">
        <v>720.2</v>
      </c>
      <c r="P6">
        <v>176226.94</v>
      </c>
      <c r="Q6">
        <v>3</v>
      </c>
    </row>
    <row r="7" spans="1:17" hidden="1" outlineLevel="2" x14ac:dyDescent="0.2">
      <c r="B7">
        <v>950</v>
      </c>
      <c r="C7" t="s">
        <v>15</v>
      </c>
      <c r="D7">
        <v>2007</v>
      </c>
      <c r="E7">
        <v>3</v>
      </c>
      <c r="F7">
        <v>470</v>
      </c>
      <c r="G7">
        <v>2146.6</v>
      </c>
      <c r="H7">
        <v>2522.35</v>
      </c>
      <c r="I7">
        <v>1116.01</v>
      </c>
      <c r="J7">
        <v>17</v>
      </c>
      <c r="K7">
        <v>1617</v>
      </c>
      <c r="L7">
        <v>78840</v>
      </c>
      <c r="M7" t="s">
        <v>18</v>
      </c>
      <c r="N7">
        <v>262434</v>
      </c>
      <c r="O7">
        <v>720.2</v>
      </c>
      <c r="P7">
        <v>176226.94</v>
      </c>
      <c r="Q7">
        <v>3</v>
      </c>
    </row>
    <row r="8" spans="1:17" hidden="1" outlineLevel="2" x14ac:dyDescent="0.2">
      <c r="B8">
        <v>950</v>
      </c>
      <c r="C8" t="s">
        <v>15</v>
      </c>
      <c r="D8">
        <v>2007</v>
      </c>
      <c r="E8">
        <v>4</v>
      </c>
      <c r="F8">
        <v>549</v>
      </c>
      <c r="G8">
        <v>2559.35</v>
      </c>
      <c r="H8">
        <v>3007.19</v>
      </c>
      <c r="I8">
        <v>1269.54</v>
      </c>
      <c r="J8">
        <v>17</v>
      </c>
      <c r="K8">
        <v>1617</v>
      </c>
      <c r="L8">
        <v>78840</v>
      </c>
      <c r="M8" t="s">
        <v>18</v>
      </c>
      <c r="N8">
        <v>262434</v>
      </c>
      <c r="O8">
        <v>720.2</v>
      </c>
      <c r="P8">
        <v>176226.94</v>
      </c>
      <c r="Q8">
        <v>3</v>
      </c>
    </row>
    <row r="9" spans="1:17" outlineLevel="1" collapsed="1" x14ac:dyDescent="0.2">
      <c r="A9" s="1" t="s">
        <v>102</v>
      </c>
      <c r="B9">
        <f>SUBTOTAL(3,B6:B8)</f>
        <v>3</v>
      </c>
      <c r="Q9">
        <v>3</v>
      </c>
    </row>
    <row r="10" spans="1:17" hidden="1" outlineLevel="2" x14ac:dyDescent="0.2">
      <c r="B10">
        <v>1449</v>
      </c>
      <c r="C10" t="s">
        <v>15</v>
      </c>
      <c r="D10">
        <v>2007</v>
      </c>
      <c r="E10">
        <v>1</v>
      </c>
      <c r="F10">
        <v>522</v>
      </c>
      <c r="G10">
        <v>2046.74</v>
      </c>
      <c r="H10">
        <v>2405.0100000000002</v>
      </c>
      <c r="I10">
        <v>922.74</v>
      </c>
      <c r="J10">
        <v>18</v>
      </c>
      <c r="K10">
        <v>1861</v>
      </c>
      <c r="L10">
        <v>77788</v>
      </c>
      <c r="M10" t="s">
        <v>18</v>
      </c>
      <c r="N10">
        <v>238469</v>
      </c>
      <c r="O10">
        <v>875.2</v>
      </c>
      <c r="P10">
        <v>152481.57999999999</v>
      </c>
      <c r="Q10">
        <v>3</v>
      </c>
    </row>
    <row r="11" spans="1:17" hidden="1" outlineLevel="2" x14ac:dyDescent="0.2">
      <c r="B11">
        <v>1449</v>
      </c>
      <c r="C11" t="s">
        <v>15</v>
      </c>
      <c r="D11">
        <v>2007</v>
      </c>
      <c r="E11">
        <v>2</v>
      </c>
      <c r="F11">
        <v>485</v>
      </c>
      <c r="G11">
        <v>1936.19</v>
      </c>
      <c r="H11">
        <v>2275.02</v>
      </c>
      <c r="I11">
        <v>951.76</v>
      </c>
      <c r="J11">
        <v>18</v>
      </c>
      <c r="K11">
        <v>1861</v>
      </c>
      <c r="L11">
        <v>77788</v>
      </c>
      <c r="M11" t="s">
        <v>18</v>
      </c>
      <c r="N11">
        <v>238469</v>
      </c>
      <c r="O11">
        <v>875.2</v>
      </c>
      <c r="P11">
        <v>152481.57999999999</v>
      </c>
      <c r="Q11">
        <v>3</v>
      </c>
    </row>
    <row r="12" spans="1:17" hidden="1" outlineLevel="2" collapsed="1" x14ac:dyDescent="0.2">
      <c r="B12">
        <v>1449</v>
      </c>
      <c r="C12" t="s">
        <v>15</v>
      </c>
      <c r="D12">
        <v>2007</v>
      </c>
      <c r="E12">
        <v>3</v>
      </c>
      <c r="F12">
        <v>502</v>
      </c>
      <c r="G12">
        <v>1995.11</v>
      </c>
      <c r="H12">
        <v>2344.29</v>
      </c>
      <c r="I12">
        <v>910.19</v>
      </c>
      <c r="J12">
        <v>18</v>
      </c>
      <c r="K12">
        <v>1861</v>
      </c>
      <c r="L12">
        <v>77788</v>
      </c>
      <c r="M12" t="s">
        <v>18</v>
      </c>
      <c r="N12">
        <v>238469</v>
      </c>
      <c r="O12">
        <v>875.2</v>
      </c>
      <c r="P12">
        <v>152481.57999999999</v>
      </c>
    </row>
    <row r="13" spans="1:17" outlineLevel="1" collapsed="1" x14ac:dyDescent="0.2">
      <c r="A13" s="1" t="s">
        <v>126</v>
      </c>
      <c r="B13">
        <f>SUBTOTAL(3,B10:B12)</f>
        <v>3</v>
      </c>
      <c r="Q13">
        <v>2</v>
      </c>
    </row>
    <row r="14" spans="1:17" hidden="1" outlineLevel="2" x14ac:dyDescent="0.2">
      <c r="B14">
        <v>23</v>
      </c>
      <c r="C14" t="s">
        <v>15</v>
      </c>
      <c r="D14">
        <v>2007</v>
      </c>
      <c r="E14">
        <v>1</v>
      </c>
      <c r="F14">
        <v>602</v>
      </c>
      <c r="G14">
        <v>2320.2800000000002</v>
      </c>
      <c r="H14">
        <v>2726.31</v>
      </c>
      <c r="I14">
        <v>1184.52</v>
      </c>
      <c r="J14">
        <v>18</v>
      </c>
      <c r="K14">
        <v>2109</v>
      </c>
      <c r="L14">
        <v>96876</v>
      </c>
      <c r="M14" t="s">
        <v>18</v>
      </c>
      <c r="N14">
        <v>299374</v>
      </c>
      <c r="O14">
        <v>1018.2</v>
      </c>
      <c r="P14">
        <v>185999.5</v>
      </c>
      <c r="Q14">
        <v>2</v>
      </c>
    </row>
    <row r="15" spans="1:17" hidden="1" outlineLevel="2" x14ac:dyDescent="0.2">
      <c r="B15">
        <v>23</v>
      </c>
      <c r="C15" t="s">
        <v>15</v>
      </c>
      <c r="D15">
        <v>2007</v>
      </c>
      <c r="E15">
        <v>2</v>
      </c>
      <c r="F15">
        <v>483</v>
      </c>
      <c r="G15">
        <v>1957.78</v>
      </c>
      <c r="H15">
        <v>2300.44</v>
      </c>
      <c r="I15">
        <v>1083.51</v>
      </c>
      <c r="J15">
        <v>18</v>
      </c>
      <c r="K15">
        <v>2109</v>
      </c>
      <c r="L15">
        <v>96876</v>
      </c>
      <c r="M15" t="s">
        <v>18</v>
      </c>
      <c r="N15">
        <v>299374</v>
      </c>
      <c r="O15">
        <v>1018.2</v>
      </c>
      <c r="P15">
        <v>185999.5</v>
      </c>
      <c r="Q15">
        <v>2</v>
      </c>
    </row>
    <row r="16" spans="1:17" hidden="1" outlineLevel="2" x14ac:dyDescent="0.2">
      <c r="B16">
        <v>23</v>
      </c>
      <c r="C16" t="s">
        <v>15</v>
      </c>
      <c r="D16">
        <v>2007</v>
      </c>
      <c r="E16">
        <v>3</v>
      </c>
      <c r="F16">
        <v>455</v>
      </c>
      <c r="G16">
        <v>1618.28</v>
      </c>
      <c r="H16">
        <v>1901.59</v>
      </c>
      <c r="I16">
        <v>852.58</v>
      </c>
      <c r="J16">
        <v>18</v>
      </c>
      <c r="K16">
        <v>2109</v>
      </c>
      <c r="L16">
        <v>96876</v>
      </c>
      <c r="M16" t="s">
        <v>18</v>
      </c>
      <c r="N16">
        <v>299374</v>
      </c>
      <c r="O16">
        <v>1018.2</v>
      </c>
      <c r="P16">
        <v>185999.5</v>
      </c>
      <c r="Q16">
        <v>2</v>
      </c>
    </row>
    <row r="17" spans="1:17" hidden="1" outlineLevel="2" x14ac:dyDescent="0.2">
      <c r="B17">
        <v>23</v>
      </c>
      <c r="C17" t="s">
        <v>15</v>
      </c>
      <c r="D17">
        <v>2007</v>
      </c>
      <c r="E17">
        <v>4</v>
      </c>
      <c r="F17">
        <v>710</v>
      </c>
      <c r="G17">
        <v>2453.88</v>
      </c>
      <c r="H17">
        <v>2883.43</v>
      </c>
      <c r="I17">
        <v>1268.5</v>
      </c>
      <c r="J17">
        <v>18</v>
      </c>
      <c r="K17">
        <v>2109</v>
      </c>
      <c r="L17">
        <v>96876</v>
      </c>
      <c r="M17" t="s">
        <v>18</v>
      </c>
      <c r="N17">
        <v>299374</v>
      </c>
      <c r="O17">
        <v>1018.2</v>
      </c>
      <c r="P17">
        <v>185999.5</v>
      </c>
      <c r="Q17">
        <v>2</v>
      </c>
    </row>
    <row r="18" spans="1:17" outlineLevel="1" collapsed="1" x14ac:dyDescent="0.2">
      <c r="A18" s="1" t="s">
        <v>44</v>
      </c>
      <c r="B18">
        <f>SUBTOTAL(3,B14:B17)</f>
        <v>4</v>
      </c>
      <c r="Q18">
        <v>2</v>
      </c>
    </row>
    <row r="19" spans="1:17" hidden="1" outlineLevel="2" x14ac:dyDescent="0.2">
      <c r="B19">
        <v>866</v>
      </c>
      <c r="C19" t="s">
        <v>15</v>
      </c>
      <c r="D19">
        <v>2007</v>
      </c>
      <c r="E19">
        <v>1</v>
      </c>
      <c r="F19">
        <v>536</v>
      </c>
      <c r="G19">
        <v>2281.92</v>
      </c>
      <c r="H19">
        <v>2681.34</v>
      </c>
      <c r="I19">
        <v>1129.42</v>
      </c>
      <c r="J19">
        <v>18</v>
      </c>
      <c r="K19">
        <v>2147</v>
      </c>
      <c r="L19">
        <v>94903</v>
      </c>
      <c r="M19" t="s">
        <v>18</v>
      </c>
      <c r="N19">
        <v>356149</v>
      </c>
      <c r="O19">
        <v>887.2</v>
      </c>
      <c r="P19">
        <v>198522.47</v>
      </c>
      <c r="Q19">
        <v>2</v>
      </c>
    </row>
    <row r="20" spans="1:17" hidden="1" outlineLevel="2" x14ac:dyDescent="0.2">
      <c r="B20">
        <v>866</v>
      </c>
      <c r="C20" t="s">
        <v>15</v>
      </c>
      <c r="D20">
        <v>2007</v>
      </c>
      <c r="E20">
        <v>2</v>
      </c>
      <c r="F20">
        <v>488</v>
      </c>
      <c r="G20">
        <v>2115.12</v>
      </c>
      <c r="H20">
        <v>2485.5700000000002</v>
      </c>
      <c r="I20">
        <v>1112.18</v>
      </c>
      <c r="J20">
        <v>18</v>
      </c>
      <c r="K20">
        <v>2147</v>
      </c>
      <c r="L20">
        <v>94903</v>
      </c>
      <c r="M20" t="s">
        <v>18</v>
      </c>
      <c r="N20">
        <v>356149</v>
      </c>
      <c r="O20">
        <v>887.2</v>
      </c>
      <c r="P20">
        <v>198522.47</v>
      </c>
      <c r="Q20">
        <v>2</v>
      </c>
    </row>
    <row r="21" spans="1:17" hidden="1" outlineLevel="2" x14ac:dyDescent="0.2">
      <c r="B21">
        <v>866</v>
      </c>
      <c r="C21" t="s">
        <v>15</v>
      </c>
      <c r="D21">
        <v>2007</v>
      </c>
      <c r="E21">
        <v>3</v>
      </c>
      <c r="F21">
        <v>512</v>
      </c>
      <c r="G21">
        <v>2151</v>
      </c>
      <c r="H21">
        <v>2527.6999999999998</v>
      </c>
      <c r="I21">
        <v>977.19</v>
      </c>
      <c r="J21">
        <v>18</v>
      </c>
      <c r="K21">
        <v>2147</v>
      </c>
      <c r="L21">
        <v>94903</v>
      </c>
      <c r="M21" t="s">
        <v>18</v>
      </c>
      <c r="N21">
        <v>356149</v>
      </c>
      <c r="O21">
        <v>887.2</v>
      </c>
      <c r="P21">
        <v>198522.47</v>
      </c>
      <c r="Q21">
        <v>2</v>
      </c>
    </row>
    <row r="22" spans="1:17" hidden="1" outlineLevel="2" x14ac:dyDescent="0.2">
      <c r="B22">
        <v>866</v>
      </c>
      <c r="C22" t="s">
        <v>15</v>
      </c>
      <c r="D22">
        <v>2007</v>
      </c>
      <c r="E22">
        <v>4</v>
      </c>
      <c r="F22">
        <v>549</v>
      </c>
      <c r="G22">
        <v>2202.19</v>
      </c>
      <c r="H22">
        <v>2587.63</v>
      </c>
      <c r="I22">
        <v>1066.96</v>
      </c>
      <c r="J22">
        <v>18</v>
      </c>
      <c r="K22">
        <v>2147</v>
      </c>
      <c r="L22">
        <v>94903</v>
      </c>
      <c r="M22" t="s">
        <v>18</v>
      </c>
      <c r="N22">
        <v>356149</v>
      </c>
      <c r="O22">
        <v>887.2</v>
      </c>
      <c r="P22">
        <v>198522.47</v>
      </c>
      <c r="Q22">
        <v>2</v>
      </c>
    </row>
    <row r="23" spans="1:17" outlineLevel="1" collapsed="1" x14ac:dyDescent="0.2">
      <c r="A23" s="1" t="s">
        <v>98</v>
      </c>
      <c r="B23">
        <f>SUBTOTAL(3,B19:B22)</f>
        <v>4</v>
      </c>
      <c r="Q23">
        <v>2</v>
      </c>
    </row>
    <row r="24" spans="1:17" hidden="1" outlineLevel="2" collapsed="1" x14ac:dyDescent="0.2">
      <c r="B24">
        <v>335</v>
      </c>
      <c r="C24" t="s">
        <v>15</v>
      </c>
      <c r="D24">
        <v>2007</v>
      </c>
      <c r="E24">
        <v>1</v>
      </c>
      <c r="F24">
        <v>572</v>
      </c>
      <c r="G24">
        <v>2520.12</v>
      </c>
      <c r="H24">
        <v>2961.24</v>
      </c>
      <c r="I24">
        <v>1031.97</v>
      </c>
      <c r="J24">
        <v>17</v>
      </c>
      <c r="K24">
        <v>1170</v>
      </c>
      <c r="L24">
        <v>68854</v>
      </c>
      <c r="M24" t="s">
        <v>18</v>
      </c>
      <c r="N24">
        <v>250736</v>
      </c>
      <c r="O24">
        <v>637.20000000000005</v>
      </c>
      <c r="P24">
        <v>138758.35</v>
      </c>
      <c r="Q24">
        <v>2</v>
      </c>
    </row>
    <row r="25" spans="1:17" hidden="1" outlineLevel="2" collapsed="1" x14ac:dyDescent="0.2">
      <c r="B25">
        <v>335</v>
      </c>
      <c r="C25" t="s">
        <v>15</v>
      </c>
      <c r="D25">
        <v>2007</v>
      </c>
      <c r="E25">
        <v>2</v>
      </c>
      <c r="F25">
        <v>407</v>
      </c>
      <c r="G25">
        <v>1853</v>
      </c>
      <c r="H25">
        <v>2177.34</v>
      </c>
      <c r="I25">
        <v>742.21</v>
      </c>
      <c r="J25">
        <v>17</v>
      </c>
      <c r="K25">
        <v>1170</v>
      </c>
      <c r="L25">
        <v>68854</v>
      </c>
      <c r="M25" t="s">
        <v>18</v>
      </c>
      <c r="N25">
        <v>250736</v>
      </c>
      <c r="O25">
        <v>637.20000000000005</v>
      </c>
      <c r="P25">
        <v>138758.35</v>
      </c>
    </row>
    <row r="26" spans="1:17" hidden="1" outlineLevel="2" x14ac:dyDescent="0.2">
      <c r="B26">
        <v>335</v>
      </c>
      <c r="C26" t="s">
        <v>15</v>
      </c>
      <c r="D26">
        <v>2007</v>
      </c>
      <c r="E26">
        <v>3</v>
      </c>
      <c r="F26">
        <v>358</v>
      </c>
      <c r="G26">
        <v>1548.25</v>
      </c>
      <c r="H26">
        <v>1819.28</v>
      </c>
      <c r="I26">
        <v>596.64</v>
      </c>
      <c r="J26">
        <v>17</v>
      </c>
      <c r="K26">
        <v>1170</v>
      </c>
      <c r="L26">
        <v>68854</v>
      </c>
      <c r="M26" t="s">
        <v>18</v>
      </c>
      <c r="N26">
        <v>250736</v>
      </c>
      <c r="O26">
        <v>637.20000000000005</v>
      </c>
      <c r="P26">
        <v>138758.35</v>
      </c>
      <c r="Q26">
        <v>2</v>
      </c>
    </row>
    <row r="27" spans="1:17" hidden="1" outlineLevel="2" x14ac:dyDescent="0.2">
      <c r="B27">
        <v>335</v>
      </c>
      <c r="C27" t="s">
        <v>15</v>
      </c>
      <c r="D27">
        <v>2007</v>
      </c>
      <c r="E27">
        <v>4</v>
      </c>
      <c r="F27">
        <v>580</v>
      </c>
      <c r="G27">
        <v>2528.15</v>
      </c>
      <c r="H27">
        <v>2970.85</v>
      </c>
      <c r="I27">
        <v>1111.68</v>
      </c>
      <c r="J27">
        <v>17</v>
      </c>
      <c r="K27">
        <v>1170</v>
      </c>
      <c r="L27">
        <v>68854</v>
      </c>
      <c r="M27" t="s">
        <v>18</v>
      </c>
      <c r="N27">
        <v>250736</v>
      </c>
      <c r="O27">
        <v>637.20000000000005</v>
      </c>
      <c r="P27">
        <v>138758.35</v>
      </c>
      <c r="Q27">
        <v>2</v>
      </c>
    </row>
    <row r="28" spans="1:17" hidden="1" outlineLevel="2" x14ac:dyDescent="0.2">
      <c r="B28">
        <v>335</v>
      </c>
      <c r="C28" t="s">
        <v>15</v>
      </c>
      <c r="D28">
        <v>2007</v>
      </c>
      <c r="E28">
        <v>7</v>
      </c>
      <c r="F28">
        <v>828</v>
      </c>
      <c r="G28">
        <v>3379.17</v>
      </c>
      <c r="H28">
        <v>3970.77</v>
      </c>
      <c r="I28">
        <v>1283.52</v>
      </c>
      <c r="J28">
        <v>17</v>
      </c>
      <c r="K28">
        <v>1170</v>
      </c>
      <c r="L28">
        <v>68854</v>
      </c>
      <c r="M28" t="s">
        <v>18</v>
      </c>
      <c r="N28">
        <v>250736</v>
      </c>
      <c r="O28">
        <v>637.20000000000005</v>
      </c>
      <c r="P28">
        <v>138758.35</v>
      </c>
      <c r="Q28">
        <v>2</v>
      </c>
    </row>
    <row r="29" spans="1:17" outlineLevel="1" collapsed="1" x14ac:dyDescent="0.2">
      <c r="A29" s="1" t="s">
        <v>64</v>
      </c>
      <c r="B29">
        <f>SUBTOTAL(3,B24:B28)</f>
        <v>5</v>
      </c>
      <c r="Q29">
        <v>2</v>
      </c>
    </row>
    <row r="30" spans="1:17" hidden="1" outlineLevel="2" collapsed="1" x14ac:dyDescent="0.2">
      <c r="B30">
        <v>453</v>
      </c>
      <c r="C30" t="s">
        <v>15</v>
      </c>
      <c r="D30">
        <v>2007</v>
      </c>
      <c r="E30">
        <v>7</v>
      </c>
      <c r="F30">
        <v>77</v>
      </c>
      <c r="G30">
        <v>328.29</v>
      </c>
      <c r="H30">
        <v>385.78</v>
      </c>
      <c r="I30">
        <v>137.15</v>
      </c>
      <c r="J30">
        <v>6</v>
      </c>
      <c r="K30">
        <v>215</v>
      </c>
      <c r="L30">
        <v>15100</v>
      </c>
      <c r="M30" t="s">
        <v>18</v>
      </c>
      <c r="N30">
        <v>13880</v>
      </c>
      <c r="O30">
        <v>138.19999999999999</v>
      </c>
      <c r="P30">
        <v>23729.26</v>
      </c>
    </row>
    <row r="31" spans="1:17" hidden="1" outlineLevel="2" x14ac:dyDescent="0.2">
      <c r="B31">
        <v>453</v>
      </c>
      <c r="C31" t="s">
        <v>15</v>
      </c>
      <c r="D31">
        <v>2007</v>
      </c>
      <c r="E31">
        <v>8</v>
      </c>
      <c r="F31">
        <v>95</v>
      </c>
      <c r="G31">
        <v>459.48</v>
      </c>
      <c r="H31">
        <v>539.91</v>
      </c>
      <c r="I31">
        <v>235</v>
      </c>
      <c r="J31">
        <v>6</v>
      </c>
      <c r="K31">
        <v>215</v>
      </c>
      <c r="L31">
        <v>15100</v>
      </c>
      <c r="M31" t="s">
        <v>18</v>
      </c>
      <c r="N31">
        <v>13880</v>
      </c>
      <c r="O31">
        <v>138.19999999999999</v>
      </c>
      <c r="P31">
        <v>23729.26</v>
      </c>
      <c r="Q31">
        <v>2</v>
      </c>
    </row>
    <row r="32" spans="1:17" hidden="1" outlineLevel="2" x14ac:dyDescent="0.2">
      <c r="B32">
        <v>453</v>
      </c>
      <c r="C32" t="s">
        <v>15</v>
      </c>
      <c r="D32">
        <v>2007</v>
      </c>
      <c r="E32">
        <v>9</v>
      </c>
      <c r="F32">
        <v>215</v>
      </c>
      <c r="G32">
        <v>946.59</v>
      </c>
      <c r="H32">
        <v>1112.3599999999999</v>
      </c>
      <c r="I32">
        <v>488.46</v>
      </c>
      <c r="J32">
        <v>6</v>
      </c>
      <c r="K32">
        <v>215</v>
      </c>
      <c r="L32">
        <v>15100</v>
      </c>
      <c r="M32" t="s">
        <v>18</v>
      </c>
      <c r="N32">
        <v>13880</v>
      </c>
      <c r="O32">
        <v>138.19999999999999</v>
      </c>
      <c r="P32">
        <v>23729.26</v>
      </c>
      <c r="Q32">
        <v>2</v>
      </c>
    </row>
    <row r="33" spans="1:17" hidden="1" outlineLevel="2" x14ac:dyDescent="0.2">
      <c r="B33">
        <v>453</v>
      </c>
      <c r="C33" t="s">
        <v>15</v>
      </c>
      <c r="D33">
        <v>2007</v>
      </c>
      <c r="E33">
        <v>11</v>
      </c>
      <c r="F33">
        <v>401</v>
      </c>
      <c r="G33">
        <v>1677.75</v>
      </c>
      <c r="H33">
        <v>1971.53</v>
      </c>
      <c r="I33">
        <v>683.12</v>
      </c>
      <c r="J33">
        <v>6</v>
      </c>
      <c r="K33">
        <v>215</v>
      </c>
      <c r="L33">
        <v>15100</v>
      </c>
      <c r="M33" t="s">
        <v>18</v>
      </c>
      <c r="N33">
        <v>13880</v>
      </c>
      <c r="O33">
        <v>138.19999999999999</v>
      </c>
      <c r="P33">
        <v>23729.26</v>
      </c>
      <c r="Q33">
        <v>2</v>
      </c>
    </row>
    <row r="34" spans="1:17" hidden="1" outlineLevel="2" x14ac:dyDescent="0.2">
      <c r="B34">
        <v>453</v>
      </c>
      <c r="C34" t="s">
        <v>15</v>
      </c>
      <c r="D34">
        <v>2007</v>
      </c>
      <c r="E34">
        <v>12</v>
      </c>
      <c r="F34">
        <v>222</v>
      </c>
      <c r="G34">
        <v>934.15</v>
      </c>
      <c r="H34">
        <v>1097.67</v>
      </c>
      <c r="I34">
        <v>339.22</v>
      </c>
      <c r="J34">
        <v>6</v>
      </c>
      <c r="K34">
        <v>215</v>
      </c>
      <c r="L34">
        <v>15100</v>
      </c>
      <c r="M34" t="s">
        <v>18</v>
      </c>
      <c r="N34">
        <v>13880</v>
      </c>
      <c r="O34">
        <v>138.19999999999999</v>
      </c>
      <c r="P34">
        <v>23729.26</v>
      </c>
      <c r="Q34">
        <v>2</v>
      </c>
    </row>
    <row r="35" spans="1:17" outlineLevel="1" collapsed="1" x14ac:dyDescent="0.2">
      <c r="A35" s="1" t="s">
        <v>71</v>
      </c>
      <c r="B35">
        <f>SUBTOTAL(3,B30:B34)</f>
        <v>5</v>
      </c>
      <c r="Q35">
        <v>2</v>
      </c>
    </row>
    <row r="36" spans="1:17" hidden="1" outlineLevel="2" x14ac:dyDescent="0.2">
      <c r="B36">
        <v>1115</v>
      </c>
      <c r="C36" t="s">
        <v>15</v>
      </c>
      <c r="D36">
        <v>2007</v>
      </c>
      <c r="E36">
        <v>1</v>
      </c>
      <c r="F36">
        <v>427</v>
      </c>
      <c r="G36">
        <v>1829.7</v>
      </c>
      <c r="H36">
        <v>2150.0500000000002</v>
      </c>
      <c r="I36">
        <v>884.7</v>
      </c>
      <c r="J36">
        <v>17</v>
      </c>
      <c r="K36">
        <v>1099</v>
      </c>
      <c r="L36">
        <v>65021</v>
      </c>
      <c r="M36" t="s">
        <v>18</v>
      </c>
      <c r="N36">
        <v>229560</v>
      </c>
      <c r="O36">
        <v>544.20000000000005</v>
      </c>
      <c r="P36">
        <v>116524.58</v>
      </c>
      <c r="Q36">
        <v>2</v>
      </c>
    </row>
    <row r="37" spans="1:17" hidden="1" outlineLevel="2" collapsed="1" x14ac:dyDescent="0.2">
      <c r="B37">
        <v>1115</v>
      </c>
      <c r="C37" t="s">
        <v>15</v>
      </c>
      <c r="D37">
        <v>2007</v>
      </c>
      <c r="E37">
        <v>2</v>
      </c>
      <c r="F37">
        <v>463</v>
      </c>
      <c r="G37">
        <v>1986.36</v>
      </c>
      <c r="H37">
        <v>2334.09</v>
      </c>
      <c r="I37">
        <v>986.31</v>
      </c>
      <c r="J37">
        <v>17</v>
      </c>
      <c r="K37">
        <v>1099</v>
      </c>
      <c r="L37">
        <v>65021</v>
      </c>
      <c r="M37" t="s">
        <v>18</v>
      </c>
      <c r="N37">
        <v>229560</v>
      </c>
      <c r="O37">
        <v>544.20000000000005</v>
      </c>
      <c r="P37">
        <v>116524.58</v>
      </c>
      <c r="Q37">
        <v>2</v>
      </c>
    </row>
    <row r="38" spans="1:17" hidden="1" outlineLevel="2" x14ac:dyDescent="0.2">
      <c r="B38">
        <v>1115</v>
      </c>
      <c r="C38" t="s">
        <v>15</v>
      </c>
      <c r="D38">
        <v>2007</v>
      </c>
      <c r="E38">
        <v>3</v>
      </c>
      <c r="F38">
        <v>439</v>
      </c>
      <c r="G38">
        <v>1893.56</v>
      </c>
      <c r="H38">
        <v>2225.04</v>
      </c>
      <c r="I38">
        <v>940.32</v>
      </c>
      <c r="J38">
        <v>17</v>
      </c>
      <c r="K38">
        <v>1099</v>
      </c>
      <c r="L38">
        <v>65021</v>
      </c>
      <c r="M38" t="s">
        <v>18</v>
      </c>
      <c r="N38">
        <v>229560</v>
      </c>
      <c r="O38">
        <v>544.20000000000005</v>
      </c>
      <c r="P38">
        <v>116524.58</v>
      </c>
      <c r="Q38">
        <v>2</v>
      </c>
    </row>
    <row r="39" spans="1:17" hidden="1" outlineLevel="2" x14ac:dyDescent="0.2">
      <c r="B39">
        <v>1115</v>
      </c>
      <c r="C39" t="s">
        <v>15</v>
      </c>
      <c r="D39">
        <v>2007</v>
      </c>
      <c r="E39">
        <v>4</v>
      </c>
      <c r="F39">
        <v>645</v>
      </c>
      <c r="G39">
        <v>2742.25</v>
      </c>
      <c r="H39">
        <v>3222.19</v>
      </c>
      <c r="I39">
        <v>1323.79</v>
      </c>
      <c r="J39">
        <v>17</v>
      </c>
      <c r="K39">
        <v>1099</v>
      </c>
      <c r="L39">
        <v>65021</v>
      </c>
      <c r="M39" t="s">
        <v>18</v>
      </c>
      <c r="N39">
        <v>229560</v>
      </c>
      <c r="O39">
        <v>544.20000000000005</v>
      </c>
      <c r="P39">
        <v>116524.58</v>
      </c>
      <c r="Q39">
        <v>2</v>
      </c>
    </row>
    <row r="40" spans="1:17" hidden="1" outlineLevel="2" x14ac:dyDescent="0.2">
      <c r="B40">
        <v>1115</v>
      </c>
      <c r="C40" t="s">
        <v>15</v>
      </c>
      <c r="D40">
        <v>2007</v>
      </c>
      <c r="E40">
        <v>12</v>
      </c>
      <c r="F40">
        <v>940</v>
      </c>
      <c r="G40">
        <v>3463.63</v>
      </c>
      <c r="H40">
        <v>4069.86</v>
      </c>
      <c r="I40">
        <v>1316.88</v>
      </c>
      <c r="J40">
        <v>17</v>
      </c>
      <c r="K40">
        <v>1099</v>
      </c>
      <c r="L40">
        <v>65021</v>
      </c>
      <c r="M40" t="s">
        <v>18</v>
      </c>
      <c r="N40">
        <v>229560</v>
      </c>
      <c r="O40">
        <v>544.20000000000005</v>
      </c>
      <c r="P40">
        <v>116524.58</v>
      </c>
      <c r="Q40">
        <v>2</v>
      </c>
    </row>
    <row r="41" spans="1:17" outlineLevel="1" collapsed="1" x14ac:dyDescent="0.2">
      <c r="A41" s="1" t="s">
        <v>112</v>
      </c>
      <c r="B41">
        <f>SUBTOTAL(3,B36:B40)</f>
        <v>5</v>
      </c>
      <c r="Q41">
        <v>2</v>
      </c>
    </row>
    <row r="42" spans="1:17" hidden="1" outlineLevel="2" x14ac:dyDescent="0.2">
      <c r="B42">
        <v>519</v>
      </c>
      <c r="C42" t="s">
        <v>15</v>
      </c>
      <c r="D42">
        <v>2007</v>
      </c>
      <c r="E42">
        <v>1</v>
      </c>
      <c r="F42">
        <v>456</v>
      </c>
      <c r="G42">
        <v>1693.15</v>
      </c>
      <c r="H42">
        <v>1989.41</v>
      </c>
      <c r="I42">
        <v>812.1</v>
      </c>
      <c r="J42">
        <v>18</v>
      </c>
      <c r="K42">
        <v>2019</v>
      </c>
      <c r="L42">
        <v>78799</v>
      </c>
      <c r="M42" t="s">
        <v>18</v>
      </c>
      <c r="N42">
        <v>274493</v>
      </c>
      <c r="O42">
        <v>890.2</v>
      </c>
      <c r="P42">
        <v>124946.25</v>
      </c>
      <c r="Q42">
        <v>2</v>
      </c>
    </row>
    <row r="43" spans="1:17" hidden="1" outlineLevel="2" collapsed="1" x14ac:dyDescent="0.2">
      <c r="B43">
        <v>519</v>
      </c>
      <c r="C43" t="s">
        <v>15</v>
      </c>
      <c r="D43">
        <v>2007</v>
      </c>
      <c r="E43">
        <v>2</v>
      </c>
      <c r="F43">
        <v>404</v>
      </c>
      <c r="G43">
        <v>1515.23</v>
      </c>
      <c r="H43">
        <v>1780.49</v>
      </c>
      <c r="I43">
        <v>732.67</v>
      </c>
      <c r="J43">
        <v>18</v>
      </c>
      <c r="K43">
        <v>2019</v>
      </c>
      <c r="L43">
        <v>78799</v>
      </c>
      <c r="M43" t="s">
        <v>18</v>
      </c>
      <c r="N43">
        <v>274493</v>
      </c>
      <c r="O43">
        <v>890.2</v>
      </c>
      <c r="P43">
        <v>124946.25</v>
      </c>
    </row>
    <row r="44" spans="1:17" hidden="1" outlineLevel="2" x14ac:dyDescent="0.2">
      <c r="B44">
        <v>519</v>
      </c>
      <c r="C44" t="s">
        <v>15</v>
      </c>
      <c r="D44">
        <v>2007</v>
      </c>
      <c r="E44">
        <v>3</v>
      </c>
      <c r="F44">
        <v>336</v>
      </c>
      <c r="G44">
        <v>1152.28</v>
      </c>
      <c r="H44">
        <v>1354</v>
      </c>
      <c r="I44">
        <v>568.39</v>
      </c>
      <c r="J44">
        <v>18</v>
      </c>
      <c r="K44">
        <v>2019</v>
      </c>
      <c r="L44">
        <v>78799</v>
      </c>
      <c r="M44" t="s">
        <v>18</v>
      </c>
      <c r="N44">
        <v>274493</v>
      </c>
      <c r="O44">
        <v>890.2</v>
      </c>
      <c r="P44">
        <v>124946.25</v>
      </c>
      <c r="Q44">
        <v>2</v>
      </c>
    </row>
    <row r="45" spans="1:17" hidden="1" outlineLevel="2" x14ac:dyDescent="0.2">
      <c r="B45">
        <v>519</v>
      </c>
      <c r="C45" t="s">
        <v>15</v>
      </c>
      <c r="D45">
        <v>2007</v>
      </c>
      <c r="E45">
        <v>4</v>
      </c>
      <c r="F45">
        <v>655</v>
      </c>
      <c r="G45">
        <v>2266.4899999999998</v>
      </c>
      <c r="H45">
        <v>2663.13</v>
      </c>
      <c r="I45">
        <v>1025.32</v>
      </c>
      <c r="J45">
        <v>18</v>
      </c>
      <c r="K45">
        <v>2019</v>
      </c>
      <c r="L45">
        <v>78799</v>
      </c>
      <c r="M45" t="s">
        <v>18</v>
      </c>
      <c r="N45">
        <v>274493</v>
      </c>
      <c r="O45">
        <v>890.2</v>
      </c>
      <c r="P45">
        <v>124946.25</v>
      </c>
      <c r="Q45">
        <v>2</v>
      </c>
    </row>
    <row r="46" spans="1:17" hidden="1" outlineLevel="2" x14ac:dyDescent="0.2">
      <c r="B46">
        <v>519</v>
      </c>
      <c r="C46" t="s">
        <v>15</v>
      </c>
      <c r="D46">
        <v>2007</v>
      </c>
      <c r="E46">
        <v>8</v>
      </c>
      <c r="F46">
        <v>963</v>
      </c>
      <c r="G46">
        <v>3467.45</v>
      </c>
      <c r="H46">
        <v>4074.5</v>
      </c>
      <c r="I46">
        <v>1238.25</v>
      </c>
      <c r="J46">
        <v>18</v>
      </c>
      <c r="K46">
        <v>2019</v>
      </c>
      <c r="L46">
        <v>78799</v>
      </c>
      <c r="M46" t="s">
        <v>18</v>
      </c>
      <c r="N46">
        <v>274493</v>
      </c>
      <c r="O46">
        <v>890.2</v>
      </c>
      <c r="P46">
        <v>124946.25</v>
      </c>
      <c r="Q46">
        <v>2</v>
      </c>
    </row>
    <row r="47" spans="1:17" hidden="1" outlineLevel="2" x14ac:dyDescent="0.2">
      <c r="B47">
        <v>519</v>
      </c>
      <c r="C47" t="s">
        <v>15</v>
      </c>
      <c r="D47">
        <v>2007</v>
      </c>
      <c r="E47">
        <v>12</v>
      </c>
      <c r="F47">
        <v>918</v>
      </c>
      <c r="G47">
        <v>3110.17</v>
      </c>
      <c r="H47">
        <v>3654.68</v>
      </c>
      <c r="I47">
        <v>1273.93</v>
      </c>
      <c r="J47">
        <v>18</v>
      </c>
      <c r="K47">
        <v>2019</v>
      </c>
      <c r="L47">
        <v>78799</v>
      </c>
      <c r="M47" t="s">
        <v>18</v>
      </c>
      <c r="N47">
        <v>274493</v>
      </c>
      <c r="O47">
        <v>890.2</v>
      </c>
      <c r="P47">
        <v>124946.25</v>
      </c>
      <c r="Q47">
        <v>2</v>
      </c>
    </row>
    <row r="48" spans="1:17" outlineLevel="1" collapsed="1" x14ac:dyDescent="0.2">
      <c r="A48" s="1" t="s">
        <v>75</v>
      </c>
      <c r="B48">
        <f>SUBTOTAL(3,B42:B47)</f>
        <v>6</v>
      </c>
      <c r="Q48">
        <v>2</v>
      </c>
    </row>
    <row r="49" spans="1:17" hidden="1" outlineLevel="2" x14ac:dyDescent="0.2">
      <c r="B49">
        <v>560</v>
      </c>
      <c r="C49" t="s">
        <v>15</v>
      </c>
      <c r="D49">
        <v>2007</v>
      </c>
      <c r="E49">
        <v>1</v>
      </c>
      <c r="F49">
        <v>436</v>
      </c>
      <c r="G49">
        <v>1876.58</v>
      </c>
      <c r="H49">
        <v>2205</v>
      </c>
      <c r="I49">
        <v>919.36</v>
      </c>
      <c r="J49">
        <v>16</v>
      </c>
      <c r="K49">
        <v>764</v>
      </c>
      <c r="L49">
        <v>55660</v>
      </c>
      <c r="M49" t="s">
        <v>18</v>
      </c>
      <c r="N49">
        <v>98871</v>
      </c>
      <c r="O49">
        <v>445.2</v>
      </c>
      <c r="P49">
        <v>104546.52</v>
      </c>
      <c r="Q49">
        <v>2</v>
      </c>
    </row>
    <row r="50" spans="1:17" hidden="1" outlineLevel="2" collapsed="1" x14ac:dyDescent="0.2">
      <c r="B50">
        <v>560</v>
      </c>
      <c r="C50" t="s">
        <v>15</v>
      </c>
      <c r="D50">
        <v>2007</v>
      </c>
      <c r="E50">
        <v>2</v>
      </c>
      <c r="F50">
        <v>384</v>
      </c>
      <c r="G50">
        <v>1671.64</v>
      </c>
      <c r="H50">
        <v>1964.18</v>
      </c>
      <c r="I50">
        <v>868.44</v>
      </c>
      <c r="J50">
        <v>16</v>
      </c>
      <c r="K50">
        <v>764</v>
      </c>
      <c r="L50">
        <v>55660</v>
      </c>
      <c r="M50" t="s">
        <v>18</v>
      </c>
      <c r="N50">
        <v>98871</v>
      </c>
      <c r="O50">
        <v>445.2</v>
      </c>
      <c r="P50">
        <v>104546.52</v>
      </c>
      <c r="Q50">
        <v>2</v>
      </c>
    </row>
    <row r="51" spans="1:17" hidden="1" outlineLevel="2" x14ac:dyDescent="0.2">
      <c r="B51">
        <v>560</v>
      </c>
      <c r="C51" t="s">
        <v>15</v>
      </c>
      <c r="D51">
        <v>2007</v>
      </c>
      <c r="E51">
        <v>3</v>
      </c>
      <c r="F51">
        <v>305</v>
      </c>
      <c r="G51">
        <v>1214.53</v>
      </c>
      <c r="H51">
        <v>1427.16</v>
      </c>
      <c r="I51">
        <v>614.04999999999995</v>
      </c>
      <c r="J51">
        <v>16</v>
      </c>
      <c r="K51">
        <v>764</v>
      </c>
      <c r="L51">
        <v>55660</v>
      </c>
      <c r="M51" t="s">
        <v>18</v>
      </c>
      <c r="N51">
        <v>98871</v>
      </c>
      <c r="O51">
        <v>445.2</v>
      </c>
      <c r="P51">
        <v>104546.52</v>
      </c>
      <c r="Q51">
        <v>2</v>
      </c>
    </row>
    <row r="52" spans="1:17" hidden="1" outlineLevel="2" x14ac:dyDescent="0.2">
      <c r="B52">
        <v>560</v>
      </c>
      <c r="C52" t="s">
        <v>15</v>
      </c>
      <c r="D52">
        <v>2007</v>
      </c>
      <c r="E52">
        <v>4</v>
      </c>
      <c r="F52">
        <v>565</v>
      </c>
      <c r="G52">
        <v>2292.39</v>
      </c>
      <c r="H52">
        <v>2693.62</v>
      </c>
      <c r="I52">
        <v>1220.8</v>
      </c>
      <c r="J52">
        <v>16</v>
      </c>
      <c r="K52">
        <v>764</v>
      </c>
      <c r="L52">
        <v>55660</v>
      </c>
      <c r="M52" t="s">
        <v>18</v>
      </c>
      <c r="N52">
        <v>98871</v>
      </c>
      <c r="O52">
        <v>445.2</v>
      </c>
      <c r="P52">
        <v>104546.52</v>
      </c>
      <c r="Q52">
        <v>2</v>
      </c>
    </row>
    <row r="53" spans="1:17" hidden="1" outlineLevel="2" x14ac:dyDescent="0.2">
      <c r="B53">
        <v>560</v>
      </c>
      <c r="C53" t="s">
        <v>15</v>
      </c>
      <c r="D53">
        <v>2007</v>
      </c>
      <c r="E53">
        <v>8</v>
      </c>
      <c r="F53">
        <v>783</v>
      </c>
      <c r="G53">
        <v>3068</v>
      </c>
      <c r="H53">
        <v>3604.87</v>
      </c>
      <c r="I53">
        <v>1367.6</v>
      </c>
      <c r="J53">
        <v>16</v>
      </c>
      <c r="K53">
        <v>764</v>
      </c>
      <c r="L53">
        <v>55660</v>
      </c>
      <c r="M53" t="s">
        <v>18</v>
      </c>
      <c r="N53">
        <v>98871</v>
      </c>
      <c r="O53">
        <v>445.2</v>
      </c>
      <c r="P53">
        <v>104546.52</v>
      </c>
      <c r="Q53">
        <v>2</v>
      </c>
    </row>
    <row r="54" spans="1:17" hidden="1" outlineLevel="2" x14ac:dyDescent="0.2">
      <c r="B54">
        <v>560</v>
      </c>
      <c r="C54" t="s">
        <v>15</v>
      </c>
      <c r="D54">
        <v>2007</v>
      </c>
      <c r="E54">
        <v>12</v>
      </c>
      <c r="F54">
        <v>670</v>
      </c>
      <c r="G54">
        <v>2717.19</v>
      </c>
      <c r="H54">
        <v>3192.74</v>
      </c>
      <c r="I54">
        <v>1132.8</v>
      </c>
      <c r="J54">
        <v>16</v>
      </c>
      <c r="K54">
        <v>764</v>
      </c>
      <c r="L54">
        <v>55660</v>
      </c>
      <c r="M54" t="s">
        <v>18</v>
      </c>
      <c r="N54">
        <v>98871</v>
      </c>
      <c r="O54">
        <v>445.2</v>
      </c>
      <c r="P54">
        <v>104546.52</v>
      </c>
      <c r="Q54">
        <v>2</v>
      </c>
    </row>
    <row r="55" spans="1:17" outlineLevel="1" collapsed="1" x14ac:dyDescent="0.2">
      <c r="A55" s="1" t="s">
        <v>78</v>
      </c>
      <c r="B55">
        <f>SUBTOTAL(3,B49:B54)</f>
        <v>6</v>
      </c>
      <c r="Q55">
        <v>2</v>
      </c>
    </row>
    <row r="56" spans="1:17" hidden="1" outlineLevel="2" collapsed="1" x14ac:dyDescent="0.2">
      <c r="B56">
        <v>6464</v>
      </c>
      <c r="C56" t="s">
        <v>15</v>
      </c>
      <c r="D56">
        <v>2007</v>
      </c>
      <c r="E56">
        <v>1</v>
      </c>
      <c r="F56">
        <v>385</v>
      </c>
      <c r="G56">
        <v>1565.75</v>
      </c>
      <c r="H56">
        <v>1839.71</v>
      </c>
      <c r="I56">
        <v>767.52</v>
      </c>
      <c r="J56">
        <v>15</v>
      </c>
      <c r="K56">
        <v>1000</v>
      </c>
      <c r="L56">
        <v>42307</v>
      </c>
      <c r="M56" t="s">
        <v>18</v>
      </c>
      <c r="N56">
        <v>268449</v>
      </c>
      <c r="O56">
        <v>579.20000000000005</v>
      </c>
      <c r="P56">
        <v>114762.76</v>
      </c>
    </row>
    <row r="57" spans="1:17" hidden="1" outlineLevel="2" x14ac:dyDescent="0.2">
      <c r="B57">
        <v>6464</v>
      </c>
      <c r="C57" t="s">
        <v>15</v>
      </c>
      <c r="D57">
        <v>2007</v>
      </c>
      <c r="E57">
        <v>2</v>
      </c>
      <c r="F57">
        <v>351</v>
      </c>
      <c r="G57">
        <v>1551.24</v>
      </c>
      <c r="H57">
        <v>1822.72</v>
      </c>
      <c r="I57">
        <v>728.77</v>
      </c>
      <c r="J57">
        <v>15</v>
      </c>
      <c r="K57">
        <v>1000</v>
      </c>
      <c r="L57">
        <v>42307</v>
      </c>
      <c r="M57" t="s">
        <v>18</v>
      </c>
      <c r="N57">
        <v>268449</v>
      </c>
      <c r="O57">
        <v>579.20000000000005</v>
      </c>
      <c r="P57">
        <v>114762.76</v>
      </c>
      <c r="Q57">
        <v>2</v>
      </c>
    </row>
    <row r="58" spans="1:17" hidden="1" outlineLevel="2" x14ac:dyDescent="0.2">
      <c r="B58">
        <v>6464</v>
      </c>
      <c r="C58" t="s">
        <v>15</v>
      </c>
      <c r="D58">
        <v>2007</v>
      </c>
      <c r="E58">
        <v>3</v>
      </c>
      <c r="F58">
        <v>404</v>
      </c>
      <c r="G58">
        <v>1750.43</v>
      </c>
      <c r="H58">
        <v>2056.81</v>
      </c>
      <c r="I58">
        <v>900.65</v>
      </c>
      <c r="J58">
        <v>15</v>
      </c>
      <c r="K58">
        <v>1000</v>
      </c>
      <c r="L58">
        <v>42307</v>
      </c>
      <c r="M58" t="s">
        <v>18</v>
      </c>
      <c r="N58">
        <v>268449</v>
      </c>
      <c r="O58">
        <v>579.20000000000005</v>
      </c>
      <c r="P58">
        <v>114762.76</v>
      </c>
      <c r="Q58">
        <v>2</v>
      </c>
    </row>
    <row r="59" spans="1:17" hidden="1" outlineLevel="2" x14ac:dyDescent="0.2">
      <c r="B59">
        <v>6464</v>
      </c>
      <c r="C59" t="s">
        <v>15</v>
      </c>
      <c r="D59">
        <v>2007</v>
      </c>
      <c r="E59">
        <v>4</v>
      </c>
      <c r="F59">
        <v>544</v>
      </c>
      <c r="G59">
        <v>2408.3200000000002</v>
      </c>
      <c r="H59">
        <v>2829.88</v>
      </c>
      <c r="I59">
        <v>1170.97</v>
      </c>
      <c r="J59">
        <v>15</v>
      </c>
      <c r="K59">
        <v>1000</v>
      </c>
      <c r="L59">
        <v>42307</v>
      </c>
      <c r="M59" t="s">
        <v>18</v>
      </c>
      <c r="N59">
        <v>268449</v>
      </c>
      <c r="O59">
        <v>579.20000000000005</v>
      </c>
      <c r="P59">
        <v>114762.76</v>
      </c>
      <c r="Q59">
        <v>2</v>
      </c>
    </row>
    <row r="60" spans="1:17" hidden="1" outlineLevel="2" x14ac:dyDescent="0.2">
      <c r="B60">
        <v>6464</v>
      </c>
      <c r="C60" t="s">
        <v>15</v>
      </c>
      <c r="D60">
        <v>2007</v>
      </c>
      <c r="E60">
        <v>8</v>
      </c>
      <c r="F60">
        <v>710</v>
      </c>
      <c r="G60">
        <v>2927.64</v>
      </c>
      <c r="H60">
        <v>3440.09</v>
      </c>
      <c r="I60">
        <v>1314.15</v>
      </c>
      <c r="J60">
        <v>15</v>
      </c>
      <c r="K60">
        <v>1000</v>
      </c>
      <c r="L60">
        <v>42307</v>
      </c>
      <c r="M60" t="s">
        <v>18</v>
      </c>
      <c r="N60">
        <v>268449</v>
      </c>
      <c r="O60">
        <v>579.20000000000005</v>
      </c>
      <c r="P60">
        <v>114762.76</v>
      </c>
      <c r="Q60">
        <v>2</v>
      </c>
    </row>
    <row r="61" spans="1:17" hidden="1" outlineLevel="2" x14ac:dyDescent="0.2">
      <c r="B61">
        <v>6464</v>
      </c>
      <c r="C61" t="s">
        <v>15</v>
      </c>
      <c r="D61">
        <v>2007</v>
      </c>
      <c r="E61">
        <v>12</v>
      </c>
      <c r="F61">
        <v>710</v>
      </c>
      <c r="G61">
        <v>2772.99</v>
      </c>
      <c r="H61">
        <v>3258.25</v>
      </c>
      <c r="I61">
        <v>1040.0899999999999</v>
      </c>
      <c r="J61">
        <v>15</v>
      </c>
      <c r="K61">
        <v>1000</v>
      </c>
      <c r="L61">
        <v>42307</v>
      </c>
      <c r="M61" t="s">
        <v>18</v>
      </c>
      <c r="N61">
        <v>268449</v>
      </c>
      <c r="O61">
        <v>579.20000000000005</v>
      </c>
      <c r="P61">
        <v>114762.76</v>
      </c>
      <c r="Q61">
        <v>2</v>
      </c>
    </row>
    <row r="62" spans="1:17" outlineLevel="1" collapsed="1" x14ac:dyDescent="0.2">
      <c r="A62" s="1" t="s">
        <v>140</v>
      </c>
      <c r="B62">
        <f>SUBTOTAL(3,B56:B61)</f>
        <v>6</v>
      </c>
      <c r="Q62">
        <v>2</v>
      </c>
    </row>
    <row r="63" spans="1:17" hidden="1" outlineLevel="2" collapsed="1" x14ac:dyDescent="0.2">
      <c r="B63">
        <v>795</v>
      </c>
      <c r="C63" t="s">
        <v>15</v>
      </c>
      <c r="D63">
        <v>2007</v>
      </c>
      <c r="E63">
        <v>1</v>
      </c>
      <c r="F63">
        <v>328</v>
      </c>
      <c r="G63">
        <v>1431.82</v>
      </c>
      <c r="H63">
        <v>1682.58</v>
      </c>
      <c r="I63">
        <v>856.57</v>
      </c>
      <c r="J63">
        <v>13</v>
      </c>
      <c r="K63">
        <v>1115</v>
      </c>
      <c r="L63">
        <v>57569</v>
      </c>
      <c r="M63" t="s">
        <v>18</v>
      </c>
      <c r="N63">
        <v>101248</v>
      </c>
      <c r="O63">
        <v>685.7</v>
      </c>
      <c r="P63">
        <v>121474.7</v>
      </c>
      <c r="Q63">
        <v>2</v>
      </c>
    </row>
    <row r="64" spans="1:17" hidden="1" outlineLevel="2" x14ac:dyDescent="0.2">
      <c r="B64">
        <v>795</v>
      </c>
      <c r="C64" t="s">
        <v>15</v>
      </c>
      <c r="D64">
        <v>2007</v>
      </c>
      <c r="E64">
        <v>2</v>
      </c>
      <c r="F64">
        <v>204</v>
      </c>
      <c r="G64">
        <v>905.55</v>
      </c>
      <c r="H64">
        <v>1064.2</v>
      </c>
      <c r="I64">
        <v>505</v>
      </c>
      <c r="J64">
        <v>13</v>
      </c>
      <c r="K64">
        <v>1115</v>
      </c>
      <c r="L64">
        <v>57569</v>
      </c>
      <c r="M64" t="s">
        <v>18</v>
      </c>
      <c r="N64">
        <v>101248</v>
      </c>
      <c r="O64">
        <v>685.7</v>
      </c>
      <c r="P64">
        <v>121474.7</v>
      </c>
      <c r="Q64">
        <v>2</v>
      </c>
    </row>
    <row r="65" spans="1:17" hidden="1" outlineLevel="2" x14ac:dyDescent="0.2">
      <c r="B65">
        <v>795</v>
      </c>
      <c r="C65" t="s">
        <v>15</v>
      </c>
      <c r="D65">
        <v>2007</v>
      </c>
      <c r="E65">
        <v>3</v>
      </c>
      <c r="F65">
        <v>224</v>
      </c>
      <c r="G65">
        <v>955.16</v>
      </c>
      <c r="H65">
        <v>1122.5</v>
      </c>
      <c r="I65">
        <v>500.62</v>
      </c>
      <c r="J65">
        <v>13</v>
      </c>
      <c r="K65">
        <v>1115</v>
      </c>
      <c r="L65">
        <v>57569</v>
      </c>
      <c r="M65" t="s">
        <v>18</v>
      </c>
      <c r="N65">
        <v>101248</v>
      </c>
      <c r="O65">
        <v>685.7</v>
      </c>
      <c r="P65">
        <v>121474.7</v>
      </c>
      <c r="Q65">
        <v>2</v>
      </c>
    </row>
    <row r="66" spans="1:17" hidden="1" outlineLevel="2" x14ac:dyDescent="0.2">
      <c r="B66">
        <v>795</v>
      </c>
      <c r="C66" t="s">
        <v>15</v>
      </c>
      <c r="D66">
        <v>2007</v>
      </c>
      <c r="E66">
        <v>4</v>
      </c>
      <c r="F66">
        <v>297</v>
      </c>
      <c r="G66">
        <v>1340.87</v>
      </c>
      <c r="H66">
        <v>1575.82</v>
      </c>
      <c r="I66">
        <v>722.28</v>
      </c>
      <c r="J66">
        <v>13</v>
      </c>
      <c r="K66">
        <v>1115</v>
      </c>
      <c r="L66">
        <v>57569</v>
      </c>
      <c r="M66" t="s">
        <v>18</v>
      </c>
      <c r="N66">
        <v>101248</v>
      </c>
      <c r="O66">
        <v>685.7</v>
      </c>
      <c r="P66">
        <v>121474.7</v>
      </c>
      <c r="Q66">
        <v>2</v>
      </c>
    </row>
    <row r="67" spans="1:17" hidden="1" outlineLevel="2" x14ac:dyDescent="0.2">
      <c r="B67">
        <v>795</v>
      </c>
      <c r="C67" t="s">
        <v>15</v>
      </c>
      <c r="D67">
        <v>2007</v>
      </c>
      <c r="E67">
        <v>7</v>
      </c>
      <c r="F67">
        <v>499</v>
      </c>
      <c r="G67">
        <v>2263.4699999999998</v>
      </c>
      <c r="H67">
        <v>2659.74</v>
      </c>
      <c r="I67">
        <v>1188.8699999999999</v>
      </c>
      <c r="J67">
        <v>13</v>
      </c>
      <c r="K67">
        <v>1115</v>
      </c>
      <c r="L67">
        <v>57569</v>
      </c>
      <c r="M67" t="s">
        <v>18</v>
      </c>
      <c r="N67">
        <v>101248</v>
      </c>
      <c r="O67">
        <v>685.7</v>
      </c>
      <c r="P67">
        <v>121474.7</v>
      </c>
      <c r="Q67">
        <v>2</v>
      </c>
    </row>
    <row r="68" spans="1:17" hidden="1" outlineLevel="2" x14ac:dyDescent="0.2">
      <c r="B68">
        <v>795</v>
      </c>
      <c r="C68" t="s">
        <v>15</v>
      </c>
      <c r="D68">
        <v>2007</v>
      </c>
      <c r="E68">
        <v>8</v>
      </c>
      <c r="F68">
        <v>540</v>
      </c>
      <c r="G68">
        <v>2474.64</v>
      </c>
      <c r="H68">
        <v>2907.95</v>
      </c>
      <c r="I68">
        <v>1139.71</v>
      </c>
      <c r="J68">
        <v>13</v>
      </c>
      <c r="K68">
        <v>1115</v>
      </c>
      <c r="L68">
        <v>57569</v>
      </c>
      <c r="M68" t="s">
        <v>18</v>
      </c>
      <c r="N68">
        <v>101248</v>
      </c>
      <c r="O68">
        <v>685.7</v>
      </c>
      <c r="P68">
        <v>121474.7</v>
      </c>
      <c r="Q68">
        <v>2</v>
      </c>
    </row>
    <row r="69" spans="1:17" hidden="1" outlineLevel="2" collapsed="1" x14ac:dyDescent="0.2">
      <c r="B69">
        <v>795</v>
      </c>
      <c r="C69" t="s">
        <v>15</v>
      </c>
      <c r="D69">
        <v>2007</v>
      </c>
      <c r="E69">
        <v>12</v>
      </c>
      <c r="F69">
        <v>601</v>
      </c>
      <c r="G69">
        <v>2558.83</v>
      </c>
      <c r="H69">
        <v>3006.98</v>
      </c>
      <c r="I69">
        <v>1010.64</v>
      </c>
      <c r="J69">
        <v>13</v>
      </c>
      <c r="K69">
        <v>1115</v>
      </c>
      <c r="L69">
        <v>57569</v>
      </c>
      <c r="M69" t="s">
        <v>18</v>
      </c>
      <c r="N69">
        <v>101248</v>
      </c>
      <c r="O69">
        <v>685.7</v>
      </c>
      <c r="P69">
        <v>121474.7</v>
      </c>
    </row>
    <row r="70" spans="1:17" outlineLevel="1" collapsed="1" x14ac:dyDescent="0.2">
      <c r="A70" s="1" t="s">
        <v>94</v>
      </c>
      <c r="B70">
        <f>SUBTOTAL(3,B63:B69)</f>
        <v>7</v>
      </c>
      <c r="Q70">
        <v>3</v>
      </c>
    </row>
    <row r="71" spans="1:17" hidden="1" outlineLevel="2" x14ac:dyDescent="0.2">
      <c r="B71">
        <v>926</v>
      </c>
      <c r="C71" t="s">
        <v>15</v>
      </c>
      <c r="D71">
        <v>2007</v>
      </c>
      <c r="E71">
        <v>1</v>
      </c>
      <c r="F71">
        <v>348</v>
      </c>
      <c r="G71">
        <v>1423.76</v>
      </c>
      <c r="H71">
        <v>1672.96</v>
      </c>
      <c r="I71">
        <v>660.84</v>
      </c>
      <c r="J71">
        <v>18</v>
      </c>
      <c r="K71">
        <v>1161</v>
      </c>
      <c r="L71">
        <v>65854</v>
      </c>
      <c r="M71" t="s">
        <v>18</v>
      </c>
      <c r="N71">
        <v>309259</v>
      </c>
      <c r="O71">
        <v>633.20000000000005</v>
      </c>
      <c r="P71">
        <v>123224.53</v>
      </c>
      <c r="Q71">
        <v>3</v>
      </c>
    </row>
    <row r="72" spans="1:17" hidden="1" outlineLevel="2" x14ac:dyDescent="0.2">
      <c r="B72">
        <v>926</v>
      </c>
      <c r="C72" t="s">
        <v>15</v>
      </c>
      <c r="D72">
        <v>2007</v>
      </c>
      <c r="E72">
        <v>2</v>
      </c>
      <c r="F72">
        <v>218</v>
      </c>
      <c r="G72">
        <v>899.81</v>
      </c>
      <c r="H72">
        <v>1057.3</v>
      </c>
      <c r="I72">
        <v>406.43</v>
      </c>
      <c r="J72">
        <v>18</v>
      </c>
      <c r="K72">
        <v>1161</v>
      </c>
      <c r="L72">
        <v>65854</v>
      </c>
      <c r="M72" t="s">
        <v>18</v>
      </c>
      <c r="N72">
        <v>309259</v>
      </c>
      <c r="O72">
        <v>633.20000000000005</v>
      </c>
      <c r="P72">
        <v>123224.53</v>
      </c>
      <c r="Q72">
        <v>3</v>
      </c>
    </row>
    <row r="73" spans="1:17" hidden="1" outlineLevel="2" x14ac:dyDescent="0.2">
      <c r="B73">
        <v>926</v>
      </c>
      <c r="C73" t="s">
        <v>15</v>
      </c>
      <c r="D73">
        <v>2007</v>
      </c>
      <c r="E73">
        <v>3</v>
      </c>
      <c r="F73">
        <v>366</v>
      </c>
      <c r="G73">
        <v>1573.41</v>
      </c>
      <c r="H73">
        <v>1848.83</v>
      </c>
      <c r="I73">
        <v>765.42</v>
      </c>
      <c r="J73">
        <v>18</v>
      </c>
      <c r="K73">
        <v>1161</v>
      </c>
      <c r="L73">
        <v>65854</v>
      </c>
      <c r="M73" t="s">
        <v>18</v>
      </c>
      <c r="N73">
        <v>309259</v>
      </c>
      <c r="O73">
        <v>633.20000000000005</v>
      </c>
      <c r="P73">
        <v>123224.53</v>
      </c>
      <c r="Q73">
        <v>3</v>
      </c>
    </row>
    <row r="74" spans="1:17" hidden="1" outlineLevel="2" x14ac:dyDescent="0.2">
      <c r="B74">
        <v>926</v>
      </c>
      <c r="C74" t="s">
        <v>15</v>
      </c>
      <c r="D74">
        <v>2007</v>
      </c>
      <c r="E74">
        <v>4</v>
      </c>
      <c r="F74">
        <v>403</v>
      </c>
      <c r="G74">
        <v>1675.44</v>
      </c>
      <c r="H74">
        <v>1968.76</v>
      </c>
      <c r="I74">
        <v>770.22</v>
      </c>
      <c r="J74">
        <v>18</v>
      </c>
      <c r="K74">
        <v>1161</v>
      </c>
      <c r="L74">
        <v>65854</v>
      </c>
      <c r="M74" t="s">
        <v>18</v>
      </c>
      <c r="N74">
        <v>309259</v>
      </c>
      <c r="O74">
        <v>633.20000000000005</v>
      </c>
      <c r="P74">
        <v>123224.53</v>
      </c>
      <c r="Q74">
        <v>3</v>
      </c>
    </row>
    <row r="75" spans="1:17" hidden="1" outlineLevel="2" x14ac:dyDescent="0.2">
      <c r="B75">
        <v>926</v>
      </c>
      <c r="C75" t="s">
        <v>15</v>
      </c>
      <c r="D75">
        <v>2007</v>
      </c>
      <c r="E75">
        <v>5</v>
      </c>
      <c r="F75">
        <v>668</v>
      </c>
      <c r="G75">
        <v>2697.38</v>
      </c>
      <c r="H75">
        <v>3169.55</v>
      </c>
      <c r="I75">
        <v>1232.96</v>
      </c>
      <c r="J75">
        <v>18</v>
      </c>
      <c r="K75">
        <v>1161</v>
      </c>
      <c r="L75">
        <v>65854</v>
      </c>
      <c r="M75" t="s">
        <v>18</v>
      </c>
      <c r="N75">
        <v>309259</v>
      </c>
      <c r="O75">
        <v>633.20000000000005</v>
      </c>
      <c r="P75">
        <v>123224.53</v>
      </c>
      <c r="Q75">
        <v>3</v>
      </c>
    </row>
    <row r="76" spans="1:17" hidden="1" outlineLevel="2" collapsed="1" x14ac:dyDescent="0.2">
      <c r="B76">
        <v>926</v>
      </c>
      <c r="C76" t="s">
        <v>15</v>
      </c>
      <c r="D76">
        <v>2007</v>
      </c>
      <c r="E76">
        <v>6</v>
      </c>
      <c r="F76">
        <v>706</v>
      </c>
      <c r="G76">
        <v>2935.28</v>
      </c>
      <c r="H76">
        <v>3448.99</v>
      </c>
      <c r="I76">
        <v>1329.32</v>
      </c>
      <c r="J76">
        <v>18</v>
      </c>
      <c r="K76">
        <v>1161</v>
      </c>
      <c r="L76">
        <v>65854</v>
      </c>
      <c r="M76" t="s">
        <v>18</v>
      </c>
      <c r="N76">
        <v>309259</v>
      </c>
      <c r="O76">
        <v>633.20000000000005</v>
      </c>
      <c r="P76">
        <v>123224.53</v>
      </c>
      <c r="Q76">
        <v>3</v>
      </c>
    </row>
    <row r="77" spans="1:17" hidden="1" outlineLevel="2" x14ac:dyDescent="0.2">
      <c r="B77">
        <v>926</v>
      </c>
      <c r="C77" t="s">
        <v>15</v>
      </c>
      <c r="D77">
        <v>2007</v>
      </c>
      <c r="E77">
        <v>7</v>
      </c>
      <c r="F77">
        <v>615</v>
      </c>
      <c r="G77">
        <v>2509.42</v>
      </c>
      <c r="H77">
        <v>2948.72</v>
      </c>
      <c r="I77">
        <v>1271.99</v>
      </c>
      <c r="J77">
        <v>18</v>
      </c>
      <c r="K77">
        <v>1161</v>
      </c>
      <c r="L77">
        <v>65854</v>
      </c>
      <c r="M77" t="s">
        <v>18</v>
      </c>
      <c r="N77">
        <v>309259</v>
      </c>
      <c r="O77">
        <v>633.20000000000005</v>
      </c>
      <c r="P77">
        <v>123224.53</v>
      </c>
      <c r="Q77">
        <v>3</v>
      </c>
    </row>
    <row r="78" spans="1:17" hidden="1" outlineLevel="2" x14ac:dyDescent="0.2">
      <c r="B78">
        <v>926</v>
      </c>
      <c r="C78" t="s">
        <v>15</v>
      </c>
      <c r="D78">
        <v>2007</v>
      </c>
      <c r="E78">
        <v>8</v>
      </c>
      <c r="F78">
        <v>773</v>
      </c>
      <c r="G78">
        <v>3100.87</v>
      </c>
      <c r="H78">
        <v>3643.68</v>
      </c>
      <c r="I78">
        <v>1329.75</v>
      </c>
      <c r="J78">
        <v>18</v>
      </c>
      <c r="K78">
        <v>1161</v>
      </c>
      <c r="L78">
        <v>65854</v>
      </c>
      <c r="M78" t="s">
        <v>18</v>
      </c>
      <c r="N78">
        <v>309259</v>
      </c>
      <c r="O78">
        <v>633.20000000000005</v>
      </c>
      <c r="P78">
        <v>123224.53</v>
      </c>
      <c r="Q78">
        <v>3</v>
      </c>
    </row>
    <row r="79" spans="1:17" outlineLevel="1" collapsed="1" x14ac:dyDescent="0.2">
      <c r="A79" s="1" t="s">
        <v>99</v>
      </c>
      <c r="B79">
        <f>SUBTOTAL(3,B71:B78)</f>
        <v>8</v>
      </c>
    </row>
    <row r="80" spans="1:17" hidden="1" outlineLevel="2" x14ac:dyDescent="0.2">
      <c r="B80">
        <v>975</v>
      </c>
      <c r="C80" t="s">
        <v>15</v>
      </c>
      <c r="D80">
        <v>2007</v>
      </c>
      <c r="E80">
        <v>1</v>
      </c>
      <c r="F80">
        <v>344</v>
      </c>
      <c r="G80">
        <v>1465.6</v>
      </c>
      <c r="H80">
        <v>1722</v>
      </c>
      <c r="I80">
        <v>865.22</v>
      </c>
      <c r="J80">
        <v>17</v>
      </c>
      <c r="K80">
        <v>1617</v>
      </c>
      <c r="L80">
        <v>62906</v>
      </c>
      <c r="M80" t="s">
        <v>18</v>
      </c>
      <c r="N80">
        <v>99944</v>
      </c>
      <c r="O80">
        <v>747.7</v>
      </c>
      <c r="P80">
        <v>125517.09</v>
      </c>
      <c r="Q80">
        <v>2</v>
      </c>
    </row>
    <row r="81" spans="1:17" hidden="1" outlineLevel="2" x14ac:dyDescent="0.2">
      <c r="B81">
        <v>975</v>
      </c>
      <c r="C81" t="s">
        <v>15</v>
      </c>
      <c r="D81">
        <v>2007</v>
      </c>
      <c r="E81">
        <v>2</v>
      </c>
      <c r="F81">
        <v>224</v>
      </c>
      <c r="G81">
        <v>1004.13</v>
      </c>
      <c r="H81">
        <v>1179.8499999999999</v>
      </c>
      <c r="I81">
        <v>584.38</v>
      </c>
      <c r="J81">
        <v>17</v>
      </c>
      <c r="K81">
        <v>1617</v>
      </c>
      <c r="L81">
        <v>62906</v>
      </c>
      <c r="M81" t="s">
        <v>18</v>
      </c>
      <c r="N81">
        <v>99944</v>
      </c>
      <c r="O81">
        <v>747.7</v>
      </c>
      <c r="P81">
        <v>125517.09</v>
      </c>
      <c r="Q81">
        <v>2</v>
      </c>
    </row>
    <row r="82" spans="1:17" hidden="1" outlineLevel="2" x14ac:dyDescent="0.2">
      <c r="B82">
        <v>975</v>
      </c>
      <c r="C82" t="s">
        <v>15</v>
      </c>
      <c r="D82">
        <v>2007</v>
      </c>
      <c r="E82">
        <v>3</v>
      </c>
      <c r="F82">
        <v>279</v>
      </c>
      <c r="G82">
        <v>1380.47</v>
      </c>
      <c r="H82">
        <v>1622.05</v>
      </c>
      <c r="I82">
        <v>727.92</v>
      </c>
      <c r="J82">
        <v>17</v>
      </c>
      <c r="K82">
        <v>1617</v>
      </c>
      <c r="L82">
        <v>62906</v>
      </c>
      <c r="M82" t="s">
        <v>18</v>
      </c>
      <c r="N82">
        <v>99944</v>
      </c>
      <c r="O82">
        <v>747.7</v>
      </c>
      <c r="P82">
        <v>125517.09</v>
      </c>
      <c r="Q82">
        <v>2</v>
      </c>
    </row>
    <row r="83" spans="1:17" hidden="1" outlineLevel="2" x14ac:dyDescent="0.2">
      <c r="B83">
        <v>975</v>
      </c>
      <c r="C83" t="s">
        <v>15</v>
      </c>
      <c r="D83">
        <v>2007</v>
      </c>
      <c r="E83">
        <v>4</v>
      </c>
      <c r="F83">
        <v>407</v>
      </c>
      <c r="G83">
        <v>1754.57</v>
      </c>
      <c r="H83">
        <v>2061.67</v>
      </c>
      <c r="I83">
        <v>912.13</v>
      </c>
      <c r="J83">
        <v>17</v>
      </c>
      <c r="K83">
        <v>1617</v>
      </c>
      <c r="L83">
        <v>62906</v>
      </c>
      <c r="M83" t="s">
        <v>18</v>
      </c>
      <c r="N83">
        <v>99944</v>
      </c>
      <c r="O83">
        <v>747.7</v>
      </c>
      <c r="P83">
        <v>125517.09</v>
      </c>
      <c r="Q83">
        <v>2</v>
      </c>
    </row>
    <row r="84" spans="1:17" hidden="1" outlineLevel="2" x14ac:dyDescent="0.2">
      <c r="B84">
        <v>975</v>
      </c>
      <c r="C84" t="s">
        <v>15</v>
      </c>
      <c r="D84">
        <v>2007</v>
      </c>
      <c r="E84">
        <v>7</v>
      </c>
      <c r="F84">
        <v>526</v>
      </c>
      <c r="G84">
        <v>2215.5500000000002</v>
      </c>
      <c r="H84">
        <v>2603.39</v>
      </c>
      <c r="I84">
        <v>1100.1199999999999</v>
      </c>
      <c r="J84">
        <v>17</v>
      </c>
      <c r="K84">
        <v>1617</v>
      </c>
      <c r="L84">
        <v>62906</v>
      </c>
      <c r="M84" t="s">
        <v>18</v>
      </c>
      <c r="N84">
        <v>99944</v>
      </c>
      <c r="O84">
        <v>747.7</v>
      </c>
      <c r="P84">
        <v>125517.09</v>
      </c>
      <c r="Q84">
        <v>2</v>
      </c>
    </row>
    <row r="85" spans="1:17" hidden="1" outlineLevel="2" x14ac:dyDescent="0.2">
      <c r="B85">
        <v>975</v>
      </c>
      <c r="C85" t="s">
        <v>15</v>
      </c>
      <c r="D85">
        <v>2007</v>
      </c>
      <c r="E85">
        <v>8</v>
      </c>
      <c r="F85">
        <v>599</v>
      </c>
      <c r="G85">
        <v>2359.14</v>
      </c>
      <c r="H85">
        <v>2772.11</v>
      </c>
      <c r="I85">
        <v>1073.8</v>
      </c>
      <c r="J85">
        <v>17</v>
      </c>
      <c r="K85">
        <v>1617</v>
      </c>
      <c r="L85">
        <v>62906</v>
      </c>
      <c r="M85" t="s">
        <v>18</v>
      </c>
      <c r="N85">
        <v>99944</v>
      </c>
      <c r="O85">
        <v>747.7</v>
      </c>
      <c r="P85">
        <v>125517.09</v>
      </c>
      <c r="Q85">
        <v>2</v>
      </c>
    </row>
    <row r="86" spans="1:17" hidden="1" outlineLevel="2" x14ac:dyDescent="0.2">
      <c r="B86">
        <v>975</v>
      </c>
      <c r="C86" t="s">
        <v>15</v>
      </c>
      <c r="D86">
        <v>2007</v>
      </c>
      <c r="E86">
        <v>9</v>
      </c>
      <c r="F86">
        <v>678</v>
      </c>
      <c r="G86">
        <v>2625.59</v>
      </c>
      <c r="H86">
        <v>3085.14</v>
      </c>
      <c r="I86">
        <v>1118.93</v>
      </c>
      <c r="J86">
        <v>17</v>
      </c>
      <c r="K86">
        <v>1617</v>
      </c>
      <c r="L86">
        <v>62906</v>
      </c>
      <c r="M86" t="s">
        <v>18</v>
      </c>
      <c r="N86">
        <v>99944</v>
      </c>
      <c r="O86">
        <v>747.7</v>
      </c>
      <c r="P86">
        <v>125517.09</v>
      </c>
      <c r="Q86">
        <v>2</v>
      </c>
    </row>
    <row r="87" spans="1:17" hidden="1" outlineLevel="2" x14ac:dyDescent="0.2">
      <c r="B87">
        <v>975</v>
      </c>
      <c r="C87" t="s">
        <v>15</v>
      </c>
      <c r="D87">
        <v>2007</v>
      </c>
      <c r="E87">
        <v>12</v>
      </c>
      <c r="F87">
        <v>795</v>
      </c>
      <c r="G87">
        <v>3086.13</v>
      </c>
      <c r="H87">
        <v>3626.51</v>
      </c>
      <c r="I87">
        <v>1107.9000000000001</v>
      </c>
      <c r="J87">
        <v>17</v>
      </c>
      <c r="K87">
        <v>1617</v>
      </c>
      <c r="L87">
        <v>62906</v>
      </c>
      <c r="M87" t="s">
        <v>18</v>
      </c>
      <c r="N87">
        <v>99944</v>
      </c>
      <c r="O87">
        <v>747.7</v>
      </c>
      <c r="P87">
        <v>125517.09</v>
      </c>
      <c r="Q87">
        <v>2</v>
      </c>
    </row>
    <row r="88" spans="1:17" outlineLevel="1" collapsed="1" x14ac:dyDescent="0.2">
      <c r="A88" s="1" t="s">
        <v>103</v>
      </c>
      <c r="B88">
        <f>SUBTOTAL(3,B80:B87)</f>
        <v>8</v>
      </c>
      <c r="Q88">
        <v>2</v>
      </c>
    </row>
    <row r="89" spans="1:17" hidden="1" outlineLevel="2" collapsed="1" x14ac:dyDescent="0.2">
      <c r="B89">
        <v>86</v>
      </c>
      <c r="C89" t="s">
        <v>15</v>
      </c>
      <c r="D89">
        <v>2007</v>
      </c>
      <c r="E89">
        <v>8</v>
      </c>
      <c r="F89">
        <v>416</v>
      </c>
      <c r="G89">
        <v>1543.28</v>
      </c>
      <c r="H89">
        <v>1813.5</v>
      </c>
      <c r="I89">
        <v>749.33</v>
      </c>
      <c r="J89">
        <v>15</v>
      </c>
      <c r="K89">
        <v>1249</v>
      </c>
      <c r="L89">
        <v>64209</v>
      </c>
      <c r="M89" t="s">
        <v>18</v>
      </c>
      <c r="N89">
        <v>91497</v>
      </c>
      <c r="O89">
        <v>711</v>
      </c>
      <c r="P89">
        <v>122943.89</v>
      </c>
      <c r="Q89">
        <v>2</v>
      </c>
    </row>
    <row r="90" spans="1:17" hidden="1" outlineLevel="2" x14ac:dyDescent="0.2">
      <c r="B90">
        <v>86</v>
      </c>
      <c r="C90" t="s">
        <v>15</v>
      </c>
      <c r="D90">
        <v>2007</v>
      </c>
      <c r="E90">
        <v>9</v>
      </c>
      <c r="F90">
        <v>645</v>
      </c>
      <c r="G90">
        <v>2435.27</v>
      </c>
      <c r="H90">
        <v>2861.48</v>
      </c>
      <c r="I90">
        <v>962.09</v>
      </c>
      <c r="J90">
        <v>15</v>
      </c>
      <c r="K90">
        <v>1249</v>
      </c>
      <c r="L90">
        <v>64209</v>
      </c>
      <c r="M90" t="s">
        <v>18</v>
      </c>
      <c r="N90">
        <v>91497</v>
      </c>
      <c r="O90">
        <v>711</v>
      </c>
      <c r="P90">
        <v>122943.89</v>
      </c>
      <c r="Q90">
        <v>2</v>
      </c>
    </row>
    <row r="91" spans="1:17" hidden="1" outlineLevel="2" x14ac:dyDescent="0.2">
      <c r="B91">
        <v>86</v>
      </c>
      <c r="C91" t="s">
        <v>15</v>
      </c>
      <c r="D91">
        <v>2007</v>
      </c>
      <c r="E91">
        <v>12</v>
      </c>
      <c r="F91">
        <v>640</v>
      </c>
      <c r="G91">
        <v>2513.67</v>
      </c>
      <c r="H91">
        <v>2953.62</v>
      </c>
      <c r="I91">
        <v>1003.39</v>
      </c>
      <c r="J91">
        <v>15</v>
      </c>
      <c r="K91">
        <v>1249</v>
      </c>
      <c r="L91">
        <v>64209</v>
      </c>
      <c r="M91" t="s">
        <v>18</v>
      </c>
      <c r="N91">
        <v>91497</v>
      </c>
      <c r="O91">
        <v>711</v>
      </c>
      <c r="P91">
        <v>122943.89</v>
      </c>
      <c r="Q91">
        <v>2</v>
      </c>
    </row>
    <row r="92" spans="1:17" hidden="1" outlineLevel="2" collapsed="1" x14ac:dyDescent="0.2">
      <c r="B92">
        <v>86</v>
      </c>
      <c r="C92" t="s">
        <v>15</v>
      </c>
      <c r="D92">
        <v>2007</v>
      </c>
      <c r="E92">
        <v>1</v>
      </c>
      <c r="F92">
        <v>263</v>
      </c>
      <c r="G92">
        <v>1030.08</v>
      </c>
      <c r="H92">
        <v>1210.3</v>
      </c>
      <c r="I92">
        <v>574.77</v>
      </c>
      <c r="J92">
        <v>15</v>
      </c>
      <c r="K92">
        <v>1249</v>
      </c>
      <c r="L92">
        <v>64209</v>
      </c>
      <c r="M92" t="s">
        <v>18</v>
      </c>
      <c r="N92">
        <v>91497</v>
      </c>
      <c r="O92">
        <v>711</v>
      </c>
      <c r="P92">
        <v>122943.89</v>
      </c>
    </row>
    <row r="93" spans="1:17" hidden="1" outlineLevel="2" x14ac:dyDescent="0.2">
      <c r="B93">
        <v>86</v>
      </c>
      <c r="C93" t="s">
        <v>15</v>
      </c>
      <c r="D93">
        <v>2007</v>
      </c>
      <c r="E93">
        <v>2</v>
      </c>
      <c r="F93">
        <v>225</v>
      </c>
      <c r="G93">
        <v>831.93</v>
      </c>
      <c r="H93">
        <v>977.47</v>
      </c>
      <c r="I93">
        <v>405.54</v>
      </c>
      <c r="J93">
        <v>15</v>
      </c>
      <c r="K93">
        <v>1249</v>
      </c>
      <c r="L93">
        <v>64209</v>
      </c>
      <c r="M93" t="s">
        <v>18</v>
      </c>
      <c r="N93">
        <v>91497</v>
      </c>
      <c r="O93">
        <v>711</v>
      </c>
      <c r="P93">
        <v>122943.89</v>
      </c>
      <c r="Q93">
        <v>2</v>
      </c>
    </row>
    <row r="94" spans="1:17" hidden="1" outlineLevel="2" x14ac:dyDescent="0.2">
      <c r="B94">
        <v>86</v>
      </c>
      <c r="C94" t="s">
        <v>15</v>
      </c>
      <c r="D94">
        <v>2007</v>
      </c>
      <c r="E94">
        <v>3</v>
      </c>
      <c r="F94">
        <v>291</v>
      </c>
      <c r="G94">
        <v>1180.56</v>
      </c>
      <c r="H94">
        <v>1387.18</v>
      </c>
      <c r="I94">
        <v>563.39</v>
      </c>
      <c r="J94">
        <v>15</v>
      </c>
      <c r="K94">
        <v>1249</v>
      </c>
      <c r="L94">
        <v>64209</v>
      </c>
      <c r="M94" t="s">
        <v>18</v>
      </c>
      <c r="N94">
        <v>91497</v>
      </c>
      <c r="O94">
        <v>711</v>
      </c>
      <c r="P94">
        <v>122943.89</v>
      </c>
      <c r="Q94">
        <v>2</v>
      </c>
    </row>
    <row r="95" spans="1:17" hidden="1" outlineLevel="2" collapsed="1" x14ac:dyDescent="0.2">
      <c r="B95">
        <v>86</v>
      </c>
      <c r="C95" t="s">
        <v>15</v>
      </c>
      <c r="D95">
        <v>2007</v>
      </c>
      <c r="E95">
        <v>4</v>
      </c>
      <c r="F95">
        <v>373</v>
      </c>
      <c r="G95">
        <v>1503.25</v>
      </c>
      <c r="H95">
        <v>1766.3</v>
      </c>
      <c r="I95">
        <v>710.1</v>
      </c>
      <c r="J95">
        <v>15</v>
      </c>
      <c r="K95">
        <v>1249</v>
      </c>
      <c r="L95">
        <v>64209</v>
      </c>
      <c r="M95" t="s">
        <v>18</v>
      </c>
      <c r="N95">
        <v>91497</v>
      </c>
      <c r="O95">
        <v>711</v>
      </c>
      <c r="P95">
        <v>122943.89</v>
      </c>
      <c r="Q95">
        <v>2</v>
      </c>
    </row>
    <row r="96" spans="1:17" hidden="1" outlineLevel="2" x14ac:dyDescent="0.2">
      <c r="B96">
        <v>86</v>
      </c>
      <c r="C96" t="s">
        <v>15</v>
      </c>
      <c r="D96">
        <v>2007</v>
      </c>
      <c r="E96">
        <v>5</v>
      </c>
      <c r="F96">
        <v>646</v>
      </c>
      <c r="G96">
        <v>2597.52</v>
      </c>
      <c r="H96">
        <v>3052.1</v>
      </c>
      <c r="I96">
        <v>1243.19</v>
      </c>
      <c r="J96">
        <v>15</v>
      </c>
      <c r="K96">
        <v>1249</v>
      </c>
      <c r="L96">
        <v>64209</v>
      </c>
      <c r="M96" t="s">
        <v>18</v>
      </c>
      <c r="N96">
        <v>91497</v>
      </c>
      <c r="O96">
        <v>711</v>
      </c>
      <c r="P96">
        <v>122943.89</v>
      </c>
      <c r="Q96">
        <v>2</v>
      </c>
    </row>
    <row r="97" spans="1:17" hidden="1" outlineLevel="2" x14ac:dyDescent="0.2">
      <c r="B97">
        <v>86</v>
      </c>
      <c r="C97" t="s">
        <v>15</v>
      </c>
      <c r="D97">
        <v>2007</v>
      </c>
      <c r="E97">
        <v>7</v>
      </c>
      <c r="F97">
        <v>479</v>
      </c>
      <c r="G97">
        <v>1782.78</v>
      </c>
      <c r="H97">
        <v>2094.9</v>
      </c>
      <c r="I97">
        <v>800.7</v>
      </c>
      <c r="J97">
        <v>15</v>
      </c>
      <c r="K97">
        <v>1249</v>
      </c>
      <c r="L97">
        <v>64209</v>
      </c>
      <c r="M97" t="s">
        <v>18</v>
      </c>
      <c r="N97">
        <v>91497</v>
      </c>
      <c r="O97">
        <v>711</v>
      </c>
      <c r="P97">
        <v>122943.89</v>
      </c>
      <c r="Q97">
        <v>2</v>
      </c>
    </row>
    <row r="98" spans="1:17" outlineLevel="1" collapsed="1" x14ac:dyDescent="0.2">
      <c r="A98" s="1" t="s">
        <v>48</v>
      </c>
      <c r="B98">
        <f>SUBTOTAL(3,B89:B97)</f>
        <v>9</v>
      </c>
      <c r="Q98">
        <v>2</v>
      </c>
    </row>
    <row r="99" spans="1:17" hidden="1" outlineLevel="2" x14ac:dyDescent="0.2">
      <c r="B99">
        <v>163</v>
      </c>
      <c r="C99" t="s">
        <v>15</v>
      </c>
      <c r="D99">
        <v>2007</v>
      </c>
      <c r="E99">
        <v>1</v>
      </c>
      <c r="F99">
        <v>444</v>
      </c>
      <c r="G99">
        <v>1853.19</v>
      </c>
      <c r="H99">
        <v>2177.7399999999998</v>
      </c>
      <c r="I99">
        <v>959.38</v>
      </c>
      <c r="J99">
        <v>18</v>
      </c>
      <c r="K99">
        <v>1781</v>
      </c>
      <c r="L99">
        <v>65986</v>
      </c>
      <c r="M99" t="s">
        <v>18</v>
      </c>
      <c r="N99">
        <v>296879</v>
      </c>
      <c r="O99">
        <v>896.2</v>
      </c>
      <c r="P99">
        <v>121042.87</v>
      </c>
      <c r="Q99">
        <v>2</v>
      </c>
    </row>
    <row r="100" spans="1:17" hidden="1" outlineLevel="2" x14ac:dyDescent="0.2">
      <c r="B100">
        <v>163</v>
      </c>
      <c r="C100" t="s">
        <v>15</v>
      </c>
      <c r="D100">
        <v>2007</v>
      </c>
      <c r="E100">
        <v>2</v>
      </c>
      <c r="F100">
        <v>350</v>
      </c>
      <c r="G100">
        <v>1424.01</v>
      </c>
      <c r="H100">
        <v>1673.44</v>
      </c>
      <c r="I100">
        <v>744.18</v>
      </c>
      <c r="J100">
        <v>18</v>
      </c>
      <c r="K100">
        <v>1781</v>
      </c>
      <c r="L100">
        <v>65986</v>
      </c>
      <c r="M100" t="s">
        <v>18</v>
      </c>
      <c r="N100">
        <v>296879</v>
      </c>
      <c r="O100">
        <v>896.2</v>
      </c>
      <c r="P100">
        <v>121042.87</v>
      </c>
      <c r="Q100">
        <v>2</v>
      </c>
    </row>
    <row r="101" spans="1:17" hidden="1" outlineLevel="2" x14ac:dyDescent="0.2">
      <c r="B101">
        <v>163</v>
      </c>
      <c r="C101" t="s">
        <v>15</v>
      </c>
      <c r="D101">
        <v>2007</v>
      </c>
      <c r="E101">
        <v>3</v>
      </c>
      <c r="F101">
        <v>375</v>
      </c>
      <c r="G101">
        <v>1501.23</v>
      </c>
      <c r="H101">
        <v>1763.95</v>
      </c>
      <c r="I101">
        <v>662.18</v>
      </c>
      <c r="J101">
        <v>18</v>
      </c>
      <c r="K101">
        <v>1781</v>
      </c>
      <c r="L101">
        <v>65986</v>
      </c>
      <c r="M101" t="s">
        <v>18</v>
      </c>
      <c r="N101">
        <v>296879</v>
      </c>
      <c r="O101">
        <v>896.2</v>
      </c>
      <c r="P101">
        <v>121042.87</v>
      </c>
      <c r="Q101">
        <v>2</v>
      </c>
    </row>
    <row r="102" spans="1:17" hidden="1" outlineLevel="2" x14ac:dyDescent="0.2">
      <c r="B102">
        <v>163</v>
      </c>
      <c r="C102" t="s">
        <v>15</v>
      </c>
      <c r="D102">
        <v>2007</v>
      </c>
      <c r="E102">
        <v>4</v>
      </c>
      <c r="F102">
        <v>455</v>
      </c>
      <c r="G102">
        <v>2050.7399999999998</v>
      </c>
      <c r="H102">
        <v>2409.7800000000002</v>
      </c>
      <c r="I102">
        <v>1160.24</v>
      </c>
      <c r="J102">
        <v>18</v>
      </c>
      <c r="K102">
        <v>1781</v>
      </c>
      <c r="L102">
        <v>65986</v>
      </c>
      <c r="M102" t="s">
        <v>18</v>
      </c>
      <c r="N102">
        <v>296879</v>
      </c>
      <c r="O102">
        <v>896.2</v>
      </c>
      <c r="P102">
        <v>121042.87</v>
      </c>
      <c r="Q102">
        <v>2</v>
      </c>
    </row>
    <row r="103" spans="1:17" hidden="1" outlineLevel="2" x14ac:dyDescent="0.2">
      <c r="B103">
        <v>163</v>
      </c>
      <c r="C103" t="s">
        <v>15</v>
      </c>
      <c r="D103">
        <v>2007</v>
      </c>
      <c r="E103">
        <v>5</v>
      </c>
      <c r="F103">
        <v>681</v>
      </c>
      <c r="G103">
        <v>2779.01</v>
      </c>
      <c r="H103">
        <v>3265.31</v>
      </c>
      <c r="I103">
        <v>1226.22</v>
      </c>
      <c r="J103">
        <v>18</v>
      </c>
      <c r="K103">
        <v>1781</v>
      </c>
      <c r="L103">
        <v>65986</v>
      </c>
      <c r="M103" t="s">
        <v>18</v>
      </c>
      <c r="N103">
        <v>296879</v>
      </c>
      <c r="O103">
        <v>896.2</v>
      </c>
      <c r="P103">
        <v>121042.87</v>
      </c>
      <c r="Q103">
        <v>2</v>
      </c>
    </row>
    <row r="104" spans="1:17" hidden="1" outlineLevel="2" x14ac:dyDescent="0.2">
      <c r="B104">
        <v>163</v>
      </c>
      <c r="C104" t="s">
        <v>15</v>
      </c>
      <c r="D104">
        <v>2007</v>
      </c>
      <c r="E104">
        <v>6</v>
      </c>
      <c r="F104">
        <v>703</v>
      </c>
      <c r="G104">
        <v>2907.37</v>
      </c>
      <c r="H104">
        <v>3416.39</v>
      </c>
      <c r="I104">
        <v>1347.75</v>
      </c>
      <c r="J104">
        <v>18</v>
      </c>
      <c r="K104">
        <v>1781</v>
      </c>
      <c r="L104">
        <v>65986</v>
      </c>
      <c r="M104" t="s">
        <v>18</v>
      </c>
      <c r="N104">
        <v>296879</v>
      </c>
      <c r="O104">
        <v>896.2</v>
      </c>
      <c r="P104">
        <v>121042.87</v>
      </c>
      <c r="Q104">
        <v>2</v>
      </c>
    </row>
    <row r="105" spans="1:17" hidden="1" outlineLevel="2" collapsed="1" x14ac:dyDescent="0.2">
      <c r="B105">
        <v>163</v>
      </c>
      <c r="C105" t="s">
        <v>15</v>
      </c>
      <c r="D105">
        <v>2007</v>
      </c>
      <c r="E105">
        <v>7</v>
      </c>
      <c r="F105">
        <v>571</v>
      </c>
      <c r="G105">
        <v>2304.94</v>
      </c>
      <c r="H105">
        <v>2708.42</v>
      </c>
      <c r="I105">
        <v>1248.94</v>
      </c>
      <c r="J105">
        <v>18</v>
      </c>
      <c r="K105">
        <v>1781</v>
      </c>
      <c r="L105">
        <v>65986</v>
      </c>
      <c r="M105" t="s">
        <v>18</v>
      </c>
      <c r="N105">
        <v>296879</v>
      </c>
      <c r="O105">
        <v>896.2</v>
      </c>
      <c r="P105">
        <v>121042.87</v>
      </c>
    </row>
    <row r="106" spans="1:17" hidden="1" outlineLevel="2" x14ac:dyDescent="0.2">
      <c r="B106">
        <v>163</v>
      </c>
      <c r="C106" t="s">
        <v>15</v>
      </c>
      <c r="D106">
        <v>2007</v>
      </c>
      <c r="E106">
        <v>8</v>
      </c>
      <c r="F106">
        <v>696</v>
      </c>
      <c r="G106">
        <v>2683.39</v>
      </c>
      <c r="H106">
        <v>3152.99</v>
      </c>
      <c r="I106">
        <v>1229.3900000000001</v>
      </c>
      <c r="J106">
        <v>18</v>
      </c>
      <c r="K106">
        <v>1781</v>
      </c>
      <c r="L106">
        <v>65986</v>
      </c>
      <c r="M106" t="s">
        <v>18</v>
      </c>
      <c r="N106">
        <v>296879</v>
      </c>
      <c r="O106">
        <v>896.2</v>
      </c>
      <c r="P106">
        <v>121042.87</v>
      </c>
      <c r="Q106">
        <v>3</v>
      </c>
    </row>
    <row r="107" spans="1:17" hidden="1" outlineLevel="2" x14ac:dyDescent="0.2">
      <c r="B107">
        <v>163</v>
      </c>
      <c r="C107" t="s">
        <v>15</v>
      </c>
      <c r="D107">
        <v>2007</v>
      </c>
      <c r="E107">
        <v>12</v>
      </c>
      <c r="F107">
        <v>705</v>
      </c>
      <c r="G107">
        <v>2669.15</v>
      </c>
      <c r="H107">
        <v>3136.37</v>
      </c>
      <c r="I107">
        <v>1036.6300000000001</v>
      </c>
      <c r="J107">
        <v>18</v>
      </c>
      <c r="K107">
        <v>1781</v>
      </c>
      <c r="L107">
        <v>65986</v>
      </c>
      <c r="M107" t="s">
        <v>18</v>
      </c>
      <c r="N107">
        <v>296879</v>
      </c>
      <c r="O107">
        <v>896.2</v>
      </c>
      <c r="P107">
        <v>121042.87</v>
      </c>
      <c r="Q107">
        <v>3</v>
      </c>
    </row>
    <row r="108" spans="1:17" outlineLevel="1" collapsed="1" x14ac:dyDescent="0.2">
      <c r="A108" s="1" t="s">
        <v>52</v>
      </c>
      <c r="B108">
        <f>SUBTOTAL(3,B99:B107)</f>
        <v>9</v>
      </c>
      <c r="Q108">
        <v>3</v>
      </c>
    </row>
    <row r="109" spans="1:17" hidden="1" outlineLevel="2" x14ac:dyDescent="0.2">
      <c r="B109">
        <v>280</v>
      </c>
      <c r="C109" t="s">
        <v>15</v>
      </c>
      <c r="D109">
        <v>2007</v>
      </c>
      <c r="E109">
        <v>1</v>
      </c>
      <c r="F109">
        <v>392</v>
      </c>
      <c r="G109">
        <v>1451.19</v>
      </c>
      <c r="H109">
        <v>1705.23</v>
      </c>
      <c r="I109">
        <v>776.03</v>
      </c>
      <c r="J109">
        <v>18</v>
      </c>
      <c r="K109">
        <v>2652</v>
      </c>
      <c r="L109">
        <v>83042</v>
      </c>
      <c r="M109" t="s">
        <v>18</v>
      </c>
      <c r="N109">
        <v>274903</v>
      </c>
      <c r="O109">
        <v>1089.2</v>
      </c>
      <c r="P109">
        <v>147670.45000000001</v>
      </c>
      <c r="Q109">
        <v>3</v>
      </c>
    </row>
    <row r="110" spans="1:17" hidden="1" outlineLevel="2" x14ac:dyDescent="0.2">
      <c r="B110">
        <v>280</v>
      </c>
      <c r="C110" t="s">
        <v>15</v>
      </c>
      <c r="D110">
        <v>2007</v>
      </c>
      <c r="E110">
        <v>2</v>
      </c>
      <c r="F110">
        <v>507</v>
      </c>
      <c r="G110">
        <v>1990.04</v>
      </c>
      <c r="H110">
        <v>2338.5700000000002</v>
      </c>
      <c r="I110">
        <v>1004.15</v>
      </c>
      <c r="J110">
        <v>18</v>
      </c>
      <c r="K110">
        <v>2652</v>
      </c>
      <c r="L110">
        <v>83042</v>
      </c>
      <c r="M110" t="s">
        <v>18</v>
      </c>
      <c r="N110">
        <v>274903</v>
      </c>
      <c r="O110">
        <v>1089.2</v>
      </c>
      <c r="P110">
        <v>147670.45000000001</v>
      </c>
      <c r="Q110">
        <v>3</v>
      </c>
    </row>
    <row r="111" spans="1:17" hidden="1" outlineLevel="2" x14ac:dyDescent="0.2">
      <c r="B111">
        <v>280</v>
      </c>
      <c r="C111" t="s">
        <v>15</v>
      </c>
      <c r="D111">
        <v>2007</v>
      </c>
      <c r="E111">
        <v>3</v>
      </c>
      <c r="F111">
        <v>436</v>
      </c>
      <c r="G111">
        <v>1659.36</v>
      </c>
      <c r="H111">
        <v>1949.89</v>
      </c>
      <c r="I111">
        <v>821.22</v>
      </c>
      <c r="J111">
        <v>18</v>
      </c>
      <c r="K111">
        <v>2652</v>
      </c>
      <c r="L111">
        <v>83042</v>
      </c>
      <c r="M111" t="s">
        <v>18</v>
      </c>
      <c r="N111">
        <v>274903</v>
      </c>
      <c r="O111">
        <v>1089.2</v>
      </c>
      <c r="P111">
        <v>147670.45000000001</v>
      </c>
      <c r="Q111">
        <v>3</v>
      </c>
    </row>
    <row r="112" spans="1:17" hidden="1" outlineLevel="2" x14ac:dyDescent="0.2">
      <c r="B112">
        <v>280</v>
      </c>
      <c r="C112" t="s">
        <v>15</v>
      </c>
      <c r="D112">
        <v>2007</v>
      </c>
      <c r="E112">
        <v>4</v>
      </c>
      <c r="F112">
        <v>478</v>
      </c>
      <c r="G112">
        <v>1839.7</v>
      </c>
      <c r="H112">
        <v>2161.66</v>
      </c>
      <c r="I112">
        <v>903.31</v>
      </c>
      <c r="J112">
        <v>18</v>
      </c>
      <c r="K112">
        <v>2652</v>
      </c>
      <c r="L112">
        <v>83042</v>
      </c>
      <c r="M112" t="s">
        <v>18</v>
      </c>
      <c r="N112">
        <v>274903</v>
      </c>
      <c r="O112">
        <v>1089.2</v>
      </c>
      <c r="P112">
        <v>147670.45000000001</v>
      </c>
      <c r="Q112">
        <v>3</v>
      </c>
    </row>
    <row r="113" spans="1:17" hidden="1" outlineLevel="2" x14ac:dyDescent="0.2">
      <c r="B113">
        <v>280</v>
      </c>
      <c r="C113" t="s">
        <v>15</v>
      </c>
      <c r="D113">
        <v>2007</v>
      </c>
      <c r="E113">
        <v>5</v>
      </c>
      <c r="F113">
        <v>704</v>
      </c>
      <c r="G113">
        <v>2686.56</v>
      </c>
      <c r="H113">
        <v>3156.74</v>
      </c>
      <c r="I113">
        <v>1342.51</v>
      </c>
      <c r="J113">
        <v>18</v>
      </c>
      <c r="K113">
        <v>2652</v>
      </c>
      <c r="L113">
        <v>83042</v>
      </c>
      <c r="M113" t="s">
        <v>18</v>
      </c>
      <c r="N113">
        <v>274903</v>
      </c>
      <c r="O113">
        <v>1089.2</v>
      </c>
      <c r="P113">
        <v>147670.45000000001</v>
      </c>
      <c r="Q113">
        <v>3</v>
      </c>
    </row>
    <row r="114" spans="1:17" hidden="1" outlineLevel="2" x14ac:dyDescent="0.2">
      <c r="B114">
        <v>280</v>
      </c>
      <c r="C114" t="s">
        <v>15</v>
      </c>
      <c r="D114">
        <v>2007</v>
      </c>
      <c r="E114">
        <v>6</v>
      </c>
      <c r="F114">
        <v>744</v>
      </c>
      <c r="G114">
        <v>2731.75</v>
      </c>
      <c r="H114">
        <v>3209.92</v>
      </c>
      <c r="I114">
        <v>1209.1500000000001</v>
      </c>
      <c r="J114">
        <v>18</v>
      </c>
      <c r="K114">
        <v>2652</v>
      </c>
      <c r="L114">
        <v>83042</v>
      </c>
      <c r="M114" t="s">
        <v>18</v>
      </c>
      <c r="N114">
        <v>274903</v>
      </c>
      <c r="O114">
        <v>1089.2</v>
      </c>
      <c r="P114">
        <v>147670.45000000001</v>
      </c>
      <c r="Q114">
        <v>3</v>
      </c>
    </row>
    <row r="115" spans="1:17" hidden="1" outlineLevel="2" x14ac:dyDescent="0.2">
      <c r="B115">
        <v>280</v>
      </c>
      <c r="C115" t="s">
        <v>15</v>
      </c>
      <c r="D115">
        <v>2007</v>
      </c>
      <c r="E115">
        <v>7</v>
      </c>
      <c r="F115">
        <v>583</v>
      </c>
      <c r="G115">
        <v>2095.7199999999998</v>
      </c>
      <c r="H115">
        <v>2462.52</v>
      </c>
      <c r="I115">
        <v>1168.8599999999999</v>
      </c>
      <c r="J115">
        <v>18</v>
      </c>
      <c r="K115">
        <v>2652</v>
      </c>
      <c r="L115">
        <v>83042</v>
      </c>
      <c r="M115" t="s">
        <v>18</v>
      </c>
      <c r="N115">
        <v>274903</v>
      </c>
      <c r="O115">
        <v>1089.2</v>
      </c>
      <c r="P115">
        <v>147670.45000000001</v>
      </c>
      <c r="Q115">
        <v>3</v>
      </c>
    </row>
    <row r="116" spans="1:17" hidden="1" outlineLevel="2" x14ac:dyDescent="0.2">
      <c r="B116">
        <v>280</v>
      </c>
      <c r="C116" t="s">
        <v>15</v>
      </c>
      <c r="D116">
        <v>2007</v>
      </c>
      <c r="E116">
        <v>8</v>
      </c>
      <c r="F116">
        <v>728</v>
      </c>
      <c r="G116">
        <v>2634.54</v>
      </c>
      <c r="H116">
        <v>3095.78</v>
      </c>
      <c r="I116">
        <v>1078.21</v>
      </c>
      <c r="J116">
        <v>18</v>
      </c>
      <c r="K116">
        <v>2652</v>
      </c>
      <c r="L116">
        <v>83042</v>
      </c>
      <c r="M116" t="s">
        <v>18</v>
      </c>
      <c r="N116">
        <v>274903</v>
      </c>
      <c r="O116">
        <v>1089.2</v>
      </c>
      <c r="P116">
        <v>147670.45000000001</v>
      </c>
      <c r="Q116">
        <v>3</v>
      </c>
    </row>
    <row r="117" spans="1:17" hidden="1" outlineLevel="2" x14ac:dyDescent="0.2">
      <c r="B117">
        <v>280</v>
      </c>
      <c r="C117" t="s">
        <v>15</v>
      </c>
      <c r="D117">
        <v>2007</v>
      </c>
      <c r="E117">
        <v>12</v>
      </c>
      <c r="F117">
        <v>731</v>
      </c>
      <c r="G117">
        <v>2615.02</v>
      </c>
      <c r="H117">
        <v>3072.77</v>
      </c>
      <c r="I117">
        <v>932.13</v>
      </c>
      <c r="J117">
        <v>18</v>
      </c>
      <c r="K117">
        <v>2652</v>
      </c>
      <c r="L117">
        <v>83042</v>
      </c>
      <c r="M117" t="s">
        <v>18</v>
      </c>
      <c r="N117">
        <v>274903</v>
      </c>
      <c r="O117">
        <v>1089.2</v>
      </c>
      <c r="P117">
        <v>147670.45000000001</v>
      </c>
      <c r="Q117">
        <v>3</v>
      </c>
    </row>
    <row r="118" spans="1:17" outlineLevel="1" collapsed="1" x14ac:dyDescent="0.2">
      <c r="A118" s="1" t="s">
        <v>60</v>
      </c>
      <c r="B118">
        <f>SUBTOTAL(3,B109:B117)</f>
        <v>9</v>
      </c>
    </row>
    <row r="119" spans="1:17" hidden="1" outlineLevel="2" collapsed="1" x14ac:dyDescent="0.2">
      <c r="B119">
        <v>6444</v>
      </c>
      <c r="C119" t="s">
        <v>15</v>
      </c>
      <c r="D119">
        <v>2007</v>
      </c>
      <c r="E119">
        <v>1</v>
      </c>
      <c r="F119">
        <v>403</v>
      </c>
      <c r="G119">
        <v>1739.03</v>
      </c>
      <c r="H119">
        <v>2043.45</v>
      </c>
      <c r="I119">
        <v>822.18</v>
      </c>
      <c r="J119">
        <v>12</v>
      </c>
      <c r="K119">
        <v>884</v>
      </c>
      <c r="L119">
        <v>30128</v>
      </c>
      <c r="M119" t="s">
        <v>18</v>
      </c>
      <c r="N119">
        <v>233722</v>
      </c>
      <c r="O119">
        <v>604.20000000000005</v>
      </c>
      <c r="P119">
        <v>74815.429999999993</v>
      </c>
      <c r="Q119">
        <v>2</v>
      </c>
    </row>
    <row r="120" spans="1:17" hidden="1" outlineLevel="2" x14ac:dyDescent="0.2">
      <c r="B120">
        <v>6444</v>
      </c>
      <c r="C120" t="s">
        <v>15</v>
      </c>
      <c r="D120">
        <v>2007</v>
      </c>
      <c r="E120">
        <v>2</v>
      </c>
      <c r="F120">
        <v>368</v>
      </c>
      <c r="G120">
        <v>1532.12</v>
      </c>
      <c r="H120">
        <v>1800.28</v>
      </c>
      <c r="I120">
        <v>677.17</v>
      </c>
      <c r="J120">
        <v>12</v>
      </c>
      <c r="K120">
        <v>884</v>
      </c>
      <c r="L120">
        <v>30128</v>
      </c>
      <c r="M120" t="s">
        <v>18</v>
      </c>
      <c r="N120">
        <v>233722</v>
      </c>
      <c r="O120">
        <v>604.20000000000005</v>
      </c>
      <c r="P120">
        <v>74815.429999999993</v>
      </c>
      <c r="Q120">
        <v>2</v>
      </c>
    </row>
    <row r="121" spans="1:17" hidden="1" outlineLevel="2" x14ac:dyDescent="0.2">
      <c r="B121">
        <v>6444</v>
      </c>
      <c r="C121" t="s">
        <v>15</v>
      </c>
      <c r="D121">
        <v>2007</v>
      </c>
      <c r="E121">
        <v>3</v>
      </c>
      <c r="F121">
        <v>262</v>
      </c>
      <c r="G121">
        <v>1162.06</v>
      </c>
      <c r="H121">
        <v>1365.52</v>
      </c>
      <c r="I121">
        <v>519.42999999999995</v>
      </c>
      <c r="J121">
        <v>12</v>
      </c>
      <c r="K121">
        <v>884</v>
      </c>
      <c r="L121">
        <v>30128</v>
      </c>
      <c r="M121" t="s">
        <v>18</v>
      </c>
      <c r="N121">
        <v>233722</v>
      </c>
      <c r="O121">
        <v>604.20000000000005</v>
      </c>
      <c r="P121">
        <v>74815.429999999993</v>
      </c>
      <c r="Q121">
        <v>2</v>
      </c>
    </row>
    <row r="122" spans="1:17" hidden="1" outlineLevel="2" x14ac:dyDescent="0.2">
      <c r="B122">
        <v>6444</v>
      </c>
      <c r="C122" t="s">
        <v>15</v>
      </c>
      <c r="D122">
        <v>2007</v>
      </c>
      <c r="E122">
        <v>4</v>
      </c>
      <c r="F122">
        <v>464</v>
      </c>
      <c r="G122">
        <v>1948.51</v>
      </c>
      <c r="H122">
        <v>2289.54</v>
      </c>
      <c r="I122">
        <v>840.66</v>
      </c>
      <c r="J122">
        <v>12</v>
      </c>
      <c r="K122">
        <v>884</v>
      </c>
      <c r="L122">
        <v>30128</v>
      </c>
      <c r="M122" t="s">
        <v>18</v>
      </c>
      <c r="N122">
        <v>233722</v>
      </c>
      <c r="O122">
        <v>604.20000000000005</v>
      </c>
      <c r="P122">
        <v>74815.429999999993</v>
      </c>
      <c r="Q122">
        <v>2</v>
      </c>
    </row>
    <row r="123" spans="1:17" hidden="1" outlineLevel="2" x14ac:dyDescent="0.2">
      <c r="B123">
        <v>6444</v>
      </c>
      <c r="C123" t="s">
        <v>15</v>
      </c>
      <c r="D123">
        <v>2007</v>
      </c>
      <c r="E123">
        <v>5</v>
      </c>
      <c r="F123">
        <v>619</v>
      </c>
      <c r="G123">
        <v>2616.94</v>
      </c>
      <c r="H123">
        <v>3075.1</v>
      </c>
      <c r="I123">
        <v>1087.18</v>
      </c>
      <c r="J123">
        <v>12</v>
      </c>
      <c r="K123">
        <v>884</v>
      </c>
      <c r="L123">
        <v>30128</v>
      </c>
      <c r="M123" t="s">
        <v>18</v>
      </c>
      <c r="N123">
        <v>233722</v>
      </c>
      <c r="O123">
        <v>604.20000000000005</v>
      </c>
      <c r="P123">
        <v>74815.429999999993</v>
      </c>
      <c r="Q123">
        <v>2</v>
      </c>
    </row>
    <row r="124" spans="1:17" hidden="1" outlineLevel="2" x14ac:dyDescent="0.2">
      <c r="B124">
        <v>6444</v>
      </c>
      <c r="C124" t="s">
        <v>15</v>
      </c>
      <c r="D124">
        <v>2007</v>
      </c>
      <c r="E124">
        <v>7</v>
      </c>
      <c r="F124">
        <v>556</v>
      </c>
      <c r="G124">
        <v>2220.73</v>
      </c>
      <c r="H124">
        <v>2609.39</v>
      </c>
      <c r="I124">
        <v>1010.51</v>
      </c>
      <c r="J124">
        <v>12</v>
      </c>
      <c r="K124">
        <v>884</v>
      </c>
      <c r="L124">
        <v>30128</v>
      </c>
      <c r="M124" t="s">
        <v>18</v>
      </c>
      <c r="N124">
        <v>233722</v>
      </c>
      <c r="O124">
        <v>604.20000000000005</v>
      </c>
      <c r="P124">
        <v>74815.429999999993</v>
      </c>
      <c r="Q124">
        <v>2</v>
      </c>
    </row>
    <row r="125" spans="1:17" hidden="1" outlineLevel="2" x14ac:dyDescent="0.2">
      <c r="B125">
        <v>6444</v>
      </c>
      <c r="C125" t="s">
        <v>15</v>
      </c>
      <c r="D125">
        <v>2007</v>
      </c>
      <c r="E125">
        <v>8</v>
      </c>
      <c r="F125">
        <v>718</v>
      </c>
      <c r="G125">
        <v>2945.14</v>
      </c>
      <c r="H125">
        <v>3460.56</v>
      </c>
      <c r="I125">
        <v>1154.6199999999999</v>
      </c>
      <c r="J125">
        <v>12</v>
      </c>
      <c r="K125">
        <v>884</v>
      </c>
      <c r="L125">
        <v>30128</v>
      </c>
      <c r="M125" t="s">
        <v>18</v>
      </c>
      <c r="N125">
        <v>233722</v>
      </c>
      <c r="O125">
        <v>604.20000000000005</v>
      </c>
      <c r="P125">
        <v>74815.429999999993</v>
      </c>
      <c r="Q125">
        <v>2</v>
      </c>
    </row>
    <row r="126" spans="1:17" hidden="1" outlineLevel="2" x14ac:dyDescent="0.2">
      <c r="B126">
        <v>6444</v>
      </c>
      <c r="C126" t="s">
        <v>15</v>
      </c>
      <c r="D126">
        <v>2007</v>
      </c>
      <c r="E126">
        <v>9</v>
      </c>
      <c r="F126">
        <v>797</v>
      </c>
      <c r="G126">
        <v>3224.96</v>
      </c>
      <c r="H126">
        <v>3789.43</v>
      </c>
      <c r="I126">
        <v>1164.9100000000001</v>
      </c>
      <c r="J126">
        <v>12</v>
      </c>
      <c r="K126">
        <v>884</v>
      </c>
      <c r="L126">
        <v>30128</v>
      </c>
      <c r="M126" t="s">
        <v>18</v>
      </c>
      <c r="N126">
        <v>233722</v>
      </c>
      <c r="O126">
        <v>604.20000000000005</v>
      </c>
      <c r="P126">
        <v>74815.429999999993</v>
      </c>
      <c r="Q126">
        <v>2</v>
      </c>
    </row>
    <row r="127" spans="1:17" hidden="1" outlineLevel="2" x14ac:dyDescent="0.2">
      <c r="B127">
        <v>6444</v>
      </c>
      <c r="C127" t="s">
        <v>15</v>
      </c>
      <c r="D127">
        <v>2007</v>
      </c>
      <c r="E127">
        <v>12</v>
      </c>
      <c r="F127">
        <v>744</v>
      </c>
      <c r="G127">
        <v>2778.8</v>
      </c>
      <c r="H127">
        <v>3265.15</v>
      </c>
      <c r="I127">
        <v>846.65</v>
      </c>
      <c r="J127">
        <v>12</v>
      </c>
      <c r="K127">
        <v>884</v>
      </c>
      <c r="L127">
        <v>30128</v>
      </c>
      <c r="M127" t="s">
        <v>18</v>
      </c>
      <c r="N127">
        <v>233722</v>
      </c>
      <c r="O127">
        <v>604.20000000000005</v>
      </c>
      <c r="P127">
        <v>74815.429999999993</v>
      </c>
      <c r="Q127">
        <v>2</v>
      </c>
    </row>
    <row r="128" spans="1:17" outlineLevel="1" collapsed="1" x14ac:dyDescent="0.2">
      <c r="A128" s="1" t="s">
        <v>139</v>
      </c>
      <c r="B128">
        <f>SUBTOTAL(3,B119:B127)</f>
        <v>9</v>
      </c>
    </row>
    <row r="129" spans="1:17" hidden="1" outlineLevel="2" x14ac:dyDescent="0.2">
      <c r="B129">
        <v>10</v>
      </c>
      <c r="C129" t="s">
        <v>15</v>
      </c>
      <c r="D129">
        <v>2007</v>
      </c>
      <c r="E129">
        <v>2</v>
      </c>
      <c r="F129">
        <v>276</v>
      </c>
      <c r="G129">
        <v>1154.3699999999999</v>
      </c>
      <c r="H129">
        <v>1356.44</v>
      </c>
      <c r="I129">
        <v>592.80999999999995</v>
      </c>
      <c r="J129">
        <v>18</v>
      </c>
      <c r="K129">
        <v>777</v>
      </c>
      <c r="L129">
        <v>68936</v>
      </c>
      <c r="M129" t="s">
        <v>16</v>
      </c>
      <c r="N129">
        <v>525825</v>
      </c>
      <c r="O129">
        <v>442</v>
      </c>
      <c r="P129">
        <v>94679.84</v>
      </c>
      <c r="Q129">
        <v>2</v>
      </c>
    </row>
    <row r="130" spans="1:17" hidden="1" outlineLevel="2" x14ac:dyDescent="0.2">
      <c r="B130">
        <v>10</v>
      </c>
      <c r="C130" t="s">
        <v>15</v>
      </c>
      <c r="D130">
        <v>2007</v>
      </c>
      <c r="E130">
        <v>3</v>
      </c>
      <c r="F130">
        <v>268</v>
      </c>
      <c r="G130">
        <v>1074.0999999999999</v>
      </c>
      <c r="H130">
        <v>1262.1300000000001</v>
      </c>
      <c r="I130">
        <v>517.88</v>
      </c>
      <c r="J130">
        <v>18</v>
      </c>
      <c r="K130">
        <v>777</v>
      </c>
      <c r="L130">
        <v>68936</v>
      </c>
      <c r="M130" t="s">
        <v>16</v>
      </c>
      <c r="N130">
        <v>525825</v>
      </c>
      <c r="O130">
        <v>442</v>
      </c>
      <c r="P130">
        <v>94679.84</v>
      </c>
      <c r="Q130">
        <v>2</v>
      </c>
    </row>
    <row r="131" spans="1:17" hidden="1" outlineLevel="2" collapsed="1" x14ac:dyDescent="0.2">
      <c r="B131">
        <v>10</v>
      </c>
      <c r="C131" t="s">
        <v>15</v>
      </c>
      <c r="D131">
        <v>2007</v>
      </c>
      <c r="E131">
        <v>4</v>
      </c>
      <c r="F131">
        <v>310</v>
      </c>
      <c r="G131">
        <v>1205.5999999999999</v>
      </c>
      <c r="H131">
        <v>1416.68</v>
      </c>
      <c r="I131">
        <v>597.74</v>
      </c>
      <c r="J131">
        <v>18</v>
      </c>
      <c r="K131">
        <v>777</v>
      </c>
      <c r="L131">
        <v>68936</v>
      </c>
      <c r="M131" t="s">
        <v>16</v>
      </c>
      <c r="N131">
        <v>525825</v>
      </c>
      <c r="O131">
        <v>442</v>
      </c>
      <c r="P131">
        <v>94679.84</v>
      </c>
      <c r="Q131">
        <v>2</v>
      </c>
    </row>
    <row r="132" spans="1:17" hidden="1" outlineLevel="2" x14ac:dyDescent="0.2">
      <c r="B132">
        <v>10</v>
      </c>
      <c r="C132" t="s">
        <v>15</v>
      </c>
      <c r="D132">
        <v>2007</v>
      </c>
      <c r="E132">
        <v>1</v>
      </c>
      <c r="F132">
        <v>299</v>
      </c>
      <c r="G132">
        <v>1253.21</v>
      </c>
      <c r="H132">
        <v>1472.53</v>
      </c>
      <c r="I132">
        <v>679.61</v>
      </c>
      <c r="J132">
        <v>18</v>
      </c>
      <c r="K132">
        <v>777</v>
      </c>
      <c r="L132">
        <v>68936</v>
      </c>
      <c r="M132" t="s">
        <v>16</v>
      </c>
      <c r="N132">
        <v>525825</v>
      </c>
      <c r="O132">
        <v>442</v>
      </c>
      <c r="P132">
        <v>94679.84</v>
      </c>
      <c r="Q132">
        <v>2</v>
      </c>
    </row>
    <row r="133" spans="1:17" hidden="1" outlineLevel="2" x14ac:dyDescent="0.2">
      <c r="B133">
        <v>10</v>
      </c>
      <c r="C133" t="s">
        <v>15</v>
      </c>
      <c r="D133">
        <v>2007</v>
      </c>
      <c r="E133">
        <v>6</v>
      </c>
      <c r="F133">
        <v>714</v>
      </c>
      <c r="G133">
        <v>2820.43</v>
      </c>
      <c r="H133">
        <v>3314.06</v>
      </c>
      <c r="I133">
        <v>1306.18</v>
      </c>
      <c r="J133">
        <v>18</v>
      </c>
      <c r="K133">
        <v>777</v>
      </c>
      <c r="L133">
        <v>68936</v>
      </c>
      <c r="M133" t="s">
        <v>16</v>
      </c>
      <c r="N133">
        <v>525825</v>
      </c>
      <c r="O133">
        <v>442</v>
      </c>
      <c r="P133">
        <v>94679.84</v>
      </c>
      <c r="Q133">
        <v>2</v>
      </c>
    </row>
    <row r="134" spans="1:17" hidden="1" outlineLevel="2" x14ac:dyDescent="0.2">
      <c r="B134">
        <v>10</v>
      </c>
      <c r="C134" t="s">
        <v>15</v>
      </c>
      <c r="D134">
        <v>2007</v>
      </c>
      <c r="E134">
        <v>7</v>
      </c>
      <c r="F134">
        <v>446</v>
      </c>
      <c r="G134">
        <v>1786.66</v>
      </c>
      <c r="H134">
        <v>2099.41</v>
      </c>
      <c r="I134">
        <v>981.44</v>
      </c>
      <c r="J134">
        <v>18</v>
      </c>
      <c r="K134">
        <v>777</v>
      </c>
      <c r="L134">
        <v>68936</v>
      </c>
      <c r="M134" t="s">
        <v>16</v>
      </c>
      <c r="N134">
        <v>525825</v>
      </c>
      <c r="O134">
        <v>442</v>
      </c>
      <c r="P134">
        <v>94679.84</v>
      </c>
      <c r="Q134">
        <v>2</v>
      </c>
    </row>
    <row r="135" spans="1:17" hidden="1" outlineLevel="2" x14ac:dyDescent="0.2">
      <c r="B135">
        <v>10</v>
      </c>
      <c r="C135" t="s">
        <v>15</v>
      </c>
      <c r="D135">
        <v>2007</v>
      </c>
      <c r="E135">
        <v>8</v>
      </c>
      <c r="F135">
        <v>556</v>
      </c>
      <c r="G135">
        <v>2208.33</v>
      </c>
      <c r="H135">
        <v>2594.9699999999998</v>
      </c>
      <c r="I135">
        <v>780.4</v>
      </c>
      <c r="J135">
        <v>18</v>
      </c>
      <c r="K135">
        <v>777</v>
      </c>
      <c r="L135">
        <v>68936</v>
      </c>
      <c r="M135" t="s">
        <v>16</v>
      </c>
      <c r="N135">
        <v>525825</v>
      </c>
      <c r="O135">
        <v>442</v>
      </c>
      <c r="P135">
        <v>94679.84</v>
      </c>
      <c r="Q135">
        <v>2</v>
      </c>
    </row>
    <row r="136" spans="1:17" hidden="1" outlineLevel="2" x14ac:dyDescent="0.2">
      <c r="B136">
        <v>10</v>
      </c>
      <c r="C136" t="s">
        <v>15</v>
      </c>
      <c r="D136">
        <v>2007</v>
      </c>
      <c r="E136">
        <v>5</v>
      </c>
      <c r="F136">
        <v>705</v>
      </c>
      <c r="G136">
        <v>2779.81</v>
      </c>
      <c r="H136">
        <v>3266.26</v>
      </c>
      <c r="I136">
        <v>1274.5999999999999</v>
      </c>
      <c r="J136">
        <v>18</v>
      </c>
      <c r="K136">
        <v>777</v>
      </c>
      <c r="L136">
        <v>68936</v>
      </c>
      <c r="M136" t="s">
        <v>16</v>
      </c>
      <c r="N136">
        <v>525825</v>
      </c>
      <c r="O136">
        <v>442</v>
      </c>
      <c r="P136">
        <v>94679.84</v>
      </c>
      <c r="Q136">
        <v>2</v>
      </c>
    </row>
    <row r="137" spans="1:17" hidden="1" outlineLevel="2" x14ac:dyDescent="0.2">
      <c r="B137">
        <v>10</v>
      </c>
      <c r="C137" t="s">
        <v>15</v>
      </c>
      <c r="D137">
        <v>2007</v>
      </c>
      <c r="E137">
        <v>12</v>
      </c>
      <c r="F137">
        <v>700</v>
      </c>
      <c r="G137">
        <v>2628.96</v>
      </c>
      <c r="H137">
        <v>3089.03</v>
      </c>
      <c r="I137">
        <v>861.01</v>
      </c>
      <c r="J137">
        <v>18</v>
      </c>
      <c r="K137">
        <v>777</v>
      </c>
      <c r="L137">
        <v>68936</v>
      </c>
      <c r="M137" t="s">
        <v>16</v>
      </c>
      <c r="N137">
        <v>525825</v>
      </c>
      <c r="O137">
        <v>442</v>
      </c>
      <c r="P137">
        <v>94679.84</v>
      </c>
      <c r="Q137">
        <v>2</v>
      </c>
    </row>
    <row r="138" spans="1:17" hidden="1" outlineLevel="2" x14ac:dyDescent="0.2">
      <c r="B138">
        <v>10</v>
      </c>
      <c r="C138" t="s">
        <v>15</v>
      </c>
      <c r="D138">
        <v>2007</v>
      </c>
      <c r="E138">
        <v>9</v>
      </c>
      <c r="F138">
        <v>882</v>
      </c>
      <c r="G138">
        <v>3364.38</v>
      </c>
      <c r="H138">
        <v>3953.16</v>
      </c>
      <c r="I138">
        <v>1356.92</v>
      </c>
      <c r="J138">
        <v>18</v>
      </c>
      <c r="K138">
        <v>777</v>
      </c>
      <c r="L138">
        <v>68936</v>
      </c>
      <c r="M138" t="s">
        <v>16</v>
      </c>
      <c r="N138">
        <v>525825</v>
      </c>
      <c r="O138">
        <v>442</v>
      </c>
      <c r="P138">
        <v>94679.84</v>
      </c>
      <c r="Q138">
        <v>2</v>
      </c>
    </row>
    <row r="139" spans="1:17" outlineLevel="1" collapsed="1" x14ac:dyDescent="0.2">
      <c r="A139" s="1" t="s">
        <v>42</v>
      </c>
      <c r="B139">
        <f>SUBTOTAL(3,B129:B138)</f>
        <v>10</v>
      </c>
      <c r="Q139">
        <v>2</v>
      </c>
    </row>
    <row r="140" spans="1:17" hidden="1" outlineLevel="2" x14ac:dyDescent="0.2">
      <c r="B140">
        <v>190</v>
      </c>
      <c r="C140" t="s">
        <v>15</v>
      </c>
      <c r="D140">
        <v>2007</v>
      </c>
      <c r="E140">
        <v>1</v>
      </c>
      <c r="F140">
        <v>408</v>
      </c>
      <c r="G140">
        <v>1981.34</v>
      </c>
      <c r="H140">
        <v>2328.15</v>
      </c>
      <c r="I140">
        <v>811.76</v>
      </c>
      <c r="J140">
        <v>6</v>
      </c>
      <c r="K140">
        <v>401</v>
      </c>
      <c r="L140">
        <v>62243</v>
      </c>
      <c r="M140" t="s">
        <v>16</v>
      </c>
      <c r="N140">
        <v>1525332</v>
      </c>
      <c r="O140">
        <v>200</v>
      </c>
      <c r="P140">
        <v>137702.26</v>
      </c>
      <c r="Q140">
        <v>2</v>
      </c>
    </row>
    <row r="141" spans="1:17" hidden="1" outlineLevel="2" collapsed="1" x14ac:dyDescent="0.2">
      <c r="B141">
        <v>190</v>
      </c>
      <c r="C141" t="s">
        <v>15</v>
      </c>
      <c r="D141">
        <v>2007</v>
      </c>
      <c r="E141">
        <v>2</v>
      </c>
      <c r="F141">
        <v>309</v>
      </c>
      <c r="G141">
        <v>1449.86</v>
      </c>
      <c r="H141">
        <v>1703.72</v>
      </c>
      <c r="I141">
        <v>668.63</v>
      </c>
      <c r="J141">
        <v>6</v>
      </c>
      <c r="K141">
        <v>401</v>
      </c>
      <c r="L141">
        <v>62243</v>
      </c>
      <c r="M141" t="s">
        <v>16</v>
      </c>
      <c r="N141">
        <v>1525332</v>
      </c>
      <c r="O141">
        <v>200</v>
      </c>
      <c r="P141">
        <v>137702.26</v>
      </c>
    </row>
    <row r="142" spans="1:17" hidden="1" outlineLevel="2" x14ac:dyDescent="0.2">
      <c r="B142">
        <v>190</v>
      </c>
      <c r="C142" t="s">
        <v>15</v>
      </c>
      <c r="D142">
        <v>2007</v>
      </c>
      <c r="E142">
        <v>3</v>
      </c>
      <c r="F142">
        <v>325</v>
      </c>
      <c r="G142">
        <v>1402.2</v>
      </c>
      <c r="H142">
        <v>1647.64</v>
      </c>
      <c r="I142">
        <v>578.26</v>
      </c>
      <c r="J142">
        <v>6</v>
      </c>
      <c r="K142">
        <v>401</v>
      </c>
      <c r="L142">
        <v>62243</v>
      </c>
      <c r="M142" t="s">
        <v>16</v>
      </c>
      <c r="N142">
        <v>1525332</v>
      </c>
      <c r="O142">
        <v>200</v>
      </c>
      <c r="P142">
        <v>137702.26</v>
      </c>
      <c r="Q142">
        <v>2</v>
      </c>
    </row>
    <row r="143" spans="1:17" hidden="1" outlineLevel="2" x14ac:dyDescent="0.2">
      <c r="B143">
        <v>190</v>
      </c>
      <c r="C143" t="s">
        <v>15</v>
      </c>
      <c r="D143">
        <v>2007</v>
      </c>
      <c r="E143">
        <v>4</v>
      </c>
      <c r="F143">
        <v>405</v>
      </c>
      <c r="G143">
        <v>1972.06</v>
      </c>
      <c r="H143">
        <v>2317.1799999999998</v>
      </c>
      <c r="I143">
        <v>867.68</v>
      </c>
      <c r="J143">
        <v>6</v>
      </c>
      <c r="K143">
        <v>401</v>
      </c>
      <c r="L143">
        <v>62243</v>
      </c>
      <c r="M143" t="s">
        <v>16</v>
      </c>
      <c r="N143">
        <v>1525332</v>
      </c>
      <c r="O143">
        <v>200</v>
      </c>
      <c r="P143">
        <v>137702.26</v>
      </c>
      <c r="Q143">
        <v>2</v>
      </c>
    </row>
    <row r="144" spans="1:17" hidden="1" outlineLevel="2" collapsed="1" x14ac:dyDescent="0.2">
      <c r="B144">
        <v>190</v>
      </c>
      <c r="C144" t="s">
        <v>15</v>
      </c>
      <c r="D144">
        <v>2007</v>
      </c>
      <c r="E144">
        <v>5</v>
      </c>
      <c r="F144">
        <v>448</v>
      </c>
      <c r="G144">
        <v>2141.15</v>
      </c>
      <c r="H144">
        <v>2515.92</v>
      </c>
      <c r="I144">
        <v>1034.06</v>
      </c>
      <c r="J144">
        <v>6</v>
      </c>
      <c r="K144">
        <v>401</v>
      </c>
      <c r="L144">
        <v>62243</v>
      </c>
      <c r="M144" t="s">
        <v>16</v>
      </c>
      <c r="N144">
        <v>1525332</v>
      </c>
      <c r="O144">
        <v>200</v>
      </c>
      <c r="P144">
        <v>137702.26</v>
      </c>
      <c r="Q144">
        <v>2</v>
      </c>
    </row>
    <row r="145" spans="1:17" hidden="1" outlineLevel="2" x14ac:dyDescent="0.2">
      <c r="B145">
        <v>190</v>
      </c>
      <c r="C145" t="s">
        <v>15</v>
      </c>
      <c r="D145">
        <v>2007</v>
      </c>
      <c r="E145">
        <v>6</v>
      </c>
      <c r="F145">
        <v>528</v>
      </c>
      <c r="G145">
        <v>2435.38</v>
      </c>
      <c r="H145">
        <v>2861.67</v>
      </c>
      <c r="I145">
        <v>1189.48</v>
      </c>
      <c r="J145">
        <v>6</v>
      </c>
      <c r="K145">
        <v>401</v>
      </c>
      <c r="L145">
        <v>62243</v>
      </c>
      <c r="M145" t="s">
        <v>16</v>
      </c>
      <c r="N145">
        <v>1525332</v>
      </c>
      <c r="O145">
        <v>200</v>
      </c>
      <c r="P145">
        <v>137702.26</v>
      </c>
      <c r="Q145">
        <v>2</v>
      </c>
    </row>
    <row r="146" spans="1:17" hidden="1" outlineLevel="2" x14ac:dyDescent="0.2">
      <c r="B146">
        <v>190</v>
      </c>
      <c r="C146" t="s">
        <v>15</v>
      </c>
      <c r="D146">
        <v>2007</v>
      </c>
      <c r="E146">
        <v>7</v>
      </c>
      <c r="F146">
        <v>326</v>
      </c>
      <c r="G146">
        <v>1642.27</v>
      </c>
      <c r="H146">
        <v>1929.65</v>
      </c>
      <c r="I146">
        <v>749.95</v>
      </c>
      <c r="J146">
        <v>6</v>
      </c>
      <c r="K146">
        <v>401</v>
      </c>
      <c r="L146">
        <v>62243</v>
      </c>
      <c r="M146" t="s">
        <v>16</v>
      </c>
      <c r="N146">
        <v>1525332</v>
      </c>
      <c r="O146">
        <v>200</v>
      </c>
      <c r="P146">
        <v>137702.26</v>
      </c>
      <c r="Q146">
        <v>2</v>
      </c>
    </row>
    <row r="147" spans="1:17" hidden="1" outlineLevel="2" x14ac:dyDescent="0.2">
      <c r="B147">
        <v>190</v>
      </c>
      <c r="C147" t="s">
        <v>15</v>
      </c>
      <c r="D147">
        <v>2007</v>
      </c>
      <c r="E147">
        <v>8</v>
      </c>
      <c r="F147">
        <v>438</v>
      </c>
      <c r="G147">
        <v>2051.4</v>
      </c>
      <c r="H147">
        <v>2410.5300000000002</v>
      </c>
      <c r="I147">
        <v>814.17</v>
      </c>
      <c r="J147">
        <v>6</v>
      </c>
      <c r="K147">
        <v>401</v>
      </c>
      <c r="L147">
        <v>62243</v>
      </c>
      <c r="M147" t="s">
        <v>16</v>
      </c>
      <c r="N147">
        <v>1525332</v>
      </c>
      <c r="O147">
        <v>200</v>
      </c>
      <c r="P147">
        <v>137702.26</v>
      </c>
      <c r="Q147">
        <v>2</v>
      </c>
    </row>
    <row r="148" spans="1:17" hidden="1" outlineLevel="2" x14ac:dyDescent="0.2">
      <c r="B148">
        <v>190</v>
      </c>
      <c r="C148" t="s">
        <v>15</v>
      </c>
      <c r="D148">
        <v>2007</v>
      </c>
      <c r="E148">
        <v>9</v>
      </c>
      <c r="F148">
        <v>543</v>
      </c>
      <c r="G148">
        <v>2378.41</v>
      </c>
      <c r="H148">
        <v>2794.78</v>
      </c>
      <c r="I148">
        <v>792.41</v>
      </c>
      <c r="J148">
        <v>6</v>
      </c>
      <c r="K148">
        <v>401</v>
      </c>
      <c r="L148">
        <v>62243</v>
      </c>
      <c r="M148" t="s">
        <v>16</v>
      </c>
      <c r="N148">
        <v>1525332</v>
      </c>
      <c r="O148">
        <v>200</v>
      </c>
      <c r="P148">
        <v>137702.26</v>
      </c>
      <c r="Q148">
        <v>2</v>
      </c>
    </row>
    <row r="149" spans="1:17" hidden="1" outlineLevel="2" x14ac:dyDescent="0.2">
      <c r="B149">
        <v>190</v>
      </c>
      <c r="C149" t="s">
        <v>15</v>
      </c>
      <c r="D149">
        <v>2007</v>
      </c>
      <c r="E149">
        <v>12</v>
      </c>
      <c r="F149">
        <v>540</v>
      </c>
      <c r="G149">
        <v>2300.6799999999998</v>
      </c>
      <c r="H149">
        <v>2703.44</v>
      </c>
      <c r="I149">
        <v>805.48</v>
      </c>
      <c r="J149">
        <v>6</v>
      </c>
      <c r="K149">
        <v>401</v>
      </c>
      <c r="L149">
        <v>62243</v>
      </c>
      <c r="M149" t="s">
        <v>16</v>
      </c>
      <c r="N149">
        <v>1525332</v>
      </c>
      <c r="O149">
        <v>200</v>
      </c>
      <c r="P149">
        <v>137702.26</v>
      </c>
      <c r="Q149">
        <v>2</v>
      </c>
    </row>
    <row r="150" spans="1:17" outlineLevel="1" collapsed="1" x14ac:dyDescent="0.2">
      <c r="A150" s="1" t="s">
        <v>55</v>
      </c>
      <c r="B150">
        <f>SUBTOTAL(3,B140:B149)</f>
        <v>10</v>
      </c>
      <c r="Q150">
        <v>2</v>
      </c>
    </row>
    <row r="151" spans="1:17" hidden="1" outlineLevel="2" x14ac:dyDescent="0.2">
      <c r="B151">
        <v>241</v>
      </c>
      <c r="C151" t="s">
        <v>15</v>
      </c>
      <c r="D151">
        <v>2007</v>
      </c>
      <c r="E151">
        <v>1</v>
      </c>
      <c r="F151">
        <v>201</v>
      </c>
      <c r="G151">
        <v>850.67</v>
      </c>
      <c r="H151">
        <v>999.59</v>
      </c>
      <c r="I151">
        <v>380.57</v>
      </c>
      <c r="J151">
        <v>8</v>
      </c>
      <c r="K151">
        <v>530</v>
      </c>
      <c r="L151">
        <v>40663</v>
      </c>
      <c r="M151" t="s">
        <v>18</v>
      </c>
      <c r="N151">
        <v>59492</v>
      </c>
      <c r="O151">
        <v>284.2</v>
      </c>
      <c r="P151">
        <v>75360.22</v>
      </c>
      <c r="Q151">
        <v>2</v>
      </c>
    </row>
    <row r="152" spans="1:17" hidden="1" outlineLevel="2" x14ac:dyDescent="0.2">
      <c r="B152">
        <v>241</v>
      </c>
      <c r="C152" t="s">
        <v>15</v>
      </c>
      <c r="D152">
        <v>2007</v>
      </c>
      <c r="E152">
        <v>2</v>
      </c>
      <c r="F152">
        <v>165</v>
      </c>
      <c r="G152">
        <v>707.78</v>
      </c>
      <c r="H152">
        <v>831.71</v>
      </c>
      <c r="I152">
        <v>306.58999999999997</v>
      </c>
      <c r="J152">
        <v>8</v>
      </c>
      <c r="K152">
        <v>530</v>
      </c>
      <c r="L152">
        <v>40663</v>
      </c>
      <c r="M152" t="s">
        <v>18</v>
      </c>
      <c r="N152">
        <v>59492</v>
      </c>
      <c r="O152">
        <v>284.2</v>
      </c>
      <c r="P152">
        <v>75360.22</v>
      </c>
      <c r="Q152">
        <v>2</v>
      </c>
    </row>
    <row r="153" spans="1:17" hidden="1" outlineLevel="2" x14ac:dyDescent="0.2">
      <c r="B153">
        <v>241</v>
      </c>
      <c r="C153" t="s">
        <v>15</v>
      </c>
      <c r="D153">
        <v>2007</v>
      </c>
      <c r="E153">
        <v>3</v>
      </c>
      <c r="F153">
        <v>173</v>
      </c>
      <c r="G153">
        <v>761.69</v>
      </c>
      <c r="H153">
        <v>895.05</v>
      </c>
      <c r="I153">
        <v>322.73</v>
      </c>
      <c r="J153">
        <v>8</v>
      </c>
      <c r="K153">
        <v>530</v>
      </c>
      <c r="L153">
        <v>40663</v>
      </c>
      <c r="M153" t="s">
        <v>18</v>
      </c>
      <c r="N153">
        <v>59492</v>
      </c>
      <c r="O153">
        <v>284.2</v>
      </c>
      <c r="P153">
        <v>75360.22</v>
      </c>
      <c r="Q153">
        <v>2</v>
      </c>
    </row>
    <row r="154" spans="1:17" hidden="1" outlineLevel="2" collapsed="1" x14ac:dyDescent="0.2">
      <c r="B154">
        <v>241</v>
      </c>
      <c r="C154" t="s">
        <v>15</v>
      </c>
      <c r="D154">
        <v>2007</v>
      </c>
      <c r="E154">
        <v>4</v>
      </c>
      <c r="F154">
        <v>223</v>
      </c>
      <c r="G154">
        <v>1010.26</v>
      </c>
      <c r="H154">
        <v>1187.1300000000001</v>
      </c>
      <c r="I154">
        <v>416.35</v>
      </c>
      <c r="J154">
        <v>8</v>
      </c>
      <c r="K154">
        <v>530</v>
      </c>
      <c r="L154">
        <v>40663</v>
      </c>
      <c r="M154" t="s">
        <v>18</v>
      </c>
      <c r="N154">
        <v>59492</v>
      </c>
      <c r="O154">
        <v>284.2</v>
      </c>
      <c r="P154">
        <v>75360.22</v>
      </c>
    </row>
    <row r="155" spans="1:17" hidden="1" outlineLevel="2" x14ac:dyDescent="0.2">
      <c r="B155">
        <v>241</v>
      </c>
      <c r="C155" t="s">
        <v>15</v>
      </c>
      <c r="D155">
        <v>2007</v>
      </c>
      <c r="E155">
        <v>5</v>
      </c>
      <c r="F155">
        <v>487</v>
      </c>
      <c r="G155">
        <v>2118.62</v>
      </c>
      <c r="H155">
        <v>2489.56</v>
      </c>
      <c r="I155">
        <v>834.75</v>
      </c>
      <c r="J155">
        <v>8</v>
      </c>
      <c r="K155">
        <v>530</v>
      </c>
      <c r="L155">
        <v>40663</v>
      </c>
      <c r="M155" t="s">
        <v>18</v>
      </c>
      <c r="N155">
        <v>59492</v>
      </c>
      <c r="O155">
        <v>284.2</v>
      </c>
      <c r="P155">
        <v>75360.22</v>
      </c>
      <c r="Q155">
        <v>1</v>
      </c>
    </row>
    <row r="156" spans="1:17" hidden="1" outlineLevel="2" x14ac:dyDescent="0.2">
      <c r="B156">
        <v>241</v>
      </c>
      <c r="C156" t="s">
        <v>15</v>
      </c>
      <c r="D156">
        <v>2007</v>
      </c>
      <c r="E156">
        <v>6</v>
      </c>
      <c r="F156">
        <v>589</v>
      </c>
      <c r="G156">
        <v>2533.27</v>
      </c>
      <c r="H156">
        <v>2976.7</v>
      </c>
      <c r="I156">
        <v>993.53</v>
      </c>
      <c r="J156">
        <v>8</v>
      </c>
      <c r="K156">
        <v>530</v>
      </c>
      <c r="L156">
        <v>40663</v>
      </c>
      <c r="M156" t="s">
        <v>18</v>
      </c>
      <c r="N156">
        <v>59492</v>
      </c>
      <c r="O156">
        <v>284.2</v>
      </c>
      <c r="P156">
        <v>75360.22</v>
      </c>
      <c r="Q156">
        <v>1</v>
      </c>
    </row>
    <row r="157" spans="1:17" hidden="1" outlineLevel="2" collapsed="1" x14ac:dyDescent="0.2">
      <c r="B157">
        <v>241</v>
      </c>
      <c r="C157" t="s">
        <v>15</v>
      </c>
      <c r="D157">
        <v>2007</v>
      </c>
      <c r="E157">
        <v>7</v>
      </c>
      <c r="F157">
        <v>378</v>
      </c>
      <c r="G157">
        <v>1636.82</v>
      </c>
      <c r="H157">
        <v>1923.41</v>
      </c>
      <c r="I157">
        <v>757.3</v>
      </c>
      <c r="J157">
        <v>8</v>
      </c>
      <c r="K157">
        <v>530</v>
      </c>
      <c r="L157">
        <v>40663</v>
      </c>
      <c r="M157" t="s">
        <v>18</v>
      </c>
      <c r="N157">
        <v>59492</v>
      </c>
      <c r="O157">
        <v>284.2</v>
      </c>
      <c r="P157">
        <v>75360.22</v>
      </c>
      <c r="Q157">
        <v>1</v>
      </c>
    </row>
    <row r="158" spans="1:17" hidden="1" outlineLevel="2" x14ac:dyDescent="0.2">
      <c r="B158">
        <v>241</v>
      </c>
      <c r="C158" t="s">
        <v>15</v>
      </c>
      <c r="D158">
        <v>2007</v>
      </c>
      <c r="E158">
        <v>8</v>
      </c>
      <c r="F158">
        <v>367</v>
      </c>
      <c r="G158">
        <v>1488.15</v>
      </c>
      <c r="H158">
        <v>1748.54</v>
      </c>
      <c r="I158">
        <v>535.36</v>
      </c>
      <c r="J158">
        <v>8</v>
      </c>
      <c r="K158">
        <v>530</v>
      </c>
      <c r="L158">
        <v>40663</v>
      </c>
      <c r="M158" t="s">
        <v>18</v>
      </c>
      <c r="N158">
        <v>59492</v>
      </c>
      <c r="O158">
        <v>284.2</v>
      </c>
      <c r="P158">
        <v>75360.22</v>
      </c>
      <c r="Q158">
        <v>1</v>
      </c>
    </row>
    <row r="159" spans="1:17" hidden="1" outlineLevel="2" x14ac:dyDescent="0.2">
      <c r="B159">
        <v>241</v>
      </c>
      <c r="C159" t="s">
        <v>15</v>
      </c>
      <c r="D159">
        <v>2007</v>
      </c>
      <c r="E159">
        <v>9</v>
      </c>
      <c r="F159">
        <v>683</v>
      </c>
      <c r="G159">
        <v>2850.4</v>
      </c>
      <c r="H159">
        <v>3349.19</v>
      </c>
      <c r="I159">
        <v>1023.23</v>
      </c>
      <c r="J159">
        <v>8</v>
      </c>
      <c r="K159">
        <v>530</v>
      </c>
      <c r="L159">
        <v>40663</v>
      </c>
      <c r="M159" t="s">
        <v>18</v>
      </c>
      <c r="N159">
        <v>59492</v>
      </c>
      <c r="O159">
        <v>284.2</v>
      </c>
      <c r="P159">
        <v>75360.22</v>
      </c>
      <c r="Q159">
        <v>1</v>
      </c>
    </row>
    <row r="160" spans="1:17" hidden="1" outlineLevel="2" x14ac:dyDescent="0.2">
      <c r="B160">
        <v>241</v>
      </c>
      <c r="C160" t="s">
        <v>15</v>
      </c>
      <c r="D160">
        <v>2007</v>
      </c>
      <c r="E160">
        <v>12</v>
      </c>
      <c r="F160">
        <v>542</v>
      </c>
      <c r="G160">
        <v>2221.4299999999998</v>
      </c>
      <c r="H160">
        <v>2610.38</v>
      </c>
      <c r="I160">
        <v>737.21</v>
      </c>
      <c r="J160">
        <v>8</v>
      </c>
      <c r="K160">
        <v>530</v>
      </c>
      <c r="L160">
        <v>40663</v>
      </c>
      <c r="M160" t="s">
        <v>18</v>
      </c>
      <c r="N160">
        <v>59492</v>
      </c>
      <c r="O160">
        <v>284.2</v>
      </c>
      <c r="P160">
        <v>75360.22</v>
      </c>
      <c r="Q160">
        <v>1</v>
      </c>
    </row>
    <row r="161" spans="1:17" outlineLevel="1" collapsed="1" x14ac:dyDescent="0.2">
      <c r="A161" s="1" t="s">
        <v>57</v>
      </c>
      <c r="B161">
        <f>SUBTOTAL(3,B151:B160)</f>
        <v>10</v>
      </c>
      <c r="Q161">
        <v>1</v>
      </c>
    </row>
    <row r="162" spans="1:17" hidden="1" outlineLevel="2" x14ac:dyDescent="0.2">
      <c r="B162">
        <v>247</v>
      </c>
      <c r="C162" t="s">
        <v>15</v>
      </c>
      <c r="D162">
        <v>2007</v>
      </c>
      <c r="E162">
        <v>1</v>
      </c>
      <c r="F162">
        <v>296</v>
      </c>
      <c r="G162">
        <v>1227.51</v>
      </c>
      <c r="H162">
        <v>1442.5</v>
      </c>
      <c r="I162">
        <v>508.6</v>
      </c>
      <c r="J162">
        <v>18</v>
      </c>
      <c r="K162">
        <v>1050</v>
      </c>
      <c r="L162">
        <v>41442</v>
      </c>
      <c r="M162" t="s">
        <v>18</v>
      </c>
      <c r="N162">
        <v>115812</v>
      </c>
      <c r="O162">
        <v>543.20000000000005</v>
      </c>
      <c r="P162">
        <v>80368.639999999999</v>
      </c>
      <c r="Q162">
        <v>1</v>
      </c>
    </row>
    <row r="163" spans="1:17" hidden="1" outlineLevel="2" x14ac:dyDescent="0.2">
      <c r="B163">
        <v>247</v>
      </c>
      <c r="C163" t="s">
        <v>15</v>
      </c>
      <c r="D163">
        <v>2007</v>
      </c>
      <c r="E163">
        <v>2</v>
      </c>
      <c r="F163">
        <v>222</v>
      </c>
      <c r="G163">
        <v>918.36</v>
      </c>
      <c r="H163">
        <v>1079.02</v>
      </c>
      <c r="I163">
        <v>430.77</v>
      </c>
      <c r="J163">
        <v>18</v>
      </c>
      <c r="K163">
        <v>1050</v>
      </c>
      <c r="L163">
        <v>41442</v>
      </c>
      <c r="M163" t="s">
        <v>18</v>
      </c>
      <c r="N163">
        <v>115812</v>
      </c>
      <c r="O163">
        <v>543.20000000000005</v>
      </c>
      <c r="P163">
        <v>80368.639999999999</v>
      </c>
      <c r="Q163">
        <v>1</v>
      </c>
    </row>
    <row r="164" spans="1:17" hidden="1" outlineLevel="2" x14ac:dyDescent="0.2">
      <c r="B164">
        <v>247</v>
      </c>
      <c r="C164" t="s">
        <v>15</v>
      </c>
      <c r="D164">
        <v>2007</v>
      </c>
      <c r="E164">
        <v>3</v>
      </c>
      <c r="F164">
        <v>261</v>
      </c>
      <c r="G164">
        <v>1031.72</v>
      </c>
      <c r="H164">
        <v>1212.4100000000001</v>
      </c>
      <c r="I164">
        <v>457.38</v>
      </c>
      <c r="J164">
        <v>18</v>
      </c>
      <c r="K164">
        <v>1050</v>
      </c>
      <c r="L164">
        <v>41442</v>
      </c>
      <c r="M164" t="s">
        <v>18</v>
      </c>
      <c r="N164">
        <v>115812</v>
      </c>
      <c r="O164">
        <v>543.20000000000005</v>
      </c>
      <c r="P164">
        <v>80368.639999999999</v>
      </c>
      <c r="Q164">
        <v>1</v>
      </c>
    </row>
    <row r="165" spans="1:17" hidden="1" outlineLevel="2" collapsed="1" x14ac:dyDescent="0.2">
      <c r="B165">
        <v>247</v>
      </c>
      <c r="C165" t="s">
        <v>15</v>
      </c>
      <c r="D165">
        <v>2007</v>
      </c>
      <c r="E165">
        <v>4</v>
      </c>
      <c r="F165">
        <v>275</v>
      </c>
      <c r="G165">
        <v>1237.5899999999999</v>
      </c>
      <c r="H165">
        <v>1454.29</v>
      </c>
      <c r="I165">
        <v>623.48</v>
      </c>
      <c r="J165">
        <v>18</v>
      </c>
      <c r="K165">
        <v>1050</v>
      </c>
      <c r="L165">
        <v>41442</v>
      </c>
      <c r="M165" t="s">
        <v>18</v>
      </c>
      <c r="N165">
        <v>115812</v>
      </c>
      <c r="O165">
        <v>543.20000000000005</v>
      </c>
      <c r="P165">
        <v>80368.639999999999</v>
      </c>
    </row>
    <row r="166" spans="1:17" hidden="1" outlineLevel="2" x14ac:dyDescent="0.2">
      <c r="B166">
        <v>247</v>
      </c>
      <c r="C166" t="s">
        <v>15</v>
      </c>
      <c r="D166">
        <v>2007</v>
      </c>
      <c r="E166">
        <v>5</v>
      </c>
      <c r="F166">
        <v>408</v>
      </c>
      <c r="G166">
        <v>1931.21</v>
      </c>
      <c r="H166">
        <v>2269.25</v>
      </c>
      <c r="I166">
        <v>942.35</v>
      </c>
      <c r="J166">
        <v>18</v>
      </c>
      <c r="K166">
        <v>1050</v>
      </c>
      <c r="L166">
        <v>41442</v>
      </c>
      <c r="M166" t="s">
        <v>18</v>
      </c>
      <c r="N166">
        <v>115812</v>
      </c>
      <c r="O166">
        <v>543.20000000000005</v>
      </c>
      <c r="P166">
        <v>80368.639999999999</v>
      </c>
      <c r="Q166">
        <v>2</v>
      </c>
    </row>
    <row r="167" spans="1:17" hidden="1" outlineLevel="2" x14ac:dyDescent="0.2">
      <c r="B167">
        <v>247</v>
      </c>
      <c r="C167" t="s">
        <v>15</v>
      </c>
      <c r="D167">
        <v>2007</v>
      </c>
      <c r="E167">
        <v>6</v>
      </c>
      <c r="F167">
        <v>487</v>
      </c>
      <c r="G167">
        <v>2328.12</v>
      </c>
      <c r="H167">
        <v>2735.83</v>
      </c>
      <c r="I167">
        <v>1195.49</v>
      </c>
      <c r="J167">
        <v>18</v>
      </c>
      <c r="K167">
        <v>1050</v>
      </c>
      <c r="L167">
        <v>41442</v>
      </c>
      <c r="M167" t="s">
        <v>18</v>
      </c>
      <c r="N167">
        <v>115812</v>
      </c>
      <c r="O167">
        <v>543.20000000000005</v>
      </c>
      <c r="P167">
        <v>80368.639999999999</v>
      </c>
      <c r="Q167">
        <v>2</v>
      </c>
    </row>
    <row r="168" spans="1:17" hidden="1" outlineLevel="2" x14ac:dyDescent="0.2">
      <c r="B168">
        <v>247</v>
      </c>
      <c r="C168" t="s">
        <v>15</v>
      </c>
      <c r="D168">
        <v>2007</v>
      </c>
      <c r="E168">
        <v>7</v>
      </c>
      <c r="F168">
        <v>378</v>
      </c>
      <c r="G168">
        <v>1722.15</v>
      </c>
      <c r="H168">
        <v>2023.5</v>
      </c>
      <c r="I168">
        <v>964.24</v>
      </c>
      <c r="J168">
        <v>18</v>
      </c>
      <c r="K168">
        <v>1050</v>
      </c>
      <c r="L168">
        <v>41442</v>
      </c>
      <c r="M168" t="s">
        <v>18</v>
      </c>
      <c r="N168">
        <v>115812</v>
      </c>
      <c r="O168">
        <v>543.20000000000005</v>
      </c>
      <c r="P168">
        <v>80368.639999999999</v>
      </c>
      <c r="Q168">
        <v>2</v>
      </c>
    </row>
    <row r="169" spans="1:17" hidden="1" outlineLevel="2" collapsed="1" x14ac:dyDescent="0.2">
      <c r="B169">
        <v>247</v>
      </c>
      <c r="C169" t="s">
        <v>15</v>
      </c>
      <c r="D169">
        <v>2007</v>
      </c>
      <c r="E169">
        <v>8</v>
      </c>
      <c r="F169">
        <v>469</v>
      </c>
      <c r="G169">
        <v>1971.43</v>
      </c>
      <c r="H169">
        <v>2316.5700000000002</v>
      </c>
      <c r="I169">
        <v>964.95</v>
      </c>
      <c r="J169">
        <v>18</v>
      </c>
      <c r="K169">
        <v>1050</v>
      </c>
      <c r="L169">
        <v>41442</v>
      </c>
      <c r="M169" t="s">
        <v>18</v>
      </c>
      <c r="N169">
        <v>115812</v>
      </c>
      <c r="O169">
        <v>543.20000000000005</v>
      </c>
      <c r="P169">
        <v>80368.639999999999</v>
      </c>
      <c r="Q169">
        <v>2</v>
      </c>
    </row>
    <row r="170" spans="1:17" hidden="1" outlineLevel="2" x14ac:dyDescent="0.2">
      <c r="B170">
        <v>247</v>
      </c>
      <c r="C170" t="s">
        <v>15</v>
      </c>
      <c r="D170">
        <v>2007</v>
      </c>
      <c r="E170">
        <v>9</v>
      </c>
      <c r="F170">
        <v>664</v>
      </c>
      <c r="G170">
        <v>2662.44</v>
      </c>
      <c r="H170">
        <v>3128.64</v>
      </c>
      <c r="I170">
        <v>1102.74</v>
      </c>
      <c r="J170">
        <v>18</v>
      </c>
      <c r="K170">
        <v>1050</v>
      </c>
      <c r="L170">
        <v>41442</v>
      </c>
      <c r="M170" t="s">
        <v>18</v>
      </c>
      <c r="N170">
        <v>115812</v>
      </c>
      <c r="O170">
        <v>543.20000000000005</v>
      </c>
      <c r="P170">
        <v>80368.639999999999</v>
      </c>
      <c r="Q170">
        <v>2</v>
      </c>
    </row>
    <row r="171" spans="1:17" hidden="1" outlineLevel="2" x14ac:dyDescent="0.2">
      <c r="B171">
        <v>247</v>
      </c>
      <c r="C171" t="s">
        <v>15</v>
      </c>
      <c r="D171">
        <v>2007</v>
      </c>
      <c r="E171">
        <v>12</v>
      </c>
      <c r="F171">
        <v>562</v>
      </c>
      <c r="G171">
        <v>2237.42</v>
      </c>
      <c r="H171">
        <v>2629.02</v>
      </c>
      <c r="I171">
        <v>1017.89</v>
      </c>
      <c r="J171">
        <v>18</v>
      </c>
      <c r="K171">
        <v>1050</v>
      </c>
      <c r="L171">
        <v>41442</v>
      </c>
      <c r="M171" t="s">
        <v>18</v>
      </c>
      <c r="N171">
        <v>115812</v>
      </c>
      <c r="O171">
        <v>543.20000000000005</v>
      </c>
      <c r="P171">
        <v>80368.639999999999</v>
      </c>
      <c r="Q171">
        <v>2</v>
      </c>
    </row>
    <row r="172" spans="1:17" outlineLevel="1" collapsed="1" x14ac:dyDescent="0.2">
      <c r="A172" s="1" t="s">
        <v>58</v>
      </c>
      <c r="B172">
        <f>SUBTOTAL(3,B162:B171)</f>
        <v>10</v>
      </c>
      <c r="Q172">
        <v>2</v>
      </c>
    </row>
    <row r="173" spans="1:17" hidden="1" outlineLevel="2" x14ac:dyDescent="0.2">
      <c r="B173">
        <v>389</v>
      </c>
      <c r="C173" t="s">
        <v>15</v>
      </c>
      <c r="D173">
        <v>2007</v>
      </c>
      <c r="E173">
        <v>1</v>
      </c>
      <c r="F173">
        <v>159</v>
      </c>
      <c r="G173">
        <v>643.86</v>
      </c>
      <c r="H173">
        <v>756.59</v>
      </c>
      <c r="I173">
        <v>267.02999999999997</v>
      </c>
      <c r="J173">
        <v>7</v>
      </c>
      <c r="K173">
        <v>567</v>
      </c>
      <c r="L173">
        <v>29918</v>
      </c>
      <c r="M173" t="s">
        <v>18</v>
      </c>
      <c r="N173">
        <v>38260</v>
      </c>
      <c r="O173">
        <v>323.2</v>
      </c>
      <c r="P173">
        <v>43710.46</v>
      </c>
      <c r="Q173">
        <v>2</v>
      </c>
    </row>
    <row r="174" spans="1:17" hidden="1" outlineLevel="2" x14ac:dyDescent="0.2">
      <c r="B174">
        <v>389</v>
      </c>
      <c r="C174" t="s">
        <v>15</v>
      </c>
      <c r="D174">
        <v>2007</v>
      </c>
      <c r="E174">
        <v>2</v>
      </c>
      <c r="F174">
        <v>139</v>
      </c>
      <c r="G174">
        <v>599.09</v>
      </c>
      <c r="H174">
        <v>703.94</v>
      </c>
      <c r="I174">
        <v>317</v>
      </c>
      <c r="J174">
        <v>7</v>
      </c>
      <c r="K174">
        <v>567</v>
      </c>
      <c r="L174">
        <v>29918</v>
      </c>
      <c r="M174" t="s">
        <v>18</v>
      </c>
      <c r="N174">
        <v>38260</v>
      </c>
      <c r="O174">
        <v>323.2</v>
      </c>
      <c r="P174">
        <v>43710.46</v>
      </c>
      <c r="Q174">
        <v>2</v>
      </c>
    </row>
    <row r="175" spans="1:17" hidden="1" outlineLevel="2" x14ac:dyDescent="0.2">
      <c r="B175">
        <v>389</v>
      </c>
      <c r="C175" t="s">
        <v>15</v>
      </c>
      <c r="D175">
        <v>2007</v>
      </c>
      <c r="E175">
        <v>3</v>
      </c>
      <c r="F175">
        <v>169</v>
      </c>
      <c r="G175">
        <v>675.48</v>
      </c>
      <c r="H175">
        <v>793.75</v>
      </c>
      <c r="I175">
        <v>315.16000000000003</v>
      </c>
      <c r="J175">
        <v>7</v>
      </c>
      <c r="K175">
        <v>567</v>
      </c>
      <c r="L175">
        <v>29918</v>
      </c>
      <c r="M175" t="s">
        <v>18</v>
      </c>
      <c r="N175">
        <v>38260</v>
      </c>
      <c r="O175">
        <v>323.2</v>
      </c>
      <c r="P175">
        <v>43710.46</v>
      </c>
      <c r="Q175">
        <v>2</v>
      </c>
    </row>
    <row r="176" spans="1:17" hidden="1" outlineLevel="2" x14ac:dyDescent="0.2">
      <c r="B176">
        <v>389</v>
      </c>
      <c r="C176" t="s">
        <v>15</v>
      </c>
      <c r="D176">
        <v>2007</v>
      </c>
      <c r="E176">
        <v>4</v>
      </c>
      <c r="F176">
        <v>160</v>
      </c>
      <c r="G176">
        <v>701.1</v>
      </c>
      <c r="H176">
        <v>823.76</v>
      </c>
      <c r="I176">
        <v>358.25</v>
      </c>
      <c r="J176">
        <v>7</v>
      </c>
      <c r="K176">
        <v>567</v>
      </c>
      <c r="L176">
        <v>29918</v>
      </c>
      <c r="M176" t="s">
        <v>18</v>
      </c>
      <c r="N176">
        <v>38260</v>
      </c>
      <c r="O176">
        <v>323.2</v>
      </c>
      <c r="P176">
        <v>43710.46</v>
      </c>
      <c r="Q176">
        <v>2</v>
      </c>
    </row>
    <row r="177" spans="1:17" hidden="1" outlineLevel="2" x14ac:dyDescent="0.2">
      <c r="B177">
        <v>389</v>
      </c>
      <c r="C177" t="s">
        <v>15</v>
      </c>
      <c r="D177">
        <v>2007</v>
      </c>
      <c r="E177">
        <v>5</v>
      </c>
      <c r="F177">
        <v>159</v>
      </c>
      <c r="G177">
        <v>710.72</v>
      </c>
      <c r="H177">
        <v>835.16</v>
      </c>
      <c r="I177">
        <v>424.03</v>
      </c>
      <c r="J177">
        <v>7</v>
      </c>
      <c r="K177">
        <v>567</v>
      </c>
      <c r="L177">
        <v>29918</v>
      </c>
      <c r="M177" t="s">
        <v>18</v>
      </c>
      <c r="N177">
        <v>38260</v>
      </c>
      <c r="O177">
        <v>323.2</v>
      </c>
      <c r="P177">
        <v>43710.46</v>
      </c>
      <c r="Q177">
        <v>2</v>
      </c>
    </row>
    <row r="178" spans="1:17" hidden="1" outlineLevel="2" collapsed="1" x14ac:dyDescent="0.2">
      <c r="B178">
        <v>389</v>
      </c>
      <c r="C178" t="s">
        <v>15</v>
      </c>
      <c r="D178">
        <v>2007</v>
      </c>
      <c r="E178">
        <v>6</v>
      </c>
      <c r="F178">
        <v>191</v>
      </c>
      <c r="G178">
        <v>827.69</v>
      </c>
      <c r="H178">
        <v>972.57</v>
      </c>
      <c r="I178">
        <v>472.42</v>
      </c>
      <c r="J178">
        <v>7</v>
      </c>
      <c r="K178">
        <v>567</v>
      </c>
      <c r="L178">
        <v>29918</v>
      </c>
      <c r="M178" t="s">
        <v>18</v>
      </c>
      <c r="N178">
        <v>38260</v>
      </c>
      <c r="O178">
        <v>323.2</v>
      </c>
      <c r="P178">
        <v>43710.46</v>
      </c>
    </row>
    <row r="179" spans="1:17" hidden="1" outlineLevel="2" x14ac:dyDescent="0.2">
      <c r="B179">
        <v>389</v>
      </c>
      <c r="C179" t="s">
        <v>15</v>
      </c>
      <c r="D179">
        <v>2007</v>
      </c>
      <c r="E179">
        <v>7</v>
      </c>
      <c r="F179">
        <v>98</v>
      </c>
      <c r="G179">
        <v>373.57</v>
      </c>
      <c r="H179">
        <v>438.91</v>
      </c>
      <c r="I179">
        <v>215.64</v>
      </c>
      <c r="J179">
        <v>7</v>
      </c>
      <c r="K179">
        <v>567</v>
      </c>
      <c r="L179">
        <v>29918</v>
      </c>
      <c r="M179" t="s">
        <v>18</v>
      </c>
      <c r="N179">
        <v>38260</v>
      </c>
      <c r="O179">
        <v>323.2</v>
      </c>
      <c r="P179">
        <v>43710.46</v>
      </c>
      <c r="Q179">
        <v>3</v>
      </c>
    </row>
    <row r="180" spans="1:17" hidden="1" outlineLevel="2" x14ac:dyDescent="0.2">
      <c r="B180">
        <v>389</v>
      </c>
      <c r="C180" t="s">
        <v>15</v>
      </c>
      <c r="D180">
        <v>2007</v>
      </c>
      <c r="E180">
        <v>8</v>
      </c>
      <c r="F180">
        <v>137</v>
      </c>
      <c r="G180">
        <v>523.66999999999996</v>
      </c>
      <c r="H180">
        <v>615.38</v>
      </c>
      <c r="I180">
        <v>312.13</v>
      </c>
      <c r="J180">
        <v>7</v>
      </c>
      <c r="K180">
        <v>567</v>
      </c>
      <c r="L180">
        <v>29918</v>
      </c>
      <c r="M180" t="s">
        <v>18</v>
      </c>
      <c r="N180">
        <v>38260</v>
      </c>
      <c r="O180">
        <v>323.2</v>
      </c>
      <c r="P180">
        <v>43710.46</v>
      </c>
      <c r="Q180">
        <v>3</v>
      </c>
    </row>
    <row r="181" spans="1:17" hidden="1" outlineLevel="2" collapsed="1" x14ac:dyDescent="0.2">
      <c r="B181">
        <v>389</v>
      </c>
      <c r="C181" t="s">
        <v>15</v>
      </c>
      <c r="D181">
        <v>2007</v>
      </c>
      <c r="E181">
        <v>11</v>
      </c>
      <c r="F181">
        <v>543</v>
      </c>
      <c r="G181">
        <v>2190.46</v>
      </c>
      <c r="H181">
        <v>2573.84</v>
      </c>
      <c r="I181">
        <v>900.24</v>
      </c>
      <c r="J181">
        <v>7</v>
      </c>
      <c r="K181">
        <v>567</v>
      </c>
      <c r="L181">
        <v>29918</v>
      </c>
      <c r="M181" t="s">
        <v>18</v>
      </c>
      <c r="N181">
        <v>38260</v>
      </c>
      <c r="O181">
        <v>323.2</v>
      </c>
      <c r="P181">
        <v>43710.46</v>
      </c>
      <c r="Q181">
        <v>3</v>
      </c>
    </row>
    <row r="182" spans="1:17" hidden="1" outlineLevel="2" x14ac:dyDescent="0.2">
      <c r="B182">
        <v>389</v>
      </c>
      <c r="C182" t="s">
        <v>15</v>
      </c>
      <c r="D182">
        <v>2007</v>
      </c>
      <c r="E182">
        <v>12</v>
      </c>
      <c r="F182">
        <v>308</v>
      </c>
      <c r="G182">
        <v>1089.96</v>
      </c>
      <c r="H182">
        <v>1280.72</v>
      </c>
      <c r="I182">
        <v>443.78</v>
      </c>
      <c r="J182">
        <v>7</v>
      </c>
      <c r="K182">
        <v>567</v>
      </c>
      <c r="L182">
        <v>29918</v>
      </c>
      <c r="M182" t="s">
        <v>18</v>
      </c>
      <c r="N182">
        <v>38260</v>
      </c>
      <c r="O182">
        <v>323.2</v>
      </c>
      <c r="P182">
        <v>43710.46</v>
      </c>
      <c r="Q182">
        <v>3</v>
      </c>
    </row>
    <row r="183" spans="1:17" outlineLevel="1" collapsed="1" x14ac:dyDescent="0.2">
      <c r="A183" s="1" t="s">
        <v>66</v>
      </c>
      <c r="B183">
        <f>SUBTOTAL(3,B173:B182)</f>
        <v>10</v>
      </c>
      <c r="Q183">
        <v>3</v>
      </c>
    </row>
    <row r="184" spans="1:17" hidden="1" outlineLevel="2" x14ac:dyDescent="0.2">
      <c r="B184">
        <v>538</v>
      </c>
      <c r="C184" t="s">
        <v>15</v>
      </c>
      <c r="D184">
        <v>2007</v>
      </c>
      <c r="E184">
        <v>1</v>
      </c>
      <c r="F184">
        <v>259</v>
      </c>
      <c r="G184">
        <v>969.67</v>
      </c>
      <c r="H184">
        <v>1139.4000000000001</v>
      </c>
      <c r="I184">
        <v>388.61</v>
      </c>
      <c r="J184">
        <v>16</v>
      </c>
      <c r="K184">
        <v>1140</v>
      </c>
      <c r="L184">
        <v>47018</v>
      </c>
      <c r="M184" t="s">
        <v>18</v>
      </c>
      <c r="N184">
        <v>262555</v>
      </c>
      <c r="O184">
        <v>576.20000000000005</v>
      </c>
      <c r="P184">
        <v>83879.55</v>
      </c>
      <c r="Q184">
        <v>3</v>
      </c>
    </row>
    <row r="185" spans="1:17" hidden="1" outlineLevel="2" x14ac:dyDescent="0.2">
      <c r="B185">
        <v>538</v>
      </c>
      <c r="C185" t="s">
        <v>15</v>
      </c>
      <c r="D185">
        <v>2007</v>
      </c>
      <c r="E185">
        <v>2</v>
      </c>
      <c r="F185">
        <v>183</v>
      </c>
      <c r="G185">
        <v>764.7</v>
      </c>
      <c r="H185">
        <v>898.62</v>
      </c>
      <c r="I185">
        <v>346.04</v>
      </c>
      <c r="J185">
        <v>16</v>
      </c>
      <c r="K185">
        <v>1140</v>
      </c>
      <c r="L185">
        <v>47018</v>
      </c>
      <c r="M185" t="s">
        <v>18</v>
      </c>
      <c r="N185">
        <v>262555</v>
      </c>
      <c r="O185">
        <v>576.20000000000005</v>
      </c>
      <c r="P185">
        <v>83879.55</v>
      </c>
      <c r="Q185">
        <v>3</v>
      </c>
    </row>
    <row r="186" spans="1:17" hidden="1" outlineLevel="2" x14ac:dyDescent="0.2">
      <c r="B186">
        <v>538</v>
      </c>
      <c r="C186" t="s">
        <v>15</v>
      </c>
      <c r="D186">
        <v>2007</v>
      </c>
      <c r="E186">
        <v>3</v>
      </c>
      <c r="F186">
        <v>205</v>
      </c>
      <c r="G186">
        <v>783.25</v>
      </c>
      <c r="H186">
        <v>920.32</v>
      </c>
      <c r="I186">
        <v>320.39999999999998</v>
      </c>
      <c r="J186">
        <v>16</v>
      </c>
      <c r="K186">
        <v>1140</v>
      </c>
      <c r="L186">
        <v>47018</v>
      </c>
      <c r="M186" t="s">
        <v>18</v>
      </c>
      <c r="N186">
        <v>262555</v>
      </c>
      <c r="O186">
        <v>576.20000000000005</v>
      </c>
      <c r="P186">
        <v>83879.55</v>
      </c>
      <c r="Q186">
        <v>3</v>
      </c>
    </row>
    <row r="187" spans="1:17" hidden="1" outlineLevel="2" x14ac:dyDescent="0.2">
      <c r="B187">
        <v>538</v>
      </c>
      <c r="C187" t="s">
        <v>15</v>
      </c>
      <c r="D187">
        <v>2007</v>
      </c>
      <c r="E187">
        <v>4</v>
      </c>
      <c r="F187">
        <v>302</v>
      </c>
      <c r="G187">
        <v>1305.7</v>
      </c>
      <c r="H187">
        <v>1534.28</v>
      </c>
      <c r="I187">
        <v>595.72</v>
      </c>
      <c r="J187">
        <v>16</v>
      </c>
      <c r="K187">
        <v>1140</v>
      </c>
      <c r="L187">
        <v>47018</v>
      </c>
      <c r="M187" t="s">
        <v>18</v>
      </c>
      <c r="N187">
        <v>262555</v>
      </c>
      <c r="O187">
        <v>576.20000000000005</v>
      </c>
      <c r="P187">
        <v>83879.55</v>
      </c>
      <c r="Q187">
        <v>3</v>
      </c>
    </row>
    <row r="188" spans="1:17" hidden="1" outlineLevel="2" x14ac:dyDescent="0.2">
      <c r="B188">
        <v>538</v>
      </c>
      <c r="C188" t="s">
        <v>15</v>
      </c>
      <c r="D188">
        <v>2007</v>
      </c>
      <c r="E188">
        <v>5</v>
      </c>
      <c r="F188">
        <v>453</v>
      </c>
      <c r="G188">
        <v>1840.91</v>
      </c>
      <c r="H188">
        <v>2163.14</v>
      </c>
      <c r="I188">
        <v>803.99</v>
      </c>
      <c r="J188">
        <v>16</v>
      </c>
      <c r="K188">
        <v>1140</v>
      </c>
      <c r="L188">
        <v>47018</v>
      </c>
      <c r="M188" t="s">
        <v>18</v>
      </c>
      <c r="N188">
        <v>262555</v>
      </c>
      <c r="O188">
        <v>576.20000000000005</v>
      </c>
      <c r="P188">
        <v>83879.55</v>
      </c>
      <c r="Q188">
        <v>3</v>
      </c>
    </row>
    <row r="189" spans="1:17" hidden="1" outlineLevel="2" collapsed="1" x14ac:dyDescent="0.2">
      <c r="B189">
        <v>538</v>
      </c>
      <c r="C189" t="s">
        <v>15</v>
      </c>
      <c r="D189">
        <v>2007</v>
      </c>
      <c r="E189">
        <v>6</v>
      </c>
      <c r="F189">
        <v>531</v>
      </c>
      <c r="G189">
        <v>2105.0300000000002</v>
      </c>
      <c r="H189">
        <v>2473.4899999999998</v>
      </c>
      <c r="I189">
        <v>810.49</v>
      </c>
      <c r="J189">
        <v>16</v>
      </c>
      <c r="K189">
        <v>1140</v>
      </c>
      <c r="L189">
        <v>47018</v>
      </c>
      <c r="M189" t="s">
        <v>18</v>
      </c>
      <c r="N189">
        <v>262555</v>
      </c>
      <c r="O189">
        <v>576.20000000000005</v>
      </c>
      <c r="P189">
        <v>83879.55</v>
      </c>
    </row>
    <row r="190" spans="1:17" hidden="1" outlineLevel="2" x14ac:dyDescent="0.2">
      <c r="B190">
        <v>538</v>
      </c>
      <c r="C190" t="s">
        <v>15</v>
      </c>
      <c r="D190">
        <v>2007</v>
      </c>
      <c r="E190">
        <v>7</v>
      </c>
      <c r="F190">
        <v>406</v>
      </c>
      <c r="G190">
        <v>1587.27</v>
      </c>
      <c r="H190">
        <v>1865.21</v>
      </c>
      <c r="I190">
        <v>600.98</v>
      </c>
      <c r="J190">
        <v>16</v>
      </c>
      <c r="K190">
        <v>1140</v>
      </c>
      <c r="L190">
        <v>47018</v>
      </c>
      <c r="M190" t="s">
        <v>18</v>
      </c>
      <c r="N190">
        <v>262555</v>
      </c>
      <c r="O190">
        <v>576.20000000000005</v>
      </c>
      <c r="P190">
        <v>83879.55</v>
      </c>
      <c r="Q190">
        <v>2</v>
      </c>
    </row>
    <row r="191" spans="1:17" hidden="1" outlineLevel="2" x14ac:dyDescent="0.2">
      <c r="B191">
        <v>538</v>
      </c>
      <c r="C191" t="s">
        <v>15</v>
      </c>
      <c r="D191">
        <v>2007</v>
      </c>
      <c r="E191">
        <v>8</v>
      </c>
      <c r="F191">
        <v>548</v>
      </c>
      <c r="G191">
        <v>2111.69</v>
      </c>
      <c r="H191">
        <v>2481.34</v>
      </c>
      <c r="I191">
        <v>861.03</v>
      </c>
      <c r="J191">
        <v>16</v>
      </c>
      <c r="K191">
        <v>1140</v>
      </c>
      <c r="L191">
        <v>47018</v>
      </c>
      <c r="M191" t="s">
        <v>18</v>
      </c>
      <c r="N191">
        <v>262555</v>
      </c>
      <c r="O191">
        <v>576.20000000000005</v>
      </c>
      <c r="P191">
        <v>83879.55</v>
      </c>
      <c r="Q191">
        <v>2</v>
      </c>
    </row>
    <row r="192" spans="1:17" hidden="1" outlineLevel="2" x14ac:dyDescent="0.2">
      <c r="B192">
        <v>538</v>
      </c>
      <c r="C192" t="s">
        <v>15</v>
      </c>
      <c r="D192">
        <v>2007</v>
      </c>
      <c r="E192">
        <v>9</v>
      </c>
      <c r="F192">
        <v>618</v>
      </c>
      <c r="G192">
        <v>2463.35</v>
      </c>
      <c r="H192">
        <v>2894.42</v>
      </c>
      <c r="I192">
        <v>754.22</v>
      </c>
      <c r="J192">
        <v>16</v>
      </c>
      <c r="K192">
        <v>1140</v>
      </c>
      <c r="L192">
        <v>47018</v>
      </c>
      <c r="M192" t="s">
        <v>18</v>
      </c>
      <c r="N192">
        <v>262555</v>
      </c>
      <c r="O192">
        <v>576.20000000000005</v>
      </c>
      <c r="P192">
        <v>83879.55</v>
      </c>
      <c r="Q192">
        <v>2</v>
      </c>
    </row>
    <row r="193" spans="1:17" hidden="1" outlineLevel="2" x14ac:dyDescent="0.2">
      <c r="B193">
        <v>538</v>
      </c>
      <c r="C193" t="s">
        <v>15</v>
      </c>
      <c r="D193">
        <v>2007</v>
      </c>
      <c r="E193">
        <v>12</v>
      </c>
      <c r="F193">
        <v>530</v>
      </c>
      <c r="G193">
        <v>2026.08</v>
      </c>
      <c r="H193">
        <v>2380.8000000000002</v>
      </c>
      <c r="I193">
        <v>606.78</v>
      </c>
      <c r="J193">
        <v>16</v>
      </c>
      <c r="K193">
        <v>1140</v>
      </c>
      <c r="L193">
        <v>47018</v>
      </c>
      <c r="M193" t="s">
        <v>18</v>
      </c>
      <c r="N193">
        <v>262555</v>
      </c>
      <c r="O193">
        <v>576.20000000000005</v>
      </c>
      <c r="P193">
        <v>83879.55</v>
      </c>
      <c r="Q193">
        <v>2</v>
      </c>
    </row>
    <row r="194" spans="1:17" outlineLevel="1" collapsed="1" x14ac:dyDescent="0.2">
      <c r="A194" s="1" t="s">
        <v>76</v>
      </c>
      <c r="B194">
        <f>SUBTOTAL(3,B184:B193)</f>
        <v>10</v>
      </c>
      <c r="Q194">
        <v>2</v>
      </c>
    </row>
    <row r="195" spans="1:17" hidden="1" outlineLevel="2" x14ac:dyDescent="0.2">
      <c r="B195">
        <v>706</v>
      </c>
      <c r="C195" t="s">
        <v>15</v>
      </c>
      <c r="D195">
        <v>2007</v>
      </c>
      <c r="E195">
        <v>1</v>
      </c>
      <c r="F195">
        <v>165</v>
      </c>
      <c r="G195">
        <v>794.38</v>
      </c>
      <c r="H195">
        <v>933.44</v>
      </c>
      <c r="I195">
        <v>342.82</v>
      </c>
      <c r="J195">
        <v>4</v>
      </c>
      <c r="K195">
        <v>215</v>
      </c>
      <c r="L195">
        <v>44772</v>
      </c>
      <c r="M195" t="s">
        <v>16</v>
      </c>
      <c r="N195">
        <v>1191469</v>
      </c>
      <c r="O195">
        <v>125</v>
      </c>
      <c r="P195">
        <v>57067.45</v>
      </c>
      <c r="Q195">
        <v>2</v>
      </c>
    </row>
    <row r="196" spans="1:17" hidden="1" outlineLevel="2" x14ac:dyDescent="0.2">
      <c r="B196">
        <v>706</v>
      </c>
      <c r="C196" t="s">
        <v>15</v>
      </c>
      <c r="D196">
        <v>2007</v>
      </c>
      <c r="E196">
        <v>2</v>
      </c>
      <c r="F196">
        <v>162</v>
      </c>
      <c r="G196">
        <v>908.9</v>
      </c>
      <c r="H196">
        <v>1067.99</v>
      </c>
      <c r="I196">
        <v>450.17</v>
      </c>
      <c r="J196">
        <v>4</v>
      </c>
      <c r="K196">
        <v>215</v>
      </c>
      <c r="L196">
        <v>44772</v>
      </c>
      <c r="M196" t="s">
        <v>16</v>
      </c>
      <c r="N196">
        <v>1191469</v>
      </c>
      <c r="O196">
        <v>125</v>
      </c>
      <c r="P196">
        <v>57067.45</v>
      </c>
      <c r="Q196">
        <v>2</v>
      </c>
    </row>
    <row r="197" spans="1:17" hidden="1" outlineLevel="2" x14ac:dyDescent="0.2">
      <c r="B197">
        <v>706</v>
      </c>
      <c r="C197" t="s">
        <v>15</v>
      </c>
      <c r="D197">
        <v>2007</v>
      </c>
      <c r="E197">
        <v>3</v>
      </c>
      <c r="F197">
        <v>159</v>
      </c>
      <c r="G197">
        <v>754.28</v>
      </c>
      <c r="H197">
        <v>886.35</v>
      </c>
      <c r="I197">
        <v>311.83999999999997</v>
      </c>
      <c r="J197">
        <v>4</v>
      </c>
      <c r="K197">
        <v>215</v>
      </c>
      <c r="L197">
        <v>44772</v>
      </c>
      <c r="M197" t="s">
        <v>16</v>
      </c>
      <c r="N197">
        <v>1191469</v>
      </c>
      <c r="O197">
        <v>125</v>
      </c>
      <c r="P197">
        <v>57067.45</v>
      </c>
      <c r="Q197">
        <v>2</v>
      </c>
    </row>
    <row r="198" spans="1:17" hidden="1" outlineLevel="2" x14ac:dyDescent="0.2">
      <c r="B198">
        <v>706</v>
      </c>
      <c r="C198" t="s">
        <v>15</v>
      </c>
      <c r="D198">
        <v>2007</v>
      </c>
      <c r="E198">
        <v>4</v>
      </c>
      <c r="F198">
        <v>167</v>
      </c>
      <c r="G198">
        <v>769.45</v>
      </c>
      <c r="H198">
        <v>904.19</v>
      </c>
      <c r="I198">
        <v>286.70999999999998</v>
      </c>
      <c r="J198">
        <v>4</v>
      </c>
      <c r="K198">
        <v>215</v>
      </c>
      <c r="L198">
        <v>44772</v>
      </c>
      <c r="M198" t="s">
        <v>16</v>
      </c>
      <c r="N198">
        <v>1191469</v>
      </c>
      <c r="O198">
        <v>125</v>
      </c>
      <c r="P198">
        <v>57067.45</v>
      </c>
      <c r="Q198">
        <v>2</v>
      </c>
    </row>
    <row r="199" spans="1:17" hidden="1" outlineLevel="2" x14ac:dyDescent="0.2">
      <c r="B199">
        <v>706</v>
      </c>
      <c r="C199" t="s">
        <v>15</v>
      </c>
      <c r="D199">
        <v>2007</v>
      </c>
      <c r="E199">
        <v>5</v>
      </c>
      <c r="F199">
        <v>311</v>
      </c>
      <c r="G199">
        <v>1409.73</v>
      </c>
      <c r="H199">
        <v>1656.52</v>
      </c>
      <c r="I199">
        <v>554.17999999999995</v>
      </c>
      <c r="J199">
        <v>4</v>
      </c>
      <c r="K199">
        <v>215</v>
      </c>
      <c r="L199">
        <v>44772</v>
      </c>
      <c r="M199" t="s">
        <v>16</v>
      </c>
      <c r="N199">
        <v>1191469</v>
      </c>
      <c r="O199">
        <v>125</v>
      </c>
      <c r="P199">
        <v>57067.45</v>
      </c>
      <c r="Q199">
        <v>2</v>
      </c>
    </row>
    <row r="200" spans="1:17" hidden="1" outlineLevel="2" collapsed="1" x14ac:dyDescent="0.2">
      <c r="B200">
        <v>706</v>
      </c>
      <c r="C200" t="s">
        <v>15</v>
      </c>
      <c r="D200">
        <v>2007</v>
      </c>
      <c r="E200">
        <v>6</v>
      </c>
      <c r="F200">
        <v>346</v>
      </c>
      <c r="G200">
        <v>1429.26</v>
      </c>
      <c r="H200">
        <v>1679.47</v>
      </c>
      <c r="I200">
        <v>523.74</v>
      </c>
      <c r="J200">
        <v>4</v>
      </c>
      <c r="K200">
        <v>215</v>
      </c>
      <c r="L200">
        <v>44772</v>
      </c>
      <c r="M200" t="s">
        <v>16</v>
      </c>
      <c r="N200">
        <v>1191469</v>
      </c>
      <c r="O200">
        <v>125</v>
      </c>
      <c r="P200">
        <v>57067.45</v>
      </c>
    </row>
    <row r="201" spans="1:17" hidden="1" outlineLevel="2" x14ac:dyDescent="0.2">
      <c r="B201">
        <v>706</v>
      </c>
      <c r="C201" t="s">
        <v>15</v>
      </c>
      <c r="D201">
        <v>2007</v>
      </c>
      <c r="E201">
        <v>7</v>
      </c>
      <c r="F201">
        <v>210</v>
      </c>
      <c r="G201">
        <v>964.25</v>
      </c>
      <c r="H201">
        <v>1133.0899999999999</v>
      </c>
      <c r="I201">
        <v>379.89</v>
      </c>
      <c r="J201">
        <v>4</v>
      </c>
      <c r="K201">
        <v>215</v>
      </c>
      <c r="L201">
        <v>44772</v>
      </c>
      <c r="M201" t="s">
        <v>16</v>
      </c>
      <c r="N201">
        <v>1191469</v>
      </c>
      <c r="O201">
        <v>125</v>
      </c>
      <c r="P201">
        <v>57067.45</v>
      </c>
      <c r="Q201">
        <v>1</v>
      </c>
    </row>
    <row r="202" spans="1:17" hidden="1" outlineLevel="2" x14ac:dyDescent="0.2">
      <c r="B202">
        <v>706</v>
      </c>
      <c r="C202" t="s">
        <v>15</v>
      </c>
      <c r="D202">
        <v>2007</v>
      </c>
      <c r="E202">
        <v>8</v>
      </c>
      <c r="F202">
        <v>219</v>
      </c>
      <c r="G202">
        <v>932.04</v>
      </c>
      <c r="H202">
        <v>1095.24</v>
      </c>
      <c r="I202">
        <v>402.8</v>
      </c>
      <c r="J202">
        <v>4</v>
      </c>
      <c r="K202">
        <v>215</v>
      </c>
      <c r="L202">
        <v>44772</v>
      </c>
      <c r="M202" t="s">
        <v>16</v>
      </c>
      <c r="N202">
        <v>1191469</v>
      </c>
      <c r="O202">
        <v>125</v>
      </c>
      <c r="P202">
        <v>57067.45</v>
      </c>
      <c r="Q202">
        <v>1</v>
      </c>
    </row>
    <row r="203" spans="1:17" hidden="1" outlineLevel="2" x14ac:dyDescent="0.2">
      <c r="B203">
        <v>706</v>
      </c>
      <c r="C203" t="s">
        <v>15</v>
      </c>
      <c r="D203">
        <v>2007</v>
      </c>
      <c r="E203">
        <v>9</v>
      </c>
      <c r="F203">
        <v>524</v>
      </c>
      <c r="G203">
        <v>2138.56</v>
      </c>
      <c r="H203">
        <v>2512.9299999999998</v>
      </c>
      <c r="I203">
        <v>732.09</v>
      </c>
      <c r="J203">
        <v>4</v>
      </c>
      <c r="K203">
        <v>215</v>
      </c>
      <c r="L203">
        <v>44772</v>
      </c>
      <c r="M203" t="s">
        <v>16</v>
      </c>
      <c r="N203">
        <v>1191469</v>
      </c>
      <c r="O203">
        <v>125</v>
      </c>
      <c r="P203">
        <v>57067.45</v>
      </c>
      <c r="Q203">
        <v>1</v>
      </c>
    </row>
    <row r="204" spans="1:17" hidden="1" outlineLevel="2" x14ac:dyDescent="0.2">
      <c r="B204">
        <v>706</v>
      </c>
      <c r="C204" t="s">
        <v>15</v>
      </c>
      <c r="D204">
        <v>2007</v>
      </c>
      <c r="E204">
        <v>12</v>
      </c>
      <c r="F204">
        <v>544</v>
      </c>
      <c r="G204">
        <v>2201.9299999999998</v>
      </c>
      <c r="H204">
        <v>2587.36</v>
      </c>
      <c r="I204">
        <v>637.27</v>
      </c>
      <c r="J204">
        <v>4</v>
      </c>
      <c r="K204">
        <v>215</v>
      </c>
      <c r="L204">
        <v>44772</v>
      </c>
      <c r="M204" t="s">
        <v>16</v>
      </c>
      <c r="N204">
        <v>1191469</v>
      </c>
      <c r="O204">
        <v>125</v>
      </c>
      <c r="P204">
        <v>57067.45</v>
      </c>
      <c r="Q204">
        <v>1</v>
      </c>
    </row>
    <row r="205" spans="1:17" outlineLevel="1" collapsed="1" x14ac:dyDescent="0.2">
      <c r="A205" s="1" t="s">
        <v>89</v>
      </c>
      <c r="B205">
        <f>SUBTOTAL(3,B195:B204)</f>
        <v>10</v>
      </c>
      <c r="Q205">
        <v>1</v>
      </c>
    </row>
    <row r="206" spans="1:17" hidden="1" outlineLevel="2" x14ac:dyDescent="0.2">
      <c r="B206">
        <v>785</v>
      </c>
      <c r="C206" t="s">
        <v>15</v>
      </c>
      <c r="D206">
        <v>2007</v>
      </c>
      <c r="E206">
        <v>1</v>
      </c>
      <c r="F206">
        <v>212</v>
      </c>
      <c r="G206">
        <v>1004.64</v>
      </c>
      <c r="H206">
        <v>1180.51</v>
      </c>
      <c r="I206">
        <v>503</v>
      </c>
      <c r="J206">
        <v>12</v>
      </c>
      <c r="K206">
        <v>1067</v>
      </c>
      <c r="L206">
        <v>67543</v>
      </c>
      <c r="M206" t="s">
        <v>18</v>
      </c>
      <c r="N206">
        <v>281859</v>
      </c>
      <c r="O206">
        <v>658.7</v>
      </c>
      <c r="P206">
        <v>136552.41</v>
      </c>
      <c r="Q206">
        <v>1</v>
      </c>
    </row>
    <row r="207" spans="1:17" hidden="1" outlineLevel="2" collapsed="1" x14ac:dyDescent="0.2">
      <c r="B207">
        <v>785</v>
      </c>
      <c r="C207" t="s">
        <v>15</v>
      </c>
      <c r="D207">
        <v>2007</v>
      </c>
      <c r="E207">
        <v>2</v>
      </c>
      <c r="F207">
        <v>200</v>
      </c>
      <c r="G207">
        <v>931.75</v>
      </c>
      <c r="H207">
        <v>1094.8</v>
      </c>
      <c r="I207">
        <v>462.57</v>
      </c>
      <c r="J207">
        <v>12</v>
      </c>
      <c r="K207">
        <v>1067</v>
      </c>
      <c r="L207">
        <v>67543</v>
      </c>
      <c r="M207" t="s">
        <v>18</v>
      </c>
      <c r="N207">
        <v>281859</v>
      </c>
      <c r="O207">
        <v>658.7</v>
      </c>
      <c r="P207">
        <v>136552.41</v>
      </c>
      <c r="Q207">
        <v>1</v>
      </c>
    </row>
    <row r="208" spans="1:17" hidden="1" outlineLevel="2" x14ac:dyDescent="0.2">
      <c r="B208">
        <v>785</v>
      </c>
      <c r="C208" t="s">
        <v>15</v>
      </c>
      <c r="D208">
        <v>2007</v>
      </c>
      <c r="E208">
        <v>3</v>
      </c>
      <c r="F208">
        <v>150</v>
      </c>
      <c r="G208">
        <v>680.22</v>
      </c>
      <c r="H208">
        <v>799.3</v>
      </c>
      <c r="I208">
        <v>332.14</v>
      </c>
      <c r="J208">
        <v>12</v>
      </c>
      <c r="K208">
        <v>1067</v>
      </c>
      <c r="L208">
        <v>67543</v>
      </c>
      <c r="M208" t="s">
        <v>18</v>
      </c>
      <c r="N208">
        <v>281859</v>
      </c>
      <c r="O208">
        <v>658.7</v>
      </c>
      <c r="P208">
        <v>136552.41</v>
      </c>
      <c r="Q208">
        <v>1</v>
      </c>
    </row>
    <row r="209" spans="1:17" hidden="1" outlineLevel="2" x14ac:dyDescent="0.2">
      <c r="B209">
        <v>785</v>
      </c>
      <c r="C209" t="s">
        <v>15</v>
      </c>
      <c r="D209">
        <v>2007</v>
      </c>
      <c r="E209">
        <v>4</v>
      </c>
      <c r="F209">
        <v>139</v>
      </c>
      <c r="G209">
        <v>571.35</v>
      </c>
      <c r="H209">
        <v>671.43</v>
      </c>
      <c r="I209">
        <v>318.26</v>
      </c>
      <c r="J209">
        <v>12</v>
      </c>
      <c r="K209">
        <v>1067</v>
      </c>
      <c r="L209">
        <v>67543</v>
      </c>
      <c r="M209" t="s">
        <v>18</v>
      </c>
      <c r="N209">
        <v>281859</v>
      </c>
      <c r="O209">
        <v>658.7</v>
      </c>
      <c r="P209">
        <v>136552.41</v>
      </c>
      <c r="Q209">
        <v>1</v>
      </c>
    </row>
    <row r="210" spans="1:17" hidden="1" outlineLevel="2" x14ac:dyDescent="0.2">
      <c r="B210">
        <v>785</v>
      </c>
      <c r="C210" t="s">
        <v>15</v>
      </c>
      <c r="D210">
        <v>2007</v>
      </c>
      <c r="E210">
        <v>5</v>
      </c>
      <c r="F210">
        <v>377</v>
      </c>
      <c r="G210">
        <v>1831.5</v>
      </c>
      <c r="H210">
        <v>2152.13</v>
      </c>
      <c r="I210">
        <v>825.61</v>
      </c>
      <c r="J210">
        <v>12</v>
      </c>
      <c r="K210">
        <v>1067</v>
      </c>
      <c r="L210">
        <v>67543</v>
      </c>
      <c r="M210" t="s">
        <v>18</v>
      </c>
      <c r="N210">
        <v>281859</v>
      </c>
      <c r="O210">
        <v>658.7</v>
      </c>
      <c r="P210">
        <v>136552.41</v>
      </c>
      <c r="Q210">
        <v>1</v>
      </c>
    </row>
    <row r="211" spans="1:17" hidden="1" outlineLevel="2" x14ac:dyDescent="0.2">
      <c r="B211">
        <v>785</v>
      </c>
      <c r="C211" t="s">
        <v>15</v>
      </c>
      <c r="D211">
        <v>2007</v>
      </c>
      <c r="E211">
        <v>6</v>
      </c>
      <c r="F211">
        <v>425</v>
      </c>
      <c r="G211">
        <v>1961.39</v>
      </c>
      <c r="H211">
        <v>2304.69</v>
      </c>
      <c r="I211">
        <v>812.81</v>
      </c>
      <c r="J211">
        <v>12</v>
      </c>
      <c r="K211">
        <v>1067</v>
      </c>
      <c r="L211">
        <v>67543</v>
      </c>
      <c r="M211" t="s">
        <v>18</v>
      </c>
      <c r="N211">
        <v>281859</v>
      </c>
      <c r="O211">
        <v>658.7</v>
      </c>
      <c r="P211">
        <v>136552.41</v>
      </c>
      <c r="Q211">
        <v>1</v>
      </c>
    </row>
    <row r="212" spans="1:17" hidden="1" outlineLevel="2" collapsed="1" x14ac:dyDescent="0.2">
      <c r="B212">
        <v>785</v>
      </c>
      <c r="C212" t="s">
        <v>15</v>
      </c>
      <c r="D212">
        <v>2007</v>
      </c>
      <c r="E212">
        <v>7</v>
      </c>
      <c r="F212">
        <v>312</v>
      </c>
      <c r="G212">
        <v>1360.85</v>
      </c>
      <c r="H212">
        <v>1599.11</v>
      </c>
      <c r="I212">
        <v>638.27</v>
      </c>
      <c r="J212">
        <v>12</v>
      </c>
      <c r="K212">
        <v>1067</v>
      </c>
      <c r="L212">
        <v>67543</v>
      </c>
      <c r="M212" t="s">
        <v>18</v>
      </c>
      <c r="N212">
        <v>281859</v>
      </c>
      <c r="O212">
        <v>658.7</v>
      </c>
      <c r="P212">
        <v>136552.41</v>
      </c>
    </row>
    <row r="213" spans="1:17" hidden="1" outlineLevel="2" x14ac:dyDescent="0.2">
      <c r="B213">
        <v>785</v>
      </c>
      <c r="C213" t="s">
        <v>15</v>
      </c>
      <c r="D213">
        <v>2007</v>
      </c>
      <c r="E213">
        <v>8</v>
      </c>
      <c r="F213">
        <v>354</v>
      </c>
      <c r="G213">
        <v>1469.83</v>
      </c>
      <c r="H213">
        <v>1727.26</v>
      </c>
      <c r="I213">
        <v>627.46</v>
      </c>
      <c r="J213">
        <v>12</v>
      </c>
      <c r="K213">
        <v>1067</v>
      </c>
      <c r="L213">
        <v>67543</v>
      </c>
      <c r="M213" t="s">
        <v>18</v>
      </c>
      <c r="N213">
        <v>281859</v>
      </c>
      <c r="O213">
        <v>658.7</v>
      </c>
      <c r="P213">
        <v>136552.41</v>
      </c>
      <c r="Q213">
        <v>2</v>
      </c>
    </row>
    <row r="214" spans="1:17" hidden="1" outlineLevel="2" x14ac:dyDescent="0.2">
      <c r="B214">
        <v>785</v>
      </c>
      <c r="C214" t="s">
        <v>15</v>
      </c>
      <c r="D214">
        <v>2007</v>
      </c>
      <c r="E214">
        <v>9</v>
      </c>
      <c r="F214">
        <v>449</v>
      </c>
      <c r="G214">
        <v>1818.2</v>
      </c>
      <c r="H214">
        <v>2136.4899999999998</v>
      </c>
      <c r="I214">
        <v>809.16</v>
      </c>
      <c r="J214">
        <v>12</v>
      </c>
      <c r="K214">
        <v>1067</v>
      </c>
      <c r="L214">
        <v>67543</v>
      </c>
      <c r="M214" t="s">
        <v>18</v>
      </c>
      <c r="N214">
        <v>281859</v>
      </c>
      <c r="O214">
        <v>658.7</v>
      </c>
      <c r="P214">
        <v>136552.41</v>
      </c>
      <c r="Q214">
        <v>2</v>
      </c>
    </row>
    <row r="215" spans="1:17" hidden="1" outlineLevel="2" x14ac:dyDescent="0.2">
      <c r="B215">
        <v>785</v>
      </c>
      <c r="C215" t="s">
        <v>15</v>
      </c>
      <c r="D215">
        <v>2007</v>
      </c>
      <c r="E215">
        <v>12</v>
      </c>
      <c r="F215">
        <v>690</v>
      </c>
      <c r="G215">
        <v>2773.54</v>
      </c>
      <c r="H215">
        <v>3259.03</v>
      </c>
      <c r="I215">
        <v>962.9</v>
      </c>
      <c r="J215">
        <v>12</v>
      </c>
      <c r="K215">
        <v>1067</v>
      </c>
      <c r="L215">
        <v>67543</v>
      </c>
      <c r="M215" t="s">
        <v>18</v>
      </c>
      <c r="N215">
        <v>281859</v>
      </c>
      <c r="O215">
        <v>658.7</v>
      </c>
      <c r="P215">
        <v>136552.41</v>
      </c>
      <c r="Q215">
        <v>2</v>
      </c>
    </row>
    <row r="216" spans="1:17" outlineLevel="1" collapsed="1" x14ac:dyDescent="0.2">
      <c r="A216" s="1" t="s">
        <v>93</v>
      </c>
      <c r="B216">
        <f>SUBTOTAL(3,B206:B215)</f>
        <v>10</v>
      </c>
      <c r="Q216">
        <v>2</v>
      </c>
    </row>
    <row r="217" spans="1:17" hidden="1" outlineLevel="2" x14ac:dyDescent="0.2">
      <c r="B217">
        <v>850</v>
      </c>
      <c r="C217" t="s">
        <v>15</v>
      </c>
      <c r="D217">
        <v>2007</v>
      </c>
      <c r="E217">
        <v>1</v>
      </c>
      <c r="F217">
        <v>299</v>
      </c>
      <c r="G217">
        <v>1402.31</v>
      </c>
      <c r="H217">
        <v>1647.85</v>
      </c>
      <c r="I217">
        <v>668.02</v>
      </c>
      <c r="J217">
        <v>12</v>
      </c>
      <c r="K217">
        <v>658</v>
      </c>
      <c r="L217">
        <v>40572</v>
      </c>
      <c r="M217" t="s">
        <v>18</v>
      </c>
      <c r="N217">
        <v>133236</v>
      </c>
      <c r="O217">
        <v>378.2</v>
      </c>
      <c r="P217">
        <v>72853.679999999993</v>
      </c>
      <c r="Q217">
        <v>2</v>
      </c>
    </row>
    <row r="218" spans="1:17" hidden="1" outlineLevel="2" x14ac:dyDescent="0.2">
      <c r="B218">
        <v>850</v>
      </c>
      <c r="C218" t="s">
        <v>15</v>
      </c>
      <c r="D218">
        <v>2007</v>
      </c>
      <c r="E218">
        <v>2</v>
      </c>
      <c r="F218">
        <v>145</v>
      </c>
      <c r="G218">
        <v>615.97</v>
      </c>
      <c r="H218">
        <v>723.83</v>
      </c>
      <c r="I218">
        <v>334.18</v>
      </c>
      <c r="J218">
        <v>12</v>
      </c>
      <c r="K218">
        <v>658</v>
      </c>
      <c r="L218">
        <v>40572</v>
      </c>
      <c r="M218" t="s">
        <v>18</v>
      </c>
      <c r="N218">
        <v>133236</v>
      </c>
      <c r="O218">
        <v>378.2</v>
      </c>
      <c r="P218">
        <v>72853.679999999993</v>
      </c>
      <c r="Q218">
        <v>2</v>
      </c>
    </row>
    <row r="219" spans="1:17" hidden="1" outlineLevel="2" x14ac:dyDescent="0.2">
      <c r="B219">
        <v>850</v>
      </c>
      <c r="C219" t="s">
        <v>15</v>
      </c>
      <c r="D219">
        <v>2007</v>
      </c>
      <c r="E219">
        <v>3</v>
      </c>
      <c r="F219">
        <v>203</v>
      </c>
      <c r="G219">
        <v>987.28</v>
      </c>
      <c r="H219">
        <v>1160.0999999999999</v>
      </c>
      <c r="I219">
        <v>514.38</v>
      </c>
      <c r="J219">
        <v>12</v>
      </c>
      <c r="K219">
        <v>658</v>
      </c>
      <c r="L219">
        <v>40572</v>
      </c>
      <c r="M219" t="s">
        <v>18</v>
      </c>
      <c r="N219">
        <v>133236</v>
      </c>
      <c r="O219">
        <v>378.2</v>
      </c>
      <c r="P219">
        <v>72853.679999999993</v>
      </c>
      <c r="Q219">
        <v>2</v>
      </c>
    </row>
    <row r="220" spans="1:17" hidden="1" outlineLevel="2" collapsed="1" x14ac:dyDescent="0.2">
      <c r="B220">
        <v>850</v>
      </c>
      <c r="C220" t="s">
        <v>15</v>
      </c>
      <c r="D220">
        <v>2007</v>
      </c>
      <c r="E220">
        <v>4</v>
      </c>
      <c r="F220">
        <v>179</v>
      </c>
      <c r="G220">
        <v>945.54</v>
      </c>
      <c r="H220">
        <v>1111.02</v>
      </c>
      <c r="I220">
        <v>433.18</v>
      </c>
      <c r="J220">
        <v>12</v>
      </c>
      <c r="K220">
        <v>658</v>
      </c>
      <c r="L220">
        <v>40572</v>
      </c>
      <c r="M220" t="s">
        <v>18</v>
      </c>
      <c r="N220">
        <v>133236</v>
      </c>
      <c r="O220">
        <v>378.2</v>
      </c>
      <c r="P220">
        <v>72853.679999999993</v>
      </c>
      <c r="Q220">
        <v>2</v>
      </c>
    </row>
    <row r="221" spans="1:17" hidden="1" outlineLevel="2" x14ac:dyDescent="0.2">
      <c r="B221">
        <v>850</v>
      </c>
      <c r="C221" t="s">
        <v>15</v>
      </c>
      <c r="D221">
        <v>2007</v>
      </c>
      <c r="E221">
        <v>5</v>
      </c>
      <c r="F221">
        <v>398</v>
      </c>
      <c r="G221">
        <v>1951.06</v>
      </c>
      <c r="H221">
        <v>2292.56</v>
      </c>
      <c r="I221">
        <v>913.09</v>
      </c>
      <c r="J221">
        <v>12</v>
      </c>
      <c r="K221">
        <v>658</v>
      </c>
      <c r="L221">
        <v>40572</v>
      </c>
      <c r="M221" t="s">
        <v>18</v>
      </c>
      <c r="N221">
        <v>133236</v>
      </c>
      <c r="O221">
        <v>378.2</v>
      </c>
      <c r="P221">
        <v>72853.679999999993</v>
      </c>
      <c r="Q221">
        <v>2</v>
      </c>
    </row>
    <row r="222" spans="1:17" hidden="1" outlineLevel="2" collapsed="1" x14ac:dyDescent="0.2">
      <c r="B222">
        <v>850</v>
      </c>
      <c r="C222" t="s">
        <v>15</v>
      </c>
      <c r="D222">
        <v>2007</v>
      </c>
      <c r="E222">
        <v>6</v>
      </c>
      <c r="F222">
        <v>407</v>
      </c>
      <c r="G222">
        <v>1946.88</v>
      </c>
      <c r="H222">
        <v>2287.63</v>
      </c>
      <c r="I222">
        <v>820.23</v>
      </c>
      <c r="J222">
        <v>12</v>
      </c>
      <c r="K222">
        <v>658</v>
      </c>
      <c r="L222">
        <v>40572</v>
      </c>
      <c r="M222" t="s">
        <v>18</v>
      </c>
      <c r="N222">
        <v>133236</v>
      </c>
      <c r="O222">
        <v>378.2</v>
      </c>
      <c r="P222">
        <v>72853.679999999993</v>
      </c>
    </row>
    <row r="223" spans="1:17" hidden="1" outlineLevel="2" x14ac:dyDescent="0.2">
      <c r="B223">
        <v>850</v>
      </c>
      <c r="C223" t="s">
        <v>15</v>
      </c>
      <c r="D223">
        <v>2007</v>
      </c>
      <c r="E223">
        <v>7</v>
      </c>
      <c r="F223">
        <v>281</v>
      </c>
      <c r="G223">
        <v>1367.13</v>
      </c>
      <c r="H223">
        <v>1606.53</v>
      </c>
      <c r="I223">
        <v>664.98</v>
      </c>
      <c r="J223">
        <v>12</v>
      </c>
      <c r="K223">
        <v>658</v>
      </c>
      <c r="L223">
        <v>40572</v>
      </c>
      <c r="M223" t="s">
        <v>18</v>
      </c>
      <c r="N223">
        <v>133236</v>
      </c>
      <c r="O223">
        <v>378.2</v>
      </c>
      <c r="P223">
        <v>72853.679999999993</v>
      </c>
      <c r="Q223">
        <v>2</v>
      </c>
    </row>
    <row r="224" spans="1:17" hidden="1" outlineLevel="2" x14ac:dyDescent="0.2">
      <c r="B224">
        <v>850</v>
      </c>
      <c r="C224" t="s">
        <v>15</v>
      </c>
      <c r="D224">
        <v>2007</v>
      </c>
      <c r="E224">
        <v>8</v>
      </c>
      <c r="F224">
        <v>343</v>
      </c>
      <c r="G224">
        <v>1512.54</v>
      </c>
      <c r="H224">
        <v>1777.47</v>
      </c>
      <c r="I224">
        <v>573.47</v>
      </c>
      <c r="J224">
        <v>12</v>
      </c>
      <c r="K224">
        <v>658</v>
      </c>
      <c r="L224">
        <v>40572</v>
      </c>
      <c r="M224" t="s">
        <v>18</v>
      </c>
      <c r="N224">
        <v>133236</v>
      </c>
      <c r="O224">
        <v>378.2</v>
      </c>
      <c r="P224">
        <v>72853.679999999993</v>
      </c>
      <c r="Q224">
        <v>2</v>
      </c>
    </row>
    <row r="225" spans="1:17" hidden="1" outlineLevel="2" x14ac:dyDescent="0.2">
      <c r="B225">
        <v>850</v>
      </c>
      <c r="C225" t="s">
        <v>15</v>
      </c>
      <c r="D225">
        <v>2007</v>
      </c>
      <c r="E225">
        <v>9</v>
      </c>
      <c r="F225">
        <v>582</v>
      </c>
      <c r="G225">
        <v>2537.6</v>
      </c>
      <c r="H225">
        <v>2981.78</v>
      </c>
      <c r="I225">
        <v>819.47</v>
      </c>
      <c r="J225">
        <v>12</v>
      </c>
      <c r="K225">
        <v>658</v>
      </c>
      <c r="L225">
        <v>40572</v>
      </c>
      <c r="M225" t="s">
        <v>18</v>
      </c>
      <c r="N225">
        <v>133236</v>
      </c>
      <c r="O225">
        <v>378.2</v>
      </c>
      <c r="P225">
        <v>72853.679999999993</v>
      </c>
      <c r="Q225">
        <v>2</v>
      </c>
    </row>
    <row r="226" spans="1:17" hidden="1" outlineLevel="2" x14ac:dyDescent="0.2">
      <c r="B226">
        <v>850</v>
      </c>
      <c r="C226" t="s">
        <v>15</v>
      </c>
      <c r="D226">
        <v>2007</v>
      </c>
      <c r="E226">
        <v>12</v>
      </c>
      <c r="F226">
        <v>544</v>
      </c>
      <c r="G226">
        <v>2360.27</v>
      </c>
      <c r="H226">
        <v>2773.5</v>
      </c>
      <c r="I226">
        <v>800.34</v>
      </c>
      <c r="J226">
        <v>12</v>
      </c>
      <c r="K226">
        <v>658</v>
      </c>
      <c r="L226">
        <v>40572</v>
      </c>
      <c r="M226" t="s">
        <v>18</v>
      </c>
      <c r="N226">
        <v>133236</v>
      </c>
      <c r="O226">
        <v>378.2</v>
      </c>
      <c r="P226">
        <v>72853.679999999993</v>
      </c>
      <c r="Q226">
        <v>2</v>
      </c>
    </row>
    <row r="227" spans="1:17" outlineLevel="1" collapsed="1" x14ac:dyDescent="0.2">
      <c r="A227" s="1" t="s">
        <v>97</v>
      </c>
      <c r="B227">
        <f>SUBTOTAL(3,B217:B226)</f>
        <v>10</v>
      </c>
      <c r="Q227">
        <v>2</v>
      </c>
    </row>
    <row r="228" spans="1:17" hidden="1" outlineLevel="2" x14ac:dyDescent="0.2">
      <c r="B228">
        <v>949</v>
      </c>
      <c r="C228" t="s">
        <v>15</v>
      </c>
      <c r="D228">
        <v>2007</v>
      </c>
      <c r="E228">
        <v>1</v>
      </c>
      <c r="F228">
        <v>255</v>
      </c>
      <c r="G228">
        <v>1141.2</v>
      </c>
      <c r="H228">
        <v>1340.92</v>
      </c>
      <c r="I228">
        <v>528.02</v>
      </c>
      <c r="J228">
        <v>12</v>
      </c>
      <c r="K228">
        <v>680</v>
      </c>
      <c r="L228">
        <v>40199</v>
      </c>
      <c r="M228" t="s">
        <v>18</v>
      </c>
      <c r="N228">
        <v>48944</v>
      </c>
      <c r="O228">
        <v>397.2</v>
      </c>
      <c r="P228">
        <v>75838.240000000005</v>
      </c>
      <c r="Q228">
        <v>2</v>
      </c>
    </row>
    <row r="229" spans="1:17" hidden="1" outlineLevel="2" x14ac:dyDescent="0.2">
      <c r="B229">
        <v>949</v>
      </c>
      <c r="C229" t="s">
        <v>15</v>
      </c>
      <c r="D229">
        <v>2007</v>
      </c>
      <c r="E229">
        <v>2</v>
      </c>
      <c r="F229">
        <v>187</v>
      </c>
      <c r="G229">
        <v>806.99</v>
      </c>
      <c r="H229">
        <v>948.23</v>
      </c>
      <c r="I229">
        <v>372.1</v>
      </c>
      <c r="J229">
        <v>12</v>
      </c>
      <c r="K229">
        <v>680</v>
      </c>
      <c r="L229">
        <v>40199</v>
      </c>
      <c r="M229" t="s">
        <v>18</v>
      </c>
      <c r="N229">
        <v>48944</v>
      </c>
      <c r="O229">
        <v>397.2</v>
      </c>
      <c r="P229">
        <v>75838.240000000005</v>
      </c>
      <c r="Q229">
        <v>2</v>
      </c>
    </row>
    <row r="230" spans="1:17" hidden="1" outlineLevel="2" x14ac:dyDescent="0.2">
      <c r="B230">
        <v>949</v>
      </c>
      <c r="C230" t="s">
        <v>15</v>
      </c>
      <c r="D230">
        <v>2007</v>
      </c>
      <c r="E230">
        <v>3</v>
      </c>
      <c r="F230">
        <v>200</v>
      </c>
      <c r="G230">
        <v>980.6</v>
      </c>
      <c r="H230">
        <v>1152.3</v>
      </c>
      <c r="I230">
        <v>438.02</v>
      </c>
      <c r="J230">
        <v>12</v>
      </c>
      <c r="K230">
        <v>680</v>
      </c>
      <c r="L230">
        <v>40199</v>
      </c>
      <c r="M230" t="s">
        <v>18</v>
      </c>
      <c r="N230">
        <v>48944</v>
      </c>
      <c r="O230">
        <v>397.2</v>
      </c>
      <c r="P230">
        <v>75838.240000000005</v>
      </c>
      <c r="Q230">
        <v>2</v>
      </c>
    </row>
    <row r="231" spans="1:17" hidden="1" outlineLevel="2" x14ac:dyDescent="0.2">
      <c r="B231">
        <v>949</v>
      </c>
      <c r="C231" t="s">
        <v>15</v>
      </c>
      <c r="D231">
        <v>2007</v>
      </c>
      <c r="E231">
        <v>4</v>
      </c>
      <c r="F231">
        <v>276</v>
      </c>
      <c r="G231">
        <v>1203.4000000000001</v>
      </c>
      <c r="H231">
        <v>1414</v>
      </c>
      <c r="I231">
        <v>523.21</v>
      </c>
      <c r="J231">
        <v>12</v>
      </c>
      <c r="K231">
        <v>680</v>
      </c>
      <c r="L231">
        <v>40199</v>
      </c>
      <c r="M231" t="s">
        <v>18</v>
      </c>
      <c r="N231">
        <v>48944</v>
      </c>
      <c r="O231">
        <v>397.2</v>
      </c>
      <c r="P231">
        <v>75838.240000000005</v>
      </c>
      <c r="Q231">
        <v>2</v>
      </c>
    </row>
    <row r="232" spans="1:17" hidden="1" outlineLevel="2" x14ac:dyDescent="0.2">
      <c r="B232">
        <v>949</v>
      </c>
      <c r="C232" t="s">
        <v>15</v>
      </c>
      <c r="D232">
        <v>2007</v>
      </c>
      <c r="E232">
        <v>5</v>
      </c>
      <c r="F232">
        <v>418</v>
      </c>
      <c r="G232">
        <v>1929.16</v>
      </c>
      <c r="H232">
        <v>2266.8200000000002</v>
      </c>
      <c r="I232">
        <v>751.66</v>
      </c>
      <c r="J232">
        <v>12</v>
      </c>
      <c r="K232">
        <v>680</v>
      </c>
      <c r="L232">
        <v>40199</v>
      </c>
      <c r="M232" t="s">
        <v>18</v>
      </c>
      <c r="N232">
        <v>48944</v>
      </c>
      <c r="O232">
        <v>397.2</v>
      </c>
      <c r="P232">
        <v>75838.240000000005</v>
      </c>
      <c r="Q232">
        <v>2</v>
      </c>
    </row>
    <row r="233" spans="1:17" hidden="1" outlineLevel="2" collapsed="1" x14ac:dyDescent="0.2">
      <c r="B233">
        <v>949</v>
      </c>
      <c r="C233" t="s">
        <v>15</v>
      </c>
      <c r="D233">
        <v>2007</v>
      </c>
      <c r="E233">
        <v>6</v>
      </c>
      <c r="F233">
        <v>580</v>
      </c>
      <c r="G233">
        <v>2420.84</v>
      </c>
      <c r="H233">
        <v>2844.55</v>
      </c>
      <c r="I233">
        <v>948.38</v>
      </c>
      <c r="J233">
        <v>12</v>
      </c>
      <c r="K233">
        <v>680</v>
      </c>
      <c r="L233">
        <v>40199</v>
      </c>
      <c r="M233" t="s">
        <v>18</v>
      </c>
      <c r="N233">
        <v>48944</v>
      </c>
      <c r="O233">
        <v>397.2</v>
      </c>
      <c r="P233">
        <v>75838.240000000005</v>
      </c>
      <c r="Q233">
        <v>2</v>
      </c>
    </row>
    <row r="234" spans="1:17" hidden="1" outlineLevel="2" x14ac:dyDescent="0.2">
      <c r="B234">
        <v>949</v>
      </c>
      <c r="C234" t="s">
        <v>15</v>
      </c>
      <c r="D234">
        <v>2007</v>
      </c>
      <c r="E234">
        <v>7</v>
      </c>
      <c r="F234">
        <v>343</v>
      </c>
      <c r="G234">
        <v>1456.99</v>
      </c>
      <c r="H234">
        <v>1712.06</v>
      </c>
      <c r="I234">
        <v>755.06</v>
      </c>
      <c r="J234">
        <v>12</v>
      </c>
      <c r="K234">
        <v>680</v>
      </c>
      <c r="L234">
        <v>40199</v>
      </c>
      <c r="M234" t="s">
        <v>18</v>
      </c>
      <c r="N234">
        <v>48944</v>
      </c>
      <c r="O234">
        <v>397.2</v>
      </c>
      <c r="P234">
        <v>75838.240000000005</v>
      </c>
      <c r="Q234">
        <v>2</v>
      </c>
    </row>
    <row r="235" spans="1:17" hidden="1" outlineLevel="2" collapsed="1" x14ac:dyDescent="0.2">
      <c r="B235">
        <v>949</v>
      </c>
      <c r="C235" t="s">
        <v>15</v>
      </c>
      <c r="D235">
        <v>2007</v>
      </c>
      <c r="E235">
        <v>8</v>
      </c>
      <c r="F235">
        <v>335</v>
      </c>
      <c r="G235">
        <v>1381.81</v>
      </c>
      <c r="H235">
        <v>1623.79</v>
      </c>
      <c r="I235">
        <v>470.85</v>
      </c>
      <c r="J235">
        <v>12</v>
      </c>
      <c r="K235">
        <v>680</v>
      </c>
      <c r="L235">
        <v>40199</v>
      </c>
      <c r="M235" t="s">
        <v>18</v>
      </c>
      <c r="N235">
        <v>48944</v>
      </c>
      <c r="O235">
        <v>397.2</v>
      </c>
      <c r="P235">
        <v>75838.240000000005</v>
      </c>
    </row>
    <row r="236" spans="1:17" hidden="1" outlineLevel="2" x14ac:dyDescent="0.2">
      <c r="B236">
        <v>949</v>
      </c>
      <c r="C236" t="s">
        <v>15</v>
      </c>
      <c r="D236">
        <v>2007</v>
      </c>
      <c r="E236">
        <v>9</v>
      </c>
      <c r="F236">
        <v>597</v>
      </c>
      <c r="G236">
        <v>2400.6799999999998</v>
      </c>
      <c r="H236">
        <v>2820.93</v>
      </c>
      <c r="I236">
        <v>1007.11</v>
      </c>
      <c r="J236">
        <v>12</v>
      </c>
      <c r="K236">
        <v>680</v>
      </c>
      <c r="L236">
        <v>40199</v>
      </c>
      <c r="M236" t="s">
        <v>18</v>
      </c>
      <c r="N236">
        <v>48944</v>
      </c>
      <c r="O236">
        <v>397.2</v>
      </c>
      <c r="P236">
        <v>75838.240000000005</v>
      </c>
      <c r="Q236">
        <v>3</v>
      </c>
    </row>
    <row r="237" spans="1:17" hidden="1" outlineLevel="2" x14ac:dyDescent="0.2">
      <c r="B237">
        <v>949</v>
      </c>
      <c r="C237" t="s">
        <v>15</v>
      </c>
      <c r="D237">
        <v>2007</v>
      </c>
      <c r="E237">
        <v>12</v>
      </c>
      <c r="F237">
        <v>610</v>
      </c>
      <c r="G237">
        <v>2423.38</v>
      </c>
      <c r="H237">
        <v>2847.59</v>
      </c>
      <c r="I237">
        <v>899.08</v>
      </c>
      <c r="J237">
        <v>12</v>
      </c>
      <c r="K237">
        <v>680</v>
      </c>
      <c r="L237">
        <v>40199</v>
      </c>
      <c r="M237" t="s">
        <v>18</v>
      </c>
      <c r="N237">
        <v>48944</v>
      </c>
      <c r="O237">
        <v>397.2</v>
      </c>
      <c r="P237">
        <v>75838.240000000005</v>
      </c>
      <c r="Q237">
        <v>3</v>
      </c>
    </row>
    <row r="238" spans="1:17" outlineLevel="1" collapsed="1" x14ac:dyDescent="0.2">
      <c r="A238" s="1" t="s">
        <v>101</v>
      </c>
      <c r="B238">
        <f>SUBTOTAL(3,B228:B237)</f>
        <v>10</v>
      </c>
      <c r="Q238">
        <v>3</v>
      </c>
    </row>
    <row r="239" spans="1:17" hidden="1" outlineLevel="2" collapsed="1" x14ac:dyDescent="0.2">
      <c r="B239">
        <v>1143</v>
      </c>
      <c r="C239" t="s">
        <v>15</v>
      </c>
      <c r="D239">
        <v>2007</v>
      </c>
      <c r="E239">
        <v>1</v>
      </c>
      <c r="F239">
        <v>323</v>
      </c>
      <c r="G239">
        <v>1287.8499999999999</v>
      </c>
      <c r="H239">
        <v>1513.32</v>
      </c>
      <c r="I239">
        <v>806.61</v>
      </c>
      <c r="J239">
        <v>18</v>
      </c>
      <c r="K239">
        <v>1255</v>
      </c>
      <c r="L239">
        <v>70473</v>
      </c>
      <c r="M239" t="s">
        <v>18</v>
      </c>
      <c r="N239">
        <v>155139</v>
      </c>
      <c r="O239">
        <v>639.20000000000005</v>
      </c>
      <c r="P239">
        <v>96352.79</v>
      </c>
    </row>
    <row r="240" spans="1:17" hidden="1" outlineLevel="2" x14ac:dyDescent="0.2">
      <c r="B240">
        <v>1143</v>
      </c>
      <c r="C240" t="s">
        <v>15</v>
      </c>
      <c r="D240">
        <v>2007</v>
      </c>
      <c r="E240">
        <v>2</v>
      </c>
      <c r="F240">
        <v>265</v>
      </c>
      <c r="G240">
        <v>1040.6099999999999</v>
      </c>
      <c r="H240">
        <v>1222.76</v>
      </c>
      <c r="I240">
        <v>545.03</v>
      </c>
      <c r="J240">
        <v>18</v>
      </c>
      <c r="K240">
        <v>1255</v>
      </c>
      <c r="L240">
        <v>70473</v>
      </c>
      <c r="M240" t="s">
        <v>18</v>
      </c>
      <c r="N240">
        <v>155139</v>
      </c>
      <c r="O240">
        <v>639.20000000000005</v>
      </c>
      <c r="P240">
        <v>96352.79</v>
      </c>
      <c r="Q240">
        <v>3</v>
      </c>
    </row>
    <row r="241" spans="1:17" hidden="1" outlineLevel="2" x14ac:dyDescent="0.2">
      <c r="B241">
        <v>1143</v>
      </c>
      <c r="C241" t="s">
        <v>15</v>
      </c>
      <c r="D241">
        <v>2007</v>
      </c>
      <c r="E241">
        <v>3</v>
      </c>
      <c r="F241">
        <v>327</v>
      </c>
      <c r="G241">
        <v>1306.51</v>
      </c>
      <c r="H241">
        <v>1535.21</v>
      </c>
      <c r="I241">
        <v>565.22</v>
      </c>
      <c r="J241">
        <v>18</v>
      </c>
      <c r="K241">
        <v>1255</v>
      </c>
      <c r="L241">
        <v>70473</v>
      </c>
      <c r="M241" t="s">
        <v>18</v>
      </c>
      <c r="N241">
        <v>155139</v>
      </c>
      <c r="O241">
        <v>639.20000000000005</v>
      </c>
      <c r="P241">
        <v>96352.79</v>
      </c>
      <c r="Q241">
        <v>3</v>
      </c>
    </row>
    <row r="242" spans="1:17" hidden="1" outlineLevel="2" x14ac:dyDescent="0.2">
      <c r="B242">
        <v>1143</v>
      </c>
      <c r="C242" t="s">
        <v>15</v>
      </c>
      <c r="D242">
        <v>2007</v>
      </c>
      <c r="E242">
        <v>4</v>
      </c>
      <c r="F242">
        <v>445</v>
      </c>
      <c r="G242">
        <v>1706.12</v>
      </c>
      <c r="H242">
        <v>2004.65</v>
      </c>
      <c r="I242">
        <v>732.38</v>
      </c>
      <c r="J242">
        <v>18</v>
      </c>
      <c r="K242">
        <v>1255</v>
      </c>
      <c r="L242">
        <v>70473</v>
      </c>
      <c r="M242" t="s">
        <v>18</v>
      </c>
      <c r="N242">
        <v>155139</v>
      </c>
      <c r="O242">
        <v>639.20000000000005</v>
      </c>
      <c r="P242">
        <v>96352.79</v>
      </c>
      <c r="Q242">
        <v>3</v>
      </c>
    </row>
    <row r="243" spans="1:17" hidden="1" outlineLevel="2" x14ac:dyDescent="0.2">
      <c r="B243">
        <v>1143</v>
      </c>
      <c r="C243" t="s">
        <v>15</v>
      </c>
      <c r="D243">
        <v>2007</v>
      </c>
      <c r="E243">
        <v>5</v>
      </c>
      <c r="F243">
        <v>685</v>
      </c>
      <c r="G243">
        <v>2652.23</v>
      </c>
      <c r="H243">
        <v>3116.4</v>
      </c>
      <c r="I243">
        <v>1054.33</v>
      </c>
      <c r="J243">
        <v>18</v>
      </c>
      <c r="K243">
        <v>1255</v>
      </c>
      <c r="L243">
        <v>70473</v>
      </c>
      <c r="M243" t="s">
        <v>18</v>
      </c>
      <c r="N243">
        <v>155139</v>
      </c>
      <c r="O243">
        <v>639.20000000000005</v>
      </c>
      <c r="P243">
        <v>96352.79</v>
      </c>
      <c r="Q243">
        <v>3</v>
      </c>
    </row>
    <row r="244" spans="1:17" hidden="1" outlineLevel="2" x14ac:dyDescent="0.2">
      <c r="B244">
        <v>1143</v>
      </c>
      <c r="C244" t="s">
        <v>15</v>
      </c>
      <c r="D244">
        <v>2007</v>
      </c>
      <c r="E244">
        <v>6</v>
      </c>
      <c r="F244">
        <v>749</v>
      </c>
      <c r="G244">
        <v>2860.73</v>
      </c>
      <c r="H244">
        <v>3361.68</v>
      </c>
      <c r="I244">
        <v>1291.4000000000001</v>
      </c>
      <c r="J244">
        <v>18</v>
      </c>
      <c r="K244">
        <v>1255</v>
      </c>
      <c r="L244">
        <v>70473</v>
      </c>
      <c r="M244" t="s">
        <v>18</v>
      </c>
      <c r="N244">
        <v>155139</v>
      </c>
      <c r="O244">
        <v>639.20000000000005</v>
      </c>
      <c r="P244">
        <v>96352.79</v>
      </c>
      <c r="Q244">
        <v>3</v>
      </c>
    </row>
    <row r="245" spans="1:17" hidden="1" outlineLevel="2" x14ac:dyDescent="0.2">
      <c r="B245">
        <v>1143</v>
      </c>
      <c r="C245" t="s">
        <v>15</v>
      </c>
      <c r="D245">
        <v>2007</v>
      </c>
      <c r="E245">
        <v>7</v>
      </c>
      <c r="F245">
        <v>616</v>
      </c>
      <c r="G245">
        <v>2396.59</v>
      </c>
      <c r="H245">
        <v>2816.11</v>
      </c>
      <c r="I245">
        <v>1170.0999999999999</v>
      </c>
      <c r="J245">
        <v>18</v>
      </c>
      <c r="K245">
        <v>1255</v>
      </c>
      <c r="L245">
        <v>70473</v>
      </c>
      <c r="M245" t="s">
        <v>18</v>
      </c>
      <c r="N245">
        <v>155139</v>
      </c>
      <c r="O245">
        <v>639.20000000000005</v>
      </c>
      <c r="P245">
        <v>96352.79</v>
      </c>
      <c r="Q245">
        <v>3</v>
      </c>
    </row>
    <row r="246" spans="1:17" hidden="1" outlineLevel="2" collapsed="1" x14ac:dyDescent="0.2">
      <c r="B246">
        <v>1143</v>
      </c>
      <c r="C246" t="s">
        <v>15</v>
      </c>
      <c r="D246">
        <v>2007</v>
      </c>
      <c r="E246">
        <v>8</v>
      </c>
      <c r="F246">
        <v>825</v>
      </c>
      <c r="G246">
        <v>3290.4</v>
      </c>
      <c r="H246">
        <v>3866.46</v>
      </c>
      <c r="I246">
        <v>1267.9100000000001</v>
      </c>
      <c r="J246">
        <v>18</v>
      </c>
      <c r="K246">
        <v>1255</v>
      </c>
      <c r="L246">
        <v>70473</v>
      </c>
      <c r="M246" t="s">
        <v>18</v>
      </c>
      <c r="N246">
        <v>155139</v>
      </c>
      <c r="O246">
        <v>639.20000000000005</v>
      </c>
      <c r="P246">
        <v>96352.79</v>
      </c>
      <c r="Q246">
        <v>3</v>
      </c>
    </row>
    <row r="247" spans="1:17" hidden="1" outlineLevel="2" x14ac:dyDescent="0.2">
      <c r="B247">
        <v>1143</v>
      </c>
      <c r="C247" t="s">
        <v>15</v>
      </c>
      <c r="D247">
        <v>2007</v>
      </c>
      <c r="E247">
        <v>9</v>
      </c>
      <c r="F247">
        <v>859</v>
      </c>
      <c r="G247">
        <v>3240.04</v>
      </c>
      <c r="H247">
        <v>3807.19</v>
      </c>
      <c r="I247">
        <v>1183.25</v>
      </c>
      <c r="J247">
        <v>18</v>
      </c>
      <c r="K247">
        <v>1255</v>
      </c>
      <c r="L247">
        <v>70473</v>
      </c>
      <c r="M247" t="s">
        <v>18</v>
      </c>
      <c r="N247">
        <v>155139</v>
      </c>
      <c r="O247">
        <v>639.20000000000005</v>
      </c>
      <c r="P247">
        <v>96352.79</v>
      </c>
      <c r="Q247">
        <v>3</v>
      </c>
    </row>
    <row r="248" spans="1:17" hidden="1" outlineLevel="2" x14ac:dyDescent="0.2">
      <c r="B248">
        <v>1143</v>
      </c>
      <c r="C248" t="s">
        <v>15</v>
      </c>
      <c r="D248">
        <v>2007</v>
      </c>
      <c r="E248">
        <v>12</v>
      </c>
      <c r="F248">
        <v>689</v>
      </c>
      <c r="G248">
        <v>2508.0500000000002</v>
      </c>
      <c r="H248">
        <v>2947.04</v>
      </c>
      <c r="I248">
        <v>879.7</v>
      </c>
      <c r="J248">
        <v>18</v>
      </c>
      <c r="K248">
        <v>1255</v>
      </c>
      <c r="L248">
        <v>70473</v>
      </c>
      <c r="M248" t="s">
        <v>18</v>
      </c>
      <c r="N248">
        <v>155139</v>
      </c>
      <c r="O248">
        <v>639.20000000000005</v>
      </c>
      <c r="P248">
        <v>96352.79</v>
      </c>
      <c r="Q248">
        <v>3</v>
      </c>
    </row>
    <row r="249" spans="1:17" outlineLevel="1" collapsed="1" x14ac:dyDescent="0.2">
      <c r="A249" s="1" t="s">
        <v>114</v>
      </c>
      <c r="B249">
        <f>SUBTOTAL(3,B239:B248)</f>
        <v>10</v>
      </c>
      <c r="Q249">
        <v>3</v>
      </c>
    </row>
    <row r="250" spans="1:17" hidden="1" outlineLevel="2" x14ac:dyDescent="0.2">
      <c r="B250">
        <v>6403</v>
      </c>
      <c r="C250" t="s">
        <v>15</v>
      </c>
      <c r="D250">
        <v>2007</v>
      </c>
      <c r="E250">
        <v>1</v>
      </c>
      <c r="F250">
        <v>243</v>
      </c>
      <c r="G250">
        <v>1114.48</v>
      </c>
      <c r="H250">
        <v>1309.6199999999999</v>
      </c>
      <c r="I250">
        <v>528.64</v>
      </c>
      <c r="J250">
        <v>17</v>
      </c>
      <c r="K250">
        <v>919</v>
      </c>
      <c r="L250">
        <v>32153</v>
      </c>
      <c r="M250" t="s">
        <v>18</v>
      </c>
      <c r="N250">
        <v>109998</v>
      </c>
      <c r="O250">
        <v>575.20000000000005</v>
      </c>
      <c r="P250">
        <v>77255.740000000005</v>
      </c>
      <c r="Q250">
        <v>3</v>
      </c>
    </row>
    <row r="251" spans="1:17" hidden="1" outlineLevel="2" x14ac:dyDescent="0.2">
      <c r="B251">
        <v>6403</v>
      </c>
      <c r="C251" t="s">
        <v>15</v>
      </c>
      <c r="D251">
        <v>2007</v>
      </c>
      <c r="E251">
        <v>2</v>
      </c>
      <c r="F251">
        <v>175</v>
      </c>
      <c r="G251">
        <v>733.2</v>
      </c>
      <c r="H251">
        <v>861.56</v>
      </c>
      <c r="I251">
        <v>336.82</v>
      </c>
      <c r="J251">
        <v>17</v>
      </c>
      <c r="K251">
        <v>919</v>
      </c>
      <c r="L251">
        <v>32153</v>
      </c>
      <c r="M251" t="s">
        <v>18</v>
      </c>
      <c r="N251">
        <v>109998</v>
      </c>
      <c r="O251">
        <v>575.20000000000005</v>
      </c>
      <c r="P251">
        <v>77255.740000000005</v>
      </c>
      <c r="Q251">
        <v>3</v>
      </c>
    </row>
    <row r="252" spans="1:17" hidden="1" outlineLevel="2" collapsed="1" x14ac:dyDescent="0.2">
      <c r="B252">
        <v>6403</v>
      </c>
      <c r="C252" t="s">
        <v>15</v>
      </c>
      <c r="D252">
        <v>2007</v>
      </c>
      <c r="E252">
        <v>3</v>
      </c>
      <c r="F252">
        <v>236</v>
      </c>
      <c r="G252">
        <v>1014.33</v>
      </c>
      <c r="H252">
        <v>1191.8</v>
      </c>
      <c r="I252">
        <v>448.98</v>
      </c>
      <c r="J252">
        <v>17</v>
      </c>
      <c r="K252">
        <v>919</v>
      </c>
      <c r="L252">
        <v>32153</v>
      </c>
      <c r="M252" t="s">
        <v>18</v>
      </c>
      <c r="N252">
        <v>109998</v>
      </c>
      <c r="O252">
        <v>575.20000000000005</v>
      </c>
      <c r="P252">
        <v>77255.740000000005</v>
      </c>
    </row>
    <row r="253" spans="1:17" hidden="1" outlineLevel="2" x14ac:dyDescent="0.2">
      <c r="B253">
        <v>6403</v>
      </c>
      <c r="C253" t="s">
        <v>15</v>
      </c>
      <c r="D253">
        <v>2007</v>
      </c>
      <c r="E253">
        <v>4</v>
      </c>
      <c r="F253">
        <v>457</v>
      </c>
      <c r="G253">
        <v>2066.87</v>
      </c>
      <c r="H253">
        <v>2428.77</v>
      </c>
      <c r="I253">
        <v>925.8</v>
      </c>
      <c r="J253">
        <v>17</v>
      </c>
      <c r="K253">
        <v>919</v>
      </c>
      <c r="L253">
        <v>32153</v>
      </c>
      <c r="M253" t="s">
        <v>18</v>
      </c>
      <c r="N253">
        <v>109998</v>
      </c>
      <c r="O253">
        <v>575.20000000000005</v>
      </c>
      <c r="P253">
        <v>77255.740000000005</v>
      </c>
      <c r="Q253">
        <v>3</v>
      </c>
    </row>
    <row r="254" spans="1:17" hidden="1" outlineLevel="2" x14ac:dyDescent="0.2">
      <c r="B254">
        <v>6403</v>
      </c>
      <c r="C254" t="s">
        <v>15</v>
      </c>
      <c r="D254">
        <v>2007</v>
      </c>
      <c r="E254">
        <v>5</v>
      </c>
      <c r="F254">
        <v>618</v>
      </c>
      <c r="G254">
        <v>2706.37</v>
      </c>
      <c r="H254">
        <v>3180.02</v>
      </c>
      <c r="I254">
        <v>1190.9000000000001</v>
      </c>
      <c r="J254">
        <v>17</v>
      </c>
      <c r="K254">
        <v>919</v>
      </c>
      <c r="L254">
        <v>32153</v>
      </c>
      <c r="M254" t="s">
        <v>18</v>
      </c>
      <c r="N254">
        <v>109998</v>
      </c>
      <c r="O254">
        <v>575.20000000000005</v>
      </c>
      <c r="P254">
        <v>77255.740000000005</v>
      </c>
      <c r="Q254">
        <v>3</v>
      </c>
    </row>
    <row r="255" spans="1:17" hidden="1" outlineLevel="2" x14ac:dyDescent="0.2">
      <c r="B255">
        <v>6403</v>
      </c>
      <c r="C255" t="s">
        <v>15</v>
      </c>
      <c r="D255">
        <v>2007</v>
      </c>
      <c r="E255">
        <v>6</v>
      </c>
      <c r="F255">
        <v>565</v>
      </c>
      <c r="G255">
        <v>2449.52</v>
      </c>
      <c r="H255">
        <v>2878.2</v>
      </c>
      <c r="I255">
        <v>934.23</v>
      </c>
      <c r="J255">
        <v>17</v>
      </c>
      <c r="K255">
        <v>919</v>
      </c>
      <c r="L255">
        <v>32153</v>
      </c>
      <c r="M255" t="s">
        <v>18</v>
      </c>
      <c r="N255">
        <v>109998</v>
      </c>
      <c r="O255">
        <v>575.20000000000005</v>
      </c>
      <c r="P255">
        <v>77255.740000000005</v>
      </c>
      <c r="Q255">
        <v>3</v>
      </c>
    </row>
    <row r="256" spans="1:17" hidden="1" outlineLevel="2" x14ac:dyDescent="0.2">
      <c r="B256">
        <v>6403</v>
      </c>
      <c r="C256" t="s">
        <v>15</v>
      </c>
      <c r="D256">
        <v>2007</v>
      </c>
      <c r="E256">
        <v>7</v>
      </c>
      <c r="F256">
        <v>456</v>
      </c>
      <c r="G256">
        <v>1974.04</v>
      </c>
      <c r="H256">
        <v>2319.5300000000002</v>
      </c>
      <c r="I256">
        <v>879.7</v>
      </c>
      <c r="J256">
        <v>17</v>
      </c>
      <c r="K256">
        <v>919</v>
      </c>
      <c r="L256">
        <v>32153</v>
      </c>
      <c r="M256" t="s">
        <v>18</v>
      </c>
      <c r="N256">
        <v>109998</v>
      </c>
      <c r="O256">
        <v>575.20000000000005</v>
      </c>
      <c r="P256">
        <v>77255.740000000005</v>
      </c>
      <c r="Q256">
        <v>3</v>
      </c>
    </row>
    <row r="257" spans="1:17" hidden="1" outlineLevel="2" x14ac:dyDescent="0.2">
      <c r="B257">
        <v>6403</v>
      </c>
      <c r="C257" t="s">
        <v>15</v>
      </c>
      <c r="D257">
        <v>2007</v>
      </c>
      <c r="E257">
        <v>8</v>
      </c>
      <c r="F257">
        <v>444</v>
      </c>
      <c r="G257">
        <v>1794.06</v>
      </c>
      <c r="H257">
        <v>2108.14</v>
      </c>
      <c r="I257">
        <v>755.14</v>
      </c>
      <c r="J257">
        <v>17</v>
      </c>
      <c r="K257">
        <v>919</v>
      </c>
      <c r="L257">
        <v>32153</v>
      </c>
      <c r="M257" t="s">
        <v>18</v>
      </c>
      <c r="N257">
        <v>109998</v>
      </c>
      <c r="O257">
        <v>575.20000000000005</v>
      </c>
      <c r="P257">
        <v>77255.740000000005</v>
      </c>
      <c r="Q257">
        <v>3</v>
      </c>
    </row>
    <row r="258" spans="1:17" hidden="1" outlineLevel="2" collapsed="1" x14ac:dyDescent="0.2">
      <c r="B258">
        <v>6403</v>
      </c>
      <c r="C258" t="s">
        <v>15</v>
      </c>
      <c r="D258">
        <v>2007</v>
      </c>
      <c r="E258">
        <v>9</v>
      </c>
      <c r="F258">
        <v>626</v>
      </c>
      <c r="G258">
        <v>2389.25</v>
      </c>
      <c r="H258">
        <v>2807.48</v>
      </c>
      <c r="I258">
        <v>826.08</v>
      </c>
      <c r="J258">
        <v>17</v>
      </c>
      <c r="K258">
        <v>919</v>
      </c>
      <c r="L258">
        <v>32153</v>
      </c>
      <c r="M258" t="s">
        <v>18</v>
      </c>
      <c r="N258">
        <v>109998</v>
      </c>
      <c r="O258">
        <v>575.20000000000005</v>
      </c>
      <c r="P258">
        <v>77255.740000000005</v>
      </c>
    </row>
    <row r="259" spans="1:17" hidden="1" outlineLevel="2" collapsed="1" x14ac:dyDescent="0.2">
      <c r="B259">
        <v>6403</v>
      </c>
      <c r="C259" t="s">
        <v>15</v>
      </c>
      <c r="D259">
        <v>2007</v>
      </c>
      <c r="E259">
        <v>12</v>
      </c>
      <c r="F259">
        <v>643</v>
      </c>
      <c r="G259">
        <v>2418.13</v>
      </c>
      <c r="H259">
        <v>2841.28</v>
      </c>
      <c r="I259">
        <v>851.67</v>
      </c>
      <c r="J259">
        <v>17</v>
      </c>
      <c r="K259">
        <v>919</v>
      </c>
      <c r="L259">
        <v>32153</v>
      </c>
      <c r="M259" t="s">
        <v>18</v>
      </c>
      <c r="N259">
        <v>109998</v>
      </c>
      <c r="O259">
        <v>575.20000000000005</v>
      </c>
      <c r="P259">
        <v>77255.740000000005</v>
      </c>
      <c r="Q259">
        <v>2</v>
      </c>
    </row>
    <row r="260" spans="1:17" outlineLevel="1" collapsed="1" x14ac:dyDescent="0.2">
      <c r="A260" s="1" t="s">
        <v>135</v>
      </c>
      <c r="B260">
        <f>SUBTOTAL(3,B250:B259)</f>
        <v>10</v>
      </c>
      <c r="Q260">
        <v>2</v>
      </c>
    </row>
    <row r="261" spans="1:17" hidden="1" outlineLevel="2" x14ac:dyDescent="0.2">
      <c r="B261">
        <v>6502</v>
      </c>
      <c r="C261" t="s">
        <v>15</v>
      </c>
      <c r="D261">
        <v>2007</v>
      </c>
      <c r="E261">
        <v>4</v>
      </c>
      <c r="F261">
        <v>301</v>
      </c>
      <c r="G261">
        <v>1293.19</v>
      </c>
      <c r="H261">
        <v>1519.61</v>
      </c>
      <c r="I261">
        <v>588.91</v>
      </c>
      <c r="J261">
        <v>15</v>
      </c>
      <c r="K261">
        <v>710</v>
      </c>
      <c r="L261">
        <v>26603</v>
      </c>
      <c r="M261" t="s">
        <v>18</v>
      </c>
      <c r="N261">
        <v>91146</v>
      </c>
      <c r="O261">
        <v>444.2</v>
      </c>
      <c r="P261">
        <v>66751.89</v>
      </c>
      <c r="Q261">
        <v>2</v>
      </c>
    </row>
    <row r="262" spans="1:17" hidden="1" outlineLevel="2" x14ac:dyDescent="0.2">
      <c r="B262">
        <v>6502</v>
      </c>
      <c r="C262" t="s">
        <v>15</v>
      </c>
      <c r="D262">
        <v>2007</v>
      </c>
      <c r="E262">
        <v>5</v>
      </c>
      <c r="F262">
        <v>395</v>
      </c>
      <c r="G262">
        <v>1730.92</v>
      </c>
      <c r="H262">
        <v>2034</v>
      </c>
      <c r="I262">
        <v>762.94</v>
      </c>
      <c r="J262">
        <v>15</v>
      </c>
      <c r="K262">
        <v>710</v>
      </c>
      <c r="L262">
        <v>26603</v>
      </c>
      <c r="M262" t="s">
        <v>18</v>
      </c>
      <c r="N262">
        <v>91146</v>
      </c>
      <c r="O262">
        <v>444.2</v>
      </c>
      <c r="P262">
        <v>66751.89</v>
      </c>
      <c r="Q262">
        <v>2</v>
      </c>
    </row>
    <row r="263" spans="1:17" hidden="1" outlineLevel="2" x14ac:dyDescent="0.2">
      <c r="B263">
        <v>6502</v>
      </c>
      <c r="C263" t="s">
        <v>15</v>
      </c>
      <c r="D263">
        <v>2007</v>
      </c>
      <c r="E263">
        <v>6</v>
      </c>
      <c r="F263">
        <v>486</v>
      </c>
      <c r="G263">
        <v>2106.88</v>
      </c>
      <c r="H263">
        <v>2475.6</v>
      </c>
      <c r="I263">
        <v>853.12</v>
      </c>
      <c r="J263">
        <v>15</v>
      </c>
      <c r="K263">
        <v>710</v>
      </c>
      <c r="L263">
        <v>26603</v>
      </c>
      <c r="M263" t="s">
        <v>18</v>
      </c>
      <c r="N263">
        <v>91146</v>
      </c>
      <c r="O263">
        <v>444.2</v>
      </c>
      <c r="P263">
        <v>66751.89</v>
      </c>
      <c r="Q263">
        <v>2</v>
      </c>
    </row>
    <row r="264" spans="1:17" hidden="1" outlineLevel="2" x14ac:dyDescent="0.2">
      <c r="B264">
        <v>6502</v>
      </c>
      <c r="C264" t="s">
        <v>15</v>
      </c>
      <c r="D264">
        <v>2007</v>
      </c>
      <c r="E264">
        <v>7</v>
      </c>
      <c r="F264">
        <v>368</v>
      </c>
      <c r="G264">
        <v>1493.07</v>
      </c>
      <c r="H264">
        <v>1754.51</v>
      </c>
      <c r="I264">
        <v>622.35</v>
      </c>
      <c r="J264">
        <v>15</v>
      </c>
      <c r="K264">
        <v>710</v>
      </c>
      <c r="L264">
        <v>26603</v>
      </c>
      <c r="M264" t="s">
        <v>18</v>
      </c>
      <c r="N264">
        <v>91146</v>
      </c>
      <c r="O264">
        <v>444.2</v>
      </c>
      <c r="P264">
        <v>66751.89</v>
      </c>
      <c r="Q264">
        <v>2</v>
      </c>
    </row>
    <row r="265" spans="1:17" hidden="1" outlineLevel="2" x14ac:dyDescent="0.2">
      <c r="B265">
        <v>6502</v>
      </c>
      <c r="C265" t="s">
        <v>15</v>
      </c>
      <c r="D265">
        <v>2007</v>
      </c>
      <c r="E265">
        <v>8</v>
      </c>
      <c r="F265">
        <v>357</v>
      </c>
      <c r="G265">
        <v>1331.03</v>
      </c>
      <c r="H265">
        <v>1564.14</v>
      </c>
      <c r="I265">
        <v>574.61</v>
      </c>
      <c r="J265">
        <v>15</v>
      </c>
      <c r="K265">
        <v>710</v>
      </c>
      <c r="L265">
        <v>26603</v>
      </c>
      <c r="M265" t="s">
        <v>18</v>
      </c>
      <c r="N265">
        <v>91146</v>
      </c>
      <c r="O265">
        <v>444.2</v>
      </c>
      <c r="P265">
        <v>66751.89</v>
      </c>
      <c r="Q265">
        <v>2</v>
      </c>
    </row>
    <row r="266" spans="1:17" hidden="1" outlineLevel="2" x14ac:dyDescent="0.2">
      <c r="B266">
        <v>6502</v>
      </c>
      <c r="C266" t="s">
        <v>15</v>
      </c>
      <c r="D266">
        <v>2007</v>
      </c>
      <c r="E266">
        <v>9</v>
      </c>
      <c r="F266">
        <v>646</v>
      </c>
      <c r="G266">
        <v>2518.1999999999998</v>
      </c>
      <c r="H266">
        <v>2959.06</v>
      </c>
      <c r="I266">
        <v>1100.5899999999999</v>
      </c>
      <c r="J266">
        <v>15</v>
      </c>
      <c r="K266">
        <v>710</v>
      </c>
      <c r="L266">
        <v>26603</v>
      </c>
      <c r="M266" t="s">
        <v>18</v>
      </c>
      <c r="N266">
        <v>91146</v>
      </c>
      <c r="O266">
        <v>444.2</v>
      </c>
      <c r="P266">
        <v>66751.89</v>
      </c>
      <c r="Q266">
        <v>2</v>
      </c>
    </row>
    <row r="267" spans="1:17" hidden="1" outlineLevel="2" x14ac:dyDescent="0.2">
      <c r="B267">
        <v>6502</v>
      </c>
      <c r="C267" t="s">
        <v>15</v>
      </c>
      <c r="D267">
        <v>2007</v>
      </c>
      <c r="E267">
        <v>12</v>
      </c>
      <c r="F267">
        <v>395</v>
      </c>
      <c r="G267">
        <v>1530.42</v>
      </c>
      <c r="H267">
        <v>1798.34</v>
      </c>
      <c r="I267">
        <v>614.19000000000005</v>
      </c>
      <c r="J267">
        <v>15</v>
      </c>
      <c r="K267">
        <v>710</v>
      </c>
      <c r="L267">
        <v>26603</v>
      </c>
      <c r="M267" t="s">
        <v>18</v>
      </c>
      <c r="N267">
        <v>91146</v>
      </c>
      <c r="O267">
        <v>444.2</v>
      </c>
      <c r="P267">
        <v>66751.89</v>
      </c>
      <c r="Q267">
        <v>2</v>
      </c>
    </row>
    <row r="268" spans="1:17" hidden="1" outlineLevel="2" x14ac:dyDescent="0.2">
      <c r="B268">
        <v>6502</v>
      </c>
      <c r="C268" t="s">
        <v>15</v>
      </c>
      <c r="D268">
        <v>2007</v>
      </c>
      <c r="E268">
        <v>1</v>
      </c>
      <c r="F268">
        <v>194</v>
      </c>
      <c r="G268">
        <v>739.9</v>
      </c>
      <c r="H268">
        <v>869.47</v>
      </c>
      <c r="I268">
        <v>417.26</v>
      </c>
      <c r="J268">
        <v>15</v>
      </c>
      <c r="K268">
        <v>710</v>
      </c>
      <c r="L268">
        <v>26603</v>
      </c>
      <c r="M268" t="s">
        <v>18</v>
      </c>
      <c r="N268">
        <v>91146</v>
      </c>
      <c r="O268">
        <v>444.2</v>
      </c>
      <c r="P268">
        <v>66751.89</v>
      </c>
      <c r="Q268">
        <v>2</v>
      </c>
    </row>
    <row r="269" spans="1:17" hidden="1" outlineLevel="2" x14ac:dyDescent="0.2">
      <c r="B269">
        <v>6502</v>
      </c>
      <c r="C269" t="s">
        <v>15</v>
      </c>
      <c r="D269">
        <v>2007</v>
      </c>
      <c r="E269">
        <v>2</v>
      </c>
      <c r="F269">
        <v>208</v>
      </c>
      <c r="G269">
        <v>878.9</v>
      </c>
      <c r="H269">
        <v>1032.79</v>
      </c>
      <c r="I269">
        <v>414.54</v>
      </c>
      <c r="J269">
        <v>15</v>
      </c>
      <c r="K269">
        <v>710</v>
      </c>
      <c r="L269">
        <v>26603</v>
      </c>
      <c r="M269" t="s">
        <v>18</v>
      </c>
      <c r="N269">
        <v>91146</v>
      </c>
      <c r="O269">
        <v>444.2</v>
      </c>
      <c r="P269">
        <v>66751.89</v>
      </c>
      <c r="Q269">
        <v>2</v>
      </c>
    </row>
    <row r="270" spans="1:17" hidden="1" outlineLevel="2" x14ac:dyDescent="0.2">
      <c r="B270">
        <v>6502</v>
      </c>
      <c r="C270" t="s">
        <v>15</v>
      </c>
      <c r="D270">
        <v>2007</v>
      </c>
      <c r="E270">
        <v>3</v>
      </c>
      <c r="F270">
        <v>198</v>
      </c>
      <c r="G270">
        <v>781.34</v>
      </c>
      <c r="H270">
        <v>918.06</v>
      </c>
      <c r="I270">
        <v>352.42</v>
      </c>
      <c r="J270">
        <v>15</v>
      </c>
      <c r="K270">
        <v>710</v>
      </c>
      <c r="L270">
        <v>26603</v>
      </c>
      <c r="M270" t="s">
        <v>18</v>
      </c>
      <c r="N270">
        <v>91146</v>
      </c>
      <c r="O270">
        <v>444.2</v>
      </c>
      <c r="P270">
        <v>66751.89</v>
      </c>
      <c r="Q270">
        <v>2</v>
      </c>
    </row>
    <row r="271" spans="1:17" outlineLevel="1" collapsed="1" x14ac:dyDescent="0.2">
      <c r="A271" s="1" t="s">
        <v>145</v>
      </c>
      <c r="B271">
        <f>SUBTOTAL(3,B261:B270)</f>
        <v>10</v>
      </c>
    </row>
    <row r="272" spans="1:17" hidden="1" outlineLevel="2" collapsed="1" x14ac:dyDescent="0.2">
      <c r="B272">
        <v>279</v>
      </c>
      <c r="C272" t="s">
        <v>15</v>
      </c>
      <c r="D272">
        <v>2007</v>
      </c>
      <c r="E272">
        <v>1</v>
      </c>
      <c r="F272">
        <v>116</v>
      </c>
      <c r="G272">
        <v>468.1</v>
      </c>
      <c r="H272">
        <v>550.01</v>
      </c>
      <c r="I272">
        <v>222.8</v>
      </c>
      <c r="J272">
        <v>5</v>
      </c>
      <c r="K272">
        <v>204</v>
      </c>
      <c r="L272">
        <v>28163</v>
      </c>
      <c r="M272" t="s">
        <v>18</v>
      </c>
      <c r="N272">
        <v>69778</v>
      </c>
      <c r="O272">
        <v>183.2</v>
      </c>
      <c r="P272">
        <v>37727.199999999997</v>
      </c>
      <c r="Q272">
        <v>2</v>
      </c>
    </row>
    <row r="273" spans="1:17" hidden="1" outlineLevel="2" x14ac:dyDescent="0.2">
      <c r="B273">
        <v>279</v>
      </c>
      <c r="C273" t="s">
        <v>15</v>
      </c>
      <c r="D273">
        <v>2007</v>
      </c>
      <c r="E273">
        <v>2</v>
      </c>
      <c r="F273">
        <v>117</v>
      </c>
      <c r="G273">
        <v>514.79999999999995</v>
      </c>
      <c r="H273">
        <v>604.9</v>
      </c>
      <c r="I273">
        <v>207.38</v>
      </c>
      <c r="J273">
        <v>5</v>
      </c>
      <c r="K273">
        <v>204</v>
      </c>
      <c r="L273">
        <v>28163</v>
      </c>
      <c r="M273" t="s">
        <v>18</v>
      </c>
      <c r="N273">
        <v>69778</v>
      </c>
      <c r="O273">
        <v>183.2</v>
      </c>
      <c r="P273">
        <v>37727.199999999997</v>
      </c>
      <c r="Q273">
        <v>2</v>
      </c>
    </row>
    <row r="274" spans="1:17" hidden="1" outlineLevel="2" x14ac:dyDescent="0.2">
      <c r="B274">
        <v>279</v>
      </c>
      <c r="C274" t="s">
        <v>15</v>
      </c>
      <c r="D274">
        <v>2007</v>
      </c>
      <c r="E274">
        <v>3</v>
      </c>
      <c r="F274">
        <v>105</v>
      </c>
      <c r="G274">
        <v>401.38</v>
      </c>
      <c r="H274">
        <v>471.71</v>
      </c>
      <c r="I274">
        <v>161.59</v>
      </c>
      <c r="J274">
        <v>5</v>
      </c>
      <c r="K274">
        <v>204</v>
      </c>
      <c r="L274">
        <v>28163</v>
      </c>
      <c r="M274" t="s">
        <v>18</v>
      </c>
      <c r="N274">
        <v>69778</v>
      </c>
      <c r="O274">
        <v>183.2</v>
      </c>
      <c r="P274">
        <v>37727.199999999997</v>
      </c>
      <c r="Q274">
        <v>2</v>
      </c>
    </row>
    <row r="275" spans="1:17" hidden="1" outlineLevel="2" x14ac:dyDescent="0.2">
      <c r="B275">
        <v>279</v>
      </c>
      <c r="C275" t="s">
        <v>15</v>
      </c>
      <c r="D275">
        <v>2007</v>
      </c>
      <c r="E275">
        <v>4</v>
      </c>
      <c r="F275">
        <v>218</v>
      </c>
      <c r="G275">
        <v>825.12</v>
      </c>
      <c r="H275">
        <v>969.59</v>
      </c>
      <c r="I275">
        <v>325.11</v>
      </c>
      <c r="J275">
        <v>5</v>
      </c>
      <c r="K275">
        <v>204</v>
      </c>
      <c r="L275">
        <v>28163</v>
      </c>
      <c r="M275" t="s">
        <v>18</v>
      </c>
      <c r="N275">
        <v>69778</v>
      </c>
      <c r="O275">
        <v>183.2</v>
      </c>
      <c r="P275">
        <v>37727.199999999997</v>
      </c>
      <c r="Q275">
        <v>2</v>
      </c>
    </row>
    <row r="276" spans="1:17" hidden="1" outlineLevel="2" x14ac:dyDescent="0.2">
      <c r="B276">
        <v>279</v>
      </c>
      <c r="C276" t="s">
        <v>15</v>
      </c>
      <c r="D276">
        <v>2007</v>
      </c>
      <c r="E276">
        <v>5</v>
      </c>
      <c r="F276">
        <v>239</v>
      </c>
      <c r="G276">
        <v>982.16</v>
      </c>
      <c r="H276">
        <v>1154.0899999999999</v>
      </c>
      <c r="I276">
        <v>383.34</v>
      </c>
      <c r="J276">
        <v>5</v>
      </c>
      <c r="K276">
        <v>204</v>
      </c>
      <c r="L276">
        <v>28163</v>
      </c>
      <c r="M276" t="s">
        <v>18</v>
      </c>
      <c r="N276">
        <v>69778</v>
      </c>
      <c r="O276">
        <v>183.2</v>
      </c>
      <c r="P276">
        <v>37727.199999999997</v>
      </c>
      <c r="Q276">
        <v>2</v>
      </c>
    </row>
    <row r="277" spans="1:17" hidden="1" outlineLevel="2" x14ac:dyDescent="0.2">
      <c r="B277">
        <v>279</v>
      </c>
      <c r="C277" t="s">
        <v>15</v>
      </c>
      <c r="D277">
        <v>2007</v>
      </c>
      <c r="E277">
        <v>6</v>
      </c>
      <c r="F277">
        <v>308</v>
      </c>
      <c r="G277">
        <v>1201.4100000000001</v>
      </c>
      <c r="H277">
        <v>1411.83</v>
      </c>
      <c r="I277">
        <v>500.37</v>
      </c>
      <c r="J277">
        <v>5</v>
      </c>
      <c r="K277">
        <v>204</v>
      </c>
      <c r="L277">
        <v>28163</v>
      </c>
      <c r="M277" t="s">
        <v>18</v>
      </c>
      <c r="N277">
        <v>69778</v>
      </c>
      <c r="O277">
        <v>183.2</v>
      </c>
      <c r="P277">
        <v>37727.199999999997</v>
      </c>
      <c r="Q277">
        <v>2</v>
      </c>
    </row>
    <row r="278" spans="1:17" hidden="1" outlineLevel="2" x14ac:dyDescent="0.2">
      <c r="B278">
        <v>279</v>
      </c>
      <c r="C278" t="s">
        <v>15</v>
      </c>
      <c r="D278">
        <v>2007</v>
      </c>
      <c r="E278">
        <v>7</v>
      </c>
      <c r="F278">
        <v>179</v>
      </c>
      <c r="G278">
        <v>799</v>
      </c>
      <c r="H278">
        <v>938.88</v>
      </c>
      <c r="I278">
        <v>347.05</v>
      </c>
      <c r="J278">
        <v>5</v>
      </c>
      <c r="K278">
        <v>204</v>
      </c>
      <c r="L278">
        <v>28163</v>
      </c>
      <c r="M278" t="s">
        <v>18</v>
      </c>
      <c r="N278">
        <v>69778</v>
      </c>
      <c r="O278">
        <v>183.2</v>
      </c>
      <c r="P278">
        <v>37727.199999999997</v>
      </c>
      <c r="Q278">
        <v>2</v>
      </c>
    </row>
    <row r="279" spans="1:17" hidden="1" outlineLevel="2" x14ac:dyDescent="0.2">
      <c r="B279">
        <v>279</v>
      </c>
      <c r="C279" t="s">
        <v>15</v>
      </c>
      <c r="D279">
        <v>2007</v>
      </c>
      <c r="E279">
        <v>8</v>
      </c>
      <c r="F279">
        <v>147</v>
      </c>
      <c r="G279">
        <v>589.87</v>
      </c>
      <c r="H279">
        <v>693.15</v>
      </c>
      <c r="I279">
        <v>251.93</v>
      </c>
      <c r="J279">
        <v>5</v>
      </c>
      <c r="K279">
        <v>204</v>
      </c>
      <c r="L279">
        <v>28163</v>
      </c>
      <c r="M279" t="s">
        <v>18</v>
      </c>
      <c r="N279">
        <v>69778</v>
      </c>
      <c r="O279">
        <v>183.2</v>
      </c>
      <c r="P279">
        <v>37727.199999999997</v>
      </c>
      <c r="Q279">
        <v>2</v>
      </c>
    </row>
    <row r="280" spans="1:17" hidden="1" outlineLevel="2" x14ac:dyDescent="0.2">
      <c r="B280">
        <v>279</v>
      </c>
      <c r="C280" t="s">
        <v>15</v>
      </c>
      <c r="D280">
        <v>2007</v>
      </c>
      <c r="E280">
        <v>9</v>
      </c>
      <c r="F280">
        <v>398</v>
      </c>
      <c r="G280">
        <v>1511.2</v>
      </c>
      <c r="H280">
        <v>1775.71</v>
      </c>
      <c r="I280">
        <v>737.64</v>
      </c>
      <c r="J280">
        <v>5</v>
      </c>
      <c r="K280">
        <v>204</v>
      </c>
      <c r="L280">
        <v>28163</v>
      </c>
      <c r="M280" t="s">
        <v>18</v>
      </c>
      <c r="N280">
        <v>69778</v>
      </c>
      <c r="O280">
        <v>183.2</v>
      </c>
      <c r="P280">
        <v>37727.199999999997</v>
      </c>
      <c r="Q280">
        <v>2</v>
      </c>
    </row>
    <row r="281" spans="1:17" hidden="1" outlineLevel="2" x14ac:dyDescent="0.2">
      <c r="B281">
        <v>279</v>
      </c>
      <c r="C281" t="s">
        <v>15</v>
      </c>
      <c r="D281">
        <v>2007</v>
      </c>
      <c r="E281">
        <v>11</v>
      </c>
      <c r="F281">
        <v>465</v>
      </c>
      <c r="G281">
        <v>1774.05</v>
      </c>
      <c r="H281">
        <v>2084.64</v>
      </c>
      <c r="I281">
        <v>627.94000000000005</v>
      </c>
      <c r="J281">
        <v>5</v>
      </c>
      <c r="K281">
        <v>204</v>
      </c>
      <c r="L281">
        <v>28163</v>
      </c>
      <c r="M281" t="s">
        <v>18</v>
      </c>
      <c r="N281">
        <v>69778</v>
      </c>
      <c r="O281">
        <v>183.2</v>
      </c>
      <c r="P281">
        <v>37727.199999999997</v>
      </c>
      <c r="Q281">
        <v>2</v>
      </c>
    </row>
    <row r="282" spans="1:17" hidden="1" outlineLevel="2" collapsed="1" x14ac:dyDescent="0.2">
      <c r="B282">
        <v>279</v>
      </c>
      <c r="C282" t="s">
        <v>15</v>
      </c>
      <c r="D282">
        <v>2007</v>
      </c>
      <c r="E282">
        <v>12</v>
      </c>
      <c r="F282">
        <v>217</v>
      </c>
      <c r="G282">
        <v>783.54</v>
      </c>
      <c r="H282">
        <v>920.68</v>
      </c>
      <c r="I282">
        <v>271.73</v>
      </c>
      <c r="J282">
        <v>5</v>
      </c>
      <c r="K282">
        <v>204</v>
      </c>
      <c r="L282">
        <v>28163</v>
      </c>
      <c r="M282" t="s">
        <v>18</v>
      </c>
      <c r="N282">
        <v>69778</v>
      </c>
      <c r="O282">
        <v>183.2</v>
      </c>
      <c r="P282">
        <v>37727.199999999997</v>
      </c>
    </row>
    <row r="283" spans="1:17" outlineLevel="1" collapsed="1" x14ac:dyDescent="0.2">
      <c r="A283" s="1" t="s">
        <v>59</v>
      </c>
      <c r="B283">
        <f>SUBTOTAL(3,B272:B282)</f>
        <v>11</v>
      </c>
      <c r="Q283">
        <v>3</v>
      </c>
    </row>
    <row r="284" spans="1:17" hidden="1" outlineLevel="2" x14ac:dyDescent="0.2">
      <c r="B284">
        <v>446</v>
      </c>
      <c r="C284" t="s">
        <v>15</v>
      </c>
      <c r="D284">
        <v>2007</v>
      </c>
      <c r="E284">
        <v>1</v>
      </c>
      <c r="F284">
        <v>126</v>
      </c>
      <c r="G284">
        <v>524.04999999999995</v>
      </c>
      <c r="H284">
        <v>615.79</v>
      </c>
      <c r="I284">
        <v>254.12</v>
      </c>
      <c r="J284">
        <v>5</v>
      </c>
      <c r="K284">
        <v>383</v>
      </c>
      <c r="L284">
        <v>25669</v>
      </c>
      <c r="M284" t="s">
        <v>18</v>
      </c>
      <c r="N284">
        <v>84359</v>
      </c>
      <c r="O284">
        <v>216.6</v>
      </c>
      <c r="P284">
        <v>40398.43</v>
      </c>
      <c r="Q284">
        <v>3</v>
      </c>
    </row>
    <row r="285" spans="1:17" hidden="1" outlineLevel="2" collapsed="1" x14ac:dyDescent="0.2">
      <c r="B285">
        <v>446</v>
      </c>
      <c r="C285" t="s">
        <v>15</v>
      </c>
      <c r="D285">
        <v>2007</v>
      </c>
      <c r="E285">
        <v>2</v>
      </c>
      <c r="F285">
        <v>110</v>
      </c>
      <c r="G285">
        <v>454.82</v>
      </c>
      <c r="H285">
        <v>534.5</v>
      </c>
      <c r="I285">
        <v>227.58</v>
      </c>
      <c r="J285">
        <v>5</v>
      </c>
      <c r="K285">
        <v>383</v>
      </c>
      <c r="L285">
        <v>25669</v>
      </c>
      <c r="M285" t="s">
        <v>18</v>
      </c>
      <c r="N285">
        <v>84359</v>
      </c>
      <c r="O285">
        <v>216.6</v>
      </c>
      <c r="P285">
        <v>40398.43</v>
      </c>
      <c r="Q285">
        <v>3</v>
      </c>
    </row>
    <row r="286" spans="1:17" hidden="1" outlineLevel="2" x14ac:dyDescent="0.2">
      <c r="B286">
        <v>446</v>
      </c>
      <c r="C286" t="s">
        <v>15</v>
      </c>
      <c r="D286">
        <v>2007</v>
      </c>
      <c r="E286">
        <v>3</v>
      </c>
      <c r="F286">
        <v>74</v>
      </c>
      <c r="G286">
        <v>276.69</v>
      </c>
      <c r="H286">
        <v>325.12</v>
      </c>
      <c r="I286">
        <v>106.71</v>
      </c>
      <c r="J286">
        <v>5</v>
      </c>
      <c r="K286">
        <v>383</v>
      </c>
      <c r="L286">
        <v>25669</v>
      </c>
      <c r="M286" t="s">
        <v>18</v>
      </c>
      <c r="N286">
        <v>84359</v>
      </c>
      <c r="O286">
        <v>216.6</v>
      </c>
      <c r="P286">
        <v>40398.43</v>
      </c>
      <c r="Q286">
        <v>3</v>
      </c>
    </row>
    <row r="287" spans="1:17" hidden="1" outlineLevel="2" x14ac:dyDescent="0.2">
      <c r="B287">
        <v>446</v>
      </c>
      <c r="C287" t="s">
        <v>15</v>
      </c>
      <c r="D287">
        <v>2007</v>
      </c>
      <c r="E287">
        <v>4</v>
      </c>
      <c r="F287">
        <v>116</v>
      </c>
      <c r="G287">
        <v>557.66999999999996</v>
      </c>
      <c r="H287">
        <v>655.29</v>
      </c>
      <c r="I287">
        <v>253.76</v>
      </c>
      <c r="J287">
        <v>5</v>
      </c>
      <c r="K287">
        <v>383</v>
      </c>
      <c r="L287">
        <v>25669</v>
      </c>
      <c r="M287" t="s">
        <v>18</v>
      </c>
      <c r="N287">
        <v>84359</v>
      </c>
      <c r="O287">
        <v>216.6</v>
      </c>
      <c r="P287">
        <v>40398.43</v>
      </c>
      <c r="Q287">
        <v>3</v>
      </c>
    </row>
    <row r="288" spans="1:17" hidden="1" outlineLevel="2" x14ac:dyDescent="0.2">
      <c r="B288">
        <v>446</v>
      </c>
      <c r="C288" t="s">
        <v>15</v>
      </c>
      <c r="D288">
        <v>2007</v>
      </c>
      <c r="E288">
        <v>5</v>
      </c>
      <c r="F288">
        <v>259</v>
      </c>
      <c r="G288">
        <v>1153.9000000000001</v>
      </c>
      <c r="H288">
        <v>1355.96</v>
      </c>
      <c r="I288">
        <v>518.05999999999995</v>
      </c>
      <c r="J288">
        <v>5</v>
      </c>
      <c r="K288">
        <v>383</v>
      </c>
      <c r="L288">
        <v>25669</v>
      </c>
      <c r="M288" t="s">
        <v>18</v>
      </c>
      <c r="N288">
        <v>84359</v>
      </c>
      <c r="O288">
        <v>216.6</v>
      </c>
      <c r="P288">
        <v>40398.43</v>
      </c>
      <c r="Q288">
        <v>3</v>
      </c>
    </row>
    <row r="289" spans="1:17" hidden="1" outlineLevel="2" x14ac:dyDescent="0.2">
      <c r="B289">
        <v>446</v>
      </c>
      <c r="C289" t="s">
        <v>15</v>
      </c>
      <c r="D289">
        <v>2007</v>
      </c>
      <c r="E289">
        <v>6</v>
      </c>
      <c r="F289">
        <v>275</v>
      </c>
      <c r="G289">
        <v>1180.03</v>
      </c>
      <c r="H289">
        <v>1386.74</v>
      </c>
      <c r="I289">
        <v>455.49</v>
      </c>
      <c r="J289">
        <v>5</v>
      </c>
      <c r="K289">
        <v>383</v>
      </c>
      <c r="L289">
        <v>25669</v>
      </c>
      <c r="M289" t="s">
        <v>18</v>
      </c>
      <c r="N289">
        <v>84359</v>
      </c>
      <c r="O289">
        <v>216.6</v>
      </c>
      <c r="P289">
        <v>40398.43</v>
      </c>
      <c r="Q289">
        <v>3</v>
      </c>
    </row>
    <row r="290" spans="1:17" hidden="1" outlineLevel="2" x14ac:dyDescent="0.2">
      <c r="B290">
        <v>446</v>
      </c>
      <c r="C290" t="s">
        <v>15</v>
      </c>
      <c r="D290">
        <v>2007</v>
      </c>
      <c r="E290">
        <v>7</v>
      </c>
      <c r="F290">
        <v>178</v>
      </c>
      <c r="G290">
        <v>783.5</v>
      </c>
      <c r="H290">
        <v>920.67</v>
      </c>
      <c r="I290">
        <v>323.5</v>
      </c>
      <c r="J290">
        <v>5</v>
      </c>
      <c r="K290">
        <v>383</v>
      </c>
      <c r="L290">
        <v>25669</v>
      </c>
      <c r="M290" t="s">
        <v>18</v>
      </c>
      <c r="N290">
        <v>84359</v>
      </c>
      <c r="O290">
        <v>216.6</v>
      </c>
      <c r="P290">
        <v>40398.43</v>
      </c>
      <c r="Q290">
        <v>3</v>
      </c>
    </row>
    <row r="291" spans="1:17" hidden="1" outlineLevel="2" x14ac:dyDescent="0.2">
      <c r="B291">
        <v>446</v>
      </c>
      <c r="C291" t="s">
        <v>15</v>
      </c>
      <c r="D291">
        <v>2007</v>
      </c>
      <c r="E291">
        <v>8</v>
      </c>
      <c r="F291">
        <v>154</v>
      </c>
      <c r="G291">
        <v>601.66999999999996</v>
      </c>
      <c r="H291">
        <v>706.97</v>
      </c>
      <c r="I291">
        <v>224.2</v>
      </c>
      <c r="J291">
        <v>5</v>
      </c>
      <c r="K291">
        <v>383</v>
      </c>
      <c r="L291">
        <v>25669</v>
      </c>
      <c r="M291" t="s">
        <v>18</v>
      </c>
      <c r="N291">
        <v>84359</v>
      </c>
      <c r="O291">
        <v>216.6</v>
      </c>
      <c r="P291">
        <v>40398.43</v>
      </c>
      <c r="Q291">
        <v>3</v>
      </c>
    </row>
    <row r="292" spans="1:17" hidden="1" outlineLevel="2" x14ac:dyDescent="0.2">
      <c r="B292">
        <v>446</v>
      </c>
      <c r="C292" t="s">
        <v>15</v>
      </c>
      <c r="D292">
        <v>2007</v>
      </c>
      <c r="E292">
        <v>9</v>
      </c>
      <c r="F292">
        <v>553</v>
      </c>
      <c r="G292">
        <v>2185.83</v>
      </c>
      <c r="H292">
        <v>2568.4499999999998</v>
      </c>
      <c r="I292">
        <v>781.46</v>
      </c>
      <c r="J292">
        <v>5</v>
      </c>
      <c r="K292">
        <v>383</v>
      </c>
      <c r="L292">
        <v>25669</v>
      </c>
      <c r="M292" t="s">
        <v>18</v>
      </c>
      <c r="N292">
        <v>84359</v>
      </c>
      <c r="O292">
        <v>216.6</v>
      </c>
      <c r="P292">
        <v>40398.43</v>
      </c>
      <c r="Q292">
        <v>3</v>
      </c>
    </row>
    <row r="293" spans="1:17" hidden="1" outlineLevel="2" x14ac:dyDescent="0.2">
      <c r="B293">
        <v>446</v>
      </c>
      <c r="C293" t="s">
        <v>15</v>
      </c>
      <c r="D293">
        <v>2007</v>
      </c>
      <c r="E293">
        <v>11</v>
      </c>
      <c r="F293">
        <v>607</v>
      </c>
      <c r="G293">
        <v>2455.12</v>
      </c>
      <c r="H293">
        <v>2884.92</v>
      </c>
      <c r="I293">
        <v>940.4</v>
      </c>
      <c r="J293">
        <v>5</v>
      </c>
      <c r="K293">
        <v>383</v>
      </c>
      <c r="L293">
        <v>25669</v>
      </c>
      <c r="M293" t="s">
        <v>18</v>
      </c>
      <c r="N293">
        <v>84359</v>
      </c>
      <c r="O293">
        <v>216.6</v>
      </c>
      <c r="P293">
        <v>40398.43</v>
      </c>
      <c r="Q293">
        <v>3</v>
      </c>
    </row>
    <row r="294" spans="1:17" hidden="1" outlineLevel="2" x14ac:dyDescent="0.2">
      <c r="B294">
        <v>446</v>
      </c>
      <c r="C294" t="s">
        <v>15</v>
      </c>
      <c r="D294">
        <v>2007</v>
      </c>
      <c r="E294">
        <v>12</v>
      </c>
      <c r="F294">
        <v>329</v>
      </c>
      <c r="G294">
        <v>1338.7</v>
      </c>
      <c r="H294">
        <v>1573.06</v>
      </c>
      <c r="I294">
        <v>434.15</v>
      </c>
      <c r="J294">
        <v>5</v>
      </c>
      <c r="K294">
        <v>383</v>
      </c>
      <c r="L294">
        <v>25669</v>
      </c>
      <c r="M294" t="s">
        <v>18</v>
      </c>
      <c r="N294">
        <v>84359</v>
      </c>
      <c r="O294">
        <v>216.6</v>
      </c>
      <c r="P294">
        <v>40398.43</v>
      </c>
      <c r="Q294">
        <v>3</v>
      </c>
    </row>
    <row r="295" spans="1:17" outlineLevel="1" collapsed="1" x14ac:dyDescent="0.2">
      <c r="A295" s="1" t="s">
        <v>70</v>
      </c>
      <c r="B295">
        <f>SUBTOTAL(3,B284:B294)</f>
        <v>11</v>
      </c>
    </row>
    <row r="296" spans="1:17" hidden="1" outlineLevel="2" x14ac:dyDescent="0.2">
      <c r="B296">
        <v>459</v>
      </c>
      <c r="C296" t="s">
        <v>15</v>
      </c>
      <c r="D296">
        <v>2007</v>
      </c>
      <c r="E296">
        <v>1</v>
      </c>
      <c r="F296">
        <v>95</v>
      </c>
      <c r="G296">
        <v>437.44</v>
      </c>
      <c r="H296">
        <v>513.99</v>
      </c>
      <c r="I296">
        <v>244.19</v>
      </c>
      <c r="J296">
        <v>17</v>
      </c>
      <c r="K296">
        <v>1102</v>
      </c>
      <c r="L296">
        <v>37854</v>
      </c>
      <c r="M296" t="s">
        <v>18</v>
      </c>
      <c r="N296">
        <v>80864</v>
      </c>
      <c r="O296">
        <v>574.20000000000005</v>
      </c>
      <c r="P296">
        <v>63923.89</v>
      </c>
      <c r="Q296">
        <v>3</v>
      </c>
    </row>
    <row r="297" spans="1:17" hidden="1" outlineLevel="2" x14ac:dyDescent="0.2">
      <c r="B297">
        <v>459</v>
      </c>
      <c r="C297" t="s">
        <v>15</v>
      </c>
      <c r="D297">
        <v>2007</v>
      </c>
      <c r="E297">
        <v>2</v>
      </c>
      <c r="F297">
        <v>102</v>
      </c>
      <c r="G297">
        <v>462.76</v>
      </c>
      <c r="H297">
        <v>543.74</v>
      </c>
      <c r="I297">
        <v>254.94</v>
      </c>
      <c r="J297">
        <v>17</v>
      </c>
      <c r="K297">
        <v>1102</v>
      </c>
      <c r="L297">
        <v>37854</v>
      </c>
      <c r="M297" t="s">
        <v>18</v>
      </c>
      <c r="N297">
        <v>80864</v>
      </c>
      <c r="O297">
        <v>574.20000000000005</v>
      </c>
      <c r="P297">
        <v>63923.89</v>
      </c>
      <c r="Q297">
        <v>3</v>
      </c>
    </row>
    <row r="298" spans="1:17" hidden="1" outlineLevel="2" collapsed="1" x14ac:dyDescent="0.2">
      <c r="B298">
        <v>459</v>
      </c>
      <c r="C298" t="s">
        <v>15</v>
      </c>
      <c r="D298">
        <v>2007</v>
      </c>
      <c r="E298">
        <v>3</v>
      </c>
      <c r="F298">
        <v>120</v>
      </c>
      <c r="G298">
        <v>518.34</v>
      </c>
      <c r="H298">
        <v>609.05999999999995</v>
      </c>
      <c r="I298">
        <v>211.26</v>
      </c>
      <c r="J298">
        <v>17</v>
      </c>
      <c r="K298">
        <v>1102</v>
      </c>
      <c r="L298">
        <v>37854</v>
      </c>
      <c r="M298" t="s">
        <v>18</v>
      </c>
      <c r="N298">
        <v>80864</v>
      </c>
      <c r="O298">
        <v>574.20000000000005</v>
      </c>
      <c r="P298">
        <v>63923.89</v>
      </c>
      <c r="Q298">
        <v>3</v>
      </c>
    </row>
    <row r="299" spans="1:17" hidden="1" outlineLevel="2" x14ac:dyDescent="0.2">
      <c r="B299">
        <v>459</v>
      </c>
      <c r="C299" t="s">
        <v>15</v>
      </c>
      <c r="D299">
        <v>2007</v>
      </c>
      <c r="E299">
        <v>4</v>
      </c>
      <c r="F299">
        <v>143</v>
      </c>
      <c r="G299">
        <v>660.63</v>
      </c>
      <c r="H299">
        <v>776.29</v>
      </c>
      <c r="I299">
        <v>274.54000000000002</v>
      </c>
      <c r="J299">
        <v>17</v>
      </c>
      <c r="K299">
        <v>1102</v>
      </c>
      <c r="L299">
        <v>37854</v>
      </c>
      <c r="M299" t="s">
        <v>18</v>
      </c>
      <c r="N299">
        <v>80864</v>
      </c>
      <c r="O299">
        <v>574.20000000000005</v>
      </c>
      <c r="P299">
        <v>63923.89</v>
      </c>
      <c r="Q299">
        <v>3</v>
      </c>
    </row>
    <row r="300" spans="1:17" hidden="1" outlineLevel="2" x14ac:dyDescent="0.2">
      <c r="B300">
        <v>459</v>
      </c>
      <c r="C300" t="s">
        <v>15</v>
      </c>
      <c r="D300">
        <v>2007</v>
      </c>
      <c r="E300">
        <v>5</v>
      </c>
      <c r="F300">
        <v>333</v>
      </c>
      <c r="G300">
        <v>1439.71</v>
      </c>
      <c r="H300">
        <v>1691.77</v>
      </c>
      <c r="I300">
        <v>562.99</v>
      </c>
      <c r="J300">
        <v>17</v>
      </c>
      <c r="K300">
        <v>1102</v>
      </c>
      <c r="L300">
        <v>37854</v>
      </c>
      <c r="M300" t="s">
        <v>18</v>
      </c>
      <c r="N300">
        <v>80864</v>
      </c>
      <c r="O300">
        <v>574.20000000000005</v>
      </c>
      <c r="P300">
        <v>63923.89</v>
      </c>
      <c r="Q300">
        <v>3</v>
      </c>
    </row>
    <row r="301" spans="1:17" hidden="1" outlineLevel="2" x14ac:dyDescent="0.2">
      <c r="B301">
        <v>459</v>
      </c>
      <c r="C301" t="s">
        <v>15</v>
      </c>
      <c r="D301">
        <v>2007</v>
      </c>
      <c r="E301">
        <v>6</v>
      </c>
      <c r="F301">
        <v>385</v>
      </c>
      <c r="G301">
        <v>1689.02</v>
      </c>
      <c r="H301">
        <v>1984.63</v>
      </c>
      <c r="I301">
        <v>733.43</v>
      </c>
      <c r="J301">
        <v>17</v>
      </c>
      <c r="K301">
        <v>1102</v>
      </c>
      <c r="L301">
        <v>37854</v>
      </c>
      <c r="M301" t="s">
        <v>18</v>
      </c>
      <c r="N301">
        <v>80864</v>
      </c>
      <c r="O301">
        <v>574.20000000000005</v>
      </c>
      <c r="P301">
        <v>63923.89</v>
      </c>
      <c r="Q301">
        <v>3</v>
      </c>
    </row>
    <row r="302" spans="1:17" hidden="1" outlineLevel="2" collapsed="1" x14ac:dyDescent="0.2">
      <c r="B302">
        <v>459</v>
      </c>
      <c r="C302" t="s">
        <v>15</v>
      </c>
      <c r="D302">
        <v>2007</v>
      </c>
      <c r="E302">
        <v>7</v>
      </c>
      <c r="F302">
        <v>210</v>
      </c>
      <c r="G302">
        <v>920.98</v>
      </c>
      <c r="H302">
        <v>1082.25</v>
      </c>
      <c r="I302">
        <v>421.51</v>
      </c>
      <c r="J302">
        <v>17</v>
      </c>
      <c r="K302">
        <v>1102</v>
      </c>
      <c r="L302">
        <v>37854</v>
      </c>
      <c r="M302" t="s">
        <v>18</v>
      </c>
      <c r="N302">
        <v>80864</v>
      </c>
      <c r="O302">
        <v>574.20000000000005</v>
      </c>
      <c r="P302">
        <v>63923.89</v>
      </c>
      <c r="Q302">
        <v>3</v>
      </c>
    </row>
    <row r="303" spans="1:17" hidden="1" outlineLevel="2" x14ac:dyDescent="0.2">
      <c r="B303">
        <v>459</v>
      </c>
      <c r="C303" t="s">
        <v>15</v>
      </c>
      <c r="D303">
        <v>2007</v>
      </c>
      <c r="E303">
        <v>8</v>
      </c>
      <c r="F303">
        <v>270</v>
      </c>
      <c r="G303">
        <v>1102.53</v>
      </c>
      <c r="H303">
        <v>1295.5</v>
      </c>
      <c r="I303">
        <v>491.39</v>
      </c>
      <c r="J303">
        <v>17</v>
      </c>
      <c r="K303">
        <v>1102</v>
      </c>
      <c r="L303">
        <v>37854</v>
      </c>
      <c r="M303" t="s">
        <v>18</v>
      </c>
      <c r="N303">
        <v>80864</v>
      </c>
      <c r="O303">
        <v>574.20000000000005</v>
      </c>
      <c r="P303">
        <v>63923.89</v>
      </c>
      <c r="Q303">
        <v>3</v>
      </c>
    </row>
    <row r="304" spans="1:17" hidden="1" outlineLevel="2" x14ac:dyDescent="0.2">
      <c r="B304">
        <v>459</v>
      </c>
      <c r="C304" t="s">
        <v>15</v>
      </c>
      <c r="D304">
        <v>2007</v>
      </c>
      <c r="E304">
        <v>9</v>
      </c>
      <c r="F304">
        <v>431</v>
      </c>
      <c r="G304">
        <v>1758.9</v>
      </c>
      <c r="H304">
        <v>2066.88</v>
      </c>
      <c r="I304">
        <v>870.07</v>
      </c>
      <c r="J304">
        <v>17</v>
      </c>
      <c r="K304">
        <v>1102</v>
      </c>
      <c r="L304">
        <v>37854</v>
      </c>
      <c r="M304" t="s">
        <v>18</v>
      </c>
      <c r="N304">
        <v>80864</v>
      </c>
      <c r="O304">
        <v>574.20000000000005</v>
      </c>
      <c r="P304">
        <v>63923.89</v>
      </c>
      <c r="Q304">
        <v>3</v>
      </c>
    </row>
    <row r="305" spans="1:17" hidden="1" outlineLevel="2" x14ac:dyDescent="0.2">
      <c r="B305">
        <v>459</v>
      </c>
      <c r="C305" t="s">
        <v>15</v>
      </c>
      <c r="D305">
        <v>2007</v>
      </c>
      <c r="E305">
        <v>11</v>
      </c>
      <c r="F305">
        <v>757</v>
      </c>
      <c r="G305">
        <v>3094.8</v>
      </c>
      <c r="H305">
        <v>3636.68</v>
      </c>
      <c r="I305">
        <v>1249.21</v>
      </c>
      <c r="J305">
        <v>17</v>
      </c>
      <c r="K305">
        <v>1102</v>
      </c>
      <c r="L305">
        <v>37854</v>
      </c>
      <c r="M305" t="s">
        <v>18</v>
      </c>
      <c r="N305">
        <v>80864</v>
      </c>
      <c r="O305">
        <v>574.20000000000005</v>
      </c>
      <c r="P305">
        <v>63923.89</v>
      </c>
      <c r="Q305">
        <v>3</v>
      </c>
    </row>
    <row r="306" spans="1:17" hidden="1" outlineLevel="2" x14ac:dyDescent="0.2">
      <c r="B306">
        <v>459</v>
      </c>
      <c r="C306" t="s">
        <v>15</v>
      </c>
      <c r="D306">
        <v>2007</v>
      </c>
      <c r="E306">
        <v>12</v>
      </c>
      <c r="F306">
        <v>388</v>
      </c>
      <c r="G306">
        <v>1537.77</v>
      </c>
      <c r="H306">
        <v>1806.96</v>
      </c>
      <c r="I306">
        <v>695.79</v>
      </c>
      <c r="J306">
        <v>17</v>
      </c>
      <c r="K306">
        <v>1102</v>
      </c>
      <c r="L306">
        <v>37854</v>
      </c>
      <c r="M306" t="s">
        <v>18</v>
      </c>
      <c r="N306">
        <v>80864</v>
      </c>
      <c r="O306">
        <v>574.20000000000005</v>
      </c>
      <c r="P306">
        <v>63923.89</v>
      </c>
      <c r="Q306">
        <v>3</v>
      </c>
    </row>
    <row r="307" spans="1:17" outlineLevel="1" collapsed="1" x14ac:dyDescent="0.2">
      <c r="A307" s="1" t="s">
        <v>72</v>
      </c>
      <c r="B307">
        <f>SUBTOTAL(3,B296:B306)</f>
        <v>11</v>
      </c>
      <c r="Q307">
        <v>3</v>
      </c>
    </row>
    <row r="308" spans="1:17" hidden="1" outlineLevel="2" collapsed="1" x14ac:dyDescent="0.2">
      <c r="B308">
        <v>561</v>
      </c>
      <c r="C308" t="s">
        <v>15</v>
      </c>
      <c r="D308">
        <v>2007</v>
      </c>
      <c r="E308">
        <v>1</v>
      </c>
      <c r="F308">
        <v>211</v>
      </c>
      <c r="G308">
        <v>773.69</v>
      </c>
      <c r="H308">
        <v>909.06</v>
      </c>
      <c r="I308">
        <v>432.54</v>
      </c>
      <c r="J308">
        <v>12</v>
      </c>
      <c r="K308">
        <v>1046</v>
      </c>
      <c r="L308">
        <v>49195</v>
      </c>
      <c r="M308" t="s">
        <v>18</v>
      </c>
      <c r="N308">
        <v>116386</v>
      </c>
      <c r="O308">
        <v>529.20000000000005</v>
      </c>
      <c r="P308">
        <v>75300.899999999994</v>
      </c>
    </row>
    <row r="309" spans="1:17" hidden="1" outlineLevel="2" x14ac:dyDescent="0.2">
      <c r="B309">
        <v>561</v>
      </c>
      <c r="C309" t="s">
        <v>15</v>
      </c>
      <c r="D309">
        <v>2007</v>
      </c>
      <c r="E309">
        <v>2</v>
      </c>
      <c r="F309">
        <v>167</v>
      </c>
      <c r="G309">
        <v>681.38</v>
      </c>
      <c r="H309">
        <v>800.68</v>
      </c>
      <c r="I309">
        <v>323.56</v>
      </c>
      <c r="J309">
        <v>12</v>
      </c>
      <c r="K309">
        <v>1046</v>
      </c>
      <c r="L309">
        <v>49195</v>
      </c>
      <c r="M309" t="s">
        <v>18</v>
      </c>
      <c r="N309">
        <v>116386</v>
      </c>
      <c r="O309">
        <v>529.20000000000005</v>
      </c>
      <c r="P309">
        <v>75300.899999999994</v>
      </c>
      <c r="Q309">
        <v>3</v>
      </c>
    </row>
    <row r="310" spans="1:17" hidden="1" outlineLevel="2" x14ac:dyDescent="0.2">
      <c r="B310">
        <v>561</v>
      </c>
      <c r="C310" t="s">
        <v>15</v>
      </c>
      <c r="D310">
        <v>2007</v>
      </c>
      <c r="E310">
        <v>3</v>
      </c>
      <c r="F310">
        <v>199</v>
      </c>
      <c r="G310">
        <v>747.42</v>
      </c>
      <c r="H310">
        <v>878.28</v>
      </c>
      <c r="I310">
        <v>385.9</v>
      </c>
      <c r="J310">
        <v>12</v>
      </c>
      <c r="K310">
        <v>1046</v>
      </c>
      <c r="L310">
        <v>49195</v>
      </c>
      <c r="M310" t="s">
        <v>18</v>
      </c>
      <c r="N310">
        <v>116386</v>
      </c>
      <c r="O310">
        <v>529.20000000000005</v>
      </c>
      <c r="P310">
        <v>75300.899999999994</v>
      </c>
      <c r="Q310">
        <v>3</v>
      </c>
    </row>
    <row r="311" spans="1:17" hidden="1" outlineLevel="2" x14ac:dyDescent="0.2">
      <c r="B311">
        <v>561</v>
      </c>
      <c r="C311" t="s">
        <v>15</v>
      </c>
      <c r="D311">
        <v>2007</v>
      </c>
      <c r="E311">
        <v>4</v>
      </c>
      <c r="F311">
        <v>327</v>
      </c>
      <c r="G311">
        <v>1268.02</v>
      </c>
      <c r="H311">
        <v>1489.95</v>
      </c>
      <c r="I311">
        <v>604.53</v>
      </c>
      <c r="J311">
        <v>12</v>
      </c>
      <c r="K311">
        <v>1046</v>
      </c>
      <c r="L311">
        <v>49195</v>
      </c>
      <c r="M311" t="s">
        <v>18</v>
      </c>
      <c r="N311">
        <v>116386</v>
      </c>
      <c r="O311">
        <v>529.20000000000005</v>
      </c>
      <c r="P311">
        <v>75300.899999999994</v>
      </c>
      <c r="Q311">
        <v>3</v>
      </c>
    </row>
    <row r="312" spans="1:17" hidden="1" outlineLevel="2" x14ac:dyDescent="0.2">
      <c r="B312">
        <v>561</v>
      </c>
      <c r="C312" t="s">
        <v>15</v>
      </c>
      <c r="D312">
        <v>2007</v>
      </c>
      <c r="E312">
        <v>5</v>
      </c>
      <c r="F312">
        <v>471</v>
      </c>
      <c r="G312">
        <v>1846.41</v>
      </c>
      <c r="H312">
        <v>2169.62</v>
      </c>
      <c r="I312">
        <v>910.44</v>
      </c>
      <c r="J312">
        <v>12</v>
      </c>
      <c r="K312">
        <v>1046</v>
      </c>
      <c r="L312">
        <v>49195</v>
      </c>
      <c r="M312" t="s">
        <v>18</v>
      </c>
      <c r="N312">
        <v>116386</v>
      </c>
      <c r="O312">
        <v>529.20000000000005</v>
      </c>
      <c r="P312">
        <v>75300.899999999994</v>
      </c>
      <c r="Q312">
        <v>3</v>
      </c>
    </row>
    <row r="313" spans="1:17" hidden="1" outlineLevel="2" x14ac:dyDescent="0.2">
      <c r="B313">
        <v>561</v>
      </c>
      <c r="C313" t="s">
        <v>15</v>
      </c>
      <c r="D313">
        <v>2007</v>
      </c>
      <c r="E313">
        <v>6</v>
      </c>
      <c r="F313">
        <v>517</v>
      </c>
      <c r="G313">
        <v>2110.98</v>
      </c>
      <c r="H313">
        <v>2480.62</v>
      </c>
      <c r="I313">
        <v>1058.07</v>
      </c>
      <c r="J313">
        <v>12</v>
      </c>
      <c r="K313">
        <v>1046</v>
      </c>
      <c r="L313">
        <v>49195</v>
      </c>
      <c r="M313" t="s">
        <v>18</v>
      </c>
      <c r="N313">
        <v>116386</v>
      </c>
      <c r="O313">
        <v>529.20000000000005</v>
      </c>
      <c r="P313">
        <v>75300.899999999994</v>
      </c>
      <c r="Q313">
        <v>3</v>
      </c>
    </row>
    <row r="314" spans="1:17" hidden="1" outlineLevel="2" x14ac:dyDescent="0.2">
      <c r="B314">
        <v>561</v>
      </c>
      <c r="C314" t="s">
        <v>15</v>
      </c>
      <c r="D314">
        <v>2007</v>
      </c>
      <c r="E314">
        <v>7</v>
      </c>
      <c r="F314">
        <v>277</v>
      </c>
      <c r="G314">
        <v>1052.69</v>
      </c>
      <c r="H314">
        <v>1236.95</v>
      </c>
      <c r="I314">
        <v>505.88</v>
      </c>
      <c r="J314">
        <v>12</v>
      </c>
      <c r="K314">
        <v>1046</v>
      </c>
      <c r="L314">
        <v>49195</v>
      </c>
      <c r="M314" t="s">
        <v>18</v>
      </c>
      <c r="N314">
        <v>116386</v>
      </c>
      <c r="O314">
        <v>529.20000000000005</v>
      </c>
      <c r="P314">
        <v>75300.899999999994</v>
      </c>
      <c r="Q314">
        <v>3</v>
      </c>
    </row>
    <row r="315" spans="1:17" hidden="1" outlineLevel="2" collapsed="1" x14ac:dyDescent="0.2">
      <c r="B315">
        <v>561</v>
      </c>
      <c r="C315" t="s">
        <v>15</v>
      </c>
      <c r="D315">
        <v>2007</v>
      </c>
      <c r="E315">
        <v>8</v>
      </c>
      <c r="F315">
        <v>376</v>
      </c>
      <c r="G315">
        <v>1414.02</v>
      </c>
      <c r="H315">
        <v>1661.64</v>
      </c>
      <c r="I315">
        <v>610.08000000000004</v>
      </c>
      <c r="J315">
        <v>12</v>
      </c>
      <c r="K315">
        <v>1046</v>
      </c>
      <c r="L315">
        <v>49195</v>
      </c>
      <c r="M315" t="s">
        <v>18</v>
      </c>
      <c r="N315">
        <v>116386</v>
      </c>
      <c r="O315">
        <v>529.20000000000005</v>
      </c>
      <c r="P315">
        <v>75300.899999999994</v>
      </c>
      <c r="Q315">
        <v>3</v>
      </c>
    </row>
    <row r="316" spans="1:17" hidden="1" outlineLevel="2" x14ac:dyDescent="0.2">
      <c r="B316">
        <v>561</v>
      </c>
      <c r="C316" t="s">
        <v>15</v>
      </c>
      <c r="D316">
        <v>2007</v>
      </c>
      <c r="E316">
        <v>9</v>
      </c>
      <c r="F316">
        <v>791</v>
      </c>
      <c r="G316">
        <v>3031.27</v>
      </c>
      <c r="H316">
        <v>3561.83</v>
      </c>
      <c r="I316">
        <v>1201.3399999999999</v>
      </c>
      <c r="J316">
        <v>12</v>
      </c>
      <c r="K316">
        <v>1046</v>
      </c>
      <c r="L316">
        <v>49195</v>
      </c>
      <c r="M316" t="s">
        <v>18</v>
      </c>
      <c r="N316">
        <v>116386</v>
      </c>
      <c r="O316">
        <v>529.20000000000005</v>
      </c>
      <c r="P316">
        <v>75300.899999999994</v>
      </c>
      <c r="Q316">
        <v>3</v>
      </c>
    </row>
    <row r="317" spans="1:17" hidden="1" outlineLevel="2" x14ac:dyDescent="0.2">
      <c r="B317">
        <v>561</v>
      </c>
      <c r="C317" t="s">
        <v>15</v>
      </c>
      <c r="D317">
        <v>2007</v>
      </c>
      <c r="E317">
        <v>11</v>
      </c>
      <c r="F317">
        <v>784</v>
      </c>
      <c r="G317">
        <v>2820.41</v>
      </c>
      <c r="H317">
        <v>3314.16</v>
      </c>
      <c r="I317">
        <v>1109.22</v>
      </c>
      <c r="J317">
        <v>12</v>
      </c>
      <c r="K317">
        <v>1046</v>
      </c>
      <c r="L317">
        <v>49195</v>
      </c>
      <c r="M317" t="s">
        <v>18</v>
      </c>
      <c r="N317">
        <v>116386</v>
      </c>
      <c r="O317">
        <v>529.20000000000005</v>
      </c>
      <c r="P317">
        <v>75300.899999999994</v>
      </c>
      <c r="Q317">
        <v>3</v>
      </c>
    </row>
    <row r="318" spans="1:17" hidden="1" outlineLevel="2" x14ac:dyDescent="0.2">
      <c r="B318">
        <v>561</v>
      </c>
      <c r="C318" t="s">
        <v>15</v>
      </c>
      <c r="D318">
        <v>2007</v>
      </c>
      <c r="E318">
        <v>12</v>
      </c>
      <c r="F318">
        <v>320</v>
      </c>
      <c r="G318">
        <v>1228.73</v>
      </c>
      <c r="H318">
        <v>1443.98</v>
      </c>
      <c r="I318">
        <v>468.29</v>
      </c>
      <c r="J318">
        <v>12</v>
      </c>
      <c r="K318">
        <v>1046</v>
      </c>
      <c r="L318">
        <v>49195</v>
      </c>
      <c r="M318" t="s">
        <v>18</v>
      </c>
      <c r="N318">
        <v>116386</v>
      </c>
      <c r="O318">
        <v>529.20000000000005</v>
      </c>
      <c r="P318">
        <v>75300.899999999994</v>
      </c>
      <c r="Q318">
        <v>3</v>
      </c>
    </row>
    <row r="319" spans="1:17" outlineLevel="1" collapsed="1" x14ac:dyDescent="0.2">
      <c r="A319" s="1" t="s">
        <v>79</v>
      </c>
      <c r="B319">
        <f>SUBTOTAL(3,B308:B318)</f>
        <v>11</v>
      </c>
      <c r="Q319">
        <v>3</v>
      </c>
    </row>
    <row r="320" spans="1:17" hidden="1" outlineLevel="2" x14ac:dyDescent="0.2">
      <c r="B320">
        <v>658</v>
      </c>
      <c r="C320" t="s">
        <v>15</v>
      </c>
      <c r="D320">
        <v>2007</v>
      </c>
      <c r="E320">
        <v>1</v>
      </c>
      <c r="F320">
        <v>175</v>
      </c>
      <c r="G320">
        <v>750.4</v>
      </c>
      <c r="H320">
        <v>881.66</v>
      </c>
      <c r="I320">
        <v>324.87</v>
      </c>
      <c r="J320">
        <v>16</v>
      </c>
      <c r="K320">
        <v>581</v>
      </c>
      <c r="L320">
        <v>27824</v>
      </c>
      <c r="M320" t="s">
        <v>18</v>
      </c>
      <c r="N320">
        <v>97214</v>
      </c>
      <c r="O320">
        <v>351.2</v>
      </c>
      <c r="P320">
        <v>49452.02</v>
      </c>
      <c r="Q320">
        <v>3</v>
      </c>
    </row>
    <row r="321" spans="1:17" hidden="1" outlineLevel="2" collapsed="1" x14ac:dyDescent="0.2">
      <c r="B321">
        <v>658</v>
      </c>
      <c r="C321" t="s">
        <v>15</v>
      </c>
      <c r="D321">
        <v>2007</v>
      </c>
      <c r="E321">
        <v>2</v>
      </c>
      <c r="F321">
        <v>177</v>
      </c>
      <c r="G321">
        <v>758.59</v>
      </c>
      <c r="H321">
        <v>891.38</v>
      </c>
      <c r="I321">
        <v>330.28</v>
      </c>
      <c r="J321">
        <v>16</v>
      </c>
      <c r="K321">
        <v>581</v>
      </c>
      <c r="L321">
        <v>27824</v>
      </c>
      <c r="M321" t="s">
        <v>18</v>
      </c>
      <c r="N321">
        <v>97214</v>
      </c>
      <c r="O321">
        <v>351.2</v>
      </c>
      <c r="P321">
        <v>49452.02</v>
      </c>
    </row>
    <row r="322" spans="1:17" hidden="1" outlineLevel="2" x14ac:dyDescent="0.2">
      <c r="B322">
        <v>658</v>
      </c>
      <c r="C322" t="s">
        <v>15</v>
      </c>
      <c r="D322">
        <v>2007</v>
      </c>
      <c r="E322">
        <v>3</v>
      </c>
      <c r="F322">
        <v>203</v>
      </c>
      <c r="G322">
        <v>823.43</v>
      </c>
      <c r="H322">
        <v>967.52</v>
      </c>
      <c r="I322">
        <v>337.45</v>
      </c>
      <c r="J322">
        <v>16</v>
      </c>
      <c r="K322">
        <v>581</v>
      </c>
      <c r="L322">
        <v>27824</v>
      </c>
      <c r="M322" t="s">
        <v>18</v>
      </c>
      <c r="N322">
        <v>97214</v>
      </c>
      <c r="O322">
        <v>351.2</v>
      </c>
      <c r="P322">
        <v>49452.02</v>
      </c>
      <c r="Q322">
        <v>3</v>
      </c>
    </row>
    <row r="323" spans="1:17" hidden="1" outlineLevel="2" x14ac:dyDescent="0.2">
      <c r="B323">
        <v>658</v>
      </c>
      <c r="C323" t="s">
        <v>15</v>
      </c>
      <c r="D323">
        <v>2007</v>
      </c>
      <c r="E323">
        <v>4</v>
      </c>
      <c r="F323">
        <v>306</v>
      </c>
      <c r="G323">
        <v>1214.33</v>
      </c>
      <c r="H323">
        <v>1426.9</v>
      </c>
      <c r="I323">
        <v>498.38</v>
      </c>
      <c r="J323">
        <v>16</v>
      </c>
      <c r="K323">
        <v>581</v>
      </c>
      <c r="L323">
        <v>27824</v>
      </c>
      <c r="M323" t="s">
        <v>18</v>
      </c>
      <c r="N323">
        <v>97214</v>
      </c>
      <c r="O323">
        <v>351.2</v>
      </c>
      <c r="P323">
        <v>49452.02</v>
      </c>
      <c r="Q323">
        <v>3</v>
      </c>
    </row>
    <row r="324" spans="1:17" hidden="1" outlineLevel="2" x14ac:dyDescent="0.2">
      <c r="B324">
        <v>658</v>
      </c>
      <c r="C324" t="s">
        <v>15</v>
      </c>
      <c r="D324">
        <v>2007</v>
      </c>
      <c r="E324">
        <v>5</v>
      </c>
      <c r="F324">
        <v>345</v>
      </c>
      <c r="G324">
        <v>1405.3</v>
      </c>
      <c r="H324">
        <v>1651.31</v>
      </c>
      <c r="I324">
        <v>623.71</v>
      </c>
      <c r="J324">
        <v>16</v>
      </c>
      <c r="K324">
        <v>581</v>
      </c>
      <c r="L324">
        <v>27824</v>
      </c>
      <c r="M324" t="s">
        <v>18</v>
      </c>
      <c r="N324">
        <v>97214</v>
      </c>
      <c r="O324">
        <v>351.2</v>
      </c>
      <c r="P324">
        <v>49452.02</v>
      </c>
      <c r="Q324">
        <v>3</v>
      </c>
    </row>
    <row r="325" spans="1:17" hidden="1" outlineLevel="2" x14ac:dyDescent="0.2">
      <c r="B325">
        <v>658</v>
      </c>
      <c r="C325" t="s">
        <v>15</v>
      </c>
      <c r="D325">
        <v>2007</v>
      </c>
      <c r="E325">
        <v>6</v>
      </c>
      <c r="F325">
        <v>511</v>
      </c>
      <c r="G325">
        <v>2163.87</v>
      </c>
      <c r="H325">
        <v>2542.63</v>
      </c>
      <c r="I325">
        <v>883.91</v>
      </c>
      <c r="J325">
        <v>16</v>
      </c>
      <c r="K325">
        <v>581</v>
      </c>
      <c r="L325">
        <v>27824</v>
      </c>
      <c r="M325" t="s">
        <v>18</v>
      </c>
      <c r="N325">
        <v>97214</v>
      </c>
      <c r="O325">
        <v>351.2</v>
      </c>
      <c r="P325">
        <v>49452.02</v>
      </c>
      <c r="Q325">
        <v>3</v>
      </c>
    </row>
    <row r="326" spans="1:17" hidden="1" outlineLevel="2" x14ac:dyDescent="0.2">
      <c r="B326">
        <v>658</v>
      </c>
      <c r="C326" t="s">
        <v>15</v>
      </c>
      <c r="D326">
        <v>2007</v>
      </c>
      <c r="E326">
        <v>7</v>
      </c>
      <c r="F326">
        <v>376</v>
      </c>
      <c r="G326">
        <v>1478.04</v>
      </c>
      <c r="H326">
        <v>1736.68</v>
      </c>
      <c r="I326">
        <v>693.84</v>
      </c>
      <c r="J326">
        <v>16</v>
      </c>
      <c r="K326">
        <v>581</v>
      </c>
      <c r="L326">
        <v>27824</v>
      </c>
      <c r="M326" t="s">
        <v>18</v>
      </c>
      <c r="N326">
        <v>97214</v>
      </c>
      <c r="O326">
        <v>351.2</v>
      </c>
      <c r="P326">
        <v>49452.02</v>
      </c>
      <c r="Q326">
        <v>3</v>
      </c>
    </row>
    <row r="327" spans="1:17" hidden="1" outlineLevel="2" collapsed="1" x14ac:dyDescent="0.2">
      <c r="B327">
        <v>658</v>
      </c>
      <c r="C327" t="s">
        <v>15</v>
      </c>
      <c r="D327">
        <v>2007</v>
      </c>
      <c r="E327">
        <v>8</v>
      </c>
      <c r="F327">
        <v>450</v>
      </c>
      <c r="G327">
        <v>1818.12</v>
      </c>
      <c r="H327">
        <v>2136.4499999999998</v>
      </c>
      <c r="I327">
        <v>559.6</v>
      </c>
      <c r="J327">
        <v>16</v>
      </c>
      <c r="K327">
        <v>581</v>
      </c>
      <c r="L327">
        <v>27824</v>
      </c>
      <c r="M327" t="s">
        <v>18</v>
      </c>
      <c r="N327">
        <v>97214</v>
      </c>
      <c r="O327">
        <v>351.2</v>
      </c>
      <c r="P327">
        <v>49452.02</v>
      </c>
      <c r="Q327">
        <v>3</v>
      </c>
    </row>
    <row r="328" spans="1:17" hidden="1" outlineLevel="2" x14ac:dyDescent="0.2">
      <c r="B328">
        <v>658</v>
      </c>
      <c r="C328" t="s">
        <v>15</v>
      </c>
      <c r="D328">
        <v>2007</v>
      </c>
      <c r="E328">
        <v>9</v>
      </c>
      <c r="F328">
        <v>781</v>
      </c>
      <c r="G328">
        <v>3013.67</v>
      </c>
      <c r="H328">
        <v>3541.09</v>
      </c>
      <c r="I328">
        <v>942.92</v>
      </c>
      <c r="J328">
        <v>16</v>
      </c>
      <c r="K328">
        <v>581</v>
      </c>
      <c r="L328">
        <v>27824</v>
      </c>
      <c r="M328" t="s">
        <v>18</v>
      </c>
      <c r="N328">
        <v>97214</v>
      </c>
      <c r="O328">
        <v>351.2</v>
      </c>
      <c r="P328">
        <v>49452.02</v>
      </c>
      <c r="Q328">
        <v>3</v>
      </c>
    </row>
    <row r="329" spans="1:17" hidden="1" outlineLevel="2" x14ac:dyDescent="0.2">
      <c r="B329">
        <v>658</v>
      </c>
      <c r="C329" t="s">
        <v>15</v>
      </c>
      <c r="D329">
        <v>2007</v>
      </c>
      <c r="E329">
        <v>11</v>
      </c>
      <c r="F329">
        <v>860</v>
      </c>
      <c r="G329">
        <v>3316.33</v>
      </c>
      <c r="H329">
        <v>3896.68</v>
      </c>
      <c r="I329">
        <v>1252.8900000000001</v>
      </c>
      <c r="J329">
        <v>16</v>
      </c>
      <c r="K329">
        <v>581</v>
      </c>
      <c r="L329">
        <v>27824</v>
      </c>
      <c r="M329" t="s">
        <v>18</v>
      </c>
      <c r="N329">
        <v>97214</v>
      </c>
      <c r="O329">
        <v>351.2</v>
      </c>
      <c r="P329">
        <v>49452.02</v>
      </c>
      <c r="Q329">
        <v>3</v>
      </c>
    </row>
    <row r="330" spans="1:17" hidden="1" outlineLevel="2" x14ac:dyDescent="0.2">
      <c r="B330">
        <v>658</v>
      </c>
      <c r="C330" t="s">
        <v>15</v>
      </c>
      <c r="D330">
        <v>2007</v>
      </c>
      <c r="E330">
        <v>12</v>
      </c>
      <c r="F330">
        <v>636</v>
      </c>
      <c r="G330">
        <v>2635.81</v>
      </c>
      <c r="H330">
        <v>3097</v>
      </c>
      <c r="I330">
        <v>1154.8699999999999</v>
      </c>
      <c r="J330">
        <v>16</v>
      </c>
      <c r="K330">
        <v>581</v>
      </c>
      <c r="L330">
        <v>27824</v>
      </c>
      <c r="M330" t="s">
        <v>18</v>
      </c>
      <c r="N330">
        <v>97214</v>
      </c>
      <c r="O330">
        <v>351.2</v>
      </c>
      <c r="P330">
        <v>49452.02</v>
      </c>
      <c r="Q330">
        <v>3</v>
      </c>
    </row>
    <row r="331" spans="1:17" outlineLevel="1" collapsed="1" x14ac:dyDescent="0.2">
      <c r="A331" s="1" t="s">
        <v>85</v>
      </c>
      <c r="B331">
        <f>SUBTOTAL(3,B320:B330)</f>
        <v>11</v>
      </c>
      <c r="Q331">
        <v>3</v>
      </c>
    </row>
    <row r="332" spans="1:17" hidden="1" outlineLevel="2" x14ac:dyDescent="0.2">
      <c r="B332">
        <v>756</v>
      </c>
      <c r="C332" t="s">
        <v>15</v>
      </c>
      <c r="D332">
        <v>2007</v>
      </c>
      <c r="E332">
        <v>1</v>
      </c>
      <c r="F332">
        <v>119</v>
      </c>
      <c r="G332">
        <v>516.13</v>
      </c>
      <c r="H332">
        <v>606.54</v>
      </c>
      <c r="I332">
        <v>239.03</v>
      </c>
      <c r="J332">
        <v>5</v>
      </c>
      <c r="K332">
        <v>490</v>
      </c>
      <c r="L332">
        <v>35915</v>
      </c>
      <c r="M332" t="s">
        <v>18</v>
      </c>
      <c r="N332">
        <v>57808</v>
      </c>
      <c r="O332">
        <v>301.2</v>
      </c>
      <c r="P332">
        <v>57518.04</v>
      </c>
      <c r="Q332">
        <v>3</v>
      </c>
    </row>
    <row r="333" spans="1:17" hidden="1" outlineLevel="2" collapsed="1" x14ac:dyDescent="0.2">
      <c r="B333">
        <v>756</v>
      </c>
      <c r="C333" t="s">
        <v>15</v>
      </c>
      <c r="D333">
        <v>2007</v>
      </c>
      <c r="E333">
        <v>2</v>
      </c>
      <c r="F333">
        <v>102</v>
      </c>
      <c r="G333">
        <v>447.78</v>
      </c>
      <c r="H333">
        <v>526.24</v>
      </c>
      <c r="I333">
        <v>250.6</v>
      </c>
      <c r="J333">
        <v>5</v>
      </c>
      <c r="K333">
        <v>490</v>
      </c>
      <c r="L333">
        <v>35915</v>
      </c>
      <c r="M333" t="s">
        <v>18</v>
      </c>
      <c r="N333">
        <v>57808</v>
      </c>
      <c r="O333">
        <v>301.2</v>
      </c>
      <c r="P333">
        <v>57518.04</v>
      </c>
    </row>
    <row r="334" spans="1:17" hidden="1" outlineLevel="2" x14ac:dyDescent="0.2">
      <c r="B334">
        <v>756</v>
      </c>
      <c r="C334" t="s">
        <v>15</v>
      </c>
      <c r="D334">
        <v>2007</v>
      </c>
      <c r="E334">
        <v>3</v>
      </c>
      <c r="F334">
        <v>149</v>
      </c>
      <c r="G334">
        <v>628.27</v>
      </c>
      <c r="H334">
        <v>738.31</v>
      </c>
      <c r="I334">
        <v>235.79</v>
      </c>
      <c r="J334">
        <v>5</v>
      </c>
      <c r="K334">
        <v>490</v>
      </c>
      <c r="L334">
        <v>35915</v>
      </c>
      <c r="M334" t="s">
        <v>18</v>
      </c>
      <c r="N334">
        <v>57808</v>
      </c>
      <c r="O334">
        <v>301.2</v>
      </c>
      <c r="P334">
        <v>57518.04</v>
      </c>
      <c r="Q334">
        <v>3</v>
      </c>
    </row>
    <row r="335" spans="1:17" hidden="1" outlineLevel="2" x14ac:dyDescent="0.2">
      <c r="B335">
        <v>756</v>
      </c>
      <c r="C335" t="s">
        <v>15</v>
      </c>
      <c r="D335">
        <v>2007</v>
      </c>
      <c r="E335">
        <v>4</v>
      </c>
      <c r="F335">
        <v>192</v>
      </c>
      <c r="G335">
        <v>778.83</v>
      </c>
      <c r="H335">
        <v>915.27</v>
      </c>
      <c r="I335">
        <v>294.5</v>
      </c>
      <c r="J335">
        <v>5</v>
      </c>
      <c r="K335">
        <v>490</v>
      </c>
      <c r="L335">
        <v>35915</v>
      </c>
      <c r="M335" t="s">
        <v>18</v>
      </c>
      <c r="N335">
        <v>57808</v>
      </c>
      <c r="O335">
        <v>301.2</v>
      </c>
      <c r="P335">
        <v>57518.04</v>
      </c>
      <c r="Q335">
        <v>3</v>
      </c>
    </row>
    <row r="336" spans="1:17" hidden="1" outlineLevel="2" x14ac:dyDescent="0.2">
      <c r="B336">
        <v>756</v>
      </c>
      <c r="C336" t="s">
        <v>15</v>
      </c>
      <c r="D336">
        <v>2007</v>
      </c>
      <c r="E336">
        <v>5</v>
      </c>
      <c r="F336">
        <v>369</v>
      </c>
      <c r="G336">
        <v>1586.45</v>
      </c>
      <c r="H336">
        <v>1864.18</v>
      </c>
      <c r="I336">
        <v>604.54999999999995</v>
      </c>
      <c r="J336">
        <v>5</v>
      </c>
      <c r="K336">
        <v>490</v>
      </c>
      <c r="L336">
        <v>35915</v>
      </c>
      <c r="M336" t="s">
        <v>18</v>
      </c>
      <c r="N336">
        <v>57808</v>
      </c>
      <c r="O336">
        <v>301.2</v>
      </c>
      <c r="P336">
        <v>57518.04</v>
      </c>
      <c r="Q336">
        <v>3</v>
      </c>
    </row>
    <row r="337" spans="1:17" hidden="1" outlineLevel="2" x14ac:dyDescent="0.2">
      <c r="B337">
        <v>756</v>
      </c>
      <c r="C337" t="s">
        <v>15</v>
      </c>
      <c r="D337">
        <v>2007</v>
      </c>
      <c r="E337">
        <v>6</v>
      </c>
      <c r="F337">
        <v>401</v>
      </c>
      <c r="G337">
        <v>1720.03</v>
      </c>
      <c r="H337">
        <v>2021.13</v>
      </c>
      <c r="I337">
        <v>573.85</v>
      </c>
      <c r="J337">
        <v>5</v>
      </c>
      <c r="K337">
        <v>490</v>
      </c>
      <c r="L337">
        <v>35915</v>
      </c>
      <c r="M337" t="s">
        <v>18</v>
      </c>
      <c r="N337">
        <v>57808</v>
      </c>
      <c r="O337">
        <v>301.2</v>
      </c>
      <c r="P337">
        <v>57518.04</v>
      </c>
      <c r="Q337">
        <v>3</v>
      </c>
    </row>
    <row r="338" spans="1:17" hidden="1" outlineLevel="2" x14ac:dyDescent="0.2">
      <c r="B338">
        <v>756</v>
      </c>
      <c r="C338" t="s">
        <v>15</v>
      </c>
      <c r="D338">
        <v>2007</v>
      </c>
      <c r="E338">
        <v>7</v>
      </c>
      <c r="F338">
        <v>236</v>
      </c>
      <c r="G338">
        <v>979.83</v>
      </c>
      <c r="H338">
        <v>1151.4000000000001</v>
      </c>
      <c r="I338">
        <v>502.86</v>
      </c>
      <c r="J338">
        <v>5</v>
      </c>
      <c r="K338">
        <v>490</v>
      </c>
      <c r="L338">
        <v>35915</v>
      </c>
      <c r="M338" t="s">
        <v>18</v>
      </c>
      <c r="N338">
        <v>57808</v>
      </c>
      <c r="O338">
        <v>301.2</v>
      </c>
      <c r="P338">
        <v>57518.04</v>
      </c>
      <c r="Q338">
        <v>3</v>
      </c>
    </row>
    <row r="339" spans="1:17" hidden="1" outlineLevel="2" collapsed="1" x14ac:dyDescent="0.2">
      <c r="B339">
        <v>756</v>
      </c>
      <c r="C339" t="s">
        <v>15</v>
      </c>
      <c r="D339">
        <v>2007</v>
      </c>
      <c r="E339">
        <v>8</v>
      </c>
      <c r="F339">
        <v>292</v>
      </c>
      <c r="G339">
        <v>1232.01</v>
      </c>
      <c r="H339">
        <v>1447.65</v>
      </c>
      <c r="I339">
        <v>560.02</v>
      </c>
      <c r="J339">
        <v>5</v>
      </c>
      <c r="K339">
        <v>490</v>
      </c>
      <c r="L339">
        <v>35915</v>
      </c>
      <c r="M339" t="s">
        <v>18</v>
      </c>
      <c r="N339">
        <v>57808</v>
      </c>
      <c r="O339">
        <v>301.2</v>
      </c>
      <c r="P339">
        <v>57518.04</v>
      </c>
    </row>
    <row r="340" spans="1:17" hidden="1" outlineLevel="2" collapsed="1" x14ac:dyDescent="0.2">
      <c r="B340">
        <v>756</v>
      </c>
      <c r="C340" t="s">
        <v>15</v>
      </c>
      <c r="D340">
        <v>2007</v>
      </c>
      <c r="E340">
        <v>9</v>
      </c>
      <c r="F340">
        <v>461</v>
      </c>
      <c r="G340">
        <v>1913.32</v>
      </c>
      <c r="H340">
        <v>2248.3200000000002</v>
      </c>
      <c r="I340">
        <v>691.12</v>
      </c>
      <c r="J340">
        <v>5</v>
      </c>
      <c r="K340">
        <v>490</v>
      </c>
      <c r="L340">
        <v>35915</v>
      </c>
      <c r="M340" t="s">
        <v>18</v>
      </c>
      <c r="N340">
        <v>57808</v>
      </c>
      <c r="O340">
        <v>301.2</v>
      </c>
      <c r="P340">
        <v>57518.04</v>
      </c>
      <c r="Q340">
        <v>2</v>
      </c>
    </row>
    <row r="341" spans="1:17" hidden="1" outlineLevel="2" x14ac:dyDescent="0.2">
      <c r="B341">
        <v>756</v>
      </c>
      <c r="C341" t="s">
        <v>15</v>
      </c>
      <c r="D341">
        <v>2007</v>
      </c>
      <c r="E341">
        <v>11</v>
      </c>
      <c r="F341">
        <v>667</v>
      </c>
      <c r="G341">
        <v>2622.89</v>
      </c>
      <c r="H341">
        <v>3082.06</v>
      </c>
      <c r="I341">
        <v>947.52</v>
      </c>
      <c r="J341">
        <v>5</v>
      </c>
      <c r="K341">
        <v>490</v>
      </c>
      <c r="L341">
        <v>35915</v>
      </c>
      <c r="M341" t="s">
        <v>18</v>
      </c>
      <c r="N341">
        <v>57808</v>
      </c>
      <c r="O341">
        <v>301.2</v>
      </c>
      <c r="P341">
        <v>57518.04</v>
      </c>
      <c r="Q341">
        <v>2</v>
      </c>
    </row>
    <row r="342" spans="1:17" hidden="1" outlineLevel="2" x14ac:dyDescent="0.2">
      <c r="B342">
        <v>756</v>
      </c>
      <c r="C342" t="s">
        <v>15</v>
      </c>
      <c r="D342">
        <v>2007</v>
      </c>
      <c r="E342">
        <v>12</v>
      </c>
      <c r="F342">
        <v>358</v>
      </c>
      <c r="G342">
        <v>1438.76</v>
      </c>
      <c r="H342">
        <v>1690.63</v>
      </c>
      <c r="I342">
        <v>582.42999999999995</v>
      </c>
      <c r="J342">
        <v>5</v>
      </c>
      <c r="K342">
        <v>490</v>
      </c>
      <c r="L342">
        <v>35915</v>
      </c>
      <c r="M342" t="s">
        <v>18</v>
      </c>
      <c r="N342">
        <v>57808</v>
      </c>
      <c r="O342">
        <v>301.2</v>
      </c>
      <c r="P342">
        <v>57518.04</v>
      </c>
      <c r="Q342">
        <v>2</v>
      </c>
    </row>
    <row r="343" spans="1:17" outlineLevel="1" collapsed="1" x14ac:dyDescent="0.2">
      <c r="A343" s="1" t="s">
        <v>92</v>
      </c>
      <c r="B343">
        <f>SUBTOTAL(3,B332:B342)</f>
        <v>11</v>
      </c>
      <c r="Q343">
        <v>2</v>
      </c>
    </row>
    <row r="344" spans="1:17" hidden="1" outlineLevel="2" x14ac:dyDescent="0.2">
      <c r="B344">
        <v>978</v>
      </c>
      <c r="C344" t="s">
        <v>15</v>
      </c>
      <c r="D344">
        <v>2007</v>
      </c>
      <c r="E344">
        <v>1</v>
      </c>
      <c r="F344">
        <v>154</v>
      </c>
      <c r="G344">
        <v>595.30999999999995</v>
      </c>
      <c r="H344">
        <v>699.54</v>
      </c>
      <c r="I344">
        <v>309.04000000000002</v>
      </c>
      <c r="J344">
        <v>9</v>
      </c>
      <c r="K344">
        <v>533</v>
      </c>
      <c r="L344">
        <v>44833</v>
      </c>
      <c r="M344" t="s">
        <v>18</v>
      </c>
      <c r="N344">
        <v>132961</v>
      </c>
      <c r="O344">
        <v>302.60000000000002</v>
      </c>
      <c r="P344">
        <v>73180.11</v>
      </c>
      <c r="Q344">
        <v>2</v>
      </c>
    </row>
    <row r="345" spans="1:17" hidden="1" outlineLevel="2" x14ac:dyDescent="0.2">
      <c r="B345">
        <v>978</v>
      </c>
      <c r="C345" t="s">
        <v>15</v>
      </c>
      <c r="D345">
        <v>2007</v>
      </c>
      <c r="E345">
        <v>2</v>
      </c>
      <c r="F345">
        <v>153</v>
      </c>
      <c r="G345">
        <v>645.17999999999995</v>
      </c>
      <c r="H345">
        <v>758.06</v>
      </c>
      <c r="I345">
        <v>331.83</v>
      </c>
      <c r="J345">
        <v>9</v>
      </c>
      <c r="K345">
        <v>533</v>
      </c>
      <c r="L345">
        <v>44833</v>
      </c>
      <c r="M345" t="s">
        <v>18</v>
      </c>
      <c r="N345">
        <v>132961</v>
      </c>
      <c r="O345">
        <v>302.60000000000002</v>
      </c>
      <c r="P345">
        <v>73180.11</v>
      </c>
      <c r="Q345">
        <v>2</v>
      </c>
    </row>
    <row r="346" spans="1:17" hidden="1" outlineLevel="2" x14ac:dyDescent="0.2">
      <c r="B346">
        <v>978</v>
      </c>
      <c r="C346" t="s">
        <v>15</v>
      </c>
      <c r="D346">
        <v>2007</v>
      </c>
      <c r="E346">
        <v>3</v>
      </c>
      <c r="F346">
        <v>219</v>
      </c>
      <c r="G346">
        <v>908.25</v>
      </c>
      <c r="H346">
        <v>1067.21</v>
      </c>
      <c r="I346">
        <v>422.7</v>
      </c>
      <c r="J346">
        <v>9</v>
      </c>
      <c r="K346">
        <v>533</v>
      </c>
      <c r="L346">
        <v>44833</v>
      </c>
      <c r="M346" t="s">
        <v>18</v>
      </c>
      <c r="N346">
        <v>132961</v>
      </c>
      <c r="O346">
        <v>302.60000000000002</v>
      </c>
      <c r="P346">
        <v>73180.11</v>
      </c>
      <c r="Q346">
        <v>2</v>
      </c>
    </row>
    <row r="347" spans="1:17" hidden="1" outlineLevel="2" x14ac:dyDescent="0.2">
      <c r="B347">
        <v>978</v>
      </c>
      <c r="C347" t="s">
        <v>15</v>
      </c>
      <c r="D347">
        <v>2007</v>
      </c>
      <c r="E347">
        <v>4</v>
      </c>
      <c r="F347">
        <v>267</v>
      </c>
      <c r="G347">
        <v>1103.24</v>
      </c>
      <c r="H347">
        <v>1296.4000000000001</v>
      </c>
      <c r="I347">
        <v>542.85</v>
      </c>
      <c r="J347">
        <v>9</v>
      </c>
      <c r="K347">
        <v>533</v>
      </c>
      <c r="L347">
        <v>44833</v>
      </c>
      <c r="M347" t="s">
        <v>18</v>
      </c>
      <c r="N347">
        <v>132961</v>
      </c>
      <c r="O347">
        <v>302.60000000000002</v>
      </c>
      <c r="P347">
        <v>73180.11</v>
      </c>
      <c r="Q347">
        <v>2</v>
      </c>
    </row>
    <row r="348" spans="1:17" hidden="1" outlineLevel="2" x14ac:dyDescent="0.2">
      <c r="B348">
        <v>978</v>
      </c>
      <c r="C348" t="s">
        <v>15</v>
      </c>
      <c r="D348">
        <v>2007</v>
      </c>
      <c r="E348">
        <v>5</v>
      </c>
      <c r="F348">
        <v>467</v>
      </c>
      <c r="G348">
        <v>1965.81</v>
      </c>
      <c r="H348">
        <v>2309.96</v>
      </c>
      <c r="I348">
        <v>946.74</v>
      </c>
      <c r="J348">
        <v>9</v>
      </c>
      <c r="K348">
        <v>533</v>
      </c>
      <c r="L348">
        <v>44833</v>
      </c>
      <c r="M348" t="s">
        <v>18</v>
      </c>
      <c r="N348">
        <v>132961</v>
      </c>
      <c r="O348">
        <v>302.60000000000002</v>
      </c>
      <c r="P348">
        <v>73180.11</v>
      </c>
      <c r="Q348">
        <v>2</v>
      </c>
    </row>
    <row r="349" spans="1:17" hidden="1" outlineLevel="2" x14ac:dyDescent="0.2">
      <c r="B349">
        <v>978</v>
      </c>
      <c r="C349" t="s">
        <v>15</v>
      </c>
      <c r="D349">
        <v>2007</v>
      </c>
      <c r="E349">
        <v>6</v>
      </c>
      <c r="F349">
        <v>456</v>
      </c>
      <c r="G349">
        <v>1802.16</v>
      </c>
      <c r="H349">
        <v>2117.6</v>
      </c>
      <c r="I349">
        <v>862.4</v>
      </c>
      <c r="J349">
        <v>9</v>
      </c>
      <c r="K349">
        <v>533</v>
      </c>
      <c r="L349">
        <v>44833</v>
      </c>
      <c r="M349" t="s">
        <v>18</v>
      </c>
      <c r="N349">
        <v>132961</v>
      </c>
      <c r="O349">
        <v>302.60000000000002</v>
      </c>
      <c r="P349">
        <v>73180.11</v>
      </c>
      <c r="Q349">
        <v>2</v>
      </c>
    </row>
    <row r="350" spans="1:17" hidden="1" outlineLevel="2" x14ac:dyDescent="0.2">
      <c r="B350">
        <v>978</v>
      </c>
      <c r="C350" t="s">
        <v>15</v>
      </c>
      <c r="D350">
        <v>2007</v>
      </c>
      <c r="E350">
        <v>7</v>
      </c>
      <c r="F350">
        <v>437</v>
      </c>
      <c r="G350">
        <v>1740.63</v>
      </c>
      <c r="H350">
        <v>2045.35</v>
      </c>
      <c r="I350">
        <v>919.1</v>
      </c>
      <c r="J350">
        <v>9</v>
      </c>
      <c r="K350">
        <v>533</v>
      </c>
      <c r="L350">
        <v>44833</v>
      </c>
      <c r="M350" t="s">
        <v>18</v>
      </c>
      <c r="N350">
        <v>132961</v>
      </c>
      <c r="O350">
        <v>302.60000000000002</v>
      </c>
      <c r="P350">
        <v>73180.11</v>
      </c>
      <c r="Q350">
        <v>2</v>
      </c>
    </row>
    <row r="351" spans="1:17" hidden="1" outlineLevel="2" collapsed="1" x14ac:dyDescent="0.2">
      <c r="B351">
        <v>978</v>
      </c>
      <c r="C351" t="s">
        <v>15</v>
      </c>
      <c r="D351">
        <v>2007</v>
      </c>
      <c r="E351">
        <v>8</v>
      </c>
      <c r="F351">
        <v>484</v>
      </c>
      <c r="G351">
        <v>2073.21</v>
      </c>
      <c r="H351">
        <v>2436.14</v>
      </c>
      <c r="I351">
        <v>802.49</v>
      </c>
      <c r="J351">
        <v>9</v>
      </c>
      <c r="K351">
        <v>533</v>
      </c>
      <c r="L351">
        <v>44833</v>
      </c>
      <c r="M351" t="s">
        <v>18</v>
      </c>
      <c r="N351">
        <v>132961</v>
      </c>
      <c r="O351">
        <v>302.60000000000002</v>
      </c>
      <c r="P351">
        <v>73180.11</v>
      </c>
    </row>
    <row r="352" spans="1:17" hidden="1" outlineLevel="2" x14ac:dyDescent="0.2">
      <c r="B352">
        <v>978</v>
      </c>
      <c r="C352" t="s">
        <v>15</v>
      </c>
      <c r="D352">
        <v>2007</v>
      </c>
      <c r="E352">
        <v>9</v>
      </c>
      <c r="F352">
        <v>531</v>
      </c>
      <c r="G352">
        <v>2033.3</v>
      </c>
      <c r="H352">
        <v>2389.14</v>
      </c>
      <c r="I352">
        <v>734.58</v>
      </c>
      <c r="J352">
        <v>9</v>
      </c>
      <c r="K352">
        <v>533</v>
      </c>
      <c r="L352">
        <v>44833</v>
      </c>
      <c r="M352" t="s">
        <v>18</v>
      </c>
      <c r="N352">
        <v>132961</v>
      </c>
      <c r="O352">
        <v>302.60000000000002</v>
      </c>
      <c r="P352">
        <v>73180.11</v>
      </c>
      <c r="Q352">
        <v>2</v>
      </c>
    </row>
    <row r="353" spans="1:17" hidden="1" outlineLevel="2" collapsed="1" x14ac:dyDescent="0.2">
      <c r="B353">
        <v>978</v>
      </c>
      <c r="C353" t="s">
        <v>15</v>
      </c>
      <c r="D353">
        <v>2007</v>
      </c>
      <c r="E353">
        <v>11</v>
      </c>
      <c r="F353">
        <v>989</v>
      </c>
      <c r="G353">
        <v>3909.89</v>
      </c>
      <c r="H353">
        <v>4594.17</v>
      </c>
      <c r="I353">
        <v>1341.19</v>
      </c>
      <c r="J353">
        <v>9</v>
      </c>
      <c r="K353">
        <v>533</v>
      </c>
      <c r="L353">
        <v>44833</v>
      </c>
      <c r="M353" t="s">
        <v>18</v>
      </c>
      <c r="N353">
        <v>132961</v>
      </c>
      <c r="O353">
        <v>302.60000000000002</v>
      </c>
      <c r="P353">
        <v>73180.11</v>
      </c>
      <c r="Q353">
        <v>2</v>
      </c>
    </row>
    <row r="354" spans="1:17" hidden="1" outlineLevel="2" x14ac:dyDescent="0.2">
      <c r="B354">
        <v>978</v>
      </c>
      <c r="C354" t="s">
        <v>15</v>
      </c>
      <c r="D354">
        <v>2007</v>
      </c>
      <c r="E354">
        <v>12</v>
      </c>
      <c r="F354">
        <v>665</v>
      </c>
      <c r="G354">
        <v>2563.75</v>
      </c>
      <c r="H354">
        <v>3012.49</v>
      </c>
      <c r="I354">
        <v>1079.2</v>
      </c>
      <c r="J354">
        <v>9</v>
      </c>
      <c r="K354">
        <v>533</v>
      </c>
      <c r="L354">
        <v>44833</v>
      </c>
      <c r="M354" t="s">
        <v>18</v>
      </c>
      <c r="N354">
        <v>132961</v>
      </c>
      <c r="O354">
        <v>302.60000000000002</v>
      </c>
      <c r="P354">
        <v>73180.11</v>
      </c>
      <c r="Q354">
        <v>2</v>
      </c>
    </row>
    <row r="355" spans="1:17" outlineLevel="1" collapsed="1" x14ac:dyDescent="0.2">
      <c r="A355" s="1" t="s">
        <v>104</v>
      </c>
      <c r="B355">
        <f>SUBTOTAL(3,B344:B354)</f>
        <v>11</v>
      </c>
      <c r="Q355">
        <v>2</v>
      </c>
    </row>
    <row r="356" spans="1:17" hidden="1" outlineLevel="2" x14ac:dyDescent="0.2">
      <c r="B356">
        <v>993</v>
      </c>
      <c r="C356" t="s">
        <v>15</v>
      </c>
      <c r="D356">
        <v>2007</v>
      </c>
      <c r="E356">
        <v>1</v>
      </c>
      <c r="F356">
        <v>91</v>
      </c>
      <c r="G356">
        <v>406.91</v>
      </c>
      <c r="H356">
        <v>478.15</v>
      </c>
      <c r="I356">
        <v>140.88</v>
      </c>
      <c r="J356">
        <v>6</v>
      </c>
      <c r="K356">
        <v>376</v>
      </c>
      <c r="L356">
        <v>18223</v>
      </c>
      <c r="M356" t="s">
        <v>18</v>
      </c>
      <c r="N356">
        <v>31668</v>
      </c>
      <c r="O356">
        <v>232.2</v>
      </c>
      <c r="P356">
        <v>35989.269999999997</v>
      </c>
      <c r="Q356">
        <v>2</v>
      </c>
    </row>
    <row r="357" spans="1:17" hidden="1" outlineLevel="2" x14ac:dyDescent="0.2">
      <c r="B357">
        <v>993</v>
      </c>
      <c r="C357" t="s">
        <v>15</v>
      </c>
      <c r="D357">
        <v>2007</v>
      </c>
      <c r="E357">
        <v>2</v>
      </c>
      <c r="F357">
        <v>83</v>
      </c>
      <c r="G357">
        <v>353.13</v>
      </c>
      <c r="H357">
        <v>414.99</v>
      </c>
      <c r="I357">
        <v>140.18</v>
      </c>
      <c r="J357">
        <v>6</v>
      </c>
      <c r="K357">
        <v>376</v>
      </c>
      <c r="L357">
        <v>18223</v>
      </c>
      <c r="M357" t="s">
        <v>18</v>
      </c>
      <c r="N357">
        <v>31668</v>
      </c>
      <c r="O357">
        <v>232.2</v>
      </c>
      <c r="P357">
        <v>35989.269999999997</v>
      </c>
      <c r="Q357">
        <v>2</v>
      </c>
    </row>
    <row r="358" spans="1:17" hidden="1" outlineLevel="2" x14ac:dyDescent="0.2">
      <c r="B358">
        <v>993</v>
      </c>
      <c r="C358" t="s">
        <v>15</v>
      </c>
      <c r="D358">
        <v>2007</v>
      </c>
      <c r="E358">
        <v>3</v>
      </c>
      <c r="F358">
        <v>94</v>
      </c>
      <c r="G358">
        <v>396.13</v>
      </c>
      <c r="H358">
        <v>465.4</v>
      </c>
      <c r="I358">
        <v>196.8</v>
      </c>
      <c r="J358">
        <v>6</v>
      </c>
      <c r="K358">
        <v>376</v>
      </c>
      <c r="L358">
        <v>18223</v>
      </c>
      <c r="M358" t="s">
        <v>18</v>
      </c>
      <c r="N358">
        <v>31668</v>
      </c>
      <c r="O358">
        <v>232.2</v>
      </c>
      <c r="P358">
        <v>35989.269999999997</v>
      </c>
      <c r="Q358">
        <v>2</v>
      </c>
    </row>
    <row r="359" spans="1:17" hidden="1" outlineLevel="2" x14ac:dyDescent="0.2">
      <c r="B359">
        <v>993</v>
      </c>
      <c r="C359" t="s">
        <v>15</v>
      </c>
      <c r="D359">
        <v>2007</v>
      </c>
      <c r="E359">
        <v>4</v>
      </c>
      <c r="F359">
        <v>121</v>
      </c>
      <c r="G359">
        <v>551.94000000000005</v>
      </c>
      <c r="H359">
        <v>648.58000000000004</v>
      </c>
      <c r="I359">
        <v>218.37</v>
      </c>
      <c r="J359">
        <v>6</v>
      </c>
      <c r="K359">
        <v>376</v>
      </c>
      <c r="L359">
        <v>18223</v>
      </c>
      <c r="M359" t="s">
        <v>18</v>
      </c>
      <c r="N359">
        <v>31668</v>
      </c>
      <c r="O359">
        <v>232.2</v>
      </c>
      <c r="P359">
        <v>35989.269999999997</v>
      </c>
      <c r="Q359">
        <v>2</v>
      </c>
    </row>
    <row r="360" spans="1:17" hidden="1" outlineLevel="2" x14ac:dyDescent="0.2">
      <c r="B360">
        <v>993</v>
      </c>
      <c r="C360" t="s">
        <v>15</v>
      </c>
      <c r="D360">
        <v>2007</v>
      </c>
      <c r="E360">
        <v>5</v>
      </c>
      <c r="F360">
        <v>215</v>
      </c>
      <c r="G360">
        <v>971.8</v>
      </c>
      <c r="H360">
        <v>1141.93</v>
      </c>
      <c r="I360">
        <v>344.55</v>
      </c>
      <c r="J360">
        <v>6</v>
      </c>
      <c r="K360">
        <v>376</v>
      </c>
      <c r="L360">
        <v>18223</v>
      </c>
      <c r="M360" t="s">
        <v>18</v>
      </c>
      <c r="N360">
        <v>31668</v>
      </c>
      <c r="O360">
        <v>232.2</v>
      </c>
      <c r="P360">
        <v>35989.269999999997</v>
      </c>
      <c r="Q360">
        <v>2</v>
      </c>
    </row>
    <row r="361" spans="1:17" hidden="1" outlineLevel="2" x14ac:dyDescent="0.2">
      <c r="B361">
        <v>993</v>
      </c>
      <c r="C361" t="s">
        <v>15</v>
      </c>
      <c r="D361">
        <v>2007</v>
      </c>
      <c r="E361">
        <v>6</v>
      </c>
      <c r="F361">
        <v>292</v>
      </c>
      <c r="G361">
        <v>1302.19</v>
      </c>
      <c r="H361">
        <v>1530.12</v>
      </c>
      <c r="I361">
        <v>533.11</v>
      </c>
      <c r="J361">
        <v>6</v>
      </c>
      <c r="K361">
        <v>376</v>
      </c>
      <c r="L361">
        <v>18223</v>
      </c>
      <c r="M361" t="s">
        <v>18</v>
      </c>
      <c r="N361">
        <v>31668</v>
      </c>
      <c r="O361">
        <v>232.2</v>
      </c>
      <c r="P361">
        <v>35989.269999999997</v>
      </c>
      <c r="Q361">
        <v>2</v>
      </c>
    </row>
    <row r="362" spans="1:17" hidden="1" outlineLevel="2" x14ac:dyDescent="0.2">
      <c r="B362">
        <v>993</v>
      </c>
      <c r="C362" t="s">
        <v>15</v>
      </c>
      <c r="D362">
        <v>2007</v>
      </c>
      <c r="E362">
        <v>7</v>
      </c>
      <c r="F362">
        <v>199</v>
      </c>
      <c r="G362">
        <v>863.01</v>
      </c>
      <c r="H362">
        <v>1014.21</v>
      </c>
      <c r="I362">
        <v>284.93</v>
      </c>
      <c r="J362">
        <v>6</v>
      </c>
      <c r="K362">
        <v>376</v>
      </c>
      <c r="L362">
        <v>18223</v>
      </c>
      <c r="M362" t="s">
        <v>18</v>
      </c>
      <c r="N362">
        <v>31668</v>
      </c>
      <c r="O362">
        <v>232.2</v>
      </c>
      <c r="P362">
        <v>35989.269999999997</v>
      </c>
      <c r="Q362">
        <v>2</v>
      </c>
    </row>
    <row r="363" spans="1:17" hidden="1" outlineLevel="2" collapsed="1" x14ac:dyDescent="0.2">
      <c r="B363">
        <v>993</v>
      </c>
      <c r="C363" t="s">
        <v>15</v>
      </c>
      <c r="D363">
        <v>2007</v>
      </c>
      <c r="E363">
        <v>8</v>
      </c>
      <c r="F363">
        <v>213</v>
      </c>
      <c r="G363">
        <v>868.72</v>
      </c>
      <c r="H363">
        <v>1020.76</v>
      </c>
      <c r="I363">
        <v>301.25</v>
      </c>
      <c r="J363">
        <v>6</v>
      </c>
      <c r="K363">
        <v>376</v>
      </c>
      <c r="L363">
        <v>18223</v>
      </c>
      <c r="M363" t="s">
        <v>18</v>
      </c>
      <c r="N363">
        <v>31668</v>
      </c>
      <c r="O363">
        <v>232.2</v>
      </c>
      <c r="P363">
        <v>35989.269999999997</v>
      </c>
      <c r="Q363">
        <v>2</v>
      </c>
    </row>
    <row r="364" spans="1:17" hidden="1" outlineLevel="2" collapsed="1" x14ac:dyDescent="0.2">
      <c r="B364">
        <v>993</v>
      </c>
      <c r="C364" t="s">
        <v>15</v>
      </c>
      <c r="D364">
        <v>2007</v>
      </c>
      <c r="E364">
        <v>9</v>
      </c>
      <c r="F364">
        <v>354</v>
      </c>
      <c r="G364">
        <v>1412.74</v>
      </c>
      <c r="H364">
        <v>1660.14</v>
      </c>
      <c r="I364">
        <v>525.66</v>
      </c>
      <c r="J364">
        <v>6</v>
      </c>
      <c r="K364">
        <v>376</v>
      </c>
      <c r="L364">
        <v>18223</v>
      </c>
      <c r="M364" t="s">
        <v>18</v>
      </c>
      <c r="N364">
        <v>31668</v>
      </c>
      <c r="O364">
        <v>232.2</v>
      </c>
      <c r="P364">
        <v>35989.269999999997</v>
      </c>
    </row>
    <row r="365" spans="1:17" hidden="1" outlineLevel="2" x14ac:dyDescent="0.2">
      <c r="B365">
        <v>993</v>
      </c>
      <c r="C365" t="s">
        <v>15</v>
      </c>
      <c r="D365">
        <v>2007</v>
      </c>
      <c r="E365">
        <v>11</v>
      </c>
      <c r="F365">
        <v>666</v>
      </c>
      <c r="G365">
        <v>2621.93</v>
      </c>
      <c r="H365">
        <v>3080.82</v>
      </c>
      <c r="I365">
        <v>1075.1300000000001</v>
      </c>
      <c r="J365">
        <v>6</v>
      </c>
      <c r="K365">
        <v>376</v>
      </c>
      <c r="L365">
        <v>18223</v>
      </c>
      <c r="M365" t="s">
        <v>18</v>
      </c>
      <c r="N365">
        <v>31668</v>
      </c>
      <c r="O365">
        <v>232.2</v>
      </c>
      <c r="P365">
        <v>35989.269999999997</v>
      </c>
      <c r="Q365">
        <v>2</v>
      </c>
    </row>
    <row r="366" spans="1:17" hidden="1" outlineLevel="2" x14ac:dyDescent="0.2">
      <c r="B366">
        <v>993</v>
      </c>
      <c r="C366" t="s">
        <v>15</v>
      </c>
      <c r="D366">
        <v>2007</v>
      </c>
      <c r="E366">
        <v>12</v>
      </c>
      <c r="F366">
        <v>434</v>
      </c>
      <c r="G366">
        <v>1721.18</v>
      </c>
      <c r="H366">
        <v>2022.59</v>
      </c>
      <c r="I366">
        <v>611.59</v>
      </c>
      <c r="J366">
        <v>6</v>
      </c>
      <c r="K366">
        <v>376</v>
      </c>
      <c r="L366">
        <v>18223</v>
      </c>
      <c r="M366" t="s">
        <v>18</v>
      </c>
      <c r="N366">
        <v>31668</v>
      </c>
      <c r="O366">
        <v>232.2</v>
      </c>
      <c r="P366">
        <v>35989.269999999997</v>
      </c>
      <c r="Q366">
        <v>2</v>
      </c>
    </row>
    <row r="367" spans="1:17" outlineLevel="1" collapsed="1" x14ac:dyDescent="0.2">
      <c r="A367" s="1" t="s">
        <v>105</v>
      </c>
      <c r="B367">
        <f>SUBTOTAL(3,B356:B366)</f>
        <v>11</v>
      </c>
      <c r="Q367">
        <v>2</v>
      </c>
    </row>
    <row r="368" spans="1:17" hidden="1" outlineLevel="2" x14ac:dyDescent="0.2">
      <c r="B368">
        <v>1005</v>
      </c>
      <c r="C368" t="s">
        <v>15</v>
      </c>
      <c r="D368">
        <v>2007</v>
      </c>
      <c r="E368">
        <v>1</v>
      </c>
      <c r="F368">
        <v>110</v>
      </c>
      <c r="G368">
        <v>580.16</v>
      </c>
      <c r="H368">
        <v>681.78</v>
      </c>
      <c r="I368">
        <v>226.27</v>
      </c>
      <c r="J368">
        <v>5</v>
      </c>
      <c r="K368">
        <v>250</v>
      </c>
      <c r="L368">
        <v>34476</v>
      </c>
      <c r="M368" t="s">
        <v>18</v>
      </c>
      <c r="N368">
        <v>94576</v>
      </c>
      <c r="O368">
        <v>172</v>
      </c>
      <c r="P368">
        <v>53485.61</v>
      </c>
      <c r="Q368">
        <v>2</v>
      </c>
    </row>
    <row r="369" spans="1:17" hidden="1" outlineLevel="2" x14ac:dyDescent="0.2">
      <c r="B369">
        <v>1005</v>
      </c>
      <c r="C369" t="s">
        <v>15</v>
      </c>
      <c r="D369">
        <v>2007</v>
      </c>
      <c r="E369">
        <v>2</v>
      </c>
      <c r="F369">
        <v>114</v>
      </c>
      <c r="G369">
        <v>599.88</v>
      </c>
      <c r="H369">
        <v>704.91</v>
      </c>
      <c r="I369">
        <v>210.74</v>
      </c>
      <c r="J369">
        <v>5</v>
      </c>
      <c r="K369">
        <v>250</v>
      </c>
      <c r="L369">
        <v>34476</v>
      </c>
      <c r="M369" t="s">
        <v>18</v>
      </c>
      <c r="N369">
        <v>94576</v>
      </c>
      <c r="O369">
        <v>172</v>
      </c>
      <c r="P369">
        <v>53485.61</v>
      </c>
      <c r="Q369">
        <v>2</v>
      </c>
    </row>
    <row r="370" spans="1:17" hidden="1" outlineLevel="2" x14ac:dyDescent="0.2">
      <c r="B370">
        <v>1005</v>
      </c>
      <c r="C370" t="s">
        <v>15</v>
      </c>
      <c r="D370">
        <v>2007</v>
      </c>
      <c r="E370">
        <v>3</v>
      </c>
      <c r="F370">
        <v>97</v>
      </c>
      <c r="G370">
        <v>473.37</v>
      </c>
      <c r="H370">
        <v>556.27</v>
      </c>
      <c r="I370">
        <v>167.55</v>
      </c>
      <c r="J370">
        <v>5</v>
      </c>
      <c r="K370">
        <v>250</v>
      </c>
      <c r="L370">
        <v>34476</v>
      </c>
      <c r="M370" t="s">
        <v>18</v>
      </c>
      <c r="N370">
        <v>94576</v>
      </c>
      <c r="O370">
        <v>172</v>
      </c>
      <c r="P370">
        <v>53485.61</v>
      </c>
      <c r="Q370">
        <v>2</v>
      </c>
    </row>
    <row r="371" spans="1:17" hidden="1" outlineLevel="2" x14ac:dyDescent="0.2">
      <c r="B371">
        <v>1005</v>
      </c>
      <c r="C371" t="s">
        <v>15</v>
      </c>
      <c r="D371">
        <v>2007</v>
      </c>
      <c r="E371">
        <v>4</v>
      </c>
      <c r="F371">
        <v>147</v>
      </c>
      <c r="G371">
        <v>680.33</v>
      </c>
      <c r="H371">
        <v>799.5</v>
      </c>
      <c r="I371">
        <v>182.26</v>
      </c>
      <c r="J371">
        <v>5</v>
      </c>
      <c r="K371">
        <v>250</v>
      </c>
      <c r="L371">
        <v>34476</v>
      </c>
      <c r="M371" t="s">
        <v>18</v>
      </c>
      <c r="N371">
        <v>94576</v>
      </c>
      <c r="O371">
        <v>172</v>
      </c>
      <c r="P371">
        <v>53485.61</v>
      </c>
      <c r="Q371">
        <v>2</v>
      </c>
    </row>
    <row r="372" spans="1:17" hidden="1" outlineLevel="2" x14ac:dyDescent="0.2">
      <c r="B372">
        <v>1005</v>
      </c>
      <c r="C372" t="s">
        <v>15</v>
      </c>
      <c r="D372">
        <v>2007</v>
      </c>
      <c r="E372">
        <v>5</v>
      </c>
      <c r="F372">
        <v>278</v>
      </c>
      <c r="G372">
        <v>1273.45</v>
      </c>
      <c r="H372">
        <v>1496.4</v>
      </c>
      <c r="I372">
        <v>487.58</v>
      </c>
      <c r="J372">
        <v>5</v>
      </c>
      <c r="K372">
        <v>250</v>
      </c>
      <c r="L372">
        <v>34476</v>
      </c>
      <c r="M372" t="s">
        <v>18</v>
      </c>
      <c r="N372">
        <v>94576</v>
      </c>
      <c r="O372">
        <v>172</v>
      </c>
      <c r="P372">
        <v>53485.61</v>
      </c>
      <c r="Q372">
        <v>2</v>
      </c>
    </row>
    <row r="373" spans="1:17" hidden="1" outlineLevel="2" x14ac:dyDescent="0.2">
      <c r="B373">
        <v>1005</v>
      </c>
      <c r="C373" t="s">
        <v>15</v>
      </c>
      <c r="D373">
        <v>2007</v>
      </c>
      <c r="E373">
        <v>6</v>
      </c>
      <c r="F373">
        <v>272</v>
      </c>
      <c r="G373">
        <v>1302.8900000000001</v>
      </c>
      <c r="H373">
        <v>1531.09</v>
      </c>
      <c r="I373">
        <v>387.22</v>
      </c>
      <c r="J373">
        <v>5</v>
      </c>
      <c r="K373">
        <v>250</v>
      </c>
      <c r="L373">
        <v>34476</v>
      </c>
      <c r="M373" t="s">
        <v>18</v>
      </c>
      <c r="N373">
        <v>94576</v>
      </c>
      <c r="O373">
        <v>172</v>
      </c>
      <c r="P373">
        <v>53485.61</v>
      </c>
      <c r="Q373">
        <v>2</v>
      </c>
    </row>
    <row r="374" spans="1:17" hidden="1" outlineLevel="2" x14ac:dyDescent="0.2">
      <c r="B374">
        <v>1005</v>
      </c>
      <c r="C374" t="s">
        <v>15</v>
      </c>
      <c r="D374">
        <v>2007</v>
      </c>
      <c r="E374">
        <v>7</v>
      </c>
      <c r="F374">
        <v>167</v>
      </c>
      <c r="G374">
        <v>783.07</v>
      </c>
      <c r="H374">
        <v>920.21</v>
      </c>
      <c r="I374">
        <v>288.5</v>
      </c>
      <c r="J374">
        <v>5</v>
      </c>
      <c r="K374">
        <v>250</v>
      </c>
      <c r="L374">
        <v>34476</v>
      </c>
      <c r="M374" t="s">
        <v>18</v>
      </c>
      <c r="N374">
        <v>94576</v>
      </c>
      <c r="O374">
        <v>172</v>
      </c>
      <c r="P374">
        <v>53485.61</v>
      </c>
      <c r="Q374">
        <v>2</v>
      </c>
    </row>
    <row r="375" spans="1:17" hidden="1" outlineLevel="2" x14ac:dyDescent="0.2">
      <c r="B375">
        <v>1005</v>
      </c>
      <c r="C375" t="s">
        <v>15</v>
      </c>
      <c r="D375">
        <v>2007</v>
      </c>
      <c r="E375">
        <v>8</v>
      </c>
      <c r="F375">
        <v>177</v>
      </c>
      <c r="G375">
        <v>805.24</v>
      </c>
      <c r="H375">
        <v>946.24</v>
      </c>
      <c r="I375">
        <v>264.17</v>
      </c>
      <c r="J375">
        <v>5</v>
      </c>
      <c r="K375">
        <v>250</v>
      </c>
      <c r="L375">
        <v>34476</v>
      </c>
      <c r="M375" t="s">
        <v>18</v>
      </c>
      <c r="N375">
        <v>94576</v>
      </c>
      <c r="O375">
        <v>172</v>
      </c>
      <c r="P375">
        <v>53485.61</v>
      </c>
      <c r="Q375">
        <v>2</v>
      </c>
    </row>
    <row r="376" spans="1:17" hidden="1" outlineLevel="2" collapsed="1" x14ac:dyDescent="0.2">
      <c r="B376">
        <v>1005</v>
      </c>
      <c r="C376" t="s">
        <v>15</v>
      </c>
      <c r="D376">
        <v>2007</v>
      </c>
      <c r="E376">
        <v>9</v>
      </c>
      <c r="F376">
        <v>307</v>
      </c>
      <c r="G376">
        <v>1379.02</v>
      </c>
      <c r="H376">
        <v>1620.46</v>
      </c>
      <c r="I376">
        <v>369.61</v>
      </c>
      <c r="J376">
        <v>5</v>
      </c>
      <c r="K376">
        <v>250</v>
      </c>
      <c r="L376">
        <v>34476</v>
      </c>
      <c r="M376" t="s">
        <v>18</v>
      </c>
      <c r="N376">
        <v>94576</v>
      </c>
      <c r="O376">
        <v>172</v>
      </c>
      <c r="P376">
        <v>53485.61</v>
      </c>
      <c r="Q376">
        <v>2</v>
      </c>
    </row>
    <row r="377" spans="1:17" hidden="1" outlineLevel="2" collapsed="1" x14ac:dyDescent="0.2">
      <c r="B377">
        <v>1005</v>
      </c>
      <c r="C377" t="s">
        <v>15</v>
      </c>
      <c r="D377">
        <v>2007</v>
      </c>
      <c r="E377">
        <v>11</v>
      </c>
      <c r="F377">
        <v>752</v>
      </c>
      <c r="G377">
        <v>3410.7</v>
      </c>
      <c r="H377">
        <v>4007.71</v>
      </c>
      <c r="I377">
        <v>1017.47</v>
      </c>
      <c r="J377">
        <v>5</v>
      </c>
      <c r="K377">
        <v>250</v>
      </c>
      <c r="L377">
        <v>34476</v>
      </c>
      <c r="M377" t="s">
        <v>18</v>
      </c>
      <c r="N377">
        <v>94576</v>
      </c>
      <c r="O377">
        <v>172</v>
      </c>
      <c r="P377">
        <v>53485.61</v>
      </c>
    </row>
    <row r="378" spans="1:17" hidden="1" outlineLevel="2" x14ac:dyDescent="0.2">
      <c r="B378">
        <v>1005</v>
      </c>
      <c r="C378" t="s">
        <v>15</v>
      </c>
      <c r="D378">
        <v>2007</v>
      </c>
      <c r="E378">
        <v>12</v>
      </c>
      <c r="F378">
        <v>387</v>
      </c>
      <c r="G378">
        <v>1728.86</v>
      </c>
      <c r="H378">
        <v>2031.49</v>
      </c>
      <c r="I378">
        <v>354.79</v>
      </c>
      <c r="J378">
        <v>5</v>
      </c>
      <c r="K378">
        <v>250</v>
      </c>
      <c r="L378">
        <v>34476</v>
      </c>
      <c r="M378" t="s">
        <v>18</v>
      </c>
      <c r="N378">
        <v>94576</v>
      </c>
      <c r="O378">
        <v>172</v>
      </c>
      <c r="P378">
        <v>53485.61</v>
      </c>
      <c r="Q378">
        <v>2</v>
      </c>
    </row>
    <row r="379" spans="1:17" outlineLevel="1" collapsed="1" x14ac:dyDescent="0.2">
      <c r="A379" s="1" t="s">
        <v>106</v>
      </c>
      <c r="B379">
        <f>SUBTOTAL(3,B368:B378)</f>
        <v>11</v>
      </c>
      <c r="Q379">
        <v>2</v>
      </c>
    </row>
    <row r="380" spans="1:17" hidden="1" outlineLevel="2" x14ac:dyDescent="0.2">
      <c r="B380">
        <v>1152</v>
      </c>
      <c r="C380" t="s">
        <v>15</v>
      </c>
      <c r="D380">
        <v>2007</v>
      </c>
      <c r="E380">
        <v>1</v>
      </c>
      <c r="F380">
        <v>267</v>
      </c>
      <c r="G380">
        <v>1197.74</v>
      </c>
      <c r="H380">
        <v>1407.4</v>
      </c>
      <c r="I380">
        <v>632.89</v>
      </c>
      <c r="J380">
        <v>17</v>
      </c>
      <c r="K380">
        <v>1195</v>
      </c>
      <c r="L380">
        <v>51796</v>
      </c>
      <c r="M380" t="s">
        <v>18</v>
      </c>
      <c r="N380">
        <v>118312</v>
      </c>
      <c r="O380">
        <v>597.20000000000005</v>
      </c>
      <c r="P380">
        <v>94968.69</v>
      </c>
      <c r="Q380">
        <v>2</v>
      </c>
    </row>
    <row r="381" spans="1:17" hidden="1" outlineLevel="2" x14ac:dyDescent="0.2">
      <c r="B381">
        <v>1152</v>
      </c>
      <c r="C381" t="s">
        <v>15</v>
      </c>
      <c r="D381">
        <v>2007</v>
      </c>
      <c r="E381">
        <v>2</v>
      </c>
      <c r="F381">
        <v>272</v>
      </c>
      <c r="G381">
        <v>1066.8699999999999</v>
      </c>
      <c r="H381">
        <v>1253.6400000000001</v>
      </c>
      <c r="I381">
        <v>512.52</v>
      </c>
      <c r="J381">
        <v>17</v>
      </c>
      <c r="K381">
        <v>1195</v>
      </c>
      <c r="L381">
        <v>51796</v>
      </c>
      <c r="M381" t="s">
        <v>18</v>
      </c>
      <c r="N381">
        <v>118312</v>
      </c>
      <c r="O381">
        <v>597.20000000000005</v>
      </c>
      <c r="P381">
        <v>94968.69</v>
      </c>
      <c r="Q381">
        <v>2</v>
      </c>
    </row>
    <row r="382" spans="1:17" hidden="1" outlineLevel="2" x14ac:dyDescent="0.2">
      <c r="B382">
        <v>1152</v>
      </c>
      <c r="C382" t="s">
        <v>15</v>
      </c>
      <c r="D382">
        <v>2007</v>
      </c>
      <c r="E382">
        <v>3</v>
      </c>
      <c r="F382">
        <v>270</v>
      </c>
      <c r="G382">
        <v>1125.28</v>
      </c>
      <c r="H382">
        <v>1322.26</v>
      </c>
      <c r="I382">
        <v>503.45</v>
      </c>
      <c r="J382">
        <v>17</v>
      </c>
      <c r="K382">
        <v>1195</v>
      </c>
      <c r="L382">
        <v>51796</v>
      </c>
      <c r="M382" t="s">
        <v>18</v>
      </c>
      <c r="N382">
        <v>118312</v>
      </c>
      <c r="O382">
        <v>597.20000000000005</v>
      </c>
      <c r="P382">
        <v>94968.69</v>
      </c>
      <c r="Q382">
        <v>2</v>
      </c>
    </row>
    <row r="383" spans="1:17" hidden="1" outlineLevel="2" x14ac:dyDescent="0.2">
      <c r="B383">
        <v>1152</v>
      </c>
      <c r="C383" t="s">
        <v>15</v>
      </c>
      <c r="D383">
        <v>2007</v>
      </c>
      <c r="E383">
        <v>4</v>
      </c>
      <c r="F383">
        <v>437</v>
      </c>
      <c r="G383">
        <v>1793.17</v>
      </c>
      <c r="H383">
        <v>2107.0500000000002</v>
      </c>
      <c r="I383">
        <v>905.28</v>
      </c>
      <c r="J383">
        <v>17</v>
      </c>
      <c r="K383">
        <v>1195</v>
      </c>
      <c r="L383">
        <v>51796</v>
      </c>
      <c r="M383" t="s">
        <v>18</v>
      </c>
      <c r="N383">
        <v>118312</v>
      </c>
      <c r="O383">
        <v>597.20000000000005</v>
      </c>
      <c r="P383">
        <v>94968.69</v>
      </c>
      <c r="Q383">
        <v>2</v>
      </c>
    </row>
    <row r="384" spans="1:17" hidden="1" outlineLevel="2" collapsed="1" x14ac:dyDescent="0.2">
      <c r="B384">
        <v>1152</v>
      </c>
      <c r="C384" t="s">
        <v>15</v>
      </c>
      <c r="D384">
        <v>2007</v>
      </c>
      <c r="E384">
        <v>5</v>
      </c>
      <c r="F384">
        <v>589</v>
      </c>
      <c r="G384">
        <v>2421.59</v>
      </c>
      <c r="H384">
        <v>2845.62</v>
      </c>
      <c r="I384">
        <v>1001.19</v>
      </c>
      <c r="J384">
        <v>17</v>
      </c>
      <c r="K384">
        <v>1195</v>
      </c>
      <c r="L384">
        <v>51796</v>
      </c>
      <c r="M384" t="s">
        <v>18</v>
      </c>
      <c r="N384">
        <v>118312</v>
      </c>
      <c r="O384">
        <v>597.20000000000005</v>
      </c>
      <c r="P384">
        <v>94968.69</v>
      </c>
    </row>
    <row r="385" spans="1:17" hidden="1" outlineLevel="2" x14ac:dyDescent="0.2">
      <c r="B385">
        <v>1152</v>
      </c>
      <c r="C385" t="s">
        <v>15</v>
      </c>
      <c r="D385">
        <v>2007</v>
      </c>
      <c r="E385">
        <v>6</v>
      </c>
      <c r="F385">
        <v>667</v>
      </c>
      <c r="G385">
        <v>2571.1799999999998</v>
      </c>
      <c r="H385">
        <v>3021.09</v>
      </c>
      <c r="I385">
        <v>1242.6099999999999</v>
      </c>
      <c r="J385">
        <v>17</v>
      </c>
      <c r="K385">
        <v>1195</v>
      </c>
      <c r="L385">
        <v>51796</v>
      </c>
      <c r="M385" t="s">
        <v>18</v>
      </c>
      <c r="N385">
        <v>118312</v>
      </c>
      <c r="O385">
        <v>597.20000000000005</v>
      </c>
      <c r="P385">
        <v>94968.69</v>
      </c>
      <c r="Q385">
        <v>2</v>
      </c>
    </row>
    <row r="386" spans="1:17" hidden="1" outlineLevel="2" x14ac:dyDescent="0.2">
      <c r="B386">
        <v>1152</v>
      </c>
      <c r="C386" t="s">
        <v>15</v>
      </c>
      <c r="D386">
        <v>2007</v>
      </c>
      <c r="E386">
        <v>7</v>
      </c>
      <c r="F386">
        <v>509</v>
      </c>
      <c r="G386">
        <v>2086.0100000000002</v>
      </c>
      <c r="H386">
        <v>2451.08</v>
      </c>
      <c r="I386">
        <v>1007.45</v>
      </c>
      <c r="J386">
        <v>17</v>
      </c>
      <c r="K386">
        <v>1195</v>
      </c>
      <c r="L386">
        <v>51796</v>
      </c>
      <c r="M386" t="s">
        <v>18</v>
      </c>
      <c r="N386">
        <v>118312</v>
      </c>
      <c r="O386">
        <v>597.20000000000005</v>
      </c>
      <c r="P386">
        <v>94968.69</v>
      </c>
      <c r="Q386">
        <v>2</v>
      </c>
    </row>
    <row r="387" spans="1:17" hidden="1" outlineLevel="2" x14ac:dyDescent="0.2">
      <c r="B387">
        <v>1152</v>
      </c>
      <c r="C387" t="s">
        <v>15</v>
      </c>
      <c r="D387">
        <v>2007</v>
      </c>
      <c r="E387">
        <v>8</v>
      </c>
      <c r="F387">
        <v>483</v>
      </c>
      <c r="G387">
        <v>1836.69</v>
      </c>
      <c r="H387">
        <v>2158.38</v>
      </c>
      <c r="I387">
        <v>768.42</v>
      </c>
      <c r="J387">
        <v>17</v>
      </c>
      <c r="K387">
        <v>1195</v>
      </c>
      <c r="L387">
        <v>51796</v>
      </c>
      <c r="M387" t="s">
        <v>18</v>
      </c>
      <c r="N387">
        <v>118312</v>
      </c>
      <c r="O387">
        <v>597.20000000000005</v>
      </c>
      <c r="P387">
        <v>94968.69</v>
      </c>
      <c r="Q387">
        <v>2</v>
      </c>
    </row>
    <row r="388" spans="1:17" hidden="1" outlineLevel="2" x14ac:dyDescent="0.2">
      <c r="B388">
        <v>1152</v>
      </c>
      <c r="C388" t="s">
        <v>15</v>
      </c>
      <c r="D388">
        <v>2007</v>
      </c>
      <c r="E388">
        <v>9</v>
      </c>
      <c r="F388">
        <v>802</v>
      </c>
      <c r="G388">
        <v>3002.87</v>
      </c>
      <c r="H388">
        <v>3528.46</v>
      </c>
      <c r="I388">
        <v>1034.3699999999999</v>
      </c>
      <c r="J388">
        <v>17</v>
      </c>
      <c r="K388">
        <v>1195</v>
      </c>
      <c r="L388">
        <v>51796</v>
      </c>
      <c r="M388" t="s">
        <v>18</v>
      </c>
      <c r="N388">
        <v>118312</v>
      </c>
      <c r="O388">
        <v>597.20000000000005</v>
      </c>
      <c r="P388">
        <v>94968.69</v>
      </c>
      <c r="Q388">
        <v>2</v>
      </c>
    </row>
    <row r="389" spans="1:17" hidden="1" outlineLevel="2" collapsed="1" x14ac:dyDescent="0.2">
      <c r="B389">
        <v>1152</v>
      </c>
      <c r="C389" t="s">
        <v>15</v>
      </c>
      <c r="D389">
        <v>2007</v>
      </c>
      <c r="E389">
        <v>11</v>
      </c>
      <c r="F389">
        <v>914</v>
      </c>
      <c r="G389">
        <v>3443.56</v>
      </c>
      <c r="H389">
        <v>4046.26</v>
      </c>
      <c r="I389">
        <v>1167.06</v>
      </c>
      <c r="J389">
        <v>17</v>
      </c>
      <c r="K389">
        <v>1195</v>
      </c>
      <c r="L389">
        <v>51796</v>
      </c>
      <c r="M389" t="s">
        <v>18</v>
      </c>
      <c r="N389">
        <v>118312</v>
      </c>
      <c r="O389">
        <v>597.20000000000005</v>
      </c>
      <c r="P389">
        <v>94968.69</v>
      </c>
      <c r="Q389">
        <v>2</v>
      </c>
    </row>
    <row r="390" spans="1:17" hidden="1" outlineLevel="2" x14ac:dyDescent="0.2">
      <c r="B390">
        <v>1152</v>
      </c>
      <c r="C390" t="s">
        <v>15</v>
      </c>
      <c r="D390">
        <v>2007</v>
      </c>
      <c r="E390">
        <v>12</v>
      </c>
      <c r="F390">
        <v>462</v>
      </c>
      <c r="G390">
        <v>1681.72</v>
      </c>
      <c r="H390">
        <v>1976.04</v>
      </c>
      <c r="I390">
        <v>616.58000000000004</v>
      </c>
      <c r="J390">
        <v>17</v>
      </c>
      <c r="K390">
        <v>1195</v>
      </c>
      <c r="L390">
        <v>51796</v>
      </c>
      <c r="M390" t="s">
        <v>18</v>
      </c>
      <c r="N390">
        <v>118312</v>
      </c>
      <c r="O390">
        <v>597.20000000000005</v>
      </c>
      <c r="P390">
        <v>94968.69</v>
      </c>
      <c r="Q390">
        <v>2</v>
      </c>
    </row>
    <row r="391" spans="1:17" outlineLevel="1" collapsed="1" x14ac:dyDescent="0.2">
      <c r="A391" s="1" t="s">
        <v>115</v>
      </c>
      <c r="B391">
        <f>SUBTOTAL(3,B380:B390)</f>
        <v>11</v>
      </c>
      <c r="Q391">
        <v>2</v>
      </c>
    </row>
    <row r="392" spans="1:17" hidden="1" outlineLevel="2" x14ac:dyDescent="0.2">
      <c r="B392">
        <v>1181</v>
      </c>
      <c r="C392" t="s">
        <v>15</v>
      </c>
      <c r="D392">
        <v>2007</v>
      </c>
      <c r="E392">
        <v>1</v>
      </c>
      <c r="F392">
        <v>230</v>
      </c>
      <c r="G392">
        <v>970.35</v>
      </c>
      <c r="H392">
        <v>1140.21</v>
      </c>
      <c r="I392">
        <v>513.57000000000005</v>
      </c>
      <c r="J392">
        <v>12</v>
      </c>
      <c r="K392">
        <v>889</v>
      </c>
      <c r="L392">
        <v>46071</v>
      </c>
      <c r="M392" t="s">
        <v>18</v>
      </c>
      <c r="N392">
        <v>132484</v>
      </c>
      <c r="O392">
        <v>470.2</v>
      </c>
      <c r="P392">
        <v>72824.91</v>
      </c>
      <c r="Q392">
        <v>2</v>
      </c>
    </row>
    <row r="393" spans="1:17" hidden="1" outlineLevel="2" x14ac:dyDescent="0.2">
      <c r="B393">
        <v>1181</v>
      </c>
      <c r="C393" t="s">
        <v>15</v>
      </c>
      <c r="D393">
        <v>2007</v>
      </c>
      <c r="E393">
        <v>2</v>
      </c>
      <c r="F393">
        <v>218</v>
      </c>
      <c r="G393">
        <v>935.13</v>
      </c>
      <c r="H393">
        <v>1098.9100000000001</v>
      </c>
      <c r="I393">
        <v>499.84</v>
      </c>
      <c r="J393">
        <v>12</v>
      </c>
      <c r="K393">
        <v>889</v>
      </c>
      <c r="L393">
        <v>46071</v>
      </c>
      <c r="M393" t="s">
        <v>18</v>
      </c>
      <c r="N393">
        <v>132484</v>
      </c>
      <c r="O393">
        <v>470.2</v>
      </c>
      <c r="P393">
        <v>72824.91</v>
      </c>
      <c r="Q393">
        <v>2</v>
      </c>
    </row>
    <row r="394" spans="1:17" hidden="1" outlineLevel="2" x14ac:dyDescent="0.2">
      <c r="B394">
        <v>1181</v>
      </c>
      <c r="C394" t="s">
        <v>15</v>
      </c>
      <c r="D394">
        <v>2007</v>
      </c>
      <c r="E394">
        <v>3</v>
      </c>
      <c r="F394">
        <v>218</v>
      </c>
      <c r="G394">
        <v>784.31</v>
      </c>
      <c r="H394">
        <v>921.57</v>
      </c>
      <c r="I394">
        <v>409.17</v>
      </c>
      <c r="J394">
        <v>12</v>
      </c>
      <c r="K394">
        <v>889</v>
      </c>
      <c r="L394">
        <v>46071</v>
      </c>
      <c r="M394" t="s">
        <v>18</v>
      </c>
      <c r="N394">
        <v>132484</v>
      </c>
      <c r="O394">
        <v>470.2</v>
      </c>
      <c r="P394">
        <v>72824.91</v>
      </c>
      <c r="Q394">
        <v>2</v>
      </c>
    </row>
    <row r="395" spans="1:17" hidden="1" outlineLevel="2" collapsed="1" x14ac:dyDescent="0.2">
      <c r="B395">
        <v>1181</v>
      </c>
      <c r="C395" t="s">
        <v>15</v>
      </c>
      <c r="D395">
        <v>2007</v>
      </c>
      <c r="E395">
        <v>4</v>
      </c>
      <c r="F395">
        <v>272</v>
      </c>
      <c r="G395">
        <v>1087.72</v>
      </c>
      <c r="H395">
        <v>1278.19</v>
      </c>
      <c r="I395">
        <v>472.73</v>
      </c>
      <c r="J395">
        <v>12</v>
      </c>
      <c r="K395">
        <v>889</v>
      </c>
      <c r="L395">
        <v>46071</v>
      </c>
      <c r="M395" t="s">
        <v>18</v>
      </c>
      <c r="N395">
        <v>132484</v>
      </c>
      <c r="O395">
        <v>470.2</v>
      </c>
      <c r="P395">
        <v>72824.91</v>
      </c>
    </row>
    <row r="396" spans="1:17" hidden="1" outlineLevel="2" x14ac:dyDescent="0.2">
      <c r="B396">
        <v>1181</v>
      </c>
      <c r="C396" t="s">
        <v>15</v>
      </c>
      <c r="D396">
        <v>2007</v>
      </c>
      <c r="E396">
        <v>5</v>
      </c>
      <c r="F396">
        <v>414</v>
      </c>
      <c r="G396">
        <v>1755.85</v>
      </c>
      <c r="H396">
        <v>2063.2199999999998</v>
      </c>
      <c r="I396">
        <v>855.87</v>
      </c>
      <c r="J396">
        <v>12</v>
      </c>
      <c r="K396">
        <v>889</v>
      </c>
      <c r="L396">
        <v>46071</v>
      </c>
      <c r="M396" t="s">
        <v>18</v>
      </c>
      <c r="N396">
        <v>132484</v>
      </c>
      <c r="O396">
        <v>470.2</v>
      </c>
      <c r="P396">
        <v>72824.91</v>
      </c>
      <c r="Q396">
        <v>2</v>
      </c>
    </row>
    <row r="397" spans="1:17" hidden="1" outlineLevel="2" x14ac:dyDescent="0.2">
      <c r="B397">
        <v>1181</v>
      </c>
      <c r="C397" t="s">
        <v>15</v>
      </c>
      <c r="D397">
        <v>2007</v>
      </c>
      <c r="E397">
        <v>6</v>
      </c>
      <c r="F397">
        <v>486</v>
      </c>
      <c r="G397">
        <v>2051.02</v>
      </c>
      <c r="H397">
        <v>2409.98</v>
      </c>
      <c r="I397">
        <v>1054.95</v>
      </c>
      <c r="J397">
        <v>12</v>
      </c>
      <c r="K397">
        <v>889</v>
      </c>
      <c r="L397">
        <v>46071</v>
      </c>
      <c r="M397" t="s">
        <v>18</v>
      </c>
      <c r="N397">
        <v>132484</v>
      </c>
      <c r="O397">
        <v>470.2</v>
      </c>
      <c r="P397">
        <v>72824.91</v>
      </c>
      <c r="Q397">
        <v>2</v>
      </c>
    </row>
    <row r="398" spans="1:17" hidden="1" outlineLevel="2" x14ac:dyDescent="0.2">
      <c r="B398">
        <v>1181</v>
      </c>
      <c r="C398" t="s">
        <v>15</v>
      </c>
      <c r="D398">
        <v>2007</v>
      </c>
      <c r="E398">
        <v>7</v>
      </c>
      <c r="F398">
        <v>454</v>
      </c>
      <c r="G398">
        <v>1715.73</v>
      </c>
      <c r="H398">
        <v>2016.04</v>
      </c>
      <c r="I398">
        <v>919.76</v>
      </c>
      <c r="J398">
        <v>12</v>
      </c>
      <c r="K398">
        <v>889</v>
      </c>
      <c r="L398">
        <v>46071</v>
      </c>
      <c r="M398" t="s">
        <v>18</v>
      </c>
      <c r="N398">
        <v>132484</v>
      </c>
      <c r="O398">
        <v>470.2</v>
      </c>
      <c r="P398">
        <v>72824.91</v>
      </c>
      <c r="Q398">
        <v>2</v>
      </c>
    </row>
    <row r="399" spans="1:17" hidden="1" outlineLevel="2" x14ac:dyDescent="0.2">
      <c r="B399">
        <v>1181</v>
      </c>
      <c r="C399" t="s">
        <v>15</v>
      </c>
      <c r="D399">
        <v>2007</v>
      </c>
      <c r="E399">
        <v>8</v>
      </c>
      <c r="F399">
        <v>383</v>
      </c>
      <c r="G399">
        <v>1520.54</v>
      </c>
      <c r="H399">
        <v>1786.74</v>
      </c>
      <c r="I399">
        <v>729.38</v>
      </c>
      <c r="J399">
        <v>12</v>
      </c>
      <c r="K399">
        <v>889</v>
      </c>
      <c r="L399">
        <v>46071</v>
      </c>
      <c r="M399" t="s">
        <v>18</v>
      </c>
      <c r="N399">
        <v>132484</v>
      </c>
      <c r="O399">
        <v>470.2</v>
      </c>
      <c r="P399">
        <v>72824.91</v>
      </c>
      <c r="Q399">
        <v>2</v>
      </c>
    </row>
    <row r="400" spans="1:17" hidden="1" outlineLevel="2" x14ac:dyDescent="0.2">
      <c r="B400">
        <v>1181</v>
      </c>
      <c r="C400" t="s">
        <v>15</v>
      </c>
      <c r="D400">
        <v>2007</v>
      </c>
      <c r="E400">
        <v>9</v>
      </c>
      <c r="F400">
        <v>518</v>
      </c>
      <c r="G400">
        <v>2089.0700000000002</v>
      </c>
      <c r="H400">
        <v>2454.88</v>
      </c>
      <c r="I400">
        <v>739.75</v>
      </c>
      <c r="J400">
        <v>12</v>
      </c>
      <c r="K400">
        <v>889</v>
      </c>
      <c r="L400">
        <v>46071</v>
      </c>
      <c r="M400" t="s">
        <v>18</v>
      </c>
      <c r="N400">
        <v>132484</v>
      </c>
      <c r="O400">
        <v>470.2</v>
      </c>
      <c r="P400">
        <v>72824.91</v>
      </c>
      <c r="Q400">
        <v>2</v>
      </c>
    </row>
    <row r="401" spans="1:17" hidden="1" outlineLevel="2" x14ac:dyDescent="0.2">
      <c r="B401">
        <v>1181</v>
      </c>
      <c r="C401" t="s">
        <v>15</v>
      </c>
      <c r="D401">
        <v>2007</v>
      </c>
      <c r="E401">
        <v>11</v>
      </c>
      <c r="F401">
        <v>776</v>
      </c>
      <c r="G401">
        <v>3111.32</v>
      </c>
      <c r="H401">
        <v>3655.91</v>
      </c>
      <c r="I401">
        <v>1121.8399999999999</v>
      </c>
      <c r="J401">
        <v>12</v>
      </c>
      <c r="K401">
        <v>889</v>
      </c>
      <c r="L401">
        <v>46071</v>
      </c>
      <c r="M401" t="s">
        <v>18</v>
      </c>
      <c r="N401">
        <v>132484</v>
      </c>
      <c r="O401">
        <v>470.2</v>
      </c>
      <c r="P401">
        <v>72824.91</v>
      </c>
      <c r="Q401">
        <v>2</v>
      </c>
    </row>
    <row r="402" spans="1:17" hidden="1" outlineLevel="2" collapsed="1" x14ac:dyDescent="0.2">
      <c r="B402">
        <v>1181</v>
      </c>
      <c r="C402" t="s">
        <v>15</v>
      </c>
      <c r="D402">
        <v>2007</v>
      </c>
      <c r="E402">
        <v>12</v>
      </c>
      <c r="F402">
        <v>429</v>
      </c>
      <c r="G402">
        <v>1580.78</v>
      </c>
      <c r="H402">
        <v>1857.61</v>
      </c>
      <c r="I402">
        <v>530.24</v>
      </c>
      <c r="J402">
        <v>12</v>
      </c>
      <c r="K402">
        <v>889</v>
      </c>
      <c r="L402">
        <v>46071</v>
      </c>
      <c r="M402" t="s">
        <v>18</v>
      </c>
      <c r="N402">
        <v>132484</v>
      </c>
      <c r="O402">
        <v>470.2</v>
      </c>
      <c r="P402">
        <v>72824.91</v>
      </c>
      <c r="Q402">
        <v>2</v>
      </c>
    </row>
    <row r="403" spans="1:17" outlineLevel="1" collapsed="1" x14ac:dyDescent="0.2">
      <c r="A403" s="1" t="s">
        <v>117</v>
      </c>
      <c r="B403">
        <f>SUBTOTAL(3,B392:B402)</f>
        <v>11</v>
      </c>
      <c r="Q403">
        <v>2</v>
      </c>
    </row>
    <row r="404" spans="1:17" hidden="1" outlineLevel="2" x14ac:dyDescent="0.2">
      <c r="B404">
        <v>1182</v>
      </c>
      <c r="C404" t="s">
        <v>15</v>
      </c>
      <c r="D404">
        <v>2007</v>
      </c>
      <c r="E404">
        <v>1</v>
      </c>
      <c r="F404">
        <v>236</v>
      </c>
      <c r="G404">
        <v>939.37</v>
      </c>
      <c r="H404">
        <v>1103.81</v>
      </c>
      <c r="I404">
        <v>470.42</v>
      </c>
      <c r="J404">
        <v>12</v>
      </c>
      <c r="K404">
        <v>1377</v>
      </c>
      <c r="L404">
        <v>48928</v>
      </c>
      <c r="M404" t="s">
        <v>18</v>
      </c>
      <c r="N404">
        <v>116669</v>
      </c>
      <c r="O404">
        <v>694.2</v>
      </c>
      <c r="P404">
        <v>92711.55</v>
      </c>
      <c r="Q404">
        <v>2</v>
      </c>
    </row>
    <row r="405" spans="1:17" hidden="1" outlineLevel="2" x14ac:dyDescent="0.2">
      <c r="B405">
        <v>1182</v>
      </c>
      <c r="C405" t="s">
        <v>15</v>
      </c>
      <c r="D405">
        <v>2007</v>
      </c>
      <c r="E405">
        <v>2</v>
      </c>
      <c r="F405">
        <v>281</v>
      </c>
      <c r="G405">
        <v>1255.8</v>
      </c>
      <c r="H405">
        <v>1475.55</v>
      </c>
      <c r="I405">
        <v>600.91</v>
      </c>
      <c r="J405">
        <v>12</v>
      </c>
      <c r="K405">
        <v>1377</v>
      </c>
      <c r="L405">
        <v>48928</v>
      </c>
      <c r="M405" t="s">
        <v>18</v>
      </c>
      <c r="N405">
        <v>116669</v>
      </c>
      <c r="O405">
        <v>694.2</v>
      </c>
      <c r="P405">
        <v>92711.55</v>
      </c>
      <c r="Q405">
        <v>2</v>
      </c>
    </row>
    <row r="406" spans="1:17" hidden="1" outlineLevel="2" x14ac:dyDescent="0.2">
      <c r="B406">
        <v>1182</v>
      </c>
      <c r="C406" t="s">
        <v>15</v>
      </c>
      <c r="D406">
        <v>2007</v>
      </c>
      <c r="E406">
        <v>3</v>
      </c>
      <c r="F406">
        <v>214</v>
      </c>
      <c r="G406">
        <v>918.66</v>
      </c>
      <c r="H406">
        <v>1079.3699999999999</v>
      </c>
      <c r="I406">
        <v>437.5</v>
      </c>
      <c r="J406">
        <v>12</v>
      </c>
      <c r="K406">
        <v>1377</v>
      </c>
      <c r="L406">
        <v>48928</v>
      </c>
      <c r="M406" t="s">
        <v>18</v>
      </c>
      <c r="N406">
        <v>116669</v>
      </c>
      <c r="O406">
        <v>694.2</v>
      </c>
      <c r="P406">
        <v>92711.55</v>
      </c>
      <c r="Q406">
        <v>2</v>
      </c>
    </row>
    <row r="407" spans="1:17" hidden="1" outlineLevel="2" x14ac:dyDescent="0.2">
      <c r="B407">
        <v>1182</v>
      </c>
      <c r="C407" t="s">
        <v>15</v>
      </c>
      <c r="D407">
        <v>2007</v>
      </c>
      <c r="E407">
        <v>4</v>
      </c>
      <c r="F407">
        <v>366</v>
      </c>
      <c r="G407">
        <v>1601.92</v>
      </c>
      <c r="H407">
        <v>1882.23</v>
      </c>
      <c r="I407">
        <v>762.51</v>
      </c>
      <c r="J407">
        <v>12</v>
      </c>
      <c r="K407">
        <v>1377</v>
      </c>
      <c r="L407">
        <v>48928</v>
      </c>
      <c r="M407" t="s">
        <v>18</v>
      </c>
      <c r="N407">
        <v>116669</v>
      </c>
      <c r="O407">
        <v>694.2</v>
      </c>
      <c r="P407">
        <v>92711.55</v>
      </c>
      <c r="Q407">
        <v>2</v>
      </c>
    </row>
    <row r="408" spans="1:17" hidden="1" outlineLevel="2" collapsed="1" x14ac:dyDescent="0.2">
      <c r="B408">
        <v>1182</v>
      </c>
      <c r="C408" t="s">
        <v>15</v>
      </c>
      <c r="D408">
        <v>2007</v>
      </c>
      <c r="E408">
        <v>5</v>
      </c>
      <c r="F408">
        <v>458</v>
      </c>
      <c r="G408">
        <v>1923.1</v>
      </c>
      <c r="H408">
        <v>2259.67</v>
      </c>
      <c r="I408">
        <v>840.49</v>
      </c>
      <c r="J408">
        <v>12</v>
      </c>
      <c r="K408">
        <v>1377</v>
      </c>
      <c r="L408">
        <v>48928</v>
      </c>
      <c r="M408" t="s">
        <v>18</v>
      </c>
      <c r="N408">
        <v>116669</v>
      </c>
      <c r="O408">
        <v>694.2</v>
      </c>
      <c r="P408">
        <v>92711.55</v>
      </c>
    </row>
    <row r="409" spans="1:17" hidden="1" outlineLevel="2" x14ac:dyDescent="0.2">
      <c r="B409">
        <v>1182</v>
      </c>
      <c r="C409" t="s">
        <v>15</v>
      </c>
      <c r="D409">
        <v>2007</v>
      </c>
      <c r="E409">
        <v>6</v>
      </c>
      <c r="F409">
        <v>535</v>
      </c>
      <c r="G409">
        <v>2274.42</v>
      </c>
      <c r="H409">
        <v>2672.52</v>
      </c>
      <c r="I409">
        <v>1074.1300000000001</v>
      </c>
      <c r="J409">
        <v>12</v>
      </c>
      <c r="K409">
        <v>1377</v>
      </c>
      <c r="L409">
        <v>48928</v>
      </c>
      <c r="M409" t="s">
        <v>18</v>
      </c>
      <c r="N409">
        <v>116669</v>
      </c>
      <c r="O409">
        <v>694.2</v>
      </c>
      <c r="P409">
        <v>92711.55</v>
      </c>
      <c r="Q409">
        <v>3</v>
      </c>
    </row>
    <row r="410" spans="1:17" hidden="1" outlineLevel="2" x14ac:dyDescent="0.2">
      <c r="B410">
        <v>1182</v>
      </c>
      <c r="C410" t="s">
        <v>15</v>
      </c>
      <c r="D410">
        <v>2007</v>
      </c>
      <c r="E410">
        <v>7</v>
      </c>
      <c r="F410">
        <v>405</v>
      </c>
      <c r="G410">
        <v>1697.32</v>
      </c>
      <c r="H410">
        <v>1994.47</v>
      </c>
      <c r="I410">
        <v>681.44</v>
      </c>
      <c r="J410">
        <v>12</v>
      </c>
      <c r="K410">
        <v>1377</v>
      </c>
      <c r="L410">
        <v>48928</v>
      </c>
      <c r="M410" t="s">
        <v>18</v>
      </c>
      <c r="N410">
        <v>116669</v>
      </c>
      <c r="O410">
        <v>694.2</v>
      </c>
      <c r="P410">
        <v>92711.55</v>
      </c>
      <c r="Q410">
        <v>3</v>
      </c>
    </row>
    <row r="411" spans="1:17" hidden="1" outlineLevel="2" x14ac:dyDescent="0.2">
      <c r="B411">
        <v>1182</v>
      </c>
      <c r="C411" t="s">
        <v>15</v>
      </c>
      <c r="D411">
        <v>2007</v>
      </c>
      <c r="E411">
        <v>8</v>
      </c>
      <c r="F411">
        <v>592</v>
      </c>
      <c r="G411">
        <v>2251.34</v>
      </c>
      <c r="H411">
        <v>2645.37</v>
      </c>
      <c r="I411">
        <v>860.93</v>
      </c>
      <c r="J411">
        <v>12</v>
      </c>
      <c r="K411">
        <v>1377</v>
      </c>
      <c r="L411">
        <v>48928</v>
      </c>
      <c r="M411" t="s">
        <v>18</v>
      </c>
      <c r="N411">
        <v>116669</v>
      </c>
      <c r="O411">
        <v>694.2</v>
      </c>
      <c r="P411">
        <v>92711.55</v>
      </c>
      <c r="Q411">
        <v>3</v>
      </c>
    </row>
    <row r="412" spans="1:17" hidden="1" outlineLevel="2" x14ac:dyDescent="0.2">
      <c r="B412">
        <v>1182</v>
      </c>
      <c r="C412" t="s">
        <v>15</v>
      </c>
      <c r="D412">
        <v>2007</v>
      </c>
      <c r="E412">
        <v>9</v>
      </c>
      <c r="F412">
        <v>577</v>
      </c>
      <c r="G412">
        <v>2099.85</v>
      </c>
      <c r="H412">
        <v>2467.3000000000002</v>
      </c>
      <c r="I412">
        <v>639.29999999999995</v>
      </c>
      <c r="J412">
        <v>12</v>
      </c>
      <c r="K412">
        <v>1377</v>
      </c>
      <c r="L412">
        <v>48928</v>
      </c>
      <c r="M412" t="s">
        <v>18</v>
      </c>
      <c r="N412">
        <v>116669</v>
      </c>
      <c r="O412">
        <v>694.2</v>
      </c>
      <c r="P412">
        <v>92711.55</v>
      </c>
      <c r="Q412">
        <v>3</v>
      </c>
    </row>
    <row r="413" spans="1:17" hidden="1" outlineLevel="2" collapsed="1" x14ac:dyDescent="0.2">
      <c r="B413">
        <v>1182</v>
      </c>
      <c r="C413" t="s">
        <v>15</v>
      </c>
      <c r="D413">
        <v>2007</v>
      </c>
      <c r="E413">
        <v>11</v>
      </c>
      <c r="F413">
        <v>846</v>
      </c>
      <c r="G413">
        <v>3277.26</v>
      </c>
      <c r="H413">
        <v>3850.92</v>
      </c>
      <c r="I413">
        <v>1220.3399999999999</v>
      </c>
      <c r="J413">
        <v>12</v>
      </c>
      <c r="K413">
        <v>1377</v>
      </c>
      <c r="L413">
        <v>48928</v>
      </c>
      <c r="M413" t="s">
        <v>18</v>
      </c>
      <c r="N413">
        <v>116669</v>
      </c>
      <c r="O413">
        <v>694.2</v>
      </c>
      <c r="P413">
        <v>92711.55</v>
      </c>
      <c r="Q413">
        <v>3</v>
      </c>
    </row>
    <row r="414" spans="1:17" hidden="1" outlineLevel="2" x14ac:dyDescent="0.2">
      <c r="B414">
        <v>1182</v>
      </c>
      <c r="C414" t="s">
        <v>15</v>
      </c>
      <c r="D414">
        <v>2007</v>
      </c>
      <c r="E414">
        <v>12</v>
      </c>
      <c r="F414">
        <v>629</v>
      </c>
      <c r="G414">
        <v>2419.25</v>
      </c>
      <c r="H414">
        <v>2842.69</v>
      </c>
      <c r="I414">
        <v>696.65</v>
      </c>
      <c r="J414">
        <v>12</v>
      </c>
      <c r="K414">
        <v>1377</v>
      </c>
      <c r="L414">
        <v>48928</v>
      </c>
      <c r="M414" t="s">
        <v>18</v>
      </c>
      <c r="N414">
        <v>116669</v>
      </c>
      <c r="O414">
        <v>694.2</v>
      </c>
      <c r="P414">
        <v>92711.55</v>
      </c>
      <c r="Q414">
        <v>3</v>
      </c>
    </row>
    <row r="415" spans="1:17" outlineLevel="1" collapsed="1" x14ac:dyDescent="0.2">
      <c r="A415" s="1" t="s">
        <v>118</v>
      </c>
      <c r="B415">
        <f>SUBTOTAL(3,B404:B414)</f>
        <v>11</v>
      </c>
    </row>
    <row r="416" spans="1:17" hidden="1" outlineLevel="2" x14ac:dyDescent="0.2">
      <c r="B416">
        <v>1527</v>
      </c>
      <c r="C416" t="s">
        <v>15</v>
      </c>
      <c r="D416">
        <v>2007</v>
      </c>
      <c r="E416">
        <v>1</v>
      </c>
      <c r="F416">
        <v>184</v>
      </c>
      <c r="G416">
        <v>688</v>
      </c>
      <c r="H416">
        <v>808.47</v>
      </c>
      <c r="I416">
        <v>291.64999999999998</v>
      </c>
      <c r="J416">
        <v>9</v>
      </c>
      <c r="K416">
        <v>710</v>
      </c>
      <c r="L416">
        <v>39481</v>
      </c>
      <c r="M416" t="s">
        <v>18</v>
      </c>
      <c r="N416">
        <v>76380</v>
      </c>
      <c r="O416">
        <v>420.2</v>
      </c>
      <c r="P416">
        <v>61755.3</v>
      </c>
      <c r="Q416">
        <v>2</v>
      </c>
    </row>
    <row r="417" spans="1:17" hidden="1" outlineLevel="2" x14ac:dyDescent="0.2">
      <c r="B417">
        <v>1527</v>
      </c>
      <c r="C417" t="s">
        <v>15</v>
      </c>
      <c r="D417">
        <v>2007</v>
      </c>
      <c r="E417">
        <v>2</v>
      </c>
      <c r="F417">
        <v>147</v>
      </c>
      <c r="G417">
        <v>591.82000000000005</v>
      </c>
      <c r="H417">
        <v>695.37</v>
      </c>
      <c r="I417">
        <v>286.22000000000003</v>
      </c>
      <c r="J417">
        <v>9</v>
      </c>
      <c r="K417">
        <v>710</v>
      </c>
      <c r="L417">
        <v>39481</v>
      </c>
      <c r="M417" t="s">
        <v>18</v>
      </c>
      <c r="N417">
        <v>76380</v>
      </c>
      <c r="O417">
        <v>420.2</v>
      </c>
      <c r="P417">
        <v>61755.3</v>
      </c>
      <c r="Q417">
        <v>2</v>
      </c>
    </row>
    <row r="418" spans="1:17" hidden="1" outlineLevel="2" x14ac:dyDescent="0.2">
      <c r="B418">
        <v>1527</v>
      </c>
      <c r="C418" t="s">
        <v>15</v>
      </c>
      <c r="D418">
        <v>2007</v>
      </c>
      <c r="E418">
        <v>3</v>
      </c>
      <c r="F418">
        <v>119</v>
      </c>
      <c r="G418">
        <v>428.81</v>
      </c>
      <c r="H418">
        <v>503.91</v>
      </c>
      <c r="I418">
        <v>219.38</v>
      </c>
      <c r="J418">
        <v>9</v>
      </c>
      <c r="K418">
        <v>710</v>
      </c>
      <c r="L418">
        <v>39481</v>
      </c>
      <c r="M418" t="s">
        <v>18</v>
      </c>
      <c r="N418">
        <v>76380</v>
      </c>
      <c r="O418">
        <v>420.2</v>
      </c>
      <c r="P418">
        <v>61755.3</v>
      </c>
      <c r="Q418">
        <v>2</v>
      </c>
    </row>
    <row r="419" spans="1:17" hidden="1" outlineLevel="2" x14ac:dyDescent="0.2">
      <c r="B419">
        <v>1527</v>
      </c>
      <c r="C419" t="s">
        <v>15</v>
      </c>
      <c r="D419">
        <v>2007</v>
      </c>
      <c r="E419">
        <v>4</v>
      </c>
      <c r="F419">
        <v>138</v>
      </c>
      <c r="G419">
        <v>658.95</v>
      </c>
      <c r="H419">
        <v>774.29</v>
      </c>
      <c r="I419">
        <v>305.51</v>
      </c>
      <c r="J419">
        <v>9</v>
      </c>
      <c r="K419">
        <v>710</v>
      </c>
      <c r="L419">
        <v>39481</v>
      </c>
      <c r="M419" t="s">
        <v>18</v>
      </c>
      <c r="N419">
        <v>76380</v>
      </c>
      <c r="O419">
        <v>420.2</v>
      </c>
      <c r="P419">
        <v>61755.3</v>
      </c>
      <c r="Q419">
        <v>2</v>
      </c>
    </row>
    <row r="420" spans="1:17" hidden="1" outlineLevel="2" x14ac:dyDescent="0.2">
      <c r="B420">
        <v>1527</v>
      </c>
      <c r="C420" t="s">
        <v>15</v>
      </c>
      <c r="D420">
        <v>2007</v>
      </c>
      <c r="E420">
        <v>5</v>
      </c>
      <c r="F420">
        <v>201</v>
      </c>
      <c r="G420">
        <v>847.27</v>
      </c>
      <c r="H420">
        <v>995.62</v>
      </c>
      <c r="I420">
        <v>356.76</v>
      </c>
      <c r="J420">
        <v>9</v>
      </c>
      <c r="K420">
        <v>710</v>
      </c>
      <c r="L420">
        <v>39481</v>
      </c>
      <c r="M420" t="s">
        <v>18</v>
      </c>
      <c r="N420">
        <v>76380</v>
      </c>
      <c r="O420">
        <v>420.2</v>
      </c>
      <c r="P420">
        <v>61755.3</v>
      </c>
      <c r="Q420">
        <v>2</v>
      </c>
    </row>
    <row r="421" spans="1:17" hidden="1" outlineLevel="2" x14ac:dyDescent="0.2">
      <c r="B421">
        <v>1527</v>
      </c>
      <c r="C421" t="s">
        <v>15</v>
      </c>
      <c r="D421">
        <v>2007</v>
      </c>
      <c r="E421">
        <v>6</v>
      </c>
      <c r="F421">
        <v>223</v>
      </c>
      <c r="G421">
        <v>921.02</v>
      </c>
      <c r="H421">
        <v>1082.22</v>
      </c>
      <c r="I421">
        <v>425.98</v>
      </c>
      <c r="J421">
        <v>9</v>
      </c>
      <c r="K421">
        <v>710</v>
      </c>
      <c r="L421">
        <v>39481</v>
      </c>
      <c r="M421" t="s">
        <v>18</v>
      </c>
      <c r="N421">
        <v>76380</v>
      </c>
      <c r="O421">
        <v>420.2</v>
      </c>
      <c r="P421">
        <v>61755.3</v>
      </c>
      <c r="Q421">
        <v>2</v>
      </c>
    </row>
    <row r="422" spans="1:17" hidden="1" outlineLevel="2" x14ac:dyDescent="0.2">
      <c r="B422">
        <v>1527</v>
      </c>
      <c r="C422" t="s">
        <v>15</v>
      </c>
      <c r="D422">
        <v>2007</v>
      </c>
      <c r="E422">
        <v>7</v>
      </c>
      <c r="F422">
        <v>290</v>
      </c>
      <c r="G422">
        <v>1162.45</v>
      </c>
      <c r="H422">
        <v>1365.96</v>
      </c>
      <c r="I422">
        <v>557.87</v>
      </c>
      <c r="J422">
        <v>9</v>
      </c>
      <c r="K422">
        <v>710</v>
      </c>
      <c r="L422">
        <v>39481</v>
      </c>
      <c r="M422" t="s">
        <v>18</v>
      </c>
      <c r="N422">
        <v>76380</v>
      </c>
      <c r="O422">
        <v>420.2</v>
      </c>
      <c r="P422">
        <v>61755.3</v>
      </c>
      <c r="Q422">
        <v>2</v>
      </c>
    </row>
    <row r="423" spans="1:17" hidden="1" outlineLevel="2" x14ac:dyDescent="0.2">
      <c r="B423">
        <v>1527</v>
      </c>
      <c r="C423" t="s">
        <v>15</v>
      </c>
      <c r="D423">
        <v>2007</v>
      </c>
      <c r="E423">
        <v>8</v>
      </c>
      <c r="F423">
        <v>248</v>
      </c>
      <c r="G423">
        <v>950.47</v>
      </c>
      <c r="H423">
        <v>1116.8</v>
      </c>
      <c r="I423">
        <v>378.17</v>
      </c>
      <c r="J423">
        <v>9</v>
      </c>
      <c r="K423">
        <v>710</v>
      </c>
      <c r="L423">
        <v>39481</v>
      </c>
      <c r="M423" t="s">
        <v>18</v>
      </c>
      <c r="N423">
        <v>76380</v>
      </c>
      <c r="O423">
        <v>420.2</v>
      </c>
      <c r="P423">
        <v>61755.3</v>
      </c>
      <c r="Q423">
        <v>2</v>
      </c>
    </row>
    <row r="424" spans="1:17" hidden="1" outlineLevel="2" x14ac:dyDescent="0.2">
      <c r="B424">
        <v>1527</v>
      </c>
      <c r="C424" t="s">
        <v>15</v>
      </c>
      <c r="D424">
        <v>2007</v>
      </c>
      <c r="E424">
        <v>9</v>
      </c>
      <c r="F424">
        <v>745</v>
      </c>
      <c r="G424">
        <v>2793.92</v>
      </c>
      <c r="H424">
        <v>3282.95</v>
      </c>
      <c r="I424">
        <v>1027.57</v>
      </c>
      <c r="J424">
        <v>9</v>
      </c>
      <c r="K424">
        <v>710</v>
      </c>
      <c r="L424">
        <v>39481</v>
      </c>
      <c r="M424" t="s">
        <v>18</v>
      </c>
      <c r="N424">
        <v>76380</v>
      </c>
      <c r="O424">
        <v>420.2</v>
      </c>
      <c r="P424">
        <v>61755.3</v>
      </c>
      <c r="Q424">
        <v>2</v>
      </c>
    </row>
    <row r="425" spans="1:17" hidden="1" outlineLevel="2" x14ac:dyDescent="0.2">
      <c r="B425">
        <v>1527</v>
      </c>
      <c r="C425" t="s">
        <v>15</v>
      </c>
      <c r="D425">
        <v>2007</v>
      </c>
      <c r="E425">
        <v>11</v>
      </c>
      <c r="F425">
        <v>600</v>
      </c>
      <c r="G425">
        <v>2210.13</v>
      </c>
      <c r="H425">
        <v>2597.04</v>
      </c>
      <c r="I425">
        <v>852.26</v>
      </c>
      <c r="J425">
        <v>9</v>
      </c>
      <c r="K425">
        <v>710</v>
      </c>
      <c r="L425">
        <v>39481</v>
      </c>
      <c r="M425" t="s">
        <v>18</v>
      </c>
      <c r="N425">
        <v>76380</v>
      </c>
      <c r="O425">
        <v>420.2</v>
      </c>
      <c r="P425">
        <v>61755.3</v>
      </c>
      <c r="Q425">
        <v>2</v>
      </c>
    </row>
    <row r="426" spans="1:17" hidden="1" outlineLevel="2" x14ac:dyDescent="0.2">
      <c r="B426">
        <v>1527</v>
      </c>
      <c r="C426" t="s">
        <v>15</v>
      </c>
      <c r="D426">
        <v>2007</v>
      </c>
      <c r="E426">
        <v>12</v>
      </c>
      <c r="F426">
        <v>315</v>
      </c>
      <c r="G426">
        <v>1166.26</v>
      </c>
      <c r="H426">
        <v>1370.44</v>
      </c>
      <c r="I426">
        <v>511.06</v>
      </c>
      <c r="J426">
        <v>9</v>
      </c>
      <c r="K426">
        <v>710</v>
      </c>
      <c r="L426">
        <v>39481</v>
      </c>
      <c r="M426" t="s">
        <v>18</v>
      </c>
      <c r="N426">
        <v>76380</v>
      </c>
      <c r="O426">
        <v>420.2</v>
      </c>
      <c r="P426">
        <v>61755.3</v>
      </c>
      <c r="Q426">
        <v>2</v>
      </c>
    </row>
    <row r="427" spans="1:17" outlineLevel="1" collapsed="1" x14ac:dyDescent="0.2">
      <c r="A427" s="1" t="s">
        <v>128</v>
      </c>
      <c r="B427">
        <f>SUBTOTAL(3,B416:B426)</f>
        <v>11</v>
      </c>
    </row>
    <row r="428" spans="1:17" hidden="1" outlineLevel="2" x14ac:dyDescent="0.2">
      <c r="B428">
        <v>6434</v>
      </c>
      <c r="C428" t="s">
        <v>15</v>
      </c>
      <c r="D428">
        <v>2007</v>
      </c>
      <c r="E428">
        <v>1</v>
      </c>
      <c r="F428">
        <v>133</v>
      </c>
      <c r="G428">
        <v>557.27</v>
      </c>
      <c r="H428">
        <v>654.83000000000004</v>
      </c>
      <c r="I428">
        <v>209.78</v>
      </c>
      <c r="J428">
        <v>9</v>
      </c>
      <c r="K428">
        <v>775</v>
      </c>
      <c r="L428">
        <v>28936</v>
      </c>
      <c r="M428" t="s">
        <v>18</v>
      </c>
      <c r="N428">
        <v>102575</v>
      </c>
      <c r="O428">
        <v>479.2</v>
      </c>
      <c r="P428">
        <v>66875.44</v>
      </c>
      <c r="Q428">
        <v>1</v>
      </c>
    </row>
    <row r="429" spans="1:17" hidden="1" outlineLevel="2" x14ac:dyDescent="0.2">
      <c r="B429">
        <v>6434</v>
      </c>
      <c r="C429" t="s">
        <v>15</v>
      </c>
      <c r="D429">
        <v>2007</v>
      </c>
      <c r="E429">
        <v>2</v>
      </c>
      <c r="F429">
        <v>111</v>
      </c>
      <c r="G429">
        <v>506.21</v>
      </c>
      <c r="H429">
        <v>594.80999999999995</v>
      </c>
      <c r="I429">
        <v>234.61</v>
      </c>
      <c r="J429">
        <v>9</v>
      </c>
      <c r="K429">
        <v>775</v>
      </c>
      <c r="L429">
        <v>28936</v>
      </c>
      <c r="M429" t="s">
        <v>18</v>
      </c>
      <c r="N429">
        <v>102575</v>
      </c>
      <c r="O429">
        <v>479.2</v>
      </c>
      <c r="P429">
        <v>66875.44</v>
      </c>
      <c r="Q429">
        <v>1</v>
      </c>
    </row>
    <row r="430" spans="1:17" hidden="1" outlineLevel="2" x14ac:dyDescent="0.2">
      <c r="B430">
        <v>6434</v>
      </c>
      <c r="C430" t="s">
        <v>15</v>
      </c>
      <c r="D430">
        <v>2007</v>
      </c>
      <c r="E430">
        <v>3</v>
      </c>
      <c r="F430">
        <v>126</v>
      </c>
      <c r="G430">
        <v>506.88</v>
      </c>
      <c r="H430">
        <v>595.66</v>
      </c>
      <c r="I430">
        <v>212.81</v>
      </c>
      <c r="J430">
        <v>9</v>
      </c>
      <c r="K430">
        <v>775</v>
      </c>
      <c r="L430">
        <v>28936</v>
      </c>
      <c r="M430" t="s">
        <v>18</v>
      </c>
      <c r="N430">
        <v>102575</v>
      </c>
      <c r="O430">
        <v>479.2</v>
      </c>
      <c r="P430">
        <v>66875.44</v>
      </c>
      <c r="Q430">
        <v>1</v>
      </c>
    </row>
    <row r="431" spans="1:17" hidden="1" outlineLevel="2" x14ac:dyDescent="0.2">
      <c r="B431">
        <v>6434</v>
      </c>
      <c r="C431" t="s">
        <v>15</v>
      </c>
      <c r="D431">
        <v>2007</v>
      </c>
      <c r="E431">
        <v>4</v>
      </c>
      <c r="F431">
        <v>207</v>
      </c>
      <c r="G431">
        <v>934.8</v>
      </c>
      <c r="H431">
        <v>1098.48</v>
      </c>
      <c r="I431">
        <v>478.77</v>
      </c>
      <c r="J431">
        <v>9</v>
      </c>
      <c r="K431">
        <v>775</v>
      </c>
      <c r="L431">
        <v>28936</v>
      </c>
      <c r="M431" t="s">
        <v>18</v>
      </c>
      <c r="N431">
        <v>102575</v>
      </c>
      <c r="O431">
        <v>479.2</v>
      </c>
      <c r="P431">
        <v>66875.44</v>
      </c>
      <c r="Q431">
        <v>1</v>
      </c>
    </row>
    <row r="432" spans="1:17" hidden="1" outlineLevel="2" x14ac:dyDescent="0.2">
      <c r="B432">
        <v>6434</v>
      </c>
      <c r="C432" t="s">
        <v>15</v>
      </c>
      <c r="D432">
        <v>2007</v>
      </c>
      <c r="E432">
        <v>5</v>
      </c>
      <c r="F432">
        <v>422</v>
      </c>
      <c r="G432">
        <v>1776.19</v>
      </c>
      <c r="H432">
        <v>2087.1</v>
      </c>
      <c r="I432">
        <v>780.13</v>
      </c>
      <c r="J432">
        <v>9</v>
      </c>
      <c r="K432">
        <v>775</v>
      </c>
      <c r="L432">
        <v>28936</v>
      </c>
      <c r="M432" t="s">
        <v>18</v>
      </c>
      <c r="N432">
        <v>102575</v>
      </c>
      <c r="O432">
        <v>479.2</v>
      </c>
      <c r="P432">
        <v>66875.44</v>
      </c>
      <c r="Q432">
        <v>1</v>
      </c>
    </row>
    <row r="433" spans="1:17" hidden="1" outlineLevel="2" x14ac:dyDescent="0.2">
      <c r="B433">
        <v>6434</v>
      </c>
      <c r="C433" t="s">
        <v>15</v>
      </c>
      <c r="D433">
        <v>2007</v>
      </c>
      <c r="E433">
        <v>6</v>
      </c>
      <c r="F433">
        <v>406</v>
      </c>
      <c r="G433">
        <v>1677.93</v>
      </c>
      <c r="H433">
        <v>1971.69</v>
      </c>
      <c r="I433">
        <v>873.52</v>
      </c>
      <c r="J433">
        <v>9</v>
      </c>
      <c r="K433">
        <v>775</v>
      </c>
      <c r="L433">
        <v>28936</v>
      </c>
      <c r="M433" t="s">
        <v>18</v>
      </c>
      <c r="N433">
        <v>102575</v>
      </c>
      <c r="O433">
        <v>479.2</v>
      </c>
      <c r="P433">
        <v>66875.44</v>
      </c>
      <c r="Q433">
        <v>1</v>
      </c>
    </row>
    <row r="434" spans="1:17" hidden="1" outlineLevel="2" x14ac:dyDescent="0.2">
      <c r="B434">
        <v>6434</v>
      </c>
      <c r="C434" t="s">
        <v>15</v>
      </c>
      <c r="D434">
        <v>2007</v>
      </c>
      <c r="E434">
        <v>7</v>
      </c>
      <c r="F434">
        <v>258</v>
      </c>
      <c r="G434">
        <v>986.74</v>
      </c>
      <c r="H434">
        <v>1159.54</v>
      </c>
      <c r="I434">
        <v>522.71</v>
      </c>
      <c r="J434">
        <v>9</v>
      </c>
      <c r="K434">
        <v>775</v>
      </c>
      <c r="L434">
        <v>28936</v>
      </c>
      <c r="M434" t="s">
        <v>18</v>
      </c>
      <c r="N434">
        <v>102575</v>
      </c>
      <c r="O434">
        <v>479.2</v>
      </c>
      <c r="P434">
        <v>66875.44</v>
      </c>
      <c r="Q434">
        <v>1</v>
      </c>
    </row>
    <row r="435" spans="1:17" hidden="1" outlineLevel="2" x14ac:dyDescent="0.2">
      <c r="B435">
        <v>6434</v>
      </c>
      <c r="C435" t="s">
        <v>15</v>
      </c>
      <c r="D435">
        <v>2007</v>
      </c>
      <c r="E435">
        <v>8</v>
      </c>
      <c r="F435">
        <v>317</v>
      </c>
      <c r="G435">
        <v>1284.77</v>
      </c>
      <c r="H435">
        <v>1509.71</v>
      </c>
      <c r="I435">
        <v>484.25</v>
      </c>
      <c r="J435">
        <v>9</v>
      </c>
      <c r="K435">
        <v>775</v>
      </c>
      <c r="L435">
        <v>28936</v>
      </c>
      <c r="M435" t="s">
        <v>18</v>
      </c>
      <c r="N435">
        <v>102575</v>
      </c>
      <c r="O435">
        <v>479.2</v>
      </c>
      <c r="P435">
        <v>66875.44</v>
      </c>
      <c r="Q435">
        <v>1</v>
      </c>
    </row>
    <row r="436" spans="1:17" hidden="1" outlineLevel="2" x14ac:dyDescent="0.2">
      <c r="B436">
        <v>6434</v>
      </c>
      <c r="C436" t="s">
        <v>15</v>
      </c>
      <c r="D436">
        <v>2007</v>
      </c>
      <c r="E436">
        <v>9</v>
      </c>
      <c r="F436">
        <v>532</v>
      </c>
      <c r="G436">
        <v>2124.92</v>
      </c>
      <c r="H436">
        <v>2496.79</v>
      </c>
      <c r="I436">
        <v>939.52</v>
      </c>
      <c r="J436">
        <v>9</v>
      </c>
      <c r="K436">
        <v>775</v>
      </c>
      <c r="L436">
        <v>28936</v>
      </c>
      <c r="M436" t="s">
        <v>18</v>
      </c>
      <c r="N436">
        <v>102575</v>
      </c>
      <c r="O436">
        <v>479.2</v>
      </c>
      <c r="P436">
        <v>66875.44</v>
      </c>
      <c r="Q436">
        <v>1</v>
      </c>
    </row>
    <row r="437" spans="1:17" hidden="1" outlineLevel="2" x14ac:dyDescent="0.2">
      <c r="B437">
        <v>6434</v>
      </c>
      <c r="C437" t="s">
        <v>15</v>
      </c>
      <c r="D437">
        <v>2007</v>
      </c>
      <c r="E437">
        <v>11</v>
      </c>
      <c r="F437">
        <v>564</v>
      </c>
      <c r="G437">
        <v>2190.9299999999998</v>
      </c>
      <c r="H437">
        <v>2574.39</v>
      </c>
      <c r="I437">
        <v>737.44</v>
      </c>
      <c r="J437">
        <v>9</v>
      </c>
      <c r="K437">
        <v>775</v>
      </c>
      <c r="L437">
        <v>28936</v>
      </c>
      <c r="M437" t="s">
        <v>18</v>
      </c>
      <c r="N437">
        <v>102575</v>
      </c>
      <c r="O437">
        <v>479.2</v>
      </c>
      <c r="P437">
        <v>66875.44</v>
      </c>
      <c r="Q437">
        <v>1</v>
      </c>
    </row>
    <row r="438" spans="1:17" hidden="1" outlineLevel="2" x14ac:dyDescent="0.2">
      <c r="B438">
        <v>6434</v>
      </c>
      <c r="C438" t="s">
        <v>15</v>
      </c>
      <c r="D438">
        <v>2007</v>
      </c>
      <c r="E438">
        <v>12</v>
      </c>
      <c r="F438">
        <v>261</v>
      </c>
      <c r="G438">
        <v>1058.18</v>
      </c>
      <c r="H438">
        <v>1243.48</v>
      </c>
      <c r="I438">
        <v>432.77</v>
      </c>
      <c r="J438">
        <v>9</v>
      </c>
      <c r="K438">
        <v>775</v>
      </c>
      <c r="L438">
        <v>28936</v>
      </c>
      <c r="M438" t="s">
        <v>18</v>
      </c>
      <c r="N438">
        <v>102575</v>
      </c>
      <c r="O438">
        <v>479.2</v>
      </c>
      <c r="P438">
        <v>66875.44</v>
      </c>
      <c r="Q438">
        <v>1</v>
      </c>
    </row>
    <row r="439" spans="1:17" outlineLevel="1" collapsed="1" x14ac:dyDescent="0.2">
      <c r="A439" s="1" t="s">
        <v>136</v>
      </c>
      <c r="B439">
        <f>SUBTOTAL(3,B428:B438)</f>
        <v>11</v>
      </c>
      <c r="Q439">
        <v>1</v>
      </c>
    </row>
    <row r="440" spans="1:17" hidden="1" outlineLevel="2" collapsed="1" x14ac:dyDescent="0.2">
      <c r="B440">
        <v>6439</v>
      </c>
      <c r="C440" t="s">
        <v>15</v>
      </c>
      <c r="D440">
        <v>2007</v>
      </c>
      <c r="E440">
        <v>1</v>
      </c>
      <c r="F440">
        <v>264</v>
      </c>
      <c r="G440">
        <v>1117.8399999999999</v>
      </c>
      <c r="H440">
        <v>1313.48</v>
      </c>
      <c r="I440">
        <v>641.41</v>
      </c>
      <c r="J440">
        <v>12</v>
      </c>
      <c r="K440">
        <v>853</v>
      </c>
      <c r="L440">
        <v>28415</v>
      </c>
      <c r="M440" t="s">
        <v>18</v>
      </c>
      <c r="N440">
        <v>301652</v>
      </c>
      <c r="O440">
        <v>495.2</v>
      </c>
      <c r="P440">
        <v>63703.95</v>
      </c>
    </row>
    <row r="441" spans="1:17" hidden="1" outlineLevel="2" x14ac:dyDescent="0.2">
      <c r="B441">
        <v>6439</v>
      </c>
      <c r="C441" t="s">
        <v>15</v>
      </c>
      <c r="D441">
        <v>2007</v>
      </c>
      <c r="E441">
        <v>2</v>
      </c>
      <c r="F441">
        <v>272</v>
      </c>
      <c r="G441">
        <v>1094.79</v>
      </c>
      <c r="H441">
        <v>1286.42</v>
      </c>
      <c r="I441">
        <v>568.67999999999995</v>
      </c>
      <c r="J441">
        <v>12</v>
      </c>
      <c r="K441">
        <v>853</v>
      </c>
      <c r="L441">
        <v>28415</v>
      </c>
      <c r="M441" t="s">
        <v>18</v>
      </c>
      <c r="N441">
        <v>301652</v>
      </c>
      <c r="O441">
        <v>495.2</v>
      </c>
      <c r="P441">
        <v>63703.95</v>
      </c>
      <c r="Q441">
        <v>2</v>
      </c>
    </row>
    <row r="442" spans="1:17" hidden="1" outlineLevel="2" x14ac:dyDescent="0.2">
      <c r="B442">
        <v>6439</v>
      </c>
      <c r="C442" t="s">
        <v>15</v>
      </c>
      <c r="D442">
        <v>2007</v>
      </c>
      <c r="E442">
        <v>3</v>
      </c>
      <c r="F442">
        <v>208</v>
      </c>
      <c r="G442">
        <v>842.8</v>
      </c>
      <c r="H442">
        <v>990.3</v>
      </c>
      <c r="I442">
        <v>444.09</v>
      </c>
      <c r="J442">
        <v>12</v>
      </c>
      <c r="K442">
        <v>853</v>
      </c>
      <c r="L442">
        <v>28415</v>
      </c>
      <c r="M442" t="s">
        <v>18</v>
      </c>
      <c r="N442">
        <v>301652</v>
      </c>
      <c r="O442">
        <v>495.2</v>
      </c>
      <c r="P442">
        <v>63703.95</v>
      </c>
      <c r="Q442">
        <v>2</v>
      </c>
    </row>
    <row r="443" spans="1:17" hidden="1" outlineLevel="2" x14ac:dyDescent="0.2">
      <c r="B443">
        <v>6439</v>
      </c>
      <c r="C443" t="s">
        <v>15</v>
      </c>
      <c r="D443">
        <v>2007</v>
      </c>
      <c r="E443">
        <v>4</v>
      </c>
      <c r="F443">
        <v>251</v>
      </c>
      <c r="G443">
        <v>1043.0899999999999</v>
      </c>
      <c r="H443">
        <v>1225.67</v>
      </c>
      <c r="I443">
        <v>549.16999999999996</v>
      </c>
      <c r="J443">
        <v>12</v>
      </c>
      <c r="K443">
        <v>853</v>
      </c>
      <c r="L443">
        <v>28415</v>
      </c>
      <c r="M443" t="s">
        <v>18</v>
      </c>
      <c r="N443">
        <v>301652</v>
      </c>
      <c r="O443">
        <v>495.2</v>
      </c>
      <c r="P443">
        <v>63703.95</v>
      </c>
      <c r="Q443">
        <v>2</v>
      </c>
    </row>
    <row r="444" spans="1:17" hidden="1" outlineLevel="2" x14ac:dyDescent="0.2">
      <c r="B444">
        <v>6439</v>
      </c>
      <c r="C444" t="s">
        <v>15</v>
      </c>
      <c r="D444">
        <v>2007</v>
      </c>
      <c r="E444">
        <v>5</v>
      </c>
      <c r="F444">
        <v>475</v>
      </c>
      <c r="G444">
        <v>1907.39</v>
      </c>
      <c r="H444">
        <v>2241.23</v>
      </c>
      <c r="I444">
        <v>952.66</v>
      </c>
      <c r="J444">
        <v>12</v>
      </c>
      <c r="K444">
        <v>853</v>
      </c>
      <c r="L444">
        <v>28415</v>
      </c>
      <c r="M444" t="s">
        <v>18</v>
      </c>
      <c r="N444">
        <v>301652</v>
      </c>
      <c r="O444">
        <v>495.2</v>
      </c>
      <c r="P444">
        <v>63703.95</v>
      </c>
      <c r="Q444">
        <v>2</v>
      </c>
    </row>
    <row r="445" spans="1:17" hidden="1" outlineLevel="2" x14ac:dyDescent="0.2">
      <c r="B445">
        <v>6439</v>
      </c>
      <c r="C445" t="s">
        <v>15</v>
      </c>
      <c r="D445">
        <v>2007</v>
      </c>
      <c r="E445">
        <v>6</v>
      </c>
      <c r="F445">
        <v>541</v>
      </c>
      <c r="G445">
        <v>2072.16</v>
      </c>
      <c r="H445">
        <v>2434.79</v>
      </c>
      <c r="I445">
        <v>869.58</v>
      </c>
      <c r="J445">
        <v>12</v>
      </c>
      <c r="K445">
        <v>853</v>
      </c>
      <c r="L445">
        <v>28415</v>
      </c>
      <c r="M445" t="s">
        <v>18</v>
      </c>
      <c r="N445">
        <v>301652</v>
      </c>
      <c r="O445">
        <v>495.2</v>
      </c>
      <c r="P445">
        <v>63703.95</v>
      </c>
      <c r="Q445">
        <v>2</v>
      </c>
    </row>
    <row r="446" spans="1:17" hidden="1" outlineLevel="2" x14ac:dyDescent="0.2">
      <c r="B446">
        <v>6439</v>
      </c>
      <c r="C446" t="s">
        <v>15</v>
      </c>
      <c r="D446">
        <v>2007</v>
      </c>
      <c r="E446">
        <v>7</v>
      </c>
      <c r="F446">
        <v>386</v>
      </c>
      <c r="G446">
        <v>1492.7</v>
      </c>
      <c r="H446">
        <v>1753.92</v>
      </c>
      <c r="I446">
        <v>738.59</v>
      </c>
      <c r="J446">
        <v>12</v>
      </c>
      <c r="K446">
        <v>853</v>
      </c>
      <c r="L446">
        <v>28415</v>
      </c>
      <c r="M446" t="s">
        <v>18</v>
      </c>
      <c r="N446">
        <v>301652</v>
      </c>
      <c r="O446">
        <v>495.2</v>
      </c>
      <c r="P446">
        <v>63703.95</v>
      </c>
      <c r="Q446">
        <v>2</v>
      </c>
    </row>
    <row r="447" spans="1:17" hidden="1" outlineLevel="2" x14ac:dyDescent="0.2">
      <c r="B447">
        <v>6439</v>
      </c>
      <c r="C447" t="s">
        <v>15</v>
      </c>
      <c r="D447">
        <v>2007</v>
      </c>
      <c r="E447">
        <v>8</v>
      </c>
      <c r="F447">
        <v>454</v>
      </c>
      <c r="G447">
        <v>1827.18</v>
      </c>
      <c r="H447">
        <v>2146.9499999999998</v>
      </c>
      <c r="I447">
        <v>784.05</v>
      </c>
      <c r="J447">
        <v>12</v>
      </c>
      <c r="K447">
        <v>853</v>
      </c>
      <c r="L447">
        <v>28415</v>
      </c>
      <c r="M447" t="s">
        <v>18</v>
      </c>
      <c r="N447">
        <v>301652</v>
      </c>
      <c r="O447">
        <v>495.2</v>
      </c>
      <c r="P447">
        <v>63703.95</v>
      </c>
      <c r="Q447">
        <v>2</v>
      </c>
    </row>
    <row r="448" spans="1:17" hidden="1" outlineLevel="2" x14ac:dyDescent="0.2">
      <c r="B448">
        <v>6439</v>
      </c>
      <c r="C448" t="s">
        <v>15</v>
      </c>
      <c r="D448">
        <v>2007</v>
      </c>
      <c r="E448">
        <v>9</v>
      </c>
      <c r="F448">
        <v>832</v>
      </c>
      <c r="G448">
        <v>3223.48</v>
      </c>
      <c r="H448">
        <v>3787.56</v>
      </c>
      <c r="I448">
        <v>1242.69</v>
      </c>
      <c r="J448">
        <v>12</v>
      </c>
      <c r="K448">
        <v>853</v>
      </c>
      <c r="L448">
        <v>28415</v>
      </c>
      <c r="M448" t="s">
        <v>18</v>
      </c>
      <c r="N448">
        <v>301652</v>
      </c>
      <c r="O448">
        <v>495.2</v>
      </c>
      <c r="P448">
        <v>63703.95</v>
      </c>
      <c r="Q448">
        <v>2</v>
      </c>
    </row>
    <row r="449" spans="1:17" hidden="1" outlineLevel="2" x14ac:dyDescent="0.2">
      <c r="B449">
        <v>6439</v>
      </c>
      <c r="C449" t="s">
        <v>15</v>
      </c>
      <c r="D449">
        <v>2007</v>
      </c>
      <c r="E449">
        <v>11</v>
      </c>
      <c r="F449">
        <v>807</v>
      </c>
      <c r="G449">
        <v>3235.69</v>
      </c>
      <c r="H449">
        <v>3801.86</v>
      </c>
      <c r="I449">
        <v>1124.46</v>
      </c>
      <c r="J449">
        <v>12</v>
      </c>
      <c r="K449">
        <v>853</v>
      </c>
      <c r="L449">
        <v>28415</v>
      </c>
      <c r="M449" t="s">
        <v>18</v>
      </c>
      <c r="N449">
        <v>301652</v>
      </c>
      <c r="O449">
        <v>495.2</v>
      </c>
      <c r="P449">
        <v>63703.95</v>
      </c>
      <c r="Q449">
        <v>2</v>
      </c>
    </row>
    <row r="450" spans="1:17" hidden="1" outlineLevel="2" x14ac:dyDescent="0.2">
      <c r="B450">
        <v>6439</v>
      </c>
      <c r="C450" t="s">
        <v>15</v>
      </c>
      <c r="D450">
        <v>2007</v>
      </c>
      <c r="E450">
        <v>12</v>
      </c>
      <c r="F450">
        <v>581</v>
      </c>
      <c r="G450">
        <v>2127.58</v>
      </c>
      <c r="H450">
        <v>2499.9299999999998</v>
      </c>
      <c r="I450">
        <v>726.42</v>
      </c>
      <c r="J450">
        <v>12</v>
      </c>
      <c r="K450">
        <v>853</v>
      </c>
      <c r="L450">
        <v>28415</v>
      </c>
      <c r="M450" t="s">
        <v>18</v>
      </c>
      <c r="N450">
        <v>301652</v>
      </c>
      <c r="O450">
        <v>495.2</v>
      </c>
      <c r="P450">
        <v>63703.95</v>
      </c>
      <c r="Q450">
        <v>2</v>
      </c>
    </row>
    <row r="451" spans="1:17" outlineLevel="1" collapsed="1" x14ac:dyDescent="0.2">
      <c r="A451" s="1" t="s">
        <v>138</v>
      </c>
      <c r="B451">
        <f>SUBTOTAL(3,B440:B450)</f>
        <v>11</v>
      </c>
      <c r="Q451">
        <v>2</v>
      </c>
    </row>
    <row r="452" spans="1:17" hidden="1" outlineLevel="2" x14ac:dyDescent="0.2">
      <c r="B452">
        <v>6476</v>
      </c>
      <c r="C452" t="s">
        <v>15</v>
      </c>
      <c r="D452">
        <v>2007</v>
      </c>
      <c r="E452">
        <v>1</v>
      </c>
      <c r="F452">
        <v>156</v>
      </c>
      <c r="G452">
        <v>612.53</v>
      </c>
      <c r="H452">
        <v>719.74</v>
      </c>
      <c r="I452">
        <v>283.67</v>
      </c>
      <c r="J452">
        <v>17</v>
      </c>
      <c r="K452">
        <v>1000</v>
      </c>
      <c r="L452">
        <v>22006</v>
      </c>
      <c r="M452" t="s">
        <v>18</v>
      </c>
      <c r="N452">
        <v>134958</v>
      </c>
      <c r="O452">
        <v>584.20000000000005</v>
      </c>
      <c r="P452">
        <v>52450.28</v>
      </c>
      <c r="Q452">
        <v>2</v>
      </c>
    </row>
    <row r="453" spans="1:17" hidden="1" outlineLevel="2" collapsed="1" x14ac:dyDescent="0.2">
      <c r="B453">
        <v>6476</v>
      </c>
      <c r="C453" t="s">
        <v>15</v>
      </c>
      <c r="D453">
        <v>2007</v>
      </c>
      <c r="E453">
        <v>2</v>
      </c>
      <c r="F453">
        <v>187</v>
      </c>
      <c r="G453">
        <v>708.68</v>
      </c>
      <c r="H453">
        <v>832.64</v>
      </c>
      <c r="I453">
        <v>339.43</v>
      </c>
      <c r="J453">
        <v>17</v>
      </c>
      <c r="K453">
        <v>1000</v>
      </c>
      <c r="L453">
        <v>22006</v>
      </c>
      <c r="M453" t="s">
        <v>18</v>
      </c>
      <c r="N453">
        <v>134958</v>
      </c>
      <c r="O453">
        <v>584.20000000000005</v>
      </c>
      <c r="P453">
        <v>52450.28</v>
      </c>
    </row>
    <row r="454" spans="1:17" hidden="1" outlineLevel="2" x14ac:dyDescent="0.2">
      <c r="B454">
        <v>6476</v>
      </c>
      <c r="C454" t="s">
        <v>15</v>
      </c>
      <c r="D454">
        <v>2007</v>
      </c>
      <c r="E454">
        <v>3</v>
      </c>
      <c r="F454">
        <v>157</v>
      </c>
      <c r="G454">
        <v>614.38</v>
      </c>
      <c r="H454">
        <v>722.02</v>
      </c>
      <c r="I454">
        <v>259.83999999999997</v>
      </c>
      <c r="J454">
        <v>17</v>
      </c>
      <c r="K454">
        <v>1000</v>
      </c>
      <c r="L454">
        <v>22006</v>
      </c>
      <c r="M454" t="s">
        <v>18</v>
      </c>
      <c r="N454">
        <v>134958</v>
      </c>
      <c r="O454">
        <v>584.20000000000005</v>
      </c>
      <c r="P454">
        <v>52450.28</v>
      </c>
      <c r="Q454">
        <v>2</v>
      </c>
    </row>
    <row r="455" spans="1:17" hidden="1" outlineLevel="2" x14ac:dyDescent="0.2">
      <c r="B455">
        <v>6476</v>
      </c>
      <c r="C455" t="s">
        <v>15</v>
      </c>
      <c r="D455">
        <v>2007</v>
      </c>
      <c r="E455">
        <v>4</v>
      </c>
      <c r="F455">
        <v>193</v>
      </c>
      <c r="G455">
        <v>825.63</v>
      </c>
      <c r="H455">
        <v>970.16</v>
      </c>
      <c r="I455">
        <v>421.52</v>
      </c>
      <c r="J455">
        <v>17</v>
      </c>
      <c r="K455">
        <v>1000</v>
      </c>
      <c r="L455">
        <v>22006</v>
      </c>
      <c r="M455" t="s">
        <v>18</v>
      </c>
      <c r="N455">
        <v>134958</v>
      </c>
      <c r="O455">
        <v>584.20000000000005</v>
      </c>
      <c r="P455">
        <v>52450.28</v>
      </c>
      <c r="Q455">
        <v>2</v>
      </c>
    </row>
    <row r="456" spans="1:17" hidden="1" outlineLevel="2" x14ac:dyDescent="0.2">
      <c r="B456">
        <v>6476</v>
      </c>
      <c r="C456" t="s">
        <v>15</v>
      </c>
      <c r="D456">
        <v>2007</v>
      </c>
      <c r="E456">
        <v>5</v>
      </c>
      <c r="F456">
        <v>265</v>
      </c>
      <c r="G456">
        <v>1155.6400000000001</v>
      </c>
      <c r="H456">
        <v>1357.88</v>
      </c>
      <c r="I456">
        <v>540.4</v>
      </c>
      <c r="J456">
        <v>17</v>
      </c>
      <c r="K456">
        <v>1000</v>
      </c>
      <c r="L456">
        <v>22006</v>
      </c>
      <c r="M456" t="s">
        <v>18</v>
      </c>
      <c r="N456">
        <v>134958</v>
      </c>
      <c r="O456">
        <v>584.20000000000005</v>
      </c>
      <c r="P456">
        <v>52450.28</v>
      </c>
      <c r="Q456">
        <v>2</v>
      </c>
    </row>
    <row r="457" spans="1:17" hidden="1" outlineLevel="2" x14ac:dyDescent="0.2">
      <c r="B457">
        <v>6476</v>
      </c>
      <c r="C457" t="s">
        <v>15</v>
      </c>
      <c r="D457">
        <v>2007</v>
      </c>
      <c r="E457">
        <v>6</v>
      </c>
      <c r="F457">
        <v>346</v>
      </c>
      <c r="G457">
        <v>1373.93</v>
      </c>
      <c r="H457">
        <v>1614.48</v>
      </c>
      <c r="I457">
        <v>597.97</v>
      </c>
      <c r="J457">
        <v>17</v>
      </c>
      <c r="K457">
        <v>1000</v>
      </c>
      <c r="L457">
        <v>22006</v>
      </c>
      <c r="M457" t="s">
        <v>18</v>
      </c>
      <c r="N457">
        <v>134958</v>
      </c>
      <c r="O457">
        <v>584.20000000000005</v>
      </c>
      <c r="P457">
        <v>52450.28</v>
      </c>
      <c r="Q457">
        <v>2</v>
      </c>
    </row>
    <row r="458" spans="1:17" hidden="1" outlineLevel="2" x14ac:dyDescent="0.2">
      <c r="B458">
        <v>6476</v>
      </c>
      <c r="C458" t="s">
        <v>15</v>
      </c>
      <c r="D458">
        <v>2007</v>
      </c>
      <c r="E458">
        <v>7</v>
      </c>
      <c r="F458">
        <v>281</v>
      </c>
      <c r="G458">
        <v>1187.32</v>
      </c>
      <c r="H458">
        <v>1395.25</v>
      </c>
      <c r="I458">
        <v>623.42999999999995</v>
      </c>
      <c r="J458">
        <v>17</v>
      </c>
      <c r="K458">
        <v>1000</v>
      </c>
      <c r="L458">
        <v>22006</v>
      </c>
      <c r="M458" t="s">
        <v>18</v>
      </c>
      <c r="N458">
        <v>134958</v>
      </c>
      <c r="O458">
        <v>584.20000000000005</v>
      </c>
      <c r="P458">
        <v>52450.28</v>
      </c>
      <c r="Q458">
        <v>2</v>
      </c>
    </row>
    <row r="459" spans="1:17" hidden="1" outlineLevel="2" x14ac:dyDescent="0.2">
      <c r="B459">
        <v>6476</v>
      </c>
      <c r="C459" t="s">
        <v>15</v>
      </c>
      <c r="D459">
        <v>2007</v>
      </c>
      <c r="E459">
        <v>8</v>
      </c>
      <c r="F459">
        <v>271</v>
      </c>
      <c r="G459">
        <v>1071.94</v>
      </c>
      <c r="H459">
        <v>1259.67</v>
      </c>
      <c r="I459">
        <v>507.2</v>
      </c>
      <c r="J459">
        <v>17</v>
      </c>
      <c r="K459">
        <v>1000</v>
      </c>
      <c r="L459">
        <v>22006</v>
      </c>
      <c r="M459" t="s">
        <v>18</v>
      </c>
      <c r="N459">
        <v>134958</v>
      </c>
      <c r="O459">
        <v>584.20000000000005</v>
      </c>
      <c r="P459">
        <v>52450.28</v>
      </c>
      <c r="Q459">
        <v>2</v>
      </c>
    </row>
    <row r="460" spans="1:17" hidden="1" outlineLevel="2" x14ac:dyDescent="0.2">
      <c r="B460">
        <v>6476</v>
      </c>
      <c r="C460" t="s">
        <v>15</v>
      </c>
      <c r="D460">
        <v>2007</v>
      </c>
      <c r="E460">
        <v>9</v>
      </c>
      <c r="F460">
        <v>575</v>
      </c>
      <c r="G460">
        <v>2137.89</v>
      </c>
      <c r="H460">
        <v>2512.04</v>
      </c>
      <c r="I460">
        <v>913.18</v>
      </c>
      <c r="J460">
        <v>17</v>
      </c>
      <c r="K460">
        <v>1000</v>
      </c>
      <c r="L460">
        <v>22006</v>
      </c>
      <c r="M460" t="s">
        <v>18</v>
      </c>
      <c r="N460">
        <v>134958</v>
      </c>
      <c r="O460">
        <v>584.20000000000005</v>
      </c>
      <c r="P460">
        <v>52450.28</v>
      </c>
      <c r="Q460">
        <v>2</v>
      </c>
    </row>
    <row r="461" spans="1:17" hidden="1" outlineLevel="2" x14ac:dyDescent="0.2">
      <c r="B461">
        <v>6476</v>
      </c>
      <c r="C461" t="s">
        <v>15</v>
      </c>
      <c r="D461">
        <v>2007</v>
      </c>
      <c r="E461">
        <v>11</v>
      </c>
      <c r="F461">
        <v>519</v>
      </c>
      <c r="G461">
        <v>1940.51</v>
      </c>
      <c r="H461">
        <v>2280.38</v>
      </c>
      <c r="I461">
        <v>924.02</v>
      </c>
      <c r="J461">
        <v>17</v>
      </c>
      <c r="K461">
        <v>1000</v>
      </c>
      <c r="L461">
        <v>22006</v>
      </c>
      <c r="M461" t="s">
        <v>18</v>
      </c>
      <c r="N461">
        <v>134958</v>
      </c>
      <c r="O461">
        <v>584.20000000000005</v>
      </c>
      <c r="P461">
        <v>52450.28</v>
      </c>
      <c r="Q461">
        <v>2</v>
      </c>
    </row>
    <row r="462" spans="1:17" hidden="1" outlineLevel="2" x14ac:dyDescent="0.2">
      <c r="B462">
        <v>6476</v>
      </c>
      <c r="C462" t="s">
        <v>15</v>
      </c>
      <c r="D462">
        <v>2007</v>
      </c>
      <c r="E462">
        <v>12</v>
      </c>
      <c r="F462">
        <v>325</v>
      </c>
      <c r="G462">
        <v>1236.3800000000001</v>
      </c>
      <c r="H462">
        <v>1452.84</v>
      </c>
      <c r="I462">
        <v>633.66</v>
      </c>
      <c r="J462">
        <v>17</v>
      </c>
      <c r="K462">
        <v>1000</v>
      </c>
      <c r="L462">
        <v>22006</v>
      </c>
      <c r="M462" t="s">
        <v>18</v>
      </c>
      <c r="N462">
        <v>134958</v>
      </c>
      <c r="O462">
        <v>584.20000000000005</v>
      </c>
      <c r="P462">
        <v>52450.28</v>
      </c>
      <c r="Q462">
        <v>2</v>
      </c>
    </row>
    <row r="463" spans="1:17" outlineLevel="1" collapsed="1" x14ac:dyDescent="0.2">
      <c r="A463" s="1" t="s">
        <v>142</v>
      </c>
      <c r="B463">
        <f>SUBTOTAL(3,B452:B462)</f>
        <v>11</v>
      </c>
      <c r="Q463">
        <v>2</v>
      </c>
    </row>
    <row r="464" spans="1:17" hidden="1" outlineLevel="2" x14ac:dyDescent="0.2">
      <c r="B464">
        <v>6507</v>
      </c>
      <c r="C464" t="s">
        <v>15</v>
      </c>
      <c r="D464">
        <v>2007</v>
      </c>
      <c r="E464">
        <v>1</v>
      </c>
      <c r="F464">
        <v>234</v>
      </c>
      <c r="G464">
        <v>990</v>
      </c>
      <c r="H464">
        <v>1163.23</v>
      </c>
      <c r="I464">
        <v>302.02999999999997</v>
      </c>
      <c r="J464">
        <v>12</v>
      </c>
      <c r="K464">
        <v>730</v>
      </c>
      <c r="L464">
        <v>28737</v>
      </c>
      <c r="M464" t="s">
        <v>18</v>
      </c>
      <c r="N464">
        <v>153393</v>
      </c>
      <c r="O464">
        <v>415.2</v>
      </c>
      <c r="P464">
        <v>75306.990000000005</v>
      </c>
      <c r="Q464">
        <v>2</v>
      </c>
    </row>
    <row r="465" spans="1:17" hidden="1" outlineLevel="2" x14ac:dyDescent="0.2">
      <c r="B465">
        <v>6507</v>
      </c>
      <c r="C465" t="s">
        <v>15</v>
      </c>
      <c r="D465">
        <v>2007</v>
      </c>
      <c r="E465">
        <v>2</v>
      </c>
      <c r="F465">
        <v>238</v>
      </c>
      <c r="G465">
        <v>1049.3499999999999</v>
      </c>
      <c r="H465">
        <v>1233.07</v>
      </c>
      <c r="I465">
        <v>520.6</v>
      </c>
      <c r="J465">
        <v>12</v>
      </c>
      <c r="K465">
        <v>730</v>
      </c>
      <c r="L465">
        <v>28737</v>
      </c>
      <c r="M465" t="s">
        <v>18</v>
      </c>
      <c r="N465">
        <v>153393</v>
      </c>
      <c r="O465">
        <v>415.2</v>
      </c>
      <c r="P465">
        <v>75306.990000000005</v>
      </c>
      <c r="Q465">
        <v>2</v>
      </c>
    </row>
    <row r="466" spans="1:17" hidden="1" outlineLevel="2" collapsed="1" x14ac:dyDescent="0.2">
      <c r="B466">
        <v>6507</v>
      </c>
      <c r="C466" t="s">
        <v>15</v>
      </c>
      <c r="D466">
        <v>2007</v>
      </c>
      <c r="E466">
        <v>3</v>
      </c>
      <c r="F466">
        <v>188</v>
      </c>
      <c r="G466">
        <v>856.73</v>
      </c>
      <c r="H466">
        <v>1006.78</v>
      </c>
      <c r="I466">
        <v>378.54</v>
      </c>
      <c r="J466">
        <v>12</v>
      </c>
      <c r="K466">
        <v>730</v>
      </c>
      <c r="L466">
        <v>28737</v>
      </c>
      <c r="M466" t="s">
        <v>18</v>
      </c>
      <c r="N466">
        <v>153393</v>
      </c>
      <c r="O466">
        <v>415.2</v>
      </c>
      <c r="P466">
        <v>75306.990000000005</v>
      </c>
    </row>
    <row r="467" spans="1:17" hidden="1" outlineLevel="2" x14ac:dyDescent="0.2">
      <c r="B467">
        <v>6507</v>
      </c>
      <c r="C467" t="s">
        <v>15</v>
      </c>
      <c r="D467">
        <v>2007</v>
      </c>
      <c r="E467">
        <v>4</v>
      </c>
      <c r="F467">
        <v>242</v>
      </c>
      <c r="G467">
        <v>1004.68</v>
      </c>
      <c r="H467">
        <v>1180.5</v>
      </c>
      <c r="I467">
        <v>437.11</v>
      </c>
      <c r="J467">
        <v>12</v>
      </c>
      <c r="K467">
        <v>730</v>
      </c>
      <c r="L467">
        <v>28737</v>
      </c>
      <c r="M467" t="s">
        <v>18</v>
      </c>
      <c r="N467">
        <v>153393</v>
      </c>
      <c r="O467">
        <v>415.2</v>
      </c>
      <c r="P467">
        <v>75306.990000000005</v>
      </c>
      <c r="Q467">
        <v>2</v>
      </c>
    </row>
    <row r="468" spans="1:17" hidden="1" outlineLevel="2" x14ac:dyDescent="0.2">
      <c r="B468">
        <v>6507</v>
      </c>
      <c r="C468" t="s">
        <v>15</v>
      </c>
      <c r="D468">
        <v>2007</v>
      </c>
      <c r="E468">
        <v>5</v>
      </c>
      <c r="F468">
        <v>535</v>
      </c>
      <c r="G468">
        <v>2367.2600000000002</v>
      </c>
      <c r="H468">
        <v>2781.43</v>
      </c>
      <c r="I468">
        <v>1068.98</v>
      </c>
      <c r="J468">
        <v>12</v>
      </c>
      <c r="K468">
        <v>730</v>
      </c>
      <c r="L468">
        <v>28737</v>
      </c>
      <c r="M468" t="s">
        <v>18</v>
      </c>
      <c r="N468">
        <v>153393</v>
      </c>
      <c r="O468">
        <v>415.2</v>
      </c>
      <c r="P468">
        <v>75306.990000000005</v>
      </c>
      <c r="Q468">
        <v>2</v>
      </c>
    </row>
    <row r="469" spans="1:17" hidden="1" outlineLevel="2" x14ac:dyDescent="0.2">
      <c r="B469">
        <v>6507</v>
      </c>
      <c r="C469" t="s">
        <v>15</v>
      </c>
      <c r="D469">
        <v>2007</v>
      </c>
      <c r="E469">
        <v>6</v>
      </c>
      <c r="F469">
        <v>663</v>
      </c>
      <c r="G469">
        <v>2718.15</v>
      </c>
      <c r="H469">
        <v>3194.01</v>
      </c>
      <c r="I469">
        <v>1122.8800000000001</v>
      </c>
      <c r="J469">
        <v>12</v>
      </c>
      <c r="K469">
        <v>730</v>
      </c>
      <c r="L469">
        <v>28737</v>
      </c>
      <c r="M469" t="s">
        <v>18</v>
      </c>
      <c r="N469">
        <v>153393</v>
      </c>
      <c r="O469">
        <v>415.2</v>
      </c>
      <c r="P469">
        <v>75306.990000000005</v>
      </c>
      <c r="Q469">
        <v>2</v>
      </c>
    </row>
    <row r="470" spans="1:17" hidden="1" outlineLevel="2" x14ac:dyDescent="0.2">
      <c r="B470">
        <v>6507</v>
      </c>
      <c r="C470" t="s">
        <v>15</v>
      </c>
      <c r="D470">
        <v>2007</v>
      </c>
      <c r="E470">
        <v>7</v>
      </c>
      <c r="F470">
        <v>362</v>
      </c>
      <c r="G470">
        <v>1551.84</v>
      </c>
      <c r="H470">
        <v>1823.56</v>
      </c>
      <c r="I470">
        <v>750.54</v>
      </c>
      <c r="J470">
        <v>12</v>
      </c>
      <c r="K470">
        <v>730</v>
      </c>
      <c r="L470">
        <v>28737</v>
      </c>
      <c r="M470" t="s">
        <v>18</v>
      </c>
      <c r="N470">
        <v>153393</v>
      </c>
      <c r="O470">
        <v>415.2</v>
      </c>
      <c r="P470">
        <v>75306.990000000005</v>
      </c>
      <c r="Q470">
        <v>2</v>
      </c>
    </row>
    <row r="471" spans="1:17" hidden="1" outlineLevel="2" x14ac:dyDescent="0.2">
      <c r="B471">
        <v>6507</v>
      </c>
      <c r="C471" t="s">
        <v>15</v>
      </c>
      <c r="D471">
        <v>2007</v>
      </c>
      <c r="E471">
        <v>8</v>
      </c>
      <c r="F471">
        <v>430</v>
      </c>
      <c r="G471">
        <v>1842.98</v>
      </c>
      <c r="H471">
        <v>2165.73</v>
      </c>
      <c r="I471">
        <v>800.29</v>
      </c>
      <c r="J471">
        <v>12</v>
      </c>
      <c r="K471">
        <v>730</v>
      </c>
      <c r="L471">
        <v>28737</v>
      </c>
      <c r="M471" t="s">
        <v>18</v>
      </c>
      <c r="N471">
        <v>153393</v>
      </c>
      <c r="O471">
        <v>415.2</v>
      </c>
      <c r="P471">
        <v>75306.990000000005</v>
      </c>
      <c r="Q471">
        <v>2</v>
      </c>
    </row>
    <row r="472" spans="1:17" hidden="1" outlineLevel="2" x14ac:dyDescent="0.2">
      <c r="B472">
        <v>6507</v>
      </c>
      <c r="C472" t="s">
        <v>15</v>
      </c>
      <c r="D472">
        <v>2007</v>
      </c>
      <c r="E472">
        <v>9</v>
      </c>
      <c r="F472">
        <v>696</v>
      </c>
      <c r="G472">
        <v>2778.63</v>
      </c>
      <c r="H472">
        <v>3264.96</v>
      </c>
      <c r="I472">
        <v>953.5</v>
      </c>
      <c r="J472">
        <v>12</v>
      </c>
      <c r="K472">
        <v>730</v>
      </c>
      <c r="L472">
        <v>28737</v>
      </c>
      <c r="M472" t="s">
        <v>18</v>
      </c>
      <c r="N472">
        <v>153393</v>
      </c>
      <c r="O472">
        <v>415.2</v>
      </c>
      <c r="P472">
        <v>75306.990000000005</v>
      </c>
      <c r="Q472">
        <v>2</v>
      </c>
    </row>
    <row r="473" spans="1:17" hidden="1" outlineLevel="2" x14ac:dyDescent="0.2">
      <c r="B473">
        <v>6507</v>
      </c>
      <c r="C473" t="s">
        <v>15</v>
      </c>
      <c r="D473">
        <v>2007</v>
      </c>
      <c r="E473">
        <v>11</v>
      </c>
      <c r="F473">
        <v>944</v>
      </c>
      <c r="G473">
        <v>3796.57</v>
      </c>
      <c r="H473">
        <v>4461.17</v>
      </c>
      <c r="I473">
        <v>1332.54</v>
      </c>
      <c r="J473">
        <v>12</v>
      </c>
      <c r="K473">
        <v>730</v>
      </c>
      <c r="L473">
        <v>28737</v>
      </c>
      <c r="M473" t="s">
        <v>18</v>
      </c>
      <c r="N473">
        <v>153393</v>
      </c>
      <c r="O473">
        <v>415.2</v>
      </c>
      <c r="P473">
        <v>75306.990000000005</v>
      </c>
      <c r="Q473">
        <v>2</v>
      </c>
    </row>
    <row r="474" spans="1:17" hidden="1" outlineLevel="2" x14ac:dyDescent="0.2">
      <c r="B474">
        <v>6507</v>
      </c>
      <c r="C474" t="s">
        <v>15</v>
      </c>
      <c r="D474">
        <v>2007</v>
      </c>
      <c r="E474">
        <v>12</v>
      </c>
      <c r="F474">
        <v>475</v>
      </c>
      <c r="G474">
        <v>1866.01</v>
      </c>
      <c r="H474">
        <v>2192.75</v>
      </c>
      <c r="I474">
        <v>664.75</v>
      </c>
      <c r="J474">
        <v>12</v>
      </c>
      <c r="K474">
        <v>730</v>
      </c>
      <c r="L474">
        <v>28737</v>
      </c>
      <c r="M474" t="s">
        <v>18</v>
      </c>
      <c r="N474">
        <v>153393</v>
      </c>
      <c r="O474">
        <v>415.2</v>
      </c>
      <c r="P474">
        <v>75306.990000000005</v>
      </c>
      <c r="Q474">
        <v>2</v>
      </c>
    </row>
    <row r="475" spans="1:17" outlineLevel="1" collapsed="1" x14ac:dyDescent="0.2">
      <c r="A475" s="1" t="s">
        <v>146</v>
      </c>
      <c r="B475">
        <f>SUBTOTAL(3,B464:B474)</f>
        <v>11</v>
      </c>
      <c r="Q475">
        <v>2</v>
      </c>
    </row>
    <row r="476" spans="1:17" hidden="1" outlineLevel="2" x14ac:dyDescent="0.2">
      <c r="B476">
        <v>6509</v>
      </c>
      <c r="C476" t="s">
        <v>15</v>
      </c>
      <c r="D476">
        <v>2007</v>
      </c>
      <c r="E476">
        <v>1</v>
      </c>
      <c r="F476">
        <v>160</v>
      </c>
      <c r="G476">
        <v>741.12</v>
      </c>
      <c r="H476">
        <v>870.85</v>
      </c>
      <c r="I476">
        <v>253.78</v>
      </c>
      <c r="J476">
        <v>12</v>
      </c>
      <c r="K476">
        <v>675</v>
      </c>
      <c r="L476">
        <v>23844</v>
      </c>
      <c r="M476" t="s">
        <v>18</v>
      </c>
      <c r="N476">
        <v>70095</v>
      </c>
      <c r="O476">
        <v>378.2</v>
      </c>
      <c r="P476">
        <v>56605.42</v>
      </c>
      <c r="Q476">
        <v>2</v>
      </c>
    </row>
    <row r="477" spans="1:17" hidden="1" outlineLevel="2" x14ac:dyDescent="0.2">
      <c r="B477">
        <v>6509</v>
      </c>
      <c r="C477" t="s">
        <v>15</v>
      </c>
      <c r="D477">
        <v>2007</v>
      </c>
      <c r="E477">
        <v>2</v>
      </c>
      <c r="F477">
        <v>114</v>
      </c>
      <c r="G477">
        <v>500.69</v>
      </c>
      <c r="H477">
        <v>588.4</v>
      </c>
      <c r="I477">
        <v>191.23</v>
      </c>
      <c r="J477">
        <v>12</v>
      </c>
      <c r="K477">
        <v>675</v>
      </c>
      <c r="L477">
        <v>23844</v>
      </c>
      <c r="M477" t="s">
        <v>18</v>
      </c>
      <c r="N477">
        <v>70095</v>
      </c>
      <c r="O477">
        <v>378.2</v>
      </c>
      <c r="P477">
        <v>56605.42</v>
      </c>
      <c r="Q477">
        <v>2</v>
      </c>
    </row>
    <row r="478" spans="1:17" hidden="1" outlineLevel="2" x14ac:dyDescent="0.2">
      <c r="B478">
        <v>6509</v>
      </c>
      <c r="C478" t="s">
        <v>15</v>
      </c>
      <c r="D478">
        <v>2007</v>
      </c>
      <c r="E478">
        <v>3</v>
      </c>
      <c r="F478">
        <v>118</v>
      </c>
      <c r="G478">
        <v>538.04</v>
      </c>
      <c r="H478">
        <v>632.29999999999995</v>
      </c>
      <c r="I478">
        <v>250.38</v>
      </c>
      <c r="J478">
        <v>12</v>
      </c>
      <c r="K478">
        <v>675</v>
      </c>
      <c r="L478">
        <v>23844</v>
      </c>
      <c r="M478" t="s">
        <v>18</v>
      </c>
      <c r="N478">
        <v>70095</v>
      </c>
      <c r="O478">
        <v>378.2</v>
      </c>
      <c r="P478">
        <v>56605.42</v>
      </c>
      <c r="Q478">
        <v>2</v>
      </c>
    </row>
    <row r="479" spans="1:17" hidden="1" outlineLevel="2" collapsed="1" x14ac:dyDescent="0.2">
      <c r="B479">
        <v>6509</v>
      </c>
      <c r="C479" t="s">
        <v>15</v>
      </c>
      <c r="D479">
        <v>2007</v>
      </c>
      <c r="E479">
        <v>4</v>
      </c>
      <c r="F479">
        <v>129</v>
      </c>
      <c r="G479">
        <v>642.41</v>
      </c>
      <c r="H479">
        <v>754.99</v>
      </c>
      <c r="I479">
        <v>261.95999999999998</v>
      </c>
      <c r="J479">
        <v>12</v>
      </c>
      <c r="K479">
        <v>675</v>
      </c>
      <c r="L479">
        <v>23844</v>
      </c>
      <c r="M479" t="s">
        <v>18</v>
      </c>
      <c r="N479">
        <v>70095</v>
      </c>
      <c r="O479">
        <v>378.2</v>
      </c>
      <c r="P479">
        <v>56605.42</v>
      </c>
    </row>
    <row r="480" spans="1:17" hidden="1" outlineLevel="2" x14ac:dyDescent="0.2">
      <c r="B480">
        <v>6509</v>
      </c>
      <c r="C480" t="s">
        <v>15</v>
      </c>
      <c r="D480">
        <v>2007</v>
      </c>
      <c r="E480">
        <v>5</v>
      </c>
      <c r="F480">
        <v>248</v>
      </c>
      <c r="G480">
        <v>1213.2</v>
      </c>
      <c r="H480">
        <v>1425.65</v>
      </c>
      <c r="I480">
        <v>519.41999999999996</v>
      </c>
      <c r="J480">
        <v>12</v>
      </c>
      <c r="K480">
        <v>675</v>
      </c>
      <c r="L480">
        <v>23844</v>
      </c>
      <c r="M480" t="s">
        <v>18</v>
      </c>
      <c r="N480">
        <v>70095</v>
      </c>
      <c r="O480">
        <v>378.2</v>
      </c>
      <c r="P480">
        <v>56605.42</v>
      </c>
      <c r="Q480">
        <v>2</v>
      </c>
    </row>
    <row r="481" spans="1:17" hidden="1" outlineLevel="2" x14ac:dyDescent="0.2">
      <c r="B481">
        <v>6509</v>
      </c>
      <c r="C481" t="s">
        <v>15</v>
      </c>
      <c r="D481">
        <v>2007</v>
      </c>
      <c r="E481">
        <v>6</v>
      </c>
      <c r="F481">
        <v>277</v>
      </c>
      <c r="G481">
        <v>1319.32</v>
      </c>
      <c r="H481">
        <v>1550.4</v>
      </c>
      <c r="I481">
        <v>461.62</v>
      </c>
      <c r="J481">
        <v>12</v>
      </c>
      <c r="K481">
        <v>675</v>
      </c>
      <c r="L481">
        <v>23844</v>
      </c>
      <c r="M481" t="s">
        <v>18</v>
      </c>
      <c r="N481">
        <v>70095</v>
      </c>
      <c r="O481">
        <v>378.2</v>
      </c>
      <c r="P481">
        <v>56605.42</v>
      </c>
      <c r="Q481">
        <v>2</v>
      </c>
    </row>
    <row r="482" spans="1:17" hidden="1" outlineLevel="2" x14ac:dyDescent="0.2">
      <c r="B482">
        <v>6509</v>
      </c>
      <c r="C482" t="s">
        <v>15</v>
      </c>
      <c r="D482">
        <v>2007</v>
      </c>
      <c r="E482">
        <v>7</v>
      </c>
      <c r="F482">
        <v>235</v>
      </c>
      <c r="G482">
        <v>1045.6600000000001</v>
      </c>
      <c r="H482">
        <v>1228.76</v>
      </c>
      <c r="I482">
        <v>459.41</v>
      </c>
      <c r="J482">
        <v>12</v>
      </c>
      <c r="K482">
        <v>675</v>
      </c>
      <c r="L482">
        <v>23844</v>
      </c>
      <c r="M482" t="s">
        <v>18</v>
      </c>
      <c r="N482">
        <v>70095</v>
      </c>
      <c r="O482">
        <v>378.2</v>
      </c>
      <c r="P482">
        <v>56605.42</v>
      </c>
      <c r="Q482">
        <v>2</v>
      </c>
    </row>
    <row r="483" spans="1:17" hidden="1" outlineLevel="2" x14ac:dyDescent="0.2">
      <c r="B483">
        <v>6509</v>
      </c>
      <c r="C483" t="s">
        <v>15</v>
      </c>
      <c r="D483">
        <v>2007</v>
      </c>
      <c r="E483">
        <v>8</v>
      </c>
      <c r="F483">
        <v>310</v>
      </c>
      <c r="G483">
        <v>1328.15</v>
      </c>
      <c r="H483">
        <v>1560.79</v>
      </c>
      <c r="I483">
        <v>543.17999999999995</v>
      </c>
      <c r="J483">
        <v>12</v>
      </c>
      <c r="K483">
        <v>675</v>
      </c>
      <c r="L483">
        <v>23844</v>
      </c>
      <c r="M483" t="s">
        <v>18</v>
      </c>
      <c r="N483">
        <v>70095</v>
      </c>
      <c r="O483">
        <v>378.2</v>
      </c>
      <c r="P483">
        <v>56605.42</v>
      </c>
      <c r="Q483">
        <v>2</v>
      </c>
    </row>
    <row r="484" spans="1:17" hidden="1" outlineLevel="2" x14ac:dyDescent="0.2">
      <c r="B484">
        <v>6509</v>
      </c>
      <c r="C484" t="s">
        <v>15</v>
      </c>
      <c r="D484">
        <v>2007</v>
      </c>
      <c r="E484">
        <v>9</v>
      </c>
      <c r="F484">
        <v>316</v>
      </c>
      <c r="G484">
        <v>1444.03</v>
      </c>
      <c r="H484">
        <v>1696.92</v>
      </c>
      <c r="I484">
        <v>460.99</v>
      </c>
      <c r="J484">
        <v>12</v>
      </c>
      <c r="K484">
        <v>675</v>
      </c>
      <c r="L484">
        <v>23844</v>
      </c>
      <c r="M484" t="s">
        <v>18</v>
      </c>
      <c r="N484">
        <v>70095</v>
      </c>
      <c r="O484">
        <v>378.2</v>
      </c>
      <c r="P484">
        <v>56605.42</v>
      </c>
      <c r="Q484">
        <v>2</v>
      </c>
    </row>
    <row r="485" spans="1:17" hidden="1" outlineLevel="2" x14ac:dyDescent="0.2">
      <c r="B485">
        <v>6509</v>
      </c>
      <c r="C485" t="s">
        <v>15</v>
      </c>
      <c r="D485">
        <v>2007</v>
      </c>
      <c r="E485">
        <v>11</v>
      </c>
      <c r="F485">
        <v>733</v>
      </c>
      <c r="G485">
        <v>3120.96</v>
      </c>
      <c r="H485">
        <v>3667.45</v>
      </c>
      <c r="I485">
        <v>920.56</v>
      </c>
      <c r="J485">
        <v>12</v>
      </c>
      <c r="K485">
        <v>675</v>
      </c>
      <c r="L485">
        <v>23844</v>
      </c>
      <c r="M485" t="s">
        <v>18</v>
      </c>
      <c r="N485">
        <v>70095</v>
      </c>
      <c r="O485">
        <v>378.2</v>
      </c>
      <c r="P485">
        <v>56605.42</v>
      </c>
      <c r="Q485">
        <v>2</v>
      </c>
    </row>
    <row r="486" spans="1:17" hidden="1" outlineLevel="2" x14ac:dyDescent="0.2">
      <c r="B486">
        <v>6509</v>
      </c>
      <c r="C486" t="s">
        <v>15</v>
      </c>
      <c r="D486">
        <v>2007</v>
      </c>
      <c r="E486">
        <v>12</v>
      </c>
      <c r="F486">
        <v>369</v>
      </c>
      <c r="G486">
        <v>1555.58</v>
      </c>
      <c r="H486">
        <v>1827.93</v>
      </c>
      <c r="I486">
        <v>548.95000000000005</v>
      </c>
      <c r="J486">
        <v>12</v>
      </c>
      <c r="K486">
        <v>675</v>
      </c>
      <c r="L486">
        <v>23844</v>
      </c>
      <c r="M486" t="s">
        <v>18</v>
      </c>
      <c r="N486">
        <v>70095</v>
      </c>
      <c r="O486">
        <v>378.2</v>
      </c>
      <c r="P486">
        <v>56605.42</v>
      </c>
      <c r="Q486">
        <v>2</v>
      </c>
    </row>
    <row r="487" spans="1:17" outlineLevel="1" collapsed="1" x14ac:dyDescent="0.2">
      <c r="A487" s="1" t="s">
        <v>147</v>
      </c>
      <c r="B487">
        <f>SUBTOTAL(3,B476:B486)</f>
        <v>11</v>
      </c>
      <c r="Q487">
        <v>2</v>
      </c>
    </row>
    <row r="488" spans="1:17" hidden="1" outlineLevel="2" x14ac:dyDescent="0.2">
      <c r="B488">
        <v>6533</v>
      </c>
      <c r="C488" t="s">
        <v>15</v>
      </c>
      <c r="D488">
        <v>2007</v>
      </c>
      <c r="E488">
        <v>1</v>
      </c>
      <c r="F488">
        <v>248</v>
      </c>
      <c r="G488">
        <v>945.37</v>
      </c>
      <c r="H488">
        <v>1110.92</v>
      </c>
      <c r="I488">
        <v>424.12</v>
      </c>
      <c r="J488">
        <v>15</v>
      </c>
      <c r="K488">
        <v>740</v>
      </c>
      <c r="L488">
        <v>23880</v>
      </c>
      <c r="M488" t="s">
        <v>18</v>
      </c>
      <c r="N488">
        <v>153529</v>
      </c>
      <c r="O488">
        <v>459</v>
      </c>
      <c r="P488">
        <v>56811.83</v>
      </c>
      <c r="Q488">
        <v>2</v>
      </c>
    </row>
    <row r="489" spans="1:17" hidden="1" outlineLevel="2" x14ac:dyDescent="0.2">
      <c r="B489">
        <v>6533</v>
      </c>
      <c r="C489" t="s">
        <v>15</v>
      </c>
      <c r="D489">
        <v>2007</v>
      </c>
      <c r="E489">
        <v>2</v>
      </c>
      <c r="F489">
        <v>202</v>
      </c>
      <c r="G489">
        <v>870</v>
      </c>
      <c r="H489">
        <v>1022.36</v>
      </c>
      <c r="I489">
        <v>501.35</v>
      </c>
      <c r="J489">
        <v>15</v>
      </c>
      <c r="K489">
        <v>740</v>
      </c>
      <c r="L489">
        <v>23880</v>
      </c>
      <c r="M489" t="s">
        <v>18</v>
      </c>
      <c r="N489">
        <v>153529</v>
      </c>
      <c r="O489">
        <v>459</v>
      </c>
      <c r="P489">
        <v>56811.83</v>
      </c>
      <c r="Q489">
        <v>2</v>
      </c>
    </row>
    <row r="490" spans="1:17" hidden="1" outlineLevel="2" x14ac:dyDescent="0.2">
      <c r="B490">
        <v>6533</v>
      </c>
      <c r="C490" t="s">
        <v>15</v>
      </c>
      <c r="D490">
        <v>2007</v>
      </c>
      <c r="E490">
        <v>3</v>
      </c>
      <c r="F490">
        <v>180</v>
      </c>
      <c r="G490">
        <v>839.88</v>
      </c>
      <c r="H490">
        <v>986.8</v>
      </c>
      <c r="I490">
        <v>475.9</v>
      </c>
      <c r="J490">
        <v>15</v>
      </c>
      <c r="K490">
        <v>740</v>
      </c>
      <c r="L490">
        <v>23880</v>
      </c>
      <c r="M490" t="s">
        <v>18</v>
      </c>
      <c r="N490">
        <v>153529</v>
      </c>
      <c r="O490">
        <v>459</v>
      </c>
      <c r="P490">
        <v>56811.83</v>
      </c>
      <c r="Q490">
        <v>2</v>
      </c>
    </row>
    <row r="491" spans="1:17" hidden="1" outlineLevel="2" x14ac:dyDescent="0.2">
      <c r="B491">
        <v>6533</v>
      </c>
      <c r="C491" t="s">
        <v>15</v>
      </c>
      <c r="D491">
        <v>2007</v>
      </c>
      <c r="E491">
        <v>4</v>
      </c>
      <c r="F491">
        <v>279</v>
      </c>
      <c r="G491">
        <v>1188.3599999999999</v>
      </c>
      <c r="H491">
        <v>1396.43</v>
      </c>
      <c r="I491">
        <v>620.32000000000005</v>
      </c>
      <c r="J491">
        <v>15</v>
      </c>
      <c r="K491">
        <v>740</v>
      </c>
      <c r="L491">
        <v>23880</v>
      </c>
      <c r="M491" t="s">
        <v>18</v>
      </c>
      <c r="N491">
        <v>153529</v>
      </c>
      <c r="O491">
        <v>459</v>
      </c>
      <c r="P491">
        <v>56811.83</v>
      </c>
      <c r="Q491">
        <v>2</v>
      </c>
    </row>
    <row r="492" spans="1:17" hidden="1" outlineLevel="2" collapsed="1" x14ac:dyDescent="0.2">
      <c r="B492">
        <v>6533</v>
      </c>
      <c r="C492" t="s">
        <v>15</v>
      </c>
      <c r="D492">
        <v>2007</v>
      </c>
      <c r="E492">
        <v>5</v>
      </c>
      <c r="F492">
        <v>415</v>
      </c>
      <c r="G492">
        <v>1793.88</v>
      </c>
      <c r="H492">
        <v>2108.04</v>
      </c>
      <c r="I492">
        <v>858.02</v>
      </c>
      <c r="J492">
        <v>15</v>
      </c>
      <c r="K492">
        <v>740</v>
      </c>
      <c r="L492">
        <v>23880</v>
      </c>
      <c r="M492" t="s">
        <v>18</v>
      </c>
      <c r="N492">
        <v>153529</v>
      </c>
      <c r="O492">
        <v>459</v>
      </c>
      <c r="P492">
        <v>56811.83</v>
      </c>
    </row>
    <row r="493" spans="1:17" hidden="1" outlineLevel="2" x14ac:dyDescent="0.2">
      <c r="B493">
        <v>6533</v>
      </c>
      <c r="C493" t="s">
        <v>15</v>
      </c>
      <c r="D493">
        <v>2007</v>
      </c>
      <c r="E493">
        <v>6</v>
      </c>
      <c r="F493">
        <v>513</v>
      </c>
      <c r="G493">
        <v>2059.6</v>
      </c>
      <c r="H493">
        <v>2420.09</v>
      </c>
      <c r="I493">
        <v>1064.73</v>
      </c>
      <c r="J493">
        <v>15</v>
      </c>
      <c r="K493">
        <v>740</v>
      </c>
      <c r="L493">
        <v>23880</v>
      </c>
      <c r="M493" t="s">
        <v>18</v>
      </c>
      <c r="N493">
        <v>153529</v>
      </c>
      <c r="O493">
        <v>459</v>
      </c>
      <c r="P493">
        <v>56811.83</v>
      </c>
      <c r="Q493">
        <v>2</v>
      </c>
    </row>
    <row r="494" spans="1:17" hidden="1" outlineLevel="2" x14ac:dyDescent="0.2">
      <c r="B494">
        <v>6533</v>
      </c>
      <c r="C494" t="s">
        <v>15</v>
      </c>
      <c r="D494">
        <v>2007</v>
      </c>
      <c r="E494">
        <v>7</v>
      </c>
      <c r="F494">
        <v>405</v>
      </c>
      <c r="G494">
        <v>1709.08</v>
      </c>
      <c r="H494">
        <v>2008.13</v>
      </c>
      <c r="I494">
        <v>949.49</v>
      </c>
      <c r="J494">
        <v>15</v>
      </c>
      <c r="K494">
        <v>740</v>
      </c>
      <c r="L494">
        <v>23880</v>
      </c>
      <c r="M494" t="s">
        <v>18</v>
      </c>
      <c r="N494">
        <v>153529</v>
      </c>
      <c r="O494">
        <v>459</v>
      </c>
      <c r="P494">
        <v>56811.83</v>
      </c>
      <c r="Q494">
        <v>2</v>
      </c>
    </row>
    <row r="495" spans="1:17" hidden="1" outlineLevel="2" x14ac:dyDescent="0.2">
      <c r="B495">
        <v>6533</v>
      </c>
      <c r="C495" t="s">
        <v>15</v>
      </c>
      <c r="D495">
        <v>2007</v>
      </c>
      <c r="E495">
        <v>8</v>
      </c>
      <c r="F495">
        <v>431</v>
      </c>
      <c r="G495">
        <v>1781.15</v>
      </c>
      <c r="H495">
        <v>2092.98</v>
      </c>
      <c r="I495">
        <v>899.22</v>
      </c>
      <c r="J495">
        <v>15</v>
      </c>
      <c r="K495">
        <v>740</v>
      </c>
      <c r="L495">
        <v>23880</v>
      </c>
      <c r="M495" t="s">
        <v>18</v>
      </c>
      <c r="N495">
        <v>153529</v>
      </c>
      <c r="O495">
        <v>459</v>
      </c>
      <c r="P495">
        <v>56811.83</v>
      </c>
      <c r="Q495">
        <v>2</v>
      </c>
    </row>
    <row r="496" spans="1:17" hidden="1" outlineLevel="2" x14ac:dyDescent="0.2">
      <c r="B496">
        <v>6533</v>
      </c>
      <c r="C496" t="s">
        <v>15</v>
      </c>
      <c r="D496">
        <v>2007</v>
      </c>
      <c r="E496">
        <v>9</v>
      </c>
      <c r="F496">
        <v>509</v>
      </c>
      <c r="G496">
        <v>1844.52</v>
      </c>
      <c r="H496">
        <v>2167.3200000000002</v>
      </c>
      <c r="I496">
        <v>803.46</v>
      </c>
      <c r="J496">
        <v>15</v>
      </c>
      <c r="K496">
        <v>740</v>
      </c>
      <c r="L496">
        <v>23880</v>
      </c>
      <c r="M496" t="s">
        <v>18</v>
      </c>
      <c r="N496">
        <v>153529</v>
      </c>
      <c r="O496">
        <v>459</v>
      </c>
      <c r="P496">
        <v>56811.83</v>
      </c>
      <c r="Q496">
        <v>2</v>
      </c>
    </row>
    <row r="497" spans="1:17" hidden="1" outlineLevel="2" x14ac:dyDescent="0.2">
      <c r="B497">
        <v>6533</v>
      </c>
      <c r="C497" t="s">
        <v>15</v>
      </c>
      <c r="D497">
        <v>2007</v>
      </c>
      <c r="E497">
        <v>11</v>
      </c>
      <c r="F497">
        <v>698</v>
      </c>
      <c r="G497">
        <v>2607.46</v>
      </c>
      <c r="H497">
        <v>3063.98</v>
      </c>
      <c r="I497">
        <v>1209.29</v>
      </c>
      <c r="J497">
        <v>15</v>
      </c>
      <c r="K497">
        <v>740</v>
      </c>
      <c r="L497">
        <v>23880</v>
      </c>
      <c r="M497" t="s">
        <v>18</v>
      </c>
      <c r="N497">
        <v>153529</v>
      </c>
      <c r="O497">
        <v>459</v>
      </c>
      <c r="P497">
        <v>56811.83</v>
      </c>
      <c r="Q497">
        <v>2</v>
      </c>
    </row>
    <row r="498" spans="1:17" hidden="1" outlineLevel="2" x14ac:dyDescent="0.2">
      <c r="B498">
        <v>6533</v>
      </c>
      <c r="C498" t="s">
        <v>15</v>
      </c>
      <c r="D498">
        <v>2007</v>
      </c>
      <c r="E498">
        <v>12</v>
      </c>
      <c r="F498">
        <v>384</v>
      </c>
      <c r="G498">
        <v>1384.86</v>
      </c>
      <c r="H498">
        <v>1627.3</v>
      </c>
      <c r="I498">
        <v>596.75</v>
      </c>
      <c r="J498">
        <v>15</v>
      </c>
      <c r="K498">
        <v>740</v>
      </c>
      <c r="L498">
        <v>23880</v>
      </c>
      <c r="M498" t="s">
        <v>18</v>
      </c>
      <c r="N498">
        <v>153529</v>
      </c>
      <c r="O498">
        <v>459</v>
      </c>
      <c r="P498">
        <v>56811.83</v>
      </c>
      <c r="Q498">
        <v>2</v>
      </c>
    </row>
    <row r="499" spans="1:17" outlineLevel="1" collapsed="1" x14ac:dyDescent="0.2">
      <c r="A499" s="1" t="s">
        <v>148</v>
      </c>
      <c r="B499">
        <f>SUBTOTAL(3,B488:B498)</f>
        <v>11</v>
      </c>
      <c r="Q499">
        <v>2</v>
      </c>
    </row>
    <row r="500" spans="1:17" hidden="1" outlineLevel="2" x14ac:dyDescent="0.2">
      <c r="B500">
        <v>6538</v>
      </c>
      <c r="C500" t="s">
        <v>15</v>
      </c>
      <c r="D500">
        <v>2007</v>
      </c>
      <c r="E500">
        <v>1</v>
      </c>
      <c r="F500">
        <v>167</v>
      </c>
      <c r="G500">
        <v>754.93</v>
      </c>
      <c r="H500">
        <v>887.19</v>
      </c>
      <c r="I500">
        <v>302.60000000000002</v>
      </c>
      <c r="J500">
        <v>16</v>
      </c>
      <c r="K500">
        <v>1633</v>
      </c>
      <c r="L500">
        <v>26448</v>
      </c>
      <c r="M500" t="s">
        <v>18</v>
      </c>
      <c r="N500">
        <v>153932</v>
      </c>
      <c r="O500">
        <v>856.2</v>
      </c>
      <c r="P500">
        <v>63473.19</v>
      </c>
      <c r="Q500">
        <v>2</v>
      </c>
    </row>
    <row r="501" spans="1:17" hidden="1" outlineLevel="2" x14ac:dyDescent="0.2">
      <c r="B501">
        <v>6538</v>
      </c>
      <c r="C501" t="s">
        <v>15</v>
      </c>
      <c r="D501">
        <v>2007</v>
      </c>
      <c r="E501">
        <v>2</v>
      </c>
      <c r="F501">
        <v>119</v>
      </c>
      <c r="G501">
        <v>573.97</v>
      </c>
      <c r="H501">
        <v>674.51</v>
      </c>
      <c r="I501">
        <v>270.43</v>
      </c>
      <c r="J501">
        <v>16</v>
      </c>
      <c r="K501">
        <v>1633</v>
      </c>
      <c r="L501">
        <v>26448</v>
      </c>
      <c r="M501" t="s">
        <v>18</v>
      </c>
      <c r="N501">
        <v>153932</v>
      </c>
      <c r="O501">
        <v>856.2</v>
      </c>
      <c r="P501">
        <v>63473.19</v>
      </c>
      <c r="Q501">
        <v>2</v>
      </c>
    </row>
    <row r="502" spans="1:17" hidden="1" outlineLevel="2" x14ac:dyDescent="0.2">
      <c r="B502">
        <v>6538</v>
      </c>
      <c r="C502" t="s">
        <v>15</v>
      </c>
      <c r="D502">
        <v>2007</v>
      </c>
      <c r="E502">
        <v>3</v>
      </c>
      <c r="F502">
        <v>165</v>
      </c>
      <c r="G502">
        <v>761.84</v>
      </c>
      <c r="H502">
        <v>895.21</v>
      </c>
      <c r="I502">
        <v>310.87</v>
      </c>
      <c r="J502">
        <v>16</v>
      </c>
      <c r="K502">
        <v>1633</v>
      </c>
      <c r="L502">
        <v>26448</v>
      </c>
      <c r="M502" t="s">
        <v>18</v>
      </c>
      <c r="N502">
        <v>153932</v>
      </c>
      <c r="O502">
        <v>856.2</v>
      </c>
      <c r="P502">
        <v>63473.19</v>
      </c>
      <c r="Q502">
        <v>2</v>
      </c>
    </row>
    <row r="503" spans="1:17" hidden="1" outlineLevel="2" x14ac:dyDescent="0.2">
      <c r="B503">
        <v>6538</v>
      </c>
      <c r="C503" t="s">
        <v>15</v>
      </c>
      <c r="D503">
        <v>2007</v>
      </c>
      <c r="E503">
        <v>4</v>
      </c>
      <c r="F503">
        <v>138</v>
      </c>
      <c r="G503">
        <v>599.64</v>
      </c>
      <c r="H503">
        <v>704.6</v>
      </c>
      <c r="I503">
        <v>276.27</v>
      </c>
      <c r="J503">
        <v>16</v>
      </c>
      <c r="K503">
        <v>1633</v>
      </c>
      <c r="L503">
        <v>26448</v>
      </c>
      <c r="M503" t="s">
        <v>18</v>
      </c>
      <c r="N503">
        <v>153932</v>
      </c>
      <c r="O503">
        <v>856.2</v>
      </c>
      <c r="P503">
        <v>63473.19</v>
      </c>
      <c r="Q503">
        <v>2</v>
      </c>
    </row>
    <row r="504" spans="1:17" hidden="1" outlineLevel="2" collapsed="1" x14ac:dyDescent="0.2">
      <c r="B504">
        <v>6538</v>
      </c>
      <c r="C504" t="s">
        <v>15</v>
      </c>
      <c r="D504">
        <v>2007</v>
      </c>
      <c r="E504">
        <v>5</v>
      </c>
      <c r="F504">
        <v>309</v>
      </c>
      <c r="G504">
        <v>1443.95</v>
      </c>
      <c r="H504">
        <v>1696.75</v>
      </c>
      <c r="I504">
        <v>648.35</v>
      </c>
      <c r="J504">
        <v>16</v>
      </c>
      <c r="K504">
        <v>1633</v>
      </c>
      <c r="L504">
        <v>26448</v>
      </c>
      <c r="M504" t="s">
        <v>18</v>
      </c>
      <c r="N504">
        <v>153932</v>
      </c>
      <c r="O504">
        <v>856.2</v>
      </c>
      <c r="P504">
        <v>63473.19</v>
      </c>
    </row>
    <row r="505" spans="1:17" hidden="1" outlineLevel="2" x14ac:dyDescent="0.2">
      <c r="B505">
        <v>6538</v>
      </c>
      <c r="C505" t="s">
        <v>15</v>
      </c>
      <c r="D505">
        <v>2007</v>
      </c>
      <c r="E505">
        <v>6</v>
      </c>
      <c r="F505">
        <v>289</v>
      </c>
      <c r="G505">
        <v>1266.5</v>
      </c>
      <c r="H505">
        <v>1488.27</v>
      </c>
      <c r="I505">
        <v>549.47</v>
      </c>
      <c r="J505">
        <v>16</v>
      </c>
      <c r="K505">
        <v>1633</v>
      </c>
      <c r="L505">
        <v>26448</v>
      </c>
      <c r="M505" t="s">
        <v>18</v>
      </c>
      <c r="N505">
        <v>153932</v>
      </c>
      <c r="O505">
        <v>856.2</v>
      </c>
      <c r="P505">
        <v>63473.19</v>
      </c>
      <c r="Q505">
        <v>2</v>
      </c>
    </row>
    <row r="506" spans="1:17" hidden="1" outlineLevel="2" x14ac:dyDescent="0.2">
      <c r="B506">
        <v>6538</v>
      </c>
      <c r="C506" t="s">
        <v>15</v>
      </c>
      <c r="D506">
        <v>2007</v>
      </c>
      <c r="E506">
        <v>7</v>
      </c>
      <c r="F506">
        <v>270</v>
      </c>
      <c r="G506">
        <v>1186.3699999999999</v>
      </c>
      <c r="H506">
        <v>1394.15</v>
      </c>
      <c r="I506">
        <v>579.37</v>
      </c>
      <c r="J506">
        <v>16</v>
      </c>
      <c r="K506">
        <v>1633</v>
      </c>
      <c r="L506">
        <v>26448</v>
      </c>
      <c r="M506" t="s">
        <v>18</v>
      </c>
      <c r="N506">
        <v>153932</v>
      </c>
      <c r="O506">
        <v>856.2</v>
      </c>
      <c r="P506">
        <v>63473.19</v>
      </c>
      <c r="Q506">
        <v>2</v>
      </c>
    </row>
    <row r="507" spans="1:17" hidden="1" outlineLevel="2" x14ac:dyDescent="0.2">
      <c r="B507">
        <v>6538</v>
      </c>
      <c r="C507" t="s">
        <v>15</v>
      </c>
      <c r="D507">
        <v>2007</v>
      </c>
      <c r="E507">
        <v>8</v>
      </c>
      <c r="F507">
        <v>357</v>
      </c>
      <c r="G507">
        <v>1345.78</v>
      </c>
      <c r="H507">
        <v>1581.35</v>
      </c>
      <c r="I507">
        <v>574.39</v>
      </c>
      <c r="J507">
        <v>16</v>
      </c>
      <c r="K507">
        <v>1633</v>
      </c>
      <c r="L507">
        <v>26448</v>
      </c>
      <c r="M507" t="s">
        <v>18</v>
      </c>
      <c r="N507">
        <v>153932</v>
      </c>
      <c r="O507">
        <v>856.2</v>
      </c>
      <c r="P507">
        <v>63473.19</v>
      </c>
      <c r="Q507">
        <v>2</v>
      </c>
    </row>
    <row r="508" spans="1:17" hidden="1" outlineLevel="2" x14ac:dyDescent="0.2">
      <c r="B508">
        <v>6538</v>
      </c>
      <c r="C508" t="s">
        <v>15</v>
      </c>
      <c r="D508">
        <v>2007</v>
      </c>
      <c r="E508">
        <v>9</v>
      </c>
      <c r="F508">
        <v>418</v>
      </c>
      <c r="G508">
        <v>1692.13</v>
      </c>
      <c r="H508">
        <v>1988.32</v>
      </c>
      <c r="I508">
        <v>654.54999999999995</v>
      </c>
      <c r="J508">
        <v>16</v>
      </c>
      <c r="K508">
        <v>1633</v>
      </c>
      <c r="L508">
        <v>26448</v>
      </c>
      <c r="M508" t="s">
        <v>18</v>
      </c>
      <c r="N508">
        <v>153932</v>
      </c>
      <c r="O508">
        <v>856.2</v>
      </c>
      <c r="P508">
        <v>63473.19</v>
      </c>
      <c r="Q508">
        <v>2</v>
      </c>
    </row>
    <row r="509" spans="1:17" hidden="1" outlineLevel="2" x14ac:dyDescent="0.2">
      <c r="B509">
        <v>6538</v>
      </c>
      <c r="C509" t="s">
        <v>15</v>
      </c>
      <c r="D509">
        <v>2007</v>
      </c>
      <c r="E509">
        <v>11</v>
      </c>
      <c r="F509">
        <v>870</v>
      </c>
      <c r="G509">
        <v>3305.87</v>
      </c>
      <c r="H509">
        <v>3884.59</v>
      </c>
      <c r="I509">
        <v>1173.07</v>
      </c>
      <c r="J509">
        <v>16</v>
      </c>
      <c r="K509">
        <v>1633</v>
      </c>
      <c r="L509">
        <v>26448</v>
      </c>
      <c r="M509" t="s">
        <v>18</v>
      </c>
      <c r="N509">
        <v>153932</v>
      </c>
      <c r="O509">
        <v>856.2</v>
      </c>
      <c r="P509">
        <v>63473.19</v>
      </c>
      <c r="Q509">
        <v>2</v>
      </c>
    </row>
    <row r="510" spans="1:17" hidden="1" outlineLevel="2" x14ac:dyDescent="0.2">
      <c r="B510">
        <v>6538</v>
      </c>
      <c r="C510" t="s">
        <v>15</v>
      </c>
      <c r="D510">
        <v>2007</v>
      </c>
      <c r="E510">
        <v>12</v>
      </c>
      <c r="F510">
        <v>464</v>
      </c>
      <c r="G510">
        <v>1803.94</v>
      </c>
      <c r="H510">
        <v>2119.84</v>
      </c>
      <c r="I510">
        <v>710.96</v>
      </c>
      <c r="J510">
        <v>16</v>
      </c>
      <c r="K510">
        <v>1633</v>
      </c>
      <c r="L510">
        <v>26448</v>
      </c>
      <c r="M510" t="s">
        <v>18</v>
      </c>
      <c r="N510">
        <v>153932</v>
      </c>
      <c r="O510">
        <v>856.2</v>
      </c>
      <c r="P510">
        <v>63473.19</v>
      </c>
      <c r="Q510">
        <v>2</v>
      </c>
    </row>
    <row r="511" spans="1:17" outlineLevel="1" collapsed="1" x14ac:dyDescent="0.2">
      <c r="A511" s="1" t="s">
        <v>149</v>
      </c>
      <c r="B511">
        <f>SUBTOTAL(3,B500:B510)</f>
        <v>11</v>
      </c>
      <c r="Q511">
        <v>2</v>
      </c>
    </row>
    <row r="512" spans="1:17" hidden="1" outlineLevel="2" x14ac:dyDescent="0.2">
      <c r="B512">
        <v>6551</v>
      </c>
      <c r="C512" t="s">
        <v>15</v>
      </c>
      <c r="D512">
        <v>2007</v>
      </c>
      <c r="E512">
        <v>1</v>
      </c>
      <c r="F512">
        <v>196</v>
      </c>
      <c r="G512">
        <v>730.99</v>
      </c>
      <c r="H512">
        <v>858.97</v>
      </c>
      <c r="I512">
        <v>341.9</v>
      </c>
      <c r="J512">
        <v>18</v>
      </c>
      <c r="K512">
        <v>775</v>
      </c>
      <c r="L512">
        <v>22232</v>
      </c>
      <c r="M512" t="s">
        <v>18</v>
      </c>
      <c r="N512">
        <v>91517</v>
      </c>
      <c r="O512">
        <v>480</v>
      </c>
      <c r="P512">
        <v>50952.99</v>
      </c>
      <c r="Q512">
        <v>2</v>
      </c>
    </row>
    <row r="513" spans="1:17" hidden="1" outlineLevel="2" x14ac:dyDescent="0.2">
      <c r="B513">
        <v>6551</v>
      </c>
      <c r="C513" t="s">
        <v>15</v>
      </c>
      <c r="D513">
        <v>2007</v>
      </c>
      <c r="E513">
        <v>2</v>
      </c>
      <c r="F513">
        <v>195</v>
      </c>
      <c r="G513">
        <v>874.14</v>
      </c>
      <c r="H513">
        <v>1027.28</v>
      </c>
      <c r="I513">
        <v>497.74</v>
      </c>
      <c r="J513">
        <v>18</v>
      </c>
      <c r="K513">
        <v>775</v>
      </c>
      <c r="L513">
        <v>22232</v>
      </c>
      <c r="M513" t="s">
        <v>18</v>
      </c>
      <c r="N513">
        <v>91517</v>
      </c>
      <c r="O513">
        <v>480</v>
      </c>
      <c r="P513">
        <v>50952.99</v>
      </c>
      <c r="Q513">
        <v>2</v>
      </c>
    </row>
    <row r="514" spans="1:17" hidden="1" outlineLevel="2" x14ac:dyDescent="0.2">
      <c r="B514">
        <v>6551</v>
      </c>
      <c r="C514" t="s">
        <v>15</v>
      </c>
      <c r="D514">
        <v>2007</v>
      </c>
      <c r="E514">
        <v>3</v>
      </c>
      <c r="F514">
        <v>156</v>
      </c>
      <c r="G514">
        <v>619.64</v>
      </c>
      <c r="H514">
        <v>728.17</v>
      </c>
      <c r="I514">
        <v>240.48</v>
      </c>
      <c r="J514">
        <v>18</v>
      </c>
      <c r="K514">
        <v>775</v>
      </c>
      <c r="L514">
        <v>22232</v>
      </c>
      <c r="M514" t="s">
        <v>18</v>
      </c>
      <c r="N514">
        <v>91517</v>
      </c>
      <c r="O514">
        <v>480</v>
      </c>
      <c r="P514">
        <v>50952.99</v>
      </c>
      <c r="Q514">
        <v>2</v>
      </c>
    </row>
    <row r="515" spans="1:17" hidden="1" outlineLevel="2" x14ac:dyDescent="0.2">
      <c r="B515">
        <v>6551</v>
      </c>
      <c r="C515" t="s">
        <v>15</v>
      </c>
      <c r="D515">
        <v>2007</v>
      </c>
      <c r="E515">
        <v>4</v>
      </c>
      <c r="F515">
        <v>332</v>
      </c>
      <c r="G515">
        <v>1331.93</v>
      </c>
      <c r="H515">
        <v>1565.04</v>
      </c>
      <c r="I515">
        <v>577.05999999999995</v>
      </c>
      <c r="J515">
        <v>18</v>
      </c>
      <c r="K515">
        <v>775</v>
      </c>
      <c r="L515">
        <v>22232</v>
      </c>
      <c r="M515" t="s">
        <v>18</v>
      </c>
      <c r="N515">
        <v>91517</v>
      </c>
      <c r="O515">
        <v>480</v>
      </c>
      <c r="P515">
        <v>50952.99</v>
      </c>
      <c r="Q515">
        <v>2</v>
      </c>
    </row>
    <row r="516" spans="1:17" hidden="1" outlineLevel="2" x14ac:dyDescent="0.2">
      <c r="B516">
        <v>6551</v>
      </c>
      <c r="C516" t="s">
        <v>15</v>
      </c>
      <c r="D516">
        <v>2007</v>
      </c>
      <c r="E516">
        <v>5</v>
      </c>
      <c r="F516">
        <v>400</v>
      </c>
      <c r="G516">
        <v>1562.89</v>
      </c>
      <c r="H516">
        <v>1836.36</v>
      </c>
      <c r="I516">
        <v>676.63</v>
      </c>
      <c r="J516">
        <v>18</v>
      </c>
      <c r="K516">
        <v>775</v>
      </c>
      <c r="L516">
        <v>22232</v>
      </c>
      <c r="M516" t="s">
        <v>18</v>
      </c>
      <c r="N516">
        <v>91517</v>
      </c>
      <c r="O516">
        <v>480</v>
      </c>
      <c r="P516">
        <v>50952.99</v>
      </c>
      <c r="Q516">
        <v>2</v>
      </c>
    </row>
    <row r="517" spans="1:17" hidden="1" outlineLevel="2" collapsed="1" x14ac:dyDescent="0.2">
      <c r="B517">
        <v>6551</v>
      </c>
      <c r="C517" t="s">
        <v>15</v>
      </c>
      <c r="D517">
        <v>2007</v>
      </c>
      <c r="E517">
        <v>6</v>
      </c>
      <c r="F517">
        <v>429</v>
      </c>
      <c r="G517">
        <v>1746.8</v>
      </c>
      <c r="H517">
        <v>2052.59</v>
      </c>
      <c r="I517">
        <v>821.31</v>
      </c>
      <c r="J517">
        <v>18</v>
      </c>
      <c r="K517">
        <v>775</v>
      </c>
      <c r="L517">
        <v>22232</v>
      </c>
      <c r="M517" t="s">
        <v>18</v>
      </c>
      <c r="N517">
        <v>91517</v>
      </c>
      <c r="O517">
        <v>480</v>
      </c>
      <c r="P517">
        <v>50952.99</v>
      </c>
    </row>
    <row r="518" spans="1:17" hidden="1" outlineLevel="2" x14ac:dyDescent="0.2">
      <c r="B518">
        <v>6551</v>
      </c>
      <c r="C518" t="s">
        <v>15</v>
      </c>
      <c r="D518">
        <v>2007</v>
      </c>
      <c r="E518">
        <v>7</v>
      </c>
      <c r="F518">
        <v>541</v>
      </c>
      <c r="G518">
        <v>2112.86</v>
      </c>
      <c r="H518">
        <v>2482.62</v>
      </c>
      <c r="I518">
        <v>1074.3599999999999</v>
      </c>
      <c r="J518">
        <v>18</v>
      </c>
      <c r="K518">
        <v>775</v>
      </c>
      <c r="L518">
        <v>22232</v>
      </c>
      <c r="M518" t="s">
        <v>18</v>
      </c>
      <c r="N518">
        <v>91517</v>
      </c>
      <c r="O518">
        <v>480</v>
      </c>
      <c r="P518">
        <v>50952.99</v>
      </c>
      <c r="Q518">
        <v>2</v>
      </c>
    </row>
    <row r="519" spans="1:17" hidden="1" outlineLevel="2" x14ac:dyDescent="0.2">
      <c r="B519">
        <v>6551</v>
      </c>
      <c r="C519" t="s">
        <v>15</v>
      </c>
      <c r="D519">
        <v>2007</v>
      </c>
      <c r="E519">
        <v>8</v>
      </c>
      <c r="F519">
        <v>317</v>
      </c>
      <c r="G519">
        <v>1223.8599999999999</v>
      </c>
      <c r="H519">
        <v>1438.2</v>
      </c>
      <c r="I519">
        <v>530.95000000000005</v>
      </c>
      <c r="J519">
        <v>18</v>
      </c>
      <c r="K519">
        <v>775</v>
      </c>
      <c r="L519">
        <v>22232</v>
      </c>
      <c r="M519" t="s">
        <v>18</v>
      </c>
      <c r="N519">
        <v>91517</v>
      </c>
      <c r="O519">
        <v>480</v>
      </c>
      <c r="P519">
        <v>50952.99</v>
      </c>
      <c r="Q519">
        <v>2</v>
      </c>
    </row>
    <row r="520" spans="1:17" hidden="1" outlineLevel="2" x14ac:dyDescent="0.2">
      <c r="B520">
        <v>6551</v>
      </c>
      <c r="C520" t="s">
        <v>15</v>
      </c>
      <c r="D520">
        <v>2007</v>
      </c>
      <c r="E520">
        <v>9</v>
      </c>
      <c r="F520">
        <v>572</v>
      </c>
      <c r="G520">
        <v>2114.52</v>
      </c>
      <c r="H520">
        <v>2484.5300000000002</v>
      </c>
      <c r="I520">
        <v>804.66</v>
      </c>
      <c r="J520">
        <v>18</v>
      </c>
      <c r="K520">
        <v>775</v>
      </c>
      <c r="L520">
        <v>22232</v>
      </c>
      <c r="M520" t="s">
        <v>18</v>
      </c>
      <c r="N520">
        <v>91517</v>
      </c>
      <c r="O520">
        <v>480</v>
      </c>
      <c r="P520">
        <v>50952.99</v>
      </c>
      <c r="Q520">
        <v>2</v>
      </c>
    </row>
    <row r="521" spans="1:17" hidden="1" outlineLevel="2" x14ac:dyDescent="0.2">
      <c r="B521">
        <v>6551</v>
      </c>
      <c r="C521" t="s">
        <v>15</v>
      </c>
      <c r="D521">
        <v>2007</v>
      </c>
      <c r="E521">
        <v>11</v>
      </c>
      <c r="F521">
        <v>808</v>
      </c>
      <c r="G521">
        <v>2937.11</v>
      </c>
      <c r="H521">
        <v>3451.3</v>
      </c>
      <c r="I521">
        <v>1004.78</v>
      </c>
      <c r="J521">
        <v>18</v>
      </c>
      <c r="K521">
        <v>775</v>
      </c>
      <c r="L521">
        <v>22232</v>
      </c>
      <c r="M521" t="s">
        <v>18</v>
      </c>
      <c r="N521">
        <v>91517</v>
      </c>
      <c r="O521">
        <v>480</v>
      </c>
      <c r="P521">
        <v>50952.99</v>
      </c>
      <c r="Q521">
        <v>2</v>
      </c>
    </row>
    <row r="522" spans="1:17" hidden="1" outlineLevel="2" x14ac:dyDescent="0.2">
      <c r="B522">
        <v>6551</v>
      </c>
      <c r="C522" t="s">
        <v>15</v>
      </c>
      <c r="D522">
        <v>2007</v>
      </c>
      <c r="E522">
        <v>12</v>
      </c>
      <c r="F522">
        <v>406</v>
      </c>
      <c r="G522">
        <v>1519.94</v>
      </c>
      <c r="H522">
        <v>1785.93</v>
      </c>
      <c r="I522">
        <v>563</v>
      </c>
      <c r="J522">
        <v>18</v>
      </c>
      <c r="K522">
        <v>775</v>
      </c>
      <c r="L522">
        <v>22232</v>
      </c>
      <c r="M522" t="s">
        <v>18</v>
      </c>
      <c r="N522">
        <v>91517</v>
      </c>
      <c r="O522">
        <v>480</v>
      </c>
      <c r="P522">
        <v>50952.99</v>
      </c>
      <c r="Q522">
        <v>2</v>
      </c>
    </row>
    <row r="523" spans="1:17" outlineLevel="1" collapsed="1" x14ac:dyDescent="0.2">
      <c r="A523" s="1" t="s">
        <v>150</v>
      </c>
      <c r="B523">
        <f>SUBTOTAL(3,B512:B522)</f>
        <v>11</v>
      </c>
      <c r="Q523">
        <v>2</v>
      </c>
    </row>
    <row r="524" spans="1:17" hidden="1" outlineLevel="2" x14ac:dyDescent="0.2">
      <c r="B524">
        <v>6566</v>
      </c>
      <c r="C524" t="s">
        <v>15</v>
      </c>
      <c r="D524">
        <v>2007</v>
      </c>
      <c r="E524">
        <v>1</v>
      </c>
      <c r="F524">
        <v>165</v>
      </c>
      <c r="G524">
        <v>726.56</v>
      </c>
      <c r="H524">
        <v>853.72</v>
      </c>
      <c r="I524">
        <v>355.99</v>
      </c>
      <c r="J524">
        <v>12</v>
      </c>
      <c r="K524">
        <v>980</v>
      </c>
      <c r="L524">
        <v>20651</v>
      </c>
      <c r="M524" t="s">
        <v>18</v>
      </c>
      <c r="N524">
        <v>297849</v>
      </c>
      <c r="O524">
        <v>617</v>
      </c>
      <c r="P524">
        <v>57909.15</v>
      </c>
      <c r="Q524">
        <v>2</v>
      </c>
    </row>
    <row r="525" spans="1:17" hidden="1" outlineLevel="2" x14ac:dyDescent="0.2">
      <c r="B525">
        <v>6566</v>
      </c>
      <c r="C525" t="s">
        <v>15</v>
      </c>
      <c r="D525">
        <v>2007</v>
      </c>
      <c r="E525">
        <v>2</v>
      </c>
      <c r="F525">
        <v>150</v>
      </c>
      <c r="G525">
        <v>679.23</v>
      </c>
      <c r="H525">
        <v>798.05</v>
      </c>
      <c r="I525">
        <v>270.77999999999997</v>
      </c>
      <c r="J525">
        <v>12</v>
      </c>
      <c r="K525">
        <v>980</v>
      </c>
      <c r="L525">
        <v>20651</v>
      </c>
      <c r="M525" t="s">
        <v>18</v>
      </c>
      <c r="N525">
        <v>297849</v>
      </c>
      <c r="O525">
        <v>617</v>
      </c>
      <c r="P525">
        <v>57909.15</v>
      </c>
      <c r="Q525">
        <v>2</v>
      </c>
    </row>
    <row r="526" spans="1:17" hidden="1" outlineLevel="2" x14ac:dyDescent="0.2">
      <c r="B526">
        <v>6566</v>
      </c>
      <c r="C526" t="s">
        <v>15</v>
      </c>
      <c r="D526">
        <v>2007</v>
      </c>
      <c r="E526">
        <v>3</v>
      </c>
      <c r="F526">
        <v>148</v>
      </c>
      <c r="G526">
        <v>580.58000000000004</v>
      </c>
      <c r="H526">
        <v>682.25</v>
      </c>
      <c r="I526">
        <v>199.81</v>
      </c>
      <c r="J526">
        <v>12</v>
      </c>
      <c r="K526">
        <v>980</v>
      </c>
      <c r="L526">
        <v>20651</v>
      </c>
      <c r="M526" t="s">
        <v>18</v>
      </c>
      <c r="N526">
        <v>297849</v>
      </c>
      <c r="O526">
        <v>617</v>
      </c>
      <c r="P526">
        <v>57909.15</v>
      </c>
      <c r="Q526">
        <v>2</v>
      </c>
    </row>
    <row r="527" spans="1:17" hidden="1" outlineLevel="2" x14ac:dyDescent="0.2">
      <c r="B527">
        <v>6566</v>
      </c>
      <c r="C527" t="s">
        <v>15</v>
      </c>
      <c r="D527">
        <v>2007</v>
      </c>
      <c r="E527">
        <v>4</v>
      </c>
      <c r="F527">
        <v>226</v>
      </c>
      <c r="G527">
        <v>945.92</v>
      </c>
      <c r="H527">
        <v>1111.43</v>
      </c>
      <c r="I527">
        <v>488.76</v>
      </c>
      <c r="J527">
        <v>12</v>
      </c>
      <c r="K527">
        <v>980</v>
      </c>
      <c r="L527">
        <v>20651</v>
      </c>
      <c r="M527" t="s">
        <v>18</v>
      </c>
      <c r="N527">
        <v>297849</v>
      </c>
      <c r="O527">
        <v>617</v>
      </c>
      <c r="P527">
        <v>57909.15</v>
      </c>
      <c r="Q527">
        <v>2</v>
      </c>
    </row>
    <row r="528" spans="1:17" hidden="1" outlineLevel="2" x14ac:dyDescent="0.2">
      <c r="B528">
        <v>6566</v>
      </c>
      <c r="C528" t="s">
        <v>15</v>
      </c>
      <c r="D528">
        <v>2007</v>
      </c>
      <c r="E528">
        <v>5</v>
      </c>
      <c r="F528">
        <v>490</v>
      </c>
      <c r="G528">
        <v>2181.89</v>
      </c>
      <c r="H528">
        <v>2563.79</v>
      </c>
      <c r="I528">
        <v>995.95</v>
      </c>
      <c r="J528">
        <v>12</v>
      </c>
      <c r="K528">
        <v>980</v>
      </c>
      <c r="L528">
        <v>20651</v>
      </c>
      <c r="M528" t="s">
        <v>18</v>
      </c>
      <c r="N528">
        <v>297849</v>
      </c>
      <c r="O528">
        <v>617</v>
      </c>
      <c r="P528">
        <v>57909.15</v>
      </c>
      <c r="Q528">
        <v>2</v>
      </c>
    </row>
    <row r="529" spans="1:17" hidden="1" outlineLevel="2" x14ac:dyDescent="0.2">
      <c r="B529">
        <v>6566</v>
      </c>
      <c r="C529" t="s">
        <v>15</v>
      </c>
      <c r="D529">
        <v>2007</v>
      </c>
      <c r="E529">
        <v>6</v>
      </c>
      <c r="F529">
        <v>448</v>
      </c>
      <c r="G529">
        <v>1977.58</v>
      </c>
      <c r="H529">
        <v>2323.63</v>
      </c>
      <c r="I529">
        <v>906.23</v>
      </c>
      <c r="J529">
        <v>12</v>
      </c>
      <c r="K529">
        <v>980</v>
      </c>
      <c r="L529">
        <v>20651</v>
      </c>
      <c r="M529" t="s">
        <v>18</v>
      </c>
      <c r="N529">
        <v>297849</v>
      </c>
      <c r="O529">
        <v>617</v>
      </c>
      <c r="P529">
        <v>57909.15</v>
      </c>
      <c r="Q529">
        <v>2</v>
      </c>
    </row>
    <row r="530" spans="1:17" hidden="1" outlineLevel="2" collapsed="1" x14ac:dyDescent="0.2">
      <c r="B530">
        <v>6566</v>
      </c>
      <c r="C530" t="s">
        <v>15</v>
      </c>
      <c r="D530">
        <v>2007</v>
      </c>
      <c r="E530">
        <v>7</v>
      </c>
      <c r="F530">
        <v>332</v>
      </c>
      <c r="G530">
        <v>1399.98</v>
      </c>
      <c r="H530">
        <v>1645.03</v>
      </c>
      <c r="I530">
        <v>780.98</v>
      </c>
      <c r="J530">
        <v>12</v>
      </c>
      <c r="K530">
        <v>980</v>
      </c>
      <c r="L530">
        <v>20651</v>
      </c>
      <c r="M530" t="s">
        <v>18</v>
      </c>
      <c r="N530">
        <v>297849</v>
      </c>
      <c r="O530">
        <v>617</v>
      </c>
      <c r="P530">
        <v>57909.15</v>
      </c>
    </row>
    <row r="531" spans="1:17" hidden="1" outlineLevel="2" x14ac:dyDescent="0.2">
      <c r="B531">
        <v>6566</v>
      </c>
      <c r="C531" t="s">
        <v>15</v>
      </c>
      <c r="D531">
        <v>2007</v>
      </c>
      <c r="E531">
        <v>8</v>
      </c>
      <c r="F531">
        <v>376</v>
      </c>
      <c r="G531">
        <v>1448.96</v>
      </c>
      <c r="H531">
        <v>1702.62</v>
      </c>
      <c r="I531">
        <v>707.37</v>
      </c>
      <c r="J531">
        <v>12</v>
      </c>
      <c r="K531">
        <v>980</v>
      </c>
      <c r="L531">
        <v>20651</v>
      </c>
      <c r="M531" t="s">
        <v>18</v>
      </c>
      <c r="N531">
        <v>297849</v>
      </c>
      <c r="O531">
        <v>617</v>
      </c>
      <c r="P531">
        <v>57909.15</v>
      </c>
      <c r="Q531">
        <v>2</v>
      </c>
    </row>
    <row r="532" spans="1:17" hidden="1" outlineLevel="2" x14ac:dyDescent="0.2">
      <c r="B532">
        <v>6566</v>
      </c>
      <c r="C532" t="s">
        <v>15</v>
      </c>
      <c r="D532">
        <v>2007</v>
      </c>
      <c r="E532">
        <v>9</v>
      </c>
      <c r="F532">
        <v>471</v>
      </c>
      <c r="G532">
        <v>1847.11</v>
      </c>
      <c r="H532">
        <v>2170.4899999999998</v>
      </c>
      <c r="I532">
        <v>762.06</v>
      </c>
      <c r="J532">
        <v>12</v>
      </c>
      <c r="K532">
        <v>980</v>
      </c>
      <c r="L532">
        <v>20651</v>
      </c>
      <c r="M532" t="s">
        <v>18</v>
      </c>
      <c r="N532">
        <v>297849</v>
      </c>
      <c r="O532">
        <v>617</v>
      </c>
      <c r="P532">
        <v>57909.15</v>
      </c>
      <c r="Q532">
        <v>2</v>
      </c>
    </row>
    <row r="533" spans="1:17" hidden="1" outlineLevel="2" x14ac:dyDescent="0.2">
      <c r="B533">
        <v>6566</v>
      </c>
      <c r="C533" t="s">
        <v>15</v>
      </c>
      <c r="D533">
        <v>2007</v>
      </c>
      <c r="E533">
        <v>11</v>
      </c>
      <c r="F533">
        <v>724</v>
      </c>
      <c r="G533">
        <v>2944.04</v>
      </c>
      <c r="H533">
        <v>3459.34</v>
      </c>
      <c r="I533">
        <v>1171.17</v>
      </c>
      <c r="J533">
        <v>12</v>
      </c>
      <c r="K533">
        <v>980</v>
      </c>
      <c r="L533">
        <v>20651</v>
      </c>
      <c r="M533" t="s">
        <v>18</v>
      </c>
      <c r="N533">
        <v>297849</v>
      </c>
      <c r="O533">
        <v>617</v>
      </c>
      <c r="P533">
        <v>57909.15</v>
      </c>
      <c r="Q533">
        <v>2</v>
      </c>
    </row>
    <row r="534" spans="1:17" hidden="1" outlineLevel="2" x14ac:dyDescent="0.2">
      <c r="B534">
        <v>6566</v>
      </c>
      <c r="C534" t="s">
        <v>15</v>
      </c>
      <c r="D534">
        <v>2007</v>
      </c>
      <c r="E534">
        <v>12</v>
      </c>
      <c r="F534">
        <v>338</v>
      </c>
      <c r="G534">
        <v>1406.53</v>
      </c>
      <c r="H534">
        <v>1652.77</v>
      </c>
      <c r="I534">
        <v>428.96</v>
      </c>
      <c r="J534">
        <v>12</v>
      </c>
      <c r="K534">
        <v>980</v>
      </c>
      <c r="L534">
        <v>20651</v>
      </c>
      <c r="M534" t="s">
        <v>18</v>
      </c>
      <c r="N534">
        <v>297849</v>
      </c>
      <c r="O534">
        <v>617</v>
      </c>
      <c r="P534">
        <v>57909.15</v>
      </c>
      <c r="Q534">
        <v>2</v>
      </c>
    </row>
    <row r="535" spans="1:17" outlineLevel="1" collapsed="1" x14ac:dyDescent="0.2">
      <c r="A535" s="1" t="s">
        <v>153</v>
      </c>
      <c r="B535">
        <f>SUBTOTAL(3,B524:B534)</f>
        <v>11</v>
      </c>
      <c r="Q535">
        <v>2</v>
      </c>
    </row>
    <row r="536" spans="1:17" hidden="1" outlineLevel="2" x14ac:dyDescent="0.2">
      <c r="B536">
        <v>6577</v>
      </c>
      <c r="C536" t="s">
        <v>15</v>
      </c>
      <c r="D536">
        <v>2007</v>
      </c>
      <c r="E536">
        <v>1</v>
      </c>
      <c r="F536">
        <v>199</v>
      </c>
      <c r="G536">
        <v>752.8</v>
      </c>
      <c r="H536">
        <v>884.67</v>
      </c>
      <c r="I536">
        <v>346.56</v>
      </c>
      <c r="J536">
        <v>18</v>
      </c>
      <c r="K536">
        <v>1075</v>
      </c>
      <c r="L536">
        <v>22168</v>
      </c>
      <c r="M536" t="s">
        <v>18</v>
      </c>
      <c r="N536">
        <v>145258</v>
      </c>
      <c r="O536">
        <v>645</v>
      </c>
      <c r="P536">
        <v>50108.97</v>
      </c>
      <c r="Q536">
        <v>2</v>
      </c>
    </row>
    <row r="537" spans="1:17" hidden="1" outlineLevel="2" x14ac:dyDescent="0.2">
      <c r="B537">
        <v>6577</v>
      </c>
      <c r="C537" t="s">
        <v>15</v>
      </c>
      <c r="D537">
        <v>2007</v>
      </c>
      <c r="E537">
        <v>2</v>
      </c>
      <c r="F537">
        <v>152</v>
      </c>
      <c r="G537">
        <v>683.19</v>
      </c>
      <c r="H537">
        <v>802.75</v>
      </c>
      <c r="I537">
        <v>330.16</v>
      </c>
      <c r="J537">
        <v>18</v>
      </c>
      <c r="K537">
        <v>1075</v>
      </c>
      <c r="L537">
        <v>22168</v>
      </c>
      <c r="M537" t="s">
        <v>18</v>
      </c>
      <c r="N537">
        <v>145258</v>
      </c>
      <c r="O537">
        <v>645</v>
      </c>
      <c r="P537">
        <v>50108.97</v>
      </c>
      <c r="Q537">
        <v>2</v>
      </c>
    </row>
    <row r="538" spans="1:17" hidden="1" outlineLevel="2" x14ac:dyDescent="0.2">
      <c r="B538">
        <v>6577</v>
      </c>
      <c r="C538" t="s">
        <v>15</v>
      </c>
      <c r="D538">
        <v>2007</v>
      </c>
      <c r="E538">
        <v>3</v>
      </c>
      <c r="F538">
        <v>219</v>
      </c>
      <c r="G538">
        <v>937.51</v>
      </c>
      <c r="H538">
        <v>1101.73</v>
      </c>
      <c r="I538">
        <v>430.18</v>
      </c>
      <c r="J538">
        <v>18</v>
      </c>
      <c r="K538">
        <v>1075</v>
      </c>
      <c r="L538">
        <v>22168</v>
      </c>
      <c r="M538" t="s">
        <v>18</v>
      </c>
      <c r="N538">
        <v>145258</v>
      </c>
      <c r="O538">
        <v>645</v>
      </c>
      <c r="P538">
        <v>50108.97</v>
      </c>
      <c r="Q538">
        <v>2</v>
      </c>
    </row>
    <row r="539" spans="1:17" hidden="1" outlineLevel="2" x14ac:dyDescent="0.2">
      <c r="B539">
        <v>6577</v>
      </c>
      <c r="C539" t="s">
        <v>15</v>
      </c>
      <c r="D539">
        <v>2007</v>
      </c>
      <c r="E539">
        <v>4</v>
      </c>
      <c r="F539">
        <v>280</v>
      </c>
      <c r="G539">
        <v>1132.95</v>
      </c>
      <c r="H539">
        <v>1331.2</v>
      </c>
      <c r="I539">
        <v>510.66</v>
      </c>
      <c r="J539">
        <v>18</v>
      </c>
      <c r="K539">
        <v>1075</v>
      </c>
      <c r="L539">
        <v>22168</v>
      </c>
      <c r="M539" t="s">
        <v>18</v>
      </c>
      <c r="N539">
        <v>145258</v>
      </c>
      <c r="O539">
        <v>645</v>
      </c>
      <c r="P539">
        <v>50108.97</v>
      </c>
      <c r="Q539">
        <v>2</v>
      </c>
    </row>
    <row r="540" spans="1:17" hidden="1" outlineLevel="2" x14ac:dyDescent="0.2">
      <c r="B540">
        <v>6577</v>
      </c>
      <c r="C540" t="s">
        <v>15</v>
      </c>
      <c r="D540">
        <v>2007</v>
      </c>
      <c r="E540">
        <v>5</v>
      </c>
      <c r="F540">
        <v>367</v>
      </c>
      <c r="G540">
        <v>1510.44</v>
      </c>
      <c r="H540">
        <v>1774.89</v>
      </c>
      <c r="I540">
        <v>677.68</v>
      </c>
      <c r="J540">
        <v>18</v>
      </c>
      <c r="K540">
        <v>1075</v>
      </c>
      <c r="L540">
        <v>22168</v>
      </c>
      <c r="M540" t="s">
        <v>18</v>
      </c>
      <c r="N540">
        <v>145258</v>
      </c>
      <c r="O540">
        <v>645</v>
      </c>
      <c r="P540">
        <v>50108.97</v>
      </c>
      <c r="Q540">
        <v>2</v>
      </c>
    </row>
    <row r="541" spans="1:17" hidden="1" outlineLevel="2" x14ac:dyDescent="0.2">
      <c r="B541">
        <v>6577</v>
      </c>
      <c r="C541" t="s">
        <v>15</v>
      </c>
      <c r="D541">
        <v>2007</v>
      </c>
      <c r="E541">
        <v>6</v>
      </c>
      <c r="F541">
        <v>362</v>
      </c>
      <c r="G541">
        <v>1414.27</v>
      </c>
      <c r="H541">
        <v>1661.95</v>
      </c>
      <c r="I541">
        <v>624.09</v>
      </c>
      <c r="J541">
        <v>18</v>
      </c>
      <c r="K541">
        <v>1075</v>
      </c>
      <c r="L541">
        <v>22168</v>
      </c>
      <c r="M541" t="s">
        <v>18</v>
      </c>
      <c r="N541">
        <v>145258</v>
      </c>
      <c r="O541">
        <v>645</v>
      </c>
      <c r="P541">
        <v>50108.97</v>
      </c>
      <c r="Q541">
        <v>2</v>
      </c>
    </row>
    <row r="542" spans="1:17" hidden="1" outlineLevel="2" x14ac:dyDescent="0.2">
      <c r="B542">
        <v>6577</v>
      </c>
      <c r="C542" t="s">
        <v>15</v>
      </c>
      <c r="D542">
        <v>2007</v>
      </c>
      <c r="E542">
        <v>7</v>
      </c>
      <c r="F542">
        <v>300</v>
      </c>
      <c r="G542">
        <v>1132.25</v>
      </c>
      <c r="H542">
        <v>1330.6</v>
      </c>
      <c r="I542">
        <v>483.14</v>
      </c>
      <c r="J542">
        <v>18</v>
      </c>
      <c r="K542">
        <v>1075</v>
      </c>
      <c r="L542">
        <v>22168</v>
      </c>
      <c r="M542" t="s">
        <v>18</v>
      </c>
      <c r="N542">
        <v>145258</v>
      </c>
      <c r="O542">
        <v>645</v>
      </c>
      <c r="P542">
        <v>50108.97</v>
      </c>
      <c r="Q542">
        <v>2</v>
      </c>
    </row>
    <row r="543" spans="1:17" hidden="1" outlineLevel="2" collapsed="1" x14ac:dyDescent="0.2">
      <c r="B543">
        <v>6577</v>
      </c>
      <c r="C543" t="s">
        <v>15</v>
      </c>
      <c r="D543">
        <v>2007</v>
      </c>
      <c r="E543">
        <v>8</v>
      </c>
      <c r="F543">
        <v>376</v>
      </c>
      <c r="G543">
        <v>1478.31</v>
      </c>
      <c r="H543">
        <v>1737.2</v>
      </c>
      <c r="I543">
        <v>551.26</v>
      </c>
      <c r="J543">
        <v>18</v>
      </c>
      <c r="K543">
        <v>1075</v>
      </c>
      <c r="L543">
        <v>22168</v>
      </c>
      <c r="M543" t="s">
        <v>18</v>
      </c>
      <c r="N543">
        <v>145258</v>
      </c>
      <c r="O543">
        <v>645</v>
      </c>
      <c r="P543">
        <v>50108.97</v>
      </c>
    </row>
    <row r="544" spans="1:17" hidden="1" outlineLevel="2" x14ac:dyDescent="0.2">
      <c r="B544">
        <v>6577</v>
      </c>
      <c r="C544" t="s">
        <v>15</v>
      </c>
      <c r="D544">
        <v>2007</v>
      </c>
      <c r="E544">
        <v>9</v>
      </c>
      <c r="F544">
        <v>514</v>
      </c>
      <c r="G544">
        <v>1945.52</v>
      </c>
      <c r="H544">
        <v>2286.08</v>
      </c>
      <c r="I544">
        <v>779.53</v>
      </c>
      <c r="J544">
        <v>18</v>
      </c>
      <c r="K544">
        <v>1075</v>
      </c>
      <c r="L544">
        <v>22168</v>
      </c>
      <c r="M544" t="s">
        <v>18</v>
      </c>
      <c r="N544">
        <v>145258</v>
      </c>
      <c r="O544">
        <v>645</v>
      </c>
      <c r="P544">
        <v>50108.97</v>
      </c>
      <c r="Q544">
        <v>1</v>
      </c>
    </row>
    <row r="545" spans="1:17" hidden="1" outlineLevel="2" x14ac:dyDescent="0.2">
      <c r="B545">
        <v>6577</v>
      </c>
      <c r="C545" t="s">
        <v>15</v>
      </c>
      <c r="D545">
        <v>2007</v>
      </c>
      <c r="E545">
        <v>11</v>
      </c>
      <c r="F545">
        <v>691</v>
      </c>
      <c r="G545">
        <v>2561.8200000000002</v>
      </c>
      <c r="H545">
        <v>3010.35</v>
      </c>
      <c r="I545">
        <v>964.79</v>
      </c>
      <c r="J545">
        <v>18</v>
      </c>
      <c r="K545">
        <v>1075</v>
      </c>
      <c r="L545">
        <v>22168</v>
      </c>
      <c r="M545" t="s">
        <v>18</v>
      </c>
      <c r="N545">
        <v>145258</v>
      </c>
      <c r="O545">
        <v>645</v>
      </c>
      <c r="P545">
        <v>50108.97</v>
      </c>
      <c r="Q545">
        <v>1</v>
      </c>
    </row>
    <row r="546" spans="1:17" hidden="1" outlineLevel="2" x14ac:dyDescent="0.2">
      <c r="B546">
        <v>6577</v>
      </c>
      <c r="C546" t="s">
        <v>15</v>
      </c>
      <c r="D546">
        <v>2007</v>
      </c>
      <c r="E546">
        <v>12</v>
      </c>
      <c r="F546">
        <v>348</v>
      </c>
      <c r="G546">
        <v>1315.77</v>
      </c>
      <c r="H546">
        <v>1546.26</v>
      </c>
      <c r="I546">
        <v>498.89</v>
      </c>
      <c r="J546">
        <v>18</v>
      </c>
      <c r="K546">
        <v>1075</v>
      </c>
      <c r="L546">
        <v>22168</v>
      </c>
      <c r="M546" t="s">
        <v>18</v>
      </c>
      <c r="N546">
        <v>145258</v>
      </c>
      <c r="O546">
        <v>645</v>
      </c>
      <c r="P546">
        <v>50108.97</v>
      </c>
      <c r="Q546">
        <v>1</v>
      </c>
    </row>
    <row r="547" spans="1:17" outlineLevel="1" collapsed="1" x14ac:dyDescent="0.2">
      <c r="A547" s="1" t="s">
        <v>154</v>
      </c>
      <c r="B547">
        <f>SUBTOTAL(3,B536:B546)</f>
        <v>11</v>
      </c>
      <c r="Q547">
        <v>1</v>
      </c>
    </row>
    <row r="548" spans="1:17" hidden="1" outlineLevel="2" x14ac:dyDescent="0.2">
      <c r="B548">
        <v>19</v>
      </c>
      <c r="C548" t="s">
        <v>15</v>
      </c>
      <c r="D548">
        <v>2007</v>
      </c>
      <c r="E548">
        <v>6</v>
      </c>
      <c r="F548">
        <v>159</v>
      </c>
      <c r="G548">
        <v>614.47</v>
      </c>
      <c r="H548">
        <v>722.04</v>
      </c>
      <c r="I548">
        <v>255.87</v>
      </c>
      <c r="J548">
        <v>5</v>
      </c>
      <c r="K548">
        <v>237</v>
      </c>
      <c r="L548">
        <v>11545</v>
      </c>
      <c r="M548" t="s">
        <v>17</v>
      </c>
      <c r="N548">
        <v>32981</v>
      </c>
      <c r="O548">
        <v>160</v>
      </c>
      <c r="P548">
        <v>16435.91</v>
      </c>
      <c r="Q548">
        <v>1</v>
      </c>
    </row>
    <row r="549" spans="1:17" hidden="1" outlineLevel="2" x14ac:dyDescent="0.2">
      <c r="B549">
        <v>19</v>
      </c>
      <c r="C549" t="s">
        <v>15</v>
      </c>
      <c r="D549">
        <v>2007</v>
      </c>
      <c r="E549">
        <v>7</v>
      </c>
      <c r="F549">
        <v>94</v>
      </c>
      <c r="G549">
        <v>437.54</v>
      </c>
      <c r="H549">
        <v>514.08000000000004</v>
      </c>
      <c r="I549">
        <v>209.28</v>
      </c>
      <c r="J549">
        <v>5</v>
      </c>
      <c r="K549">
        <v>237</v>
      </c>
      <c r="L549">
        <v>11545</v>
      </c>
      <c r="M549" t="s">
        <v>17</v>
      </c>
      <c r="N549">
        <v>32981</v>
      </c>
      <c r="O549">
        <v>160</v>
      </c>
      <c r="P549">
        <v>16435.91</v>
      </c>
      <c r="Q549">
        <v>1</v>
      </c>
    </row>
    <row r="550" spans="1:17" hidden="1" outlineLevel="2" x14ac:dyDescent="0.2">
      <c r="B550">
        <v>19</v>
      </c>
      <c r="C550" t="s">
        <v>15</v>
      </c>
      <c r="D550">
        <v>2007</v>
      </c>
      <c r="E550">
        <v>5</v>
      </c>
      <c r="F550">
        <v>160</v>
      </c>
      <c r="G550">
        <v>688.84</v>
      </c>
      <c r="H550">
        <v>809.43</v>
      </c>
      <c r="I550">
        <v>290.86</v>
      </c>
      <c r="J550">
        <v>5</v>
      </c>
      <c r="K550">
        <v>237</v>
      </c>
      <c r="L550">
        <v>11545</v>
      </c>
      <c r="M550" t="s">
        <v>17</v>
      </c>
      <c r="N550">
        <v>32981</v>
      </c>
      <c r="O550">
        <v>160</v>
      </c>
      <c r="P550">
        <v>16435.91</v>
      </c>
      <c r="Q550">
        <v>1</v>
      </c>
    </row>
    <row r="551" spans="1:17" hidden="1" outlineLevel="2" x14ac:dyDescent="0.2">
      <c r="B551">
        <v>19</v>
      </c>
      <c r="C551" t="s">
        <v>15</v>
      </c>
      <c r="D551">
        <v>2007</v>
      </c>
      <c r="E551">
        <v>1</v>
      </c>
      <c r="F551">
        <v>65</v>
      </c>
      <c r="G551">
        <v>270.75</v>
      </c>
      <c r="H551">
        <v>318.16000000000003</v>
      </c>
      <c r="I551">
        <v>139.38999999999999</v>
      </c>
      <c r="J551">
        <v>5</v>
      </c>
      <c r="K551">
        <v>237</v>
      </c>
      <c r="L551">
        <v>11545</v>
      </c>
      <c r="M551" t="s">
        <v>17</v>
      </c>
      <c r="N551">
        <v>32981</v>
      </c>
      <c r="O551">
        <v>160</v>
      </c>
      <c r="P551">
        <v>16435.91</v>
      </c>
      <c r="Q551">
        <v>1</v>
      </c>
    </row>
    <row r="552" spans="1:17" hidden="1" outlineLevel="2" x14ac:dyDescent="0.2">
      <c r="B552">
        <v>19</v>
      </c>
      <c r="C552" t="s">
        <v>15</v>
      </c>
      <c r="D552">
        <v>2007</v>
      </c>
      <c r="E552">
        <v>2</v>
      </c>
      <c r="F552">
        <v>40</v>
      </c>
      <c r="G552">
        <v>131.01</v>
      </c>
      <c r="H552">
        <v>153.96</v>
      </c>
      <c r="I552">
        <v>45.22</v>
      </c>
      <c r="J552">
        <v>5</v>
      </c>
      <c r="K552">
        <v>237</v>
      </c>
      <c r="L552">
        <v>11545</v>
      </c>
      <c r="M552" t="s">
        <v>17</v>
      </c>
      <c r="N552">
        <v>32981</v>
      </c>
      <c r="O552">
        <v>160</v>
      </c>
      <c r="P552">
        <v>16435.91</v>
      </c>
      <c r="Q552">
        <v>1</v>
      </c>
    </row>
    <row r="553" spans="1:17" hidden="1" outlineLevel="2" x14ac:dyDescent="0.2">
      <c r="B553">
        <v>19</v>
      </c>
      <c r="C553" t="s">
        <v>15</v>
      </c>
      <c r="D553">
        <v>2007</v>
      </c>
      <c r="E553">
        <v>3</v>
      </c>
      <c r="F553">
        <v>40</v>
      </c>
      <c r="G553">
        <v>138.78</v>
      </c>
      <c r="H553">
        <v>163.1</v>
      </c>
      <c r="I553">
        <v>54.46</v>
      </c>
      <c r="J553">
        <v>5</v>
      </c>
      <c r="K553">
        <v>237</v>
      </c>
      <c r="L553">
        <v>11545</v>
      </c>
      <c r="M553" t="s">
        <v>17</v>
      </c>
      <c r="N553">
        <v>32981</v>
      </c>
      <c r="O553">
        <v>160</v>
      </c>
      <c r="P553">
        <v>16435.91</v>
      </c>
      <c r="Q553">
        <v>1</v>
      </c>
    </row>
    <row r="554" spans="1:17" hidden="1" outlineLevel="2" collapsed="1" x14ac:dyDescent="0.2">
      <c r="B554">
        <v>19</v>
      </c>
      <c r="C554" t="s">
        <v>15</v>
      </c>
      <c r="D554">
        <v>2007</v>
      </c>
      <c r="E554">
        <v>4</v>
      </c>
      <c r="F554">
        <v>76</v>
      </c>
      <c r="G554">
        <v>323.35000000000002</v>
      </c>
      <c r="H554">
        <v>379.96</v>
      </c>
      <c r="I554">
        <v>200.73</v>
      </c>
      <c r="J554">
        <v>5</v>
      </c>
      <c r="K554">
        <v>237</v>
      </c>
      <c r="L554">
        <v>11545</v>
      </c>
      <c r="M554" t="s">
        <v>17</v>
      </c>
      <c r="N554">
        <v>32981</v>
      </c>
      <c r="O554">
        <v>160</v>
      </c>
      <c r="P554">
        <v>16435.91</v>
      </c>
    </row>
    <row r="555" spans="1:17" hidden="1" outlineLevel="2" x14ac:dyDescent="0.2">
      <c r="B555">
        <v>19</v>
      </c>
      <c r="C555" t="s">
        <v>15</v>
      </c>
      <c r="D555">
        <v>2007</v>
      </c>
      <c r="E555">
        <v>9</v>
      </c>
      <c r="F555">
        <v>215</v>
      </c>
      <c r="G555">
        <v>876.59</v>
      </c>
      <c r="H555">
        <v>1030.02</v>
      </c>
      <c r="I555">
        <v>294.54000000000002</v>
      </c>
      <c r="J555">
        <v>5</v>
      </c>
      <c r="K555">
        <v>237</v>
      </c>
      <c r="L555">
        <v>11545</v>
      </c>
      <c r="M555" t="s">
        <v>17</v>
      </c>
      <c r="N555">
        <v>32981</v>
      </c>
      <c r="O555">
        <v>160</v>
      </c>
      <c r="P555">
        <v>16435.91</v>
      </c>
      <c r="Q555">
        <v>1</v>
      </c>
    </row>
    <row r="556" spans="1:17" hidden="1" outlineLevel="2" x14ac:dyDescent="0.2">
      <c r="B556">
        <v>19</v>
      </c>
      <c r="C556" t="s">
        <v>15</v>
      </c>
      <c r="D556">
        <v>2007</v>
      </c>
      <c r="E556">
        <v>10</v>
      </c>
      <c r="F556">
        <v>460</v>
      </c>
      <c r="G556">
        <v>1792.52</v>
      </c>
      <c r="H556">
        <v>2106.39</v>
      </c>
      <c r="I556">
        <v>583.78</v>
      </c>
      <c r="J556">
        <v>5</v>
      </c>
      <c r="K556">
        <v>237</v>
      </c>
      <c r="L556">
        <v>11545</v>
      </c>
      <c r="M556" t="s">
        <v>17</v>
      </c>
      <c r="N556">
        <v>32981</v>
      </c>
      <c r="O556">
        <v>160</v>
      </c>
      <c r="P556">
        <v>16435.91</v>
      </c>
      <c r="Q556">
        <v>1</v>
      </c>
    </row>
    <row r="557" spans="1:17" hidden="1" outlineLevel="2" x14ac:dyDescent="0.2">
      <c r="B557">
        <v>19</v>
      </c>
      <c r="C557" t="s">
        <v>15</v>
      </c>
      <c r="D557">
        <v>2007</v>
      </c>
      <c r="E557">
        <v>11</v>
      </c>
      <c r="F557">
        <v>262</v>
      </c>
      <c r="G557">
        <v>1052.8900000000001</v>
      </c>
      <c r="H557">
        <v>1237.24</v>
      </c>
      <c r="I557">
        <v>348.92</v>
      </c>
      <c r="J557">
        <v>5</v>
      </c>
      <c r="K557">
        <v>237</v>
      </c>
      <c r="L557">
        <v>11545</v>
      </c>
      <c r="M557" t="s">
        <v>17</v>
      </c>
      <c r="N557">
        <v>32981</v>
      </c>
      <c r="O557">
        <v>160</v>
      </c>
      <c r="P557">
        <v>16435.91</v>
      </c>
      <c r="Q557">
        <v>1</v>
      </c>
    </row>
    <row r="558" spans="1:17" hidden="1" outlineLevel="2" x14ac:dyDescent="0.2">
      <c r="B558">
        <v>19</v>
      </c>
      <c r="C558" t="s">
        <v>15</v>
      </c>
      <c r="D558">
        <v>2007</v>
      </c>
      <c r="E558">
        <v>8</v>
      </c>
      <c r="F558">
        <v>146</v>
      </c>
      <c r="G558">
        <v>609.15</v>
      </c>
      <c r="H558">
        <v>715.85</v>
      </c>
      <c r="I558">
        <v>226.62</v>
      </c>
      <c r="J558">
        <v>5</v>
      </c>
      <c r="K558">
        <v>237</v>
      </c>
      <c r="L558">
        <v>11545</v>
      </c>
      <c r="M558" t="s">
        <v>17</v>
      </c>
      <c r="N558">
        <v>32981</v>
      </c>
      <c r="O558">
        <v>160</v>
      </c>
      <c r="P558">
        <v>16435.91</v>
      </c>
      <c r="Q558">
        <v>1</v>
      </c>
    </row>
    <row r="559" spans="1:17" hidden="1" outlineLevel="2" x14ac:dyDescent="0.2">
      <c r="B559">
        <v>19</v>
      </c>
      <c r="C559" t="s">
        <v>15</v>
      </c>
      <c r="D559">
        <v>2007</v>
      </c>
      <c r="E559">
        <v>12</v>
      </c>
      <c r="F559">
        <v>115</v>
      </c>
      <c r="G559">
        <v>346.79</v>
      </c>
      <c r="H559">
        <v>407.52</v>
      </c>
      <c r="I559">
        <v>101.46</v>
      </c>
      <c r="J559">
        <v>5</v>
      </c>
      <c r="K559">
        <v>237</v>
      </c>
      <c r="L559">
        <v>11545</v>
      </c>
      <c r="M559" t="s">
        <v>17</v>
      </c>
      <c r="N559">
        <v>32981</v>
      </c>
      <c r="O559">
        <v>160</v>
      </c>
      <c r="P559">
        <v>16435.91</v>
      </c>
      <c r="Q559">
        <v>1</v>
      </c>
    </row>
    <row r="560" spans="1:17" outlineLevel="1" collapsed="1" x14ac:dyDescent="0.2">
      <c r="A560" s="1" t="s">
        <v>43</v>
      </c>
      <c r="B560">
        <f>SUBTOTAL(3,B548:B559)</f>
        <v>12</v>
      </c>
      <c r="Q560">
        <v>1</v>
      </c>
    </row>
    <row r="561" spans="1:17" hidden="1" outlineLevel="2" x14ac:dyDescent="0.2">
      <c r="B561">
        <v>52</v>
      </c>
      <c r="C561" t="s">
        <v>15</v>
      </c>
      <c r="D561">
        <v>2007</v>
      </c>
      <c r="E561">
        <v>3</v>
      </c>
      <c r="F561">
        <v>156</v>
      </c>
      <c r="G561">
        <v>544.95000000000005</v>
      </c>
      <c r="H561">
        <v>640.36</v>
      </c>
      <c r="I561">
        <v>241.66</v>
      </c>
      <c r="J561">
        <v>9</v>
      </c>
      <c r="K561">
        <v>684</v>
      </c>
      <c r="L561">
        <v>35746</v>
      </c>
      <c r="M561" t="s">
        <v>18</v>
      </c>
      <c r="N561">
        <v>130277</v>
      </c>
      <c r="O561">
        <v>377</v>
      </c>
      <c r="P561">
        <v>45658.94</v>
      </c>
      <c r="Q561">
        <v>1</v>
      </c>
    </row>
    <row r="562" spans="1:17" hidden="1" outlineLevel="2" x14ac:dyDescent="0.2">
      <c r="B562">
        <v>52</v>
      </c>
      <c r="C562" t="s">
        <v>15</v>
      </c>
      <c r="D562">
        <v>2007</v>
      </c>
      <c r="E562">
        <v>4</v>
      </c>
      <c r="F562">
        <v>238</v>
      </c>
      <c r="G562">
        <v>898.84</v>
      </c>
      <c r="H562">
        <v>1056.24</v>
      </c>
      <c r="I562">
        <v>417.59</v>
      </c>
      <c r="J562">
        <v>9</v>
      </c>
      <c r="K562">
        <v>684</v>
      </c>
      <c r="L562">
        <v>35746</v>
      </c>
      <c r="M562" t="s">
        <v>18</v>
      </c>
      <c r="N562">
        <v>130277</v>
      </c>
      <c r="O562">
        <v>377</v>
      </c>
      <c r="P562">
        <v>45658.94</v>
      </c>
      <c r="Q562">
        <v>1</v>
      </c>
    </row>
    <row r="563" spans="1:17" hidden="1" outlineLevel="2" x14ac:dyDescent="0.2">
      <c r="B563">
        <v>52</v>
      </c>
      <c r="C563" t="s">
        <v>15</v>
      </c>
      <c r="D563">
        <v>2007</v>
      </c>
      <c r="E563">
        <v>5</v>
      </c>
      <c r="F563">
        <v>256</v>
      </c>
      <c r="G563">
        <v>1039.6600000000001</v>
      </c>
      <c r="H563">
        <v>1221.6300000000001</v>
      </c>
      <c r="I563">
        <v>468.91</v>
      </c>
      <c r="J563">
        <v>9</v>
      </c>
      <c r="K563">
        <v>684</v>
      </c>
      <c r="L563">
        <v>35746</v>
      </c>
      <c r="M563" t="s">
        <v>18</v>
      </c>
      <c r="N563">
        <v>130277</v>
      </c>
      <c r="O563">
        <v>377</v>
      </c>
      <c r="P563">
        <v>45658.94</v>
      </c>
      <c r="Q563">
        <v>1</v>
      </c>
    </row>
    <row r="564" spans="1:17" hidden="1" outlineLevel="2" x14ac:dyDescent="0.2">
      <c r="B564">
        <v>52</v>
      </c>
      <c r="C564" t="s">
        <v>15</v>
      </c>
      <c r="D564">
        <v>2007</v>
      </c>
      <c r="E564">
        <v>1</v>
      </c>
      <c r="F564">
        <v>140</v>
      </c>
      <c r="G564">
        <v>550.21</v>
      </c>
      <c r="H564">
        <v>646.59</v>
      </c>
      <c r="I564">
        <v>293.64999999999998</v>
      </c>
      <c r="J564">
        <v>9</v>
      </c>
      <c r="K564">
        <v>684</v>
      </c>
      <c r="L564">
        <v>35746</v>
      </c>
      <c r="M564" t="s">
        <v>18</v>
      </c>
      <c r="N564">
        <v>130277</v>
      </c>
      <c r="O564">
        <v>377</v>
      </c>
      <c r="P564">
        <v>45658.94</v>
      </c>
      <c r="Q564">
        <v>1</v>
      </c>
    </row>
    <row r="565" spans="1:17" hidden="1" outlineLevel="2" x14ac:dyDescent="0.2">
      <c r="B565">
        <v>52</v>
      </c>
      <c r="C565" t="s">
        <v>15</v>
      </c>
      <c r="D565">
        <v>2007</v>
      </c>
      <c r="E565">
        <v>2</v>
      </c>
      <c r="F565">
        <v>126</v>
      </c>
      <c r="G565">
        <v>480.75</v>
      </c>
      <c r="H565">
        <v>564.94000000000005</v>
      </c>
      <c r="I565">
        <v>226.92</v>
      </c>
      <c r="J565">
        <v>9</v>
      </c>
      <c r="K565">
        <v>684</v>
      </c>
      <c r="L565">
        <v>35746</v>
      </c>
      <c r="M565" t="s">
        <v>18</v>
      </c>
      <c r="N565">
        <v>130277</v>
      </c>
      <c r="O565">
        <v>377</v>
      </c>
      <c r="P565">
        <v>45658.94</v>
      </c>
      <c r="Q565">
        <v>1</v>
      </c>
    </row>
    <row r="566" spans="1:17" hidden="1" outlineLevel="2" x14ac:dyDescent="0.2">
      <c r="B566">
        <v>52</v>
      </c>
      <c r="C566" t="s">
        <v>15</v>
      </c>
      <c r="D566">
        <v>2007</v>
      </c>
      <c r="E566">
        <v>7</v>
      </c>
      <c r="F566">
        <v>236</v>
      </c>
      <c r="G566">
        <v>946.67</v>
      </c>
      <c r="H566">
        <v>1112.3499999999999</v>
      </c>
      <c r="I566">
        <v>565.59</v>
      </c>
      <c r="J566">
        <v>9</v>
      </c>
      <c r="K566">
        <v>684</v>
      </c>
      <c r="L566">
        <v>35746</v>
      </c>
      <c r="M566" t="s">
        <v>18</v>
      </c>
      <c r="N566">
        <v>130277</v>
      </c>
      <c r="O566">
        <v>377</v>
      </c>
      <c r="P566">
        <v>45658.94</v>
      </c>
      <c r="Q566">
        <v>1</v>
      </c>
    </row>
    <row r="567" spans="1:17" hidden="1" outlineLevel="2" collapsed="1" x14ac:dyDescent="0.2">
      <c r="B567">
        <v>52</v>
      </c>
      <c r="C567" t="s">
        <v>15</v>
      </c>
      <c r="D567">
        <v>2007</v>
      </c>
      <c r="E567">
        <v>8</v>
      </c>
      <c r="F567">
        <v>322</v>
      </c>
      <c r="G567">
        <v>1185.93</v>
      </c>
      <c r="H567">
        <v>1393.5</v>
      </c>
      <c r="I567">
        <v>468.79</v>
      </c>
      <c r="J567">
        <v>9</v>
      </c>
      <c r="K567">
        <v>684</v>
      </c>
      <c r="L567">
        <v>35746</v>
      </c>
      <c r="M567" t="s">
        <v>18</v>
      </c>
      <c r="N567">
        <v>130277</v>
      </c>
      <c r="O567">
        <v>377</v>
      </c>
      <c r="P567">
        <v>45658.94</v>
      </c>
    </row>
    <row r="568" spans="1:17" hidden="1" outlineLevel="2" x14ac:dyDescent="0.2">
      <c r="B568">
        <v>52</v>
      </c>
      <c r="C568" t="s">
        <v>15</v>
      </c>
      <c r="D568">
        <v>2007</v>
      </c>
      <c r="E568">
        <v>9</v>
      </c>
      <c r="F568">
        <v>383</v>
      </c>
      <c r="G568">
        <v>1417.7</v>
      </c>
      <c r="H568">
        <v>1665.93</v>
      </c>
      <c r="I568">
        <v>485.71</v>
      </c>
      <c r="J568">
        <v>9</v>
      </c>
      <c r="K568">
        <v>684</v>
      </c>
      <c r="L568">
        <v>35746</v>
      </c>
      <c r="M568" t="s">
        <v>18</v>
      </c>
      <c r="N568">
        <v>130277</v>
      </c>
      <c r="O568">
        <v>377</v>
      </c>
      <c r="P568">
        <v>45658.94</v>
      </c>
      <c r="Q568">
        <v>2</v>
      </c>
    </row>
    <row r="569" spans="1:17" hidden="1" outlineLevel="2" x14ac:dyDescent="0.2">
      <c r="B569">
        <v>52</v>
      </c>
      <c r="C569" t="s">
        <v>15</v>
      </c>
      <c r="D569">
        <v>2007</v>
      </c>
      <c r="E569">
        <v>6</v>
      </c>
      <c r="F569">
        <v>411</v>
      </c>
      <c r="G569">
        <v>1666.26</v>
      </c>
      <c r="H569">
        <v>1957.87</v>
      </c>
      <c r="I569">
        <v>806.27</v>
      </c>
      <c r="J569">
        <v>9</v>
      </c>
      <c r="K569">
        <v>684</v>
      </c>
      <c r="L569">
        <v>35746</v>
      </c>
      <c r="M569" t="s">
        <v>18</v>
      </c>
      <c r="N569">
        <v>130277</v>
      </c>
      <c r="O569">
        <v>377</v>
      </c>
      <c r="P569">
        <v>45658.94</v>
      </c>
      <c r="Q569">
        <v>2</v>
      </c>
    </row>
    <row r="570" spans="1:17" hidden="1" outlineLevel="2" x14ac:dyDescent="0.2">
      <c r="B570">
        <v>52</v>
      </c>
      <c r="C570" t="s">
        <v>15</v>
      </c>
      <c r="D570">
        <v>2007</v>
      </c>
      <c r="E570">
        <v>11</v>
      </c>
      <c r="F570">
        <v>544</v>
      </c>
      <c r="G570">
        <v>1944.25</v>
      </c>
      <c r="H570">
        <v>2284.6799999999998</v>
      </c>
      <c r="I570">
        <v>710.63</v>
      </c>
      <c r="J570">
        <v>9</v>
      </c>
      <c r="K570">
        <v>684</v>
      </c>
      <c r="L570">
        <v>35746</v>
      </c>
      <c r="M570" t="s">
        <v>18</v>
      </c>
      <c r="N570">
        <v>130277</v>
      </c>
      <c r="O570">
        <v>377</v>
      </c>
      <c r="P570">
        <v>45658.94</v>
      </c>
      <c r="Q570">
        <v>2</v>
      </c>
    </row>
    <row r="571" spans="1:17" hidden="1" outlineLevel="2" x14ac:dyDescent="0.2">
      <c r="B571">
        <v>52</v>
      </c>
      <c r="C571" t="s">
        <v>15</v>
      </c>
      <c r="D571">
        <v>2007</v>
      </c>
      <c r="E571">
        <v>12</v>
      </c>
      <c r="F571">
        <v>270</v>
      </c>
      <c r="G571">
        <v>938.71</v>
      </c>
      <c r="H571">
        <v>1103.0999999999999</v>
      </c>
      <c r="I571">
        <v>239.08</v>
      </c>
      <c r="J571">
        <v>9</v>
      </c>
      <c r="K571">
        <v>684</v>
      </c>
      <c r="L571">
        <v>35746</v>
      </c>
      <c r="M571" t="s">
        <v>18</v>
      </c>
      <c r="N571">
        <v>130277</v>
      </c>
      <c r="O571">
        <v>377</v>
      </c>
      <c r="P571">
        <v>45658.94</v>
      </c>
      <c r="Q571">
        <v>2</v>
      </c>
    </row>
    <row r="572" spans="1:17" hidden="1" outlineLevel="2" x14ac:dyDescent="0.2">
      <c r="B572">
        <v>52</v>
      </c>
      <c r="C572" t="s">
        <v>15</v>
      </c>
      <c r="D572">
        <v>2007</v>
      </c>
      <c r="E572">
        <v>10</v>
      </c>
      <c r="F572">
        <v>757</v>
      </c>
      <c r="G572">
        <v>2721.34</v>
      </c>
      <c r="H572">
        <v>3197.68</v>
      </c>
      <c r="I572">
        <v>873.23</v>
      </c>
      <c r="J572">
        <v>9</v>
      </c>
      <c r="K572">
        <v>684</v>
      </c>
      <c r="L572">
        <v>35746</v>
      </c>
      <c r="M572" t="s">
        <v>18</v>
      </c>
      <c r="N572">
        <v>130277</v>
      </c>
      <c r="O572">
        <v>377</v>
      </c>
      <c r="P572">
        <v>45658.94</v>
      </c>
      <c r="Q572">
        <v>2</v>
      </c>
    </row>
    <row r="573" spans="1:17" outlineLevel="1" collapsed="1" x14ac:dyDescent="0.2">
      <c r="A573" s="1" t="s">
        <v>45</v>
      </c>
      <c r="B573">
        <f>SUBTOTAL(3,B561:B572)</f>
        <v>12</v>
      </c>
      <c r="Q573">
        <v>2</v>
      </c>
    </row>
    <row r="574" spans="1:17" hidden="1" outlineLevel="2" x14ac:dyDescent="0.2">
      <c r="B574">
        <v>57</v>
      </c>
      <c r="C574" t="s">
        <v>15</v>
      </c>
      <c r="D574">
        <v>2007</v>
      </c>
      <c r="E574">
        <v>6</v>
      </c>
      <c r="F574">
        <v>226</v>
      </c>
      <c r="G574">
        <v>924.5</v>
      </c>
      <c r="H574">
        <v>1086.4100000000001</v>
      </c>
      <c r="I574">
        <v>518.76</v>
      </c>
      <c r="J574">
        <v>6</v>
      </c>
      <c r="K574">
        <v>406</v>
      </c>
      <c r="L574">
        <v>21880</v>
      </c>
      <c r="M574" t="s">
        <v>18</v>
      </c>
      <c r="N574">
        <v>47406</v>
      </c>
      <c r="O574">
        <v>204.2</v>
      </c>
      <c r="P574">
        <v>26671.59</v>
      </c>
      <c r="Q574">
        <v>2</v>
      </c>
    </row>
    <row r="575" spans="1:17" hidden="1" outlineLevel="2" x14ac:dyDescent="0.2">
      <c r="B575">
        <v>57</v>
      </c>
      <c r="C575" t="s">
        <v>15</v>
      </c>
      <c r="D575">
        <v>2007</v>
      </c>
      <c r="E575">
        <v>4</v>
      </c>
      <c r="F575">
        <v>99</v>
      </c>
      <c r="G575">
        <v>365.88</v>
      </c>
      <c r="H575">
        <v>429.95</v>
      </c>
      <c r="I575">
        <v>154.97999999999999</v>
      </c>
      <c r="J575">
        <v>6</v>
      </c>
      <c r="K575">
        <v>406</v>
      </c>
      <c r="L575">
        <v>21880</v>
      </c>
      <c r="M575" t="s">
        <v>18</v>
      </c>
      <c r="N575">
        <v>47406</v>
      </c>
      <c r="O575">
        <v>204.2</v>
      </c>
      <c r="P575">
        <v>26671.59</v>
      </c>
      <c r="Q575">
        <v>2</v>
      </c>
    </row>
    <row r="576" spans="1:17" hidden="1" outlineLevel="2" x14ac:dyDescent="0.2">
      <c r="B576">
        <v>57</v>
      </c>
      <c r="C576" t="s">
        <v>15</v>
      </c>
      <c r="D576">
        <v>2007</v>
      </c>
      <c r="E576">
        <v>5</v>
      </c>
      <c r="F576">
        <v>188</v>
      </c>
      <c r="G576">
        <v>690.43</v>
      </c>
      <c r="H576">
        <v>811.4</v>
      </c>
      <c r="I576">
        <v>349.35</v>
      </c>
      <c r="J576">
        <v>6</v>
      </c>
      <c r="K576">
        <v>406</v>
      </c>
      <c r="L576">
        <v>21880</v>
      </c>
      <c r="M576" t="s">
        <v>18</v>
      </c>
      <c r="N576">
        <v>47406</v>
      </c>
      <c r="O576">
        <v>204.2</v>
      </c>
      <c r="P576">
        <v>26671.59</v>
      </c>
      <c r="Q576">
        <v>2</v>
      </c>
    </row>
    <row r="577" spans="1:17" hidden="1" outlineLevel="2" x14ac:dyDescent="0.2">
      <c r="B577">
        <v>57</v>
      </c>
      <c r="C577" t="s">
        <v>15</v>
      </c>
      <c r="D577">
        <v>2007</v>
      </c>
      <c r="E577">
        <v>1</v>
      </c>
      <c r="F577">
        <v>88</v>
      </c>
      <c r="G577">
        <v>328.14</v>
      </c>
      <c r="H577">
        <v>385.6</v>
      </c>
      <c r="I577">
        <v>159.05000000000001</v>
      </c>
      <c r="J577">
        <v>6</v>
      </c>
      <c r="K577">
        <v>406</v>
      </c>
      <c r="L577">
        <v>21880</v>
      </c>
      <c r="M577" t="s">
        <v>18</v>
      </c>
      <c r="N577">
        <v>47406</v>
      </c>
      <c r="O577">
        <v>204.2</v>
      </c>
      <c r="P577">
        <v>26671.59</v>
      </c>
      <c r="Q577">
        <v>2</v>
      </c>
    </row>
    <row r="578" spans="1:17" hidden="1" outlineLevel="2" x14ac:dyDescent="0.2">
      <c r="B578">
        <v>57</v>
      </c>
      <c r="C578" t="s">
        <v>15</v>
      </c>
      <c r="D578">
        <v>2007</v>
      </c>
      <c r="E578">
        <v>2</v>
      </c>
      <c r="F578">
        <v>89</v>
      </c>
      <c r="G578">
        <v>325.23</v>
      </c>
      <c r="H578">
        <v>382.11</v>
      </c>
      <c r="I578">
        <v>215.02</v>
      </c>
      <c r="J578">
        <v>6</v>
      </c>
      <c r="K578">
        <v>406</v>
      </c>
      <c r="L578">
        <v>21880</v>
      </c>
      <c r="M578" t="s">
        <v>18</v>
      </c>
      <c r="N578">
        <v>47406</v>
      </c>
      <c r="O578">
        <v>204.2</v>
      </c>
      <c r="P578">
        <v>26671.59</v>
      </c>
      <c r="Q578">
        <v>2</v>
      </c>
    </row>
    <row r="579" spans="1:17" hidden="1" outlineLevel="2" x14ac:dyDescent="0.2">
      <c r="B579">
        <v>57</v>
      </c>
      <c r="C579" t="s">
        <v>15</v>
      </c>
      <c r="D579">
        <v>2007</v>
      </c>
      <c r="E579">
        <v>3</v>
      </c>
      <c r="F579">
        <v>111</v>
      </c>
      <c r="G579">
        <v>440.39</v>
      </c>
      <c r="H579">
        <v>517.52</v>
      </c>
      <c r="I579">
        <v>224.73</v>
      </c>
      <c r="J579">
        <v>6</v>
      </c>
      <c r="K579">
        <v>406</v>
      </c>
      <c r="L579">
        <v>21880</v>
      </c>
      <c r="M579" t="s">
        <v>18</v>
      </c>
      <c r="N579">
        <v>47406</v>
      </c>
      <c r="O579">
        <v>204.2</v>
      </c>
      <c r="P579">
        <v>26671.59</v>
      </c>
      <c r="Q579">
        <v>2</v>
      </c>
    </row>
    <row r="580" spans="1:17" hidden="1" outlineLevel="2" collapsed="1" x14ac:dyDescent="0.2">
      <c r="B580">
        <v>57</v>
      </c>
      <c r="C580" t="s">
        <v>15</v>
      </c>
      <c r="D580">
        <v>2007</v>
      </c>
      <c r="E580">
        <v>8</v>
      </c>
      <c r="F580">
        <v>208</v>
      </c>
      <c r="G580">
        <v>866.62</v>
      </c>
      <c r="H580">
        <v>1018.28</v>
      </c>
      <c r="I580">
        <v>419.07</v>
      </c>
      <c r="J580">
        <v>6</v>
      </c>
      <c r="K580">
        <v>406</v>
      </c>
      <c r="L580">
        <v>21880</v>
      </c>
      <c r="M580" t="s">
        <v>18</v>
      </c>
      <c r="N580">
        <v>47406</v>
      </c>
      <c r="O580">
        <v>204.2</v>
      </c>
      <c r="P580">
        <v>26671.59</v>
      </c>
    </row>
    <row r="581" spans="1:17" hidden="1" outlineLevel="2" x14ac:dyDescent="0.2">
      <c r="B581">
        <v>57</v>
      </c>
      <c r="C581" t="s">
        <v>15</v>
      </c>
      <c r="D581">
        <v>2007</v>
      </c>
      <c r="E581">
        <v>9</v>
      </c>
      <c r="F581">
        <v>309</v>
      </c>
      <c r="G581">
        <v>1188.58</v>
      </c>
      <c r="H581">
        <v>1396.6</v>
      </c>
      <c r="I581">
        <v>593.11</v>
      </c>
      <c r="J581">
        <v>6</v>
      </c>
      <c r="K581">
        <v>406</v>
      </c>
      <c r="L581">
        <v>21880</v>
      </c>
      <c r="M581" t="s">
        <v>18</v>
      </c>
      <c r="N581">
        <v>47406</v>
      </c>
      <c r="O581">
        <v>204.2</v>
      </c>
      <c r="P581">
        <v>26671.59</v>
      </c>
      <c r="Q581">
        <v>3</v>
      </c>
    </row>
    <row r="582" spans="1:17" hidden="1" outlineLevel="2" x14ac:dyDescent="0.2">
      <c r="B582">
        <v>57</v>
      </c>
      <c r="C582" t="s">
        <v>15</v>
      </c>
      <c r="D582">
        <v>2007</v>
      </c>
      <c r="E582">
        <v>10</v>
      </c>
      <c r="F582">
        <v>599</v>
      </c>
      <c r="G582">
        <v>2209.66</v>
      </c>
      <c r="H582">
        <v>2596.44</v>
      </c>
      <c r="I582">
        <v>1025.27</v>
      </c>
      <c r="J582">
        <v>6</v>
      </c>
      <c r="K582">
        <v>406</v>
      </c>
      <c r="L582">
        <v>21880</v>
      </c>
      <c r="M582" t="s">
        <v>18</v>
      </c>
      <c r="N582">
        <v>47406</v>
      </c>
      <c r="O582">
        <v>204.2</v>
      </c>
      <c r="P582">
        <v>26671.59</v>
      </c>
      <c r="Q582">
        <v>3</v>
      </c>
    </row>
    <row r="583" spans="1:17" hidden="1" outlineLevel="2" x14ac:dyDescent="0.2">
      <c r="B583">
        <v>57</v>
      </c>
      <c r="C583" t="s">
        <v>15</v>
      </c>
      <c r="D583">
        <v>2007</v>
      </c>
      <c r="E583">
        <v>7</v>
      </c>
      <c r="F583">
        <v>152</v>
      </c>
      <c r="G583">
        <v>585.55999999999995</v>
      </c>
      <c r="H583">
        <v>688.03</v>
      </c>
      <c r="I583">
        <v>414.11</v>
      </c>
      <c r="J583">
        <v>6</v>
      </c>
      <c r="K583">
        <v>406</v>
      </c>
      <c r="L583">
        <v>21880</v>
      </c>
      <c r="M583" t="s">
        <v>18</v>
      </c>
      <c r="N583">
        <v>47406</v>
      </c>
      <c r="O583">
        <v>204.2</v>
      </c>
      <c r="P583">
        <v>26671.59</v>
      </c>
      <c r="Q583">
        <v>3</v>
      </c>
    </row>
    <row r="584" spans="1:17" hidden="1" outlineLevel="2" x14ac:dyDescent="0.2">
      <c r="B584">
        <v>57</v>
      </c>
      <c r="C584" t="s">
        <v>15</v>
      </c>
      <c r="D584">
        <v>2007</v>
      </c>
      <c r="E584">
        <v>12</v>
      </c>
      <c r="F584">
        <v>226</v>
      </c>
      <c r="G584">
        <v>903.18</v>
      </c>
      <c r="H584">
        <v>1061.27</v>
      </c>
      <c r="I584">
        <v>363.09</v>
      </c>
      <c r="J584">
        <v>6</v>
      </c>
      <c r="K584">
        <v>406</v>
      </c>
      <c r="L584">
        <v>21880</v>
      </c>
      <c r="M584" t="s">
        <v>18</v>
      </c>
      <c r="N584">
        <v>47406</v>
      </c>
      <c r="O584">
        <v>204.2</v>
      </c>
      <c r="P584">
        <v>26671.59</v>
      </c>
      <c r="Q584">
        <v>3</v>
      </c>
    </row>
    <row r="585" spans="1:17" hidden="1" outlineLevel="2" x14ac:dyDescent="0.2">
      <c r="B585">
        <v>57</v>
      </c>
      <c r="C585" t="s">
        <v>15</v>
      </c>
      <c r="D585">
        <v>2007</v>
      </c>
      <c r="E585">
        <v>11</v>
      </c>
      <c r="F585">
        <v>408</v>
      </c>
      <c r="G585">
        <v>1678.96</v>
      </c>
      <c r="H585">
        <v>1972.9</v>
      </c>
      <c r="I585">
        <v>699.93</v>
      </c>
      <c r="J585">
        <v>6</v>
      </c>
      <c r="K585">
        <v>406</v>
      </c>
      <c r="L585">
        <v>21880</v>
      </c>
      <c r="M585" t="s">
        <v>18</v>
      </c>
      <c r="N585">
        <v>47406</v>
      </c>
      <c r="O585">
        <v>204.2</v>
      </c>
      <c r="P585">
        <v>26671.59</v>
      </c>
      <c r="Q585">
        <v>3</v>
      </c>
    </row>
    <row r="586" spans="1:17" outlineLevel="1" collapsed="1" x14ac:dyDescent="0.2">
      <c r="A586" s="1" t="s">
        <v>46</v>
      </c>
      <c r="B586">
        <f>SUBTOTAL(3,B574:B585)</f>
        <v>12</v>
      </c>
      <c r="Q586">
        <v>3</v>
      </c>
    </row>
    <row r="587" spans="1:17" hidden="1" outlineLevel="2" x14ac:dyDescent="0.2">
      <c r="B587">
        <v>74</v>
      </c>
      <c r="C587" t="s">
        <v>15</v>
      </c>
      <c r="D587">
        <v>2007</v>
      </c>
      <c r="E587">
        <v>6</v>
      </c>
      <c r="F587">
        <v>293</v>
      </c>
      <c r="G587">
        <v>1179.21</v>
      </c>
      <c r="H587">
        <v>1385.59</v>
      </c>
      <c r="I587">
        <v>452.14</v>
      </c>
      <c r="J587">
        <v>5</v>
      </c>
      <c r="K587">
        <v>400</v>
      </c>
      <c r="L587">
        <v>21687</v>
      </c>
      <c r="M587" t="s">
        <v>18</v>
      </c>
      <c r="N587">
        <v>63846</v>
      </c>
      <c r="O587">
        <v>265.2</v>
      </c>
      <c r="P587">
        <v>32015.41</v>
      </c>
      <c r="Q587">
        <v>3</v>
      </c>
    </row>
    <row r="588" spans="1:17" hidden="1" outlineLevel="2" x14ac:dyDescent="0.2">
      <c r="B588">
        <v>74</v>
      </c>
      <c r="C588" t="s">
        <v>15</v>
      </c>
      <c r="D588">
        <v>2007</v>
      </c>
      <c r="E588">
        <v>7</v>
      </c>
      <c r="F588">
        <v>191</v>
      </c>
      <c r="G588">
        <v>764.62</v>
      </c>
      <c r="H588">
        <v>898.47</v>
      </c>
      <c r="I588">
        <v>370.93</v>
      </c>
      <c r="J588">
        <v>5</v>
      </c>
      <c r="K588">
        <v>400</v>
      </c>
      <c r="L588">
        <v>21687</v>
      </c>
      <c r="M588" t="s">
        <v>18</v>
      </c>
      <c r="N588">
        <v>63846</v>
      </c>
      <c r="O588">
        <v>265.2</v>
      </c>
      <c r="P588">
        <v>32015.41</v>
      </c>
      <c r="Q588">
        <v>3</v>
      </c>
    </row>
    <row r="589" spans="1:17" hidden="1" outlineLevel="2" x14ac:dyDescent="0.2">
      <c r="B589">
        <v>74</v>
      </c>
      <c r="C589" t="s">
        <v>15</v>
      </c>
      <c r="D589">
        <v>2007</v>
      </c>
      <c r="E589">
        <v>5</v>
      </c>
      <c r="F589">
        <v>270</v>
      </c>
      <c r="G589">
        <v>1162.3499999999999</v>
      </c>
      <c r="H589">
        <v>1365.86</v>
      </c>
      <c r="I589">
        <v>369.06</v>
      </c>
      <c r="J589">
        <v>5</v>
      </c>
      <c r="K589">
        <v>400</v>
      </c>
      <c r="L589">
        <v>21687</v>
      </c>
      <c r="M589" t="s">
        <v>18</v>
      </c>
      <c r="N589">
        <v>63846</v>
      </c>
      <c r="O589">
        <v>265.2</v>
      </c>
      <c r="P589">
        <v>32015.41</v>
      </c>
      <c r="Q589">
        <v>3</v>
      </c>
    </row>
    <row r="590" spans="1:17" hidden="1" outlineLevel="2" x14ac:dyDescent="0.2">
      <c r="B590">
        <v>74</v>
      </c>
      <c r="C590" t="s">
        <v>15</v>
      </c>
      <c r="D590">
        <v>2007</v>
      </c>
      <c r="E590">
        <v>1</v>
      </c>
      <c r="F590">
        <v>96</v>
      </c>
      <c r="G590">
        <v>406.72</v>
      </c>
      <c r="H590">
        <v>477.97</v>
      </c>
      <c r="I590">
        <v>197.64</v>
      </c>
      <c r="J590">
        <v>5</v>
      </c>
      <c r="K590">
        <v>400</v>
      </c>
      <c r="L590">
        <v>21687</v>
      </c>
      <c r="M590" t="s">
        <v>18</v>
      </c>
      <c r="N590">
        <v>63846</v>
      </c>
      <c r="O590">
        <v>265.2</v>
      </c>
      <c r="P590">
        <v>32015.41</v>
      </c>
      <c r="Q590">
        <v>3</v>
      </c>
    </row>
    <row r="591" spans="1:17" hidden="1" outlineLevel="2" x14ac:dyDescent="0.2">
      <c r="B591">
        <v>74</v>
      </c>
      <c r="C591" t="s">
        <v>15</v>
      </c>
      <c r="D591">
        <v>2007</v>
      </c>
      <c r="E591">
        <v>2</v>
      </c>
      <c r="F591">
        <v>86</v>
      </c>
      <c r="G591">
        <v>325.54000000000002</v>
      </c>
      <c r="H591">
        <v>382.54</v>
      </c>
      <c r="I591">
        <v>136.84</v>
      </c>
      <c r="J591">
        <v>5</v>
      </c>
      <c r="K591">
        <v>400</v>
      </c>
      <c r="L591">
        <v>21687</v>
      </c>
      <c r="M591" t="s">
        <v>18</v>
      </c>
      <c r="N591">
        <v>63846</v>
      </c>
      <c r="O591">
        <v>265.2</v>
      </c>
      <c r="P591">
        <v>32015.41</v>
      </c>
      <c r="Q591">
        <v>3</v>
      </c>
    </row>
    <row r="592" spans="1:17" hidden="1" outlineLevel="2" collapsed="1" x14ac:dyDescent="0.2">
      <c r="B592">
        <v>74</v>
      </c>
      <c r="C592" t="s">
        <v>15</v>
      </c>
      <c r="D592">
        <v>2007</v>
      </c>
      <c r="E592">
        <v>3</v>
      </c>
      <c r="F592">
        <v>73</v>
      </c>
      <c r="G592">
        <v>325.16000000000003</v>
      </c>
      <c r="H592">
        <v>382.07</v>
      </c>
      <c r="I592">
        <v>198.6</v>
      </c>
      <c r="J592">
        <v>5</v>
      </c>
      <c r="K592">
        <v>400</v>
      </c>
      <c r="L592">
        <v>21687</v>
      </c>
      <c r="M592" t="s">
        <v>18</v>
      </c>
      <c r="N592">
        <v>63846</v>
      </c>
      <c r="O592">
        <v>265.2</v>
      </c>
      <c r="P592">
        <v>32015.41</v>
      </c>
    </row>
    <row r="593" spans="1:17" hidden="1" outlineLevel="2" x14ac:dyDescent="0.2">
      <c r="B593">
        <v>74</v>
      </c>
      <c r="C593" t="s">
        <v>15</v>
      </c>
      <c r="D593">
        <v>2007</v>
      </c>
      <c r="E593">
        <v>4</v>
      </c>
      <c r="F593">
        <v>137</v>
      </c>
      <c r="G593">
        <v>555.62</v>
      </c>
      <c r="H593">
        <v>652.88</v>
      </c>
      <c r="I593">
        <v>315.24</v>
      </c>
      <c r="J593">
        <v>5</v>
      </c>
      <c r="K593">
        <v>400</v>
      </c>
      <c r="L593">
        <v>21687</v>
      </c>
      <c r="M593" t="s">
        <v>18</v>
      </c>
      <c r="N593">
        <v>63846</v>
      </c>
      <c r="O593">
        <v>265.2</v>
      </c>
      <c r="P593">
        <v>32015.41</v>
      </c>
      <c r="Q593">
        <v>3</v>
      </c>
    </row>
    <row r="594" spans="1:17" hidden="1" outlineLevel="2" x14ac:dyDescent="0.2">
      <c r="B594">
        <v>74</v>
      </c>
      <c r="C594" t="s">
        <v>15</v>
      </c>
      <c r="D594">
        <v>2007</v>
      </c>
      <c r="E594">
        <v>9</v>
      </c>
      <c r="F594">
        <v>337</v>
      </c>
      <c r="G594">
        <v>1433.66</v>
      </c>
      <c r="H594">
        <v>1684.67</v>
      </c>
      <c r="I594">
        <v>418.37</v>
      </c>
      <c r="J594">
        <v>5</v>
      </c>
      <c r="K594">
        <v>400</v>
      </c>
      <c r="L594">
        <v>21687</v>
      </c>
      <c r="M594" t="s">
        <v>18</v>
      </c>
      <c r="N594">
        <v>63846</v>
      </c>
      <c r="O594">
        <v>265.2</v>
      </c>
      <c r="P594">
        <v>32015.41</v>
      </c>
      <c r="Q594">
        <v>3</v>
      </c>
    </row>
    <row r="595" spans="1:17" hidden="1" outlineLevel="2" x14ac:dyDescent="0.2">
      <c r="B595">
        <v>74</v>
      </c>
      <c r="C595" t="s">
        <v>15</v>
      </c>
      <c r="D595">
        <v>2007</v>
      </c>
      <c r="E595">
        <v>10</v>
      </c>
      <c r="F595">
        <v>766</v>
      </c>
      <c r="G595">
        <v>3226.29</v>
      </c>
      <c r="H595">
        <v>3791.04</v>
      </c>
      <c r="I595">
        <v>1189.71</v>
      </c>
      <c r="J595">
        <v>5</v>
      </c>
      <c r="K595">
        <v>400</v>
      </c>
      <c r="L595">
        <v>21687</v>
      </c>
      <c r="M595" t="s">
        <v>18</v>
      </c>
      <c r="N595">
        <v>63846</v>
      </c>
      <c r="O595">
        <v>265.2</v>
      </c>
      <c r="P595">
        <v>32015.41</v>
      </c>
      <c r="Q595">
        <v>3</v>
      </c>
    </row>
    <row r="596" spans="1:17" hidden="1" outlineLevel="2" x14ac:dyDescent="0.2">
      <c r="B596">
        <v>74</v>
      </c>
      <c r="C596" t="s">
        <v>15</v>
      </c>
      <c r="D596">
        <v>2007</v>
      </c>
      <c r="E596">
        <v>11</v>
      </c>
      <c r="F596">
        <v>487</v>
      </c>
      <c r="G596">
        <v>2027.4</v>
      </c>
      <c r="H596">
        <v>2382.31</v>
      </c>
      <c r="I596">
        <v>623.15</v>
      </c>
      <c r="J596">
        <v>5</v>
      </c>
      <c r="K596">
        <v>400</v>
      </c>
      <c r="L596">
        <v>21687</v>
      </c>
      <c r="M596" t="s">
        <v>18</v>
      </c>
      <c r="N596">
        <v>63846</v>
      </c>
      <c r="O596">
        <v>265.2</v>
      </c>
      <c r="P596">
        <v>32015.41</v>
      </c>
      <c r="Q596">
        <v>3</v>
      </c>
    </row>
    <row r="597" spans="1:17" hidden="1" outlineLevel="2" x14ac:dyDescent="0.2">
      <c r="B597">
        <v>74</v>
      </c>
      <c r="C597" t="s">
        <v>15</v>
      </c>
      <c r="D597">
        <v>2007</v>
      </c>
      <c r="E597">
        <v>8</v>
      </c>
      <c r="F597">
        <v>204</v>
      </c>
      <c r="G597">
        <v>865.57</v>
      </c>
      <c r="H597">
        <v>1017.13</v>
      </c>
      <c r="I597">
        <v>371.95</v>
      </c>
      <c r="J597">
        <v>5</v>
      </c>
      <c r="K597">
        <v>400</v>
      </c>
      <c r="L597">
        <v>21687</v>
      </c>
      <c r="M597" t="s">
        <v>18</v>
      </c>
      <c r="N597">
        <v>63846</v>
      </c>
      <c r="O597">
        <v>265.2</v>
      </c>
      <c r="P597">
        <v>32015.41</v>
      </c>
      <c r="Q597">
        <v>3</v>
      </c>
    </row>
    <row r="598" spans="1:17" hidden="1" outlineLevel="2" x14ac:dyDescent="0.2">
      <c r="B598">
        <v>74</v>
      </c>
      <c r="C598" t="s">
        <v>15</v>
      </c>
      <c r="D598">
        <v>2007</v>
      </c>
      <c r="E598">
        <v>12</v>
      </c>
      <c r="F598">
        <v>286</v>
      </c>
      <c r="G598">
        <v>1095.8800000000001</v>
      </c>
      <c r="H598">
        <v>1287.67</v>
      </c>
      <c r="I598">
        <v>381.19</v>
      </c>
      <c r="J598">
        <v>5</v>
      </c>
      <c r="K598">
        <v>400</v>
      </c>
      <c r="L598">
        <v>21687</v>
      </c>
      <c r="M598" t="s">
        <v>18</v>
      </c>
      <c r="N598">
        <v>63846</v>
      </c>
      <c r="O598">
        <v>265.2</v>
      </c>
      <c r="P598">
        <v>32015.41</v>
      </c>
      <c r="Q598">
        <v>3</v>
      </c>
    </row>
    <row r="599" spans="1:17" outlineLevel="1" collapsed="1" x14ac:dyDescent="0.2">
      <c r="A599" s="1" t="s">
        <v>47</v>
      </c>
      <c r="B599">
        <f>SUBTOTAL(3,B587:B598)</f>
        <v>12</v>
      </c>
      <c r="Q599">
        <v>3</v>
      </c>
    </row>
    <row r="600" spans="1:17" hidden="1" outlineLevel="2" x14ac:dyDescent="0.2">
      <c r="B600">
        <v>118</v>
      </c>
      <c r="C600" t="s">
        <v>15</v>
      </c>
      <c r="D600">
        <v>2007</v>
      </c>
      <c r="E600">
        <v>1</v>
      </c>
      <c r="F600">
        <v>88</v>
      </c>
      <c r="G600">
        <v>334.89</v>
      </c>
      <c r="H600">
        <v>393.51</v>
      </c>
      <c r="I600">
        <v>128.1</v>
      </c>
      <c r="J600">
        <v>4</v>
      </c>
      <c r="K600">
        <v>270</v>
      </c>
      <c r="L600">
        <v>11787</v>
      </c>
      <c r="M600" t="s">
        <v>18</v>
      </c>
      <c r="N600">
        <v>57480</v>
      </c>
      <c r="O600">
        <v>181.2</v>
      </c>
      <c r="P600">
        <v>17152.939999999999</v>
      </c>
      <c r="Q600">
        <v>3</v>
      </c>
    </row>
    <row r="601" spans="1:17" hidden="1" outlineLevel="2" x14ac:dyDescent="0.2">
      <c r="B601">
        <v>118</v>
      </c>
      <c r="C601" t="s">
        <v>15</v>
      </c>
      <c r="D601">
        <v>2007</v>
      </c>
      <c r="E601">
        <v>2</v>
      </c>
      <c r="F601">
        <v>69</v>
      </c>
      <c r="G601">
        <v>312.25</v>
      </c>
      <c r="H601">
        <v>366.9</v>
      </c>
      <c r="I601">
        <v>154.80000000000001</v>
      </c>
      <c r="J601">
        <v>4</v>
      </c>
      <c r="K601">
        <v>270</v>
      </c>
      <c r="L601">
        <v>11787</v>
      </c>
      <c r="M601" t="s">
        <v>18</v>
      </c>
      <c r="N601">
        <v>57480</v>
      </c>
      <c r="O601">
        <v>181.2</v>
      </c>
      <c r="P601">
        <v>17152.939999999999</v>
      </c>
      <c r="Q601">
        <v>3</v>
      </c>
    </row>
    <row r="602" spans="1:17" hidden="1" outlineLevel="2" x14ac:dyDescent="0.2">
      <c r="B602">
        <v>118</v>
      </c>
      <c r="C602" t="s">
        <v>15</v>
      </c>
      <c r="D602">
        <v>2007</v>
      </c>
      <c r="E602">
        <v>3</v>
      </c>
      <c r="F602">
        <v>32</v>
      </c>
      <c r="G602">
        <v>115.83</v>
      </c>
      <c r="H602">
        <v>136.13999999999999</v>
      </c>
      <c r="I602">
        <v>45.98</v>
      </c>
      <c r="J602">
        <v>4</v>
      </c>
      <c r="K602">
        <v>270</v>
      </c>
      <c r="L602">
        <v>11787</v>
      </c>
      <c r="M602" t="s">
        <v>18</v>
      </c>
      <c r="N602">
        <v>57480</v>
      </c>
      <c r="O602">
        <v>181.2</v>
      </c>
      <c r="P602">
        <v>17152.939999999999</v>
      </c>
      <c r="Q602">
        <v>3</v>
      </c>
    </row>
    <row r="603" spans="1:17" hidden="1" outlineLevel="2" collapsed="1" x14ac:dyDescent="0.2">
      <c r="B603">
        <v>118</v>
      </c>
      <c r="C603" t="s">
        <v>15</v>
      </c>
      <c r="D603">
        <v>2007</v>
      </c>
      <c r="E603">
        <v>4</v>
      </c>
      <c r="F603">
        <v>108</v>
      </c>
      <c r="G603">
        <v>373.08</v>
      </c>
      <c r="H603">
        <v>438.36</v>
      </c>
      <c r="I603">
        <v>164.39</v>
      </c>
      <c r="J603">
        <v>4</v>
      </c>
      <c r="K603">
        <v>270</v>
      </c>
      <c r="L603">
        <v>11787</v>
      </c>
      <c r="M603" t="s">
        <v>18</v>
      </c>
      <c r="N603">
        <v>57480</v>
      </c>
      <c r="O603">
        <v>181.2</v>
      </c>
      <c r="P603">
        <v>17152.939999999999</v>
      </c>
    </row>
    <row r="604" spans="1:17" hidden="1" outlineLevel="2" x14ac:dyDescent="0.2">
      <c r="B604">
        <v>118</v>
      </c>
      <c r="C604" t="s">
        <v>15</v>
      </c>
      <c r="D604">
        <v>2007</v>
      </c>
      <c r="E604">
        <v>5</v>
      </c>
      <c r="F604">
        <v>164</v>
      </c>
      <c r="G604">
        <v>656.23</v>
      </c>
      <c r="H604">
        <v>771.16</v>
      </c>
      <c r="I604">
        <v>257.41000000000003</v>
      </c>
      <c r="J604">
        <v>4</v>
      </c>
      <c r="K604">
        <v>270</v>
      </c>
      <c r="L604">
        <v>11787</v>
      </c>
      <c r="M604" t="s">
        <v>18</v>
      </c>
      <c r="N604">
        <v>57480</v>
      </c>
      <c r="O604">
        <v>181.2</v>
      </c>
      <c r="P604">
        <v>17152.939999999999</v>
      </c>
      <c r="Q604">
        <v>3</v>
      </c>
    </row>
    <row r="605" spans="1:17" hidden="1" outlineLevel="2" x14ac:dyDescent="0.2">
      <c r="B605">
        <v>118</v>
      </c>
      <c r="C605" t="s">
        <v>15</v>
      </c>
      <c r="D605">
        <v>2007</v>
      </c>
      <c r="E605">
        <v>6</v>
      </c>
      <c r="F605">
        <v>176</v>
      </c>
      <c r="G605">
        <v>619.51</v>
      </c>
      <c r="H605">
        <v>727.98</v>
      </c>
      <c r="I605">
        <v>307.29000000000002</v>
      </c>
      <c r="J605">
        <v>4</v>
      </c>
      <c r="K605">
        <v>270</v>
      </c>
      <c r="L605">
        <v>11787</v>
      </c>
      <c r="M605" t="s">
        <v>18</v>
      </c>
      <c r="N605">
        <v>57480</v>
      </c>
      <c r="O605">
        <v>181.2</v>
      </c>
      <c r="P605">
        <v>17152.939999999999</v>
      </c>
      <c r="Q605">
        <v>3</v>
      </c>
    </row>
    <row r="606" spans="1:17" hidden="1" outlineLevel="2" x14ac:dyDescent="0.2">
      <c r="B606">
        <v>118</v>
      </c>
      <c r="C606" t="s">
        <v>15</v>
      </c>
      <c r="D606">
        <v>2007</v>
      </c>
      <c r="E606">
        <v>7</v>
      </c>
      <c r="F606">
        <v>138</v>
      </c>
      <c r="G606">
        <v>480.59</v>
      </c>
      <c r="H606">
        <v>564.75</v>
      </c>
      <c r="I606">
        <v>227.86</v>
      </c>
      <c r="J606">
        <v>4</v>
      </c>
      <c r="K606">
        <v>270</v>
      </c>
      <c r="L606">
        <v>11787</v>
      </c>
      <c r="M606" t="s">
        <v>18</v>
      </c>
      <c r="N606">
        <v>57480</v>
      </c>
      <c r="O606">
        <v>181.2</v>
      </c>
      <c r="P606">
        <v>17152.939999999999</v>
      </c>
      <c r="Q606">
        <v>3</v>
      </c>
    </row>
    <row r="607" spans="1:17" hidden="1" outlineLevel="2" x14ac:dyDescent="0.2">
      <c r="B607">
        <v>118</v>
      </c>
      <c r="C607" t="s">
        <v>15</v>
      </c>
      <c r="D607">
        <v>2007</v>
      </c>
      <c r="E607">
        <v>8</v>
      </c>
      <c r="F607">
        <v>143</v>
      </c>
      <c r="G607">
        <v>579.74</v>
      </c>
      <c r="H607">
        <v>681.25</v>
      </c>
      <c r="I607">
        <v>191.4</v>
      </c>
      <c r="J607">
        <v>4</v>
      </c>
      <c r="K607">
        <v>270</v>
      </c>
      <c r="L607">
        <v>11787</v>
      </c>
      <c r="M607" t="s">
        <v>18</v>
      </c>
      <c r="N607">
        <v>57480</v>
      </c>
      <c r="O607">
        <v>181.2</v>
      </c>
      <c r="P607">
        <v>17152.939999999999</v>
      </c>
      <c r="Q607">
        <v>3</v>
      </c>
    </row>
    <row r="608" spans="1:17" hidden="1" outlineLevel="2" x14ac:dyDescent="0.2">
      <c r="B608">
        <v>118</v>
      </c>
      <c r="C608" t="s">
        <v>15</v>
      </c>
      <c r="D608">
        <v>2007</v>
      </c>
      <c r="E608">
        <v>9</v>
      </c>
      <c r="F608">
        <v>235</v>
      </c>
      <c r="G608">
        <v>899.5</v>
      </c>
      <c r="H608">
        <v>1056.9100000000001</v>
      </c>
      <c r="I608">
        <v>413.34</v>
      </c>
      <c r="J608">
        <v>4</v>
      </c>
      <c r="K608">
        <v>270</v>
      </c>
      <c r="L608">
        <v>11787</v>
      </c>
      <c r="M608" t="s">
        <v>18</v>
      </c>
      <c r="N608">
        <v>57480</v>
      </c>
      <c r="O608">
        <v>181.2</v>
      </c>
      <c r="P608">
        <v>17152.939999999999</v>
      </c>
      <c r="Q608">
        <v>3</v>
      </c>
    </row>
    <row r="609" spans="1:17" hidden="1" outlineLevel="2" x14ac:dyDescent="0.2">
      <c r="B609">
        <v>118</v>
      </c>
      <c r="C609" t="s">
        <v>15</v>
      </c>
      <c r="D609">
        <v>2007</v>
      </c>
      <c r="E609">
        <v>10</v>
      </c>
      <c r="F609">
        <v>459</v>
      </c>
      <c r="G609">
        <v>1797.46</v>
      </c>
      <c r="H609">
        <v>2112.09</v>
      </c>
      <c r="I609">
        <v>710.17</v>
      </c>
      <c r="J609">
        <v>4</v>
      </c>
      <c r="K609">
        <v>270</v>
      </c>
      <c r="L609">
        <v>11787</v>
      </c>
      <c r="M609" t="s">
        <v>18</v>
      </c>
      <c r="N609">
        <v>57480</v>
      </c>
      <c r="O609">
        <v>181.2</v>
      </c>
      <c r="P609">
        <v>17152.939999999999</v>
      </c>
      <c r="Q609">
        <v>3</v>
      </c>
    </row>
    <row r="610" spans="1:17" hidden="1" outlineLevel="2" x14ac:dyDescent="0.2">
      <c r="B610">
        <v>118</v>
      </c>
      <c r="C610" t="s">
        <v>15</v>
      </c>
      <c r="D610">
        <v>2007</v>
      </c>
      <c r="E610">
        <v>11</v>
      </c>
      <c r="F610">
        <v>289</v>
      </c>
      <c r="G610">
        <v>1138.25</v>
      </c>
      <c r="H610">
        <v>1337.41</v>
      </c>
      <c r="I610">
        <v>476.99</v>
      </c>
      <c r="J610">
        <v>4</v>
      </c>
      <c r="K610">
        <v>270</v>
      </c>
      <c r="L610">
        <v>11787</v>
      </c>
      <c r="M610" t="s">
        <v>18</v>
      </c>
      <c r="N610">
        <v>57480</v>
      </c>
      <c r="O610">
        <v>181.2</v>
      </c>
      <c r="P610">
        <v>17152.939999999999</v>
      </c>
      <c r="Q610">
        <v>3</v>
      </c>
    </row>
    <row r="611" spans="1:17" hidden="1" outlineLevel="2" collapsed="1" x14ac:dyDescent="0.2">
      <c r="B611">
        <v>118</v>
      </c>
      <c r="C611" t="s">
        <v>15</v>
      </c>
      <c r="D611">
        <v>2007</v>
      </c>
      <c r="E611">
        <v>12</v>
      </c>
      <c r="F611">
        <v>158</v>
      </c>
      <c r="G611">
        <v>538.99</v>
      </c>
      <c r="H611">
        <v>633.36</v>
      </c>
      <c r="I611">
        <v>160.12</v>
      </c>
      <c r="J611">
        <v>4</v>
      </c>
      <c r="K611">
        <v>270</v>
      </c>
      <c r="L611">
        <v>11787</v>
      </c>
      <c r="M611" t="s">
        <v>18</v>
      </c>
      <c r="N611">
        <v>57480</v>
      </c>
      <c r="O611">
        <v>181.2</v>
      </c>
      <c r="P611">
        <v>17152.939999999999</v>
      </c>
    </row>
    <row r="612" spans="1:17" outlineLevel="1" collapsed="1" x14ac:dyDescent="0.2">
      <c r="A612" s="1" t="s">
        <v>49</v>
      </c>
      <c r="B612">
        <f>SUBTOTAL(3,B600:B611)</f>
        <v>12</v>
      </c>
      <c r="Q612">
        <v>3</v>
      </c>
    </row>
    <row r="613" spans="1:17" hidden="1" outlineLevel="2" x14ac:dyDescent="0.2">
      <c r="B613">
        <v>127</v>
      </c>
      <c r="C613" t="s">
        <v>15</v>
      </c>
      <c r="D613">
        <v>2007</v>
      </c>
      <c r="E613">
        <v>1</v>
      </c>
      <c r="F613">
        <v>91</v>
      </c>
      <c r="G613">
        <v>373.44</v>
      </c>
      <c r="H613">
        <v>438.79</v>
      </c>
      <c r="I613">
        <v>209.43</v>
      </c>
      <c r="J613">
        <v>6</v>
      </c>
      <c r="K613">
        <v>430</v>
      </c>
      <c r="L613">
        <v>14857</v>
      </c>
      <c r="M613" t="s">
        <v>18</v>
      </c>
      <c r="N613">
        <v>37568</v>
      </c>
      <c r="O613">
        <v>268.2</v>
      </c>
      <c r="P613">
        <v>22122.71</v>
      </c>
      <c r="Q613">
        <v>3</v>
      </c>
    </row>
    <row r="614" spans="1:17" hidden="1" outlineLevel="2" x14ac:dyDescent="0.2">
      <c r="B614">
        <v>127</v>
      </c>
      <c r="C614" t="s">
        <v>15</v>
      </c>
      <c r="D614">
        <v>2007</v>
      </c>
      <c r="E614">
        <v>2</v>
      </c>
      <c r="F614">
        <v>45</v>
      </c>
      <c r="G614">
        <v>188.42</v>
      </c>
      <c r="H614">
        <v>221.38</v>
      </c>
      <c r="I614">
        <v>125.08</v>
      </c>
      <c r="J614">
        <v>6</v>
      </c>
      <c r="K614">
        <v>430</v>
      </c>
      <c r="L614">
        <v>14857</v>
      </c>
      <c r="M614" t="s">
        <v>18</v>
      </c>
      <c r="N614">
        <v>37568</v>
      </c>
      <c r="O614">
        <v>268.2</v>
      </c>
      <c r="P614">
        <v>22122.71</v>
      </c>
      <c r="Q614">
        <v>3</v>
      </c>
    </row>
    <row r="615" spans="1:17" hidden="1" outlineLevel="2" x14ac:dyDescent="0.2">
      <c r="B615">
        <v>127</v>
      </c>
      <c r="C615" t="s">
        <v>15</v>
      </c>
      <c r="D615">
        <v>2007</v>
      </c>
      <c r="E615">
        <v>3</v>
      </c>
      <c r="F615">
        <v>58</v>
      </c>
      <c r="G615">
        <v>235.63</v>
      </c>
      <c r="H615">
        <v>276.89999999999998</v>
      </c>
      <c r="I615">
        <v>119.42</v>
      </c>
      <c r="J615">
        <v>6</v>
      </c>
      <c r="K615">
        <v>430</v>
      </c>
      <c r="L615">
        <v>14857</v>
      </c>
      <c r="M615" t="s">
        <v>18</v>
      </c>
      <c r="N615">
        <v>37568</v>
      </c>
      <c r="O615">
        <v>268.2</v>
      </c>
      <c r="P615">
        <v>22122.71</v>
      </c>
      <c r="Q615">
        <v>3</v>
      </c>
    </row>
    <row r="616" spans="1:17" hidden="1" outlineLevel="2" x14ac:dyDescent="0.2">
      <c r="B616">
        <v>127</v>
      </c>
      <c r="C616" t="s">
        <v>15</v>
      </c>
      <c r="D616">
        <v>2007</v>
      </c>
      <c r="E616">
        <v>4</v>
      </c>
      <c r="F616">
        <v>85</v>
      </c>
      <c r="G616">
        <v>314.39999999999998</v>
      </c>
      <c r="H616">
        <v>369.42</v>
      </c>
      <c r="I616">
        <v>177.09</v>
      </c>
      <c r="J616">
        <v>6</v>
      </c>
      <c r="K616">
        <v>430</v>
      </c>
      <c r="L616">
        <v>14857</v>
      </c>
      <c r="M616" t="s">
        <v>18</v>
      </c>
      <c r="N616">
        <v>37568</v>
      </c>
      <c r="O616">
        <v>268.2</v>
      </c>
      <c r="P616">
        <v>22122.71</v>
      </c>
      <c r="Q616">
        <v>3</v>
      </c>
    </row>
    <row r="617" spans="1:17" hidden="1" outlineLevel="2" x14ac:dyDescent="0.2">
      <c r="B617">
        <v>127</v>
      </c>
      <c r="C617" t="s">
        <v>15</v>
      </c>
      <c r="D617">
        <v>2007</v>
      </c>
      <c r="E617">
        <v>5</v>
      </c>
      <c r="F617">
        <v>173</v>
      </c>
      <c r="G617">
        <v>707.43</v>
      </c>
      <c r="H617">
        <v>831.26</v>
      </c>
      <c r="I617">
        <v>356.32</v>
      </c>
      <c r="J617">
        <v>6</v>
      </c>
      <c r="K617">
        <v>430</v>
      </c>
      <c r="L617">
        <v>14857</v>
      </c>
      <c r="M617" t="s">
        <v>18</v>
      </c>
      <c r="N617">
        <v>37568</v>
      </c>
      <c r="O617">
        <v>268.2</v>
      </c>
      <c r="P617">
        <v>22122.71</v>
      </c>
      <c r="Q617">
        <v>3</v>
      </c>
    </row>
    <row r="618" spans="1:17" hidden="1" outlineLevel="2" x14ac:dyDescent="0.2">
      <c r="B618">
        <v>127</v>
      </c>
      <c r="C618" t="s">
        <v>15</v>
      </c>
      <c r="D618">
        <v>2007</v>
      </c>
      <c r="E618">
        <v>6</v>
      </c>
      <c r="F618">
        <v>215</v>
      </c>
      <c r="G618">
        <v>791.53</v>
      </c>
      <c r="H618">
        <v>930.04</v>
      </c>
      <c r="I618">
        <v>362.83</v>
      </c>
      <c r="J618">
        <v>6</v>
      </c>
      <c r="K618">
        <v>430</v>
      </c>
      <c r="L618">
        <v>14857</v>
      </c>
      <c r="M618" t="s">
        <v>18</v>
      </c>
      <c r="N618">
        <v>37568</v>
      </c>
      <c r="O618">
        <v>268.2</v>
      </c>
      <c r="P618">
        <v>22122.71</v>
      </c>
      <c r="Q618">
        <v>3</v>
      </c>
    </row>
    <row r="619" spans="1:17" hidden="1" outlineLevel="2" x14ac:dyDescent="0.2">
      <c r="B619">
        <v>127</v>
      </c>
      <c r="C619" t="s">
        <v>15</v>
      </c>
      <c r="D619">
        <v>2007</v>
      </c>
      <c r="E619">
        <v>7</v>
      </c>
      <c r="F619">
        <v>141</v>
      </c>
      <c r="G619">
        <v>575.51</v>
      </c>
      <c r="H619">
        <v>676.28</v>
      </c>
      <c r="I619">
        <v>244.01</v>
      </c>
      <c r="J619">
        <v>6</v>
      </c>
      <c r="K619">
        <v>430</v>
      </c>
      <c r="L619">
        <v>14857</v>
      </c>
      <c r="M619" t="s">
        <v>18</v>
      </c>
      <c r="N619">
        <v>37568</v>
      </c>
      <c r="O619">
        <v>268.2</v>
      </c>
      <c r="P619">
        <v>22122.71</v>
      </c>
      <c r="Q619">
        <v>3</v>
      </c>
    </row>
    <row r="620" spans="1:17" hidden="1" outlineLevel="2" x14ac:dyDescent="0.2">
      <c r="B620">
        <v>127</v>
      </c>
      <c r="C620" t="s">
        <v>15</v>
      </c>
      <c r="D620">
        <v>2007</v>
      </c>
      <c r="E620">
        <v>8</v>
      </c>
      <c r="F620">
        <v>145</v>
      </c>
      <c r="G620">
        <v>576.29999999999995</v>
      </c>
      <c r="H620">
        <v>677.13</v>
      </c>
      <c r="I620">
        <v>291.99</v>
      </c>
      <c r="J620">
        <v>6</v>
      </c>
      <c r="K620">
        <v>430</v>
      </c>
      <c r="L620">
        <v>14857</v>
      </c>
      <c r="M620" t="s">
        <v>18</v>
      </c>
      <c r="N620">
        <v>37568</v>
      </c>
      <c r="O620">
        <v>268.2</v>
      </c>
      <c r="P620">
        <v>22122.71</v>
      </c>
      <c r="Q620">
        <v>3</v>
      </c>
    </row>
    <row r="621" spans="1:17" hidden="1" outlineLevel="2" x14ac:dyDescent="0.2">
      <c r="B621">
        <v>127</v>
      </c>
      <c r="C621" t="s">
        <v>15</v>
      </c>
      <c r="D621">
        <v>2007</v>
      </c>
      <c r="E621">
        <v>9</v>
      </c>
      <c r="F621">
        <v>218</v>
      </c>
      <c r="G621">
        <v>844.23</v>
      </c>
      <c r="H621">
        <v>992.04</v>
      </c>
      <c r="I621">
        <v>379.33</v>
      </c>
      <c r="J621">
        <v>6</v>
      </c>
      <c r="K621">
        <v>430</v>
      </c>
      <c r="L621">
        <v>14857</v>
      </c>
      <c r="M621" t="s">
        <v>18</v>
      </c>
      <c r="N621">
        <v>37568</v>
      </c>
      <c r="O621">
        <v>268.2</v>
      </c>
      <c r="P621">
        <v>22122.71</v>
      </c>
      <c r="Q621">
        <v>3</v>
      </c>
    </row>
    <row r="622" spans="1:17" hidden="1" outlineLevel="2" x14ac:dyDescent="0.2">
      <c r="B622">
        <v>127</v>
      </c>
      <c r="C622" t="s">
        <v>15</v>
      </c>
      <c r="D622">
        <v>2007</v>
      </c>
      <c r="E622">
        <v>10</v>
      </c>
      <c r="F622">
        <v>461</v>
      </c>
      <c r="G622">
        <v>1774.35</v>
      </c>
      <c r="H622">
        <v>2084.9699999999998</v>
      </c>
      <c r="I622">
        <v>821.93</v>
      </c>
      <c r="J622">
        <v>6</v>
      </c>
      <c r="K622">
        <v>430</v>
      </c>
      <c r="L622">
        <v>14857</v>
      </c>
      <c r="M622" t="s">
        <v>18</v>
      </c>
      <c r="N622">
        <v>37568</v>
      </c>
      <c r="O622">
        <v>268.2</v>
      </c>
      <c r="P622">
        <v>22122.71</v>
      </c>
      <c r="Q622">
        <v>3</v>
      </c>
    </row>
    <row r="623" spans="1:17" hidden="1" outlineLevel="2" x14ac:dyDescent="0.2">
      <c r="B623">
        <v>127</v>
      </c>
      <c r="C623" t="s">
        <v>15</v>
      </c>
      <c r="D623">
        <v>2007</v>
      </c>
      <c r="E623">
        <v>11</v>
      </c>
      <c r="F623">
        <v>312</v>
      </c>
      <c r="G623">
        <v>1275.29</v>
      </c>
      <c r="H623">
        <v>1498.53</v>
      </c>
      <c r="I623">
        <v>581.19000000000005</v>
      </c>
      <c r="J623">
        <v>6</v>
      </c>
      <c r="K623">
        <v>430</v>
      </c>
      <c r="L623">
        <v>14857</v>
      </c>
      <c r="M623" t="s">
        <v>18</v>
      </c>
      <c r="N623">
        <v>37568</v>
      </c>
      <c r="O623">
        <v>268.2</v>
      </c>
      <c r="P623">
        <v>22122.71</v>
      </c>
      <c r="Q623">
        <v>3</v>
      </c>
    </row>
    <row r="624" spans="1:17" hidden="1" outlineLevel="2" collapsed="1" x14ac:dyDescent="0.2">
      <c r="B624">
        <v>127</v>
      </c>
      <c r="C624" t="s">
        <v>15</v>
      </c>
      <c r="D624">
        <v>2007</v>
      </c>
      <c r="E624">
        <v>12</v>
      </c>
      <c r="F624">
        <v>180</v>
      </c>
      <c r="G624">
        <v>690.44</v>
      </c>
      <c r="H624">
        <v>811.29</v>
      </c>
      <c r="I624">
        <v>254.49</v>
      </c>
      <c r="J624">
        <v>6</v>
      </c>
      <c r="K624">
        <v>430</v>
      </c>
      <c r="L624">
        <v>14857</v>
      </c>
      <c r="M624" t="s">
        <v>18</v>
      </c>
      <c r="N624">
        <v>37568</v>
      </c>
      <c r="O624">
        <v>268.2</v>
      </c>
      <c r="P624">
        <v>22122.71</v>
      </c>
    </row>
    <row r="625" spans="1:17" outlineLevel="1" collapsed="1" x14ac:dyDescent="0.2">
      <c r="A625" s="1" t="s">
        <v>50</v>
      </c>
      <c r="B625">
        <f>SUBTOTAL(3,B613:B624)</f>
        <v>12</v>
      </c>
      <c r="Q625">
        <v>3</v>
      </c>
    </row>
    <row r="626" spans="1:17" hidden="1" outlineLevel="2" x14ac:dyDescent="0.2">
      <c r="B626">
        <v>130</v>
      </c>
      <c r="C626" t="s">
        <v>15</v>
      </c>
      <c r="D626">
        <v>2007</v>
      </c>
      <c r="E626">
        <v>1</v>
      </c>
      <c r="F626">
        <v>45</v>
      </c>
      <c r="G626">
        <v>204.97</v>
      </c>
      <c r="H626">
        <v>240.85</v>
      </c>
      <c r="I626">
        <v>98.15</v>
      </c>
      <c r="J626">
        <v>4</v>
      </c>
      <c r="K626">
        <v>199</v>
      </c>
      <c r="L626">
        <v>13778</v>
      </c>
      <c r="M626" t="s">
        <v>17</v>
      </c>
      <c r="N626">
        <v>28386</v>
      </c>
      <c r="O626">
        <v>125</v>
      </c>
      <c r="P626">
        <v>19641.48</v>
      </c>
      <c r="Q626">
        <v>3</v>
      </c>
    </row>
    <row r="627" spans="1:17" hidden="1" outlineLevel="2" x14ac:dyDescent="0.2">
      <c r="B627">
        <v>130</v>
      </c>
      <c r="C627" t="s">
        <v>15</v>
      </c>
      <c r="D627">
        <v>2007</v>
      </c>
      <c r="E627">
        <v>2</v>
      </c>
      <c r="F627">
        <v>43</v>
      </c>
      <c r="G627">
        <v>172.44</v>
      </c>
      <c r="H627">
        <v>202.64</v>
      </c>
      <c r="I627">
        <v>87.82</v>
      </c>
      <c r="J627">
        <v>4</v>
      </c>
      <c r="K627">
        <v>199</v>
      </c>
      <c r="L627">
        <v>13778</v>
      </c>
      <c r="M627" t="s">
        <v>17</v>
      </c>
      <c r="N627">
        <v>28386</v>
      </c>
      <c r="O627">
        <v>125</v>
      </c>
      <c r="P627">
        <v>19641.48</v>
      </c>
      <c r="Q627">
        <v>3</v>
      </c>
    </row>
    <row r="628" spans="1:17" hidden="1" outlineLevel="2" x14ac:dyDescent="0.2">
      <c r="B628">
        <v>130</v>
      </c>
      <c r="C628" t="s">
        <v>15</v>
      </c>
      <c r="D628">
        <v>2007</v>
      </c>
      <c r="E628">
        <v>3</v>
      </c>
      <c r="F628">
        <v>39</v>
      </c>
      <c r="G628">
        <v>168.11</v>
      </c>
      <c r="H628">
        <v>197.55</v>
      </c>
      <c r="I628">
        <v>81.459999999999994</v>
      </c>
      <c r="J628">
        <v>4</v>
      </c>
      <c r="K628">
        <v>199</v>
      </c>
      <c r="L628">
        <v>13778</v>
      </c>
      <c r="M628" t="s">
        <v>17</v>
      </c>
      <c r="N628">
        <v>28386</v>
      </c>
      <c r="O628">
        <v>125</v>
      </c>
      <c r="P628">
        <v>19641.48</v>
      </c>
      <c r="Q628">
        <v>3</v>
      </c>
    </row>
    <row r="629" spans="1:17" hidden="1" outlineLevel="2" x14ac:dyDescent="0.2">
      <c r="B629">
        <v>130</v>
      </c>
      <c r="C629" t="s">
        <v>15</v>
      </c>
      <c r="D629">
        <v>2007</v>
      </c>
      <c r="E629">
        <v>4</v>
      </c>
      <c r="F629">
        <v>83</v>
      </c>
      <c r="G629">
        <v>305.89999999999998</v>
      </c>
      <c r="H629">
        <v>359.44</v>
      </c>
      <c r="I629">
        <v>164.4</v>
      </c>
      <c r="J629">
        <v>4</v>
      </c>
      <c r="K629">
        <v>199</v>
      </c>
      <c r="L629">
        <v>13778</v>
      </c>
      <c r="M629" t="s">
        <v>17</v>
      </c>
      <c r="N629">
        <v>28386</v>
      </c>
      <c r="O629">
        <v>125</v>
      </c>
      <c r="P629">
        <v>19641.48</v>
      </c>
      <c r="Q629">
        <v>3</v>
      </c>
    </row>
    <row r="630" spans="1:17" hidden="1" outlineLevel="2" x14ac:dyDescent="0.2">
      <c r="B630">
        <v>130</v>
      </c>
      <c r="C630" t="s">
        <v>15</v>
      </c>
      <c r="D630">
        <v>2007</v>
      </c>
      <c r="E630">
        <v>5</v>
      </c>
      <c r="F630">
        <v>133</v>
      </c>
      <c r="G630">
        <v>506.36</v>
      </c>
      <c r="H630">
        <v>594.98</v>
      </c>
      <c r="I630">
        <v>286.18</v>
      </c>
      <c r="J630">
        <v>4</v>
      </c>
      <c r="K630">
        <v>199</v>
      </c>
      <c r="L630">
        <v>13778</v>
      </c>
      <c r="M630" t="s">
        <v>17</v>
      </c>
      <c r="N630">
        <v>28386</v>
      </c>
      <c r="O630">
        <v>125</v>
      </c>
      <c r="P630">
        <v>19641.48</v>
      </c>
      <c r="Q630">
        <v>3</v>
      </c>
    </row>
    <row r="631" spans="1:17" hidden="1" outlineLevel="2" x14ac:dyDescent="0.2">
      <c r="B631">
        <v>130</v>
      </c>
      <c r="C631" t="s">
        <v>15</v>
      </c>
      <c r="D631">
        <v>2007</v>
      </c>
      <c r="E631">
        <v>6</v>
      </c>
      <c r="F631">
        <v>160</v>
      </c>
      <c r="G631">
        <v>667.98</v>
      </c>
      <c r="H631">
        <v>784.91</v>
      </c>
      <c r="I631">
        <v>386.62</v>
      </c>
      <c r="J631">
        <v>4</v>
      </c>
      <c r="K631">
        <v>199</v>
      </c>
      <c r="L631">
        <v>13778</v>
      </c>
      <c r="M631" t="s">
        <v>17</v>
      </c>
      <c r="N631">
        <v>28386</v>
      </c>
      <c r="O631">
        <v>125</v>
      </c>
      <c r="P631">
        <v>19641.48</v>
      </c>
      <c r="Q631">
        <v>3</v>
      </c>
    </row>
    <row r="632" spans="1:17" hidden="1" outlineLevel="2" x14ac:dyDescent="0.2">
      <c r="B632">
        <v>130</v>
      </c>
      <c r="C632" t="s">
        <v>15</v>
      </c>
      <c r="D632">
        <v>2007</v>
      </c>
      <c r="E632">
        <v>7</v>
      </c>
      <c r="F632">
        <v>127</v>
      </c>
      <c r="G632">
        <v>532.72</v>
      </c>
      <c r="H632">
        <v>625.98</v>
      </c>
      <c r="I632">
        <v>301.74</v>
      </c>
      <c r="J632">
        <v>4</v>
      </c>
      <c r="K632">
        <v>199</v>
      </c>
      <c r="L632">
        <v>13778</v>
      </c>
      <c r="M632" t="s">
        <v>17</v>
      </c>
      <c r="N632">
        <v>28386</v>
      </c>
      <c r="O632">
        <v>125</v>
      </c>
      <c r="P632">
        <v>19641.48</v>
      </c>
      <c r="Q632">
        <v>3</v>
      </c>
    </row>
    <row r="633" spans="1:17" hidden="1" outlineLevel="2" x14ac:dyDescent="0.2">
      <c r="B633">
        <v>130</v>
      </c>
      <c r="C633" t="s">
        <v>15</v>
      </c>
      <c r="D633">
        <v>2007</v>
      </c>
      <c r="E633">
        <v>8</v>
      </c>
      <c r="F633">
        <v>110</v>
      </c>
      <c r="G633">
        <v>449.57</v>
      </c>
      <c r="H633">
        <v>528.21</v>
      </c>
      <c r="I633">
        <v>239.07</v>
      </c>
      <c r="J633">
        <v>4</v>
      </c>
      <c r="K633">
        <v>199</v>
      </c>
      <c r="L633">
        <v>13778</v>
      </c>
      <c r="M633" t="s">
        <v>17</v>
      </c>
      <c r="N633">
        <v>28386</v>
      </c>
      <c r="O633">
        <v>125</v>
      </c>
      <c r="P633">
        <v>19641.48</v>
      </c>
      <c r="Q633">
        <v>3</v>
      </c>
    </row>
    <row r="634" spans="1:17" hidden="1" outlineLevel="2" x14ac:dyDescent="0.2">
      <c r="B634">
        <v>130</v>
      </c>
      <c r="C634" t="s">
        <v>15</v>
      </c>
      <c r="D634">
        <v>2007</v>
      </c>
      <c r="E634">
        <v>9</v>
      </c>
      <c r="F634">
        <v>141</v>
      </c>
      <c r="G634">
        <v>533.46</v>
      </c>
      <c r="H634">
        <v>626.80999999999995</v>
      </c>
      <c r="I634">
        <v>250.99</v>
      </c>
      <c r="J634">
        <v>4</v>
      </c>
      <c r="K634">
        <v>199</v>
      </c>
      <c r="L634">
        <v>13778</v>
      </c>
      <c r="M634" t="s">
        <v>17</v>
      </c>
      <c r="N634">
        <v>28386</v>
      </c>
      <c r="O634">
        <v>125</v>
      </c>
      <c r="P634">
        <v>19641.48</v>
      </c>
      <c r="Q634">
        <v>3</v>
      </c>
    </row>
    <row r="635" spans="1:17" hidden="1" outlineLevel="2" x14ac:dyDescent="0.2">
      <c r="B635">
        <v>130</v>
      </c>
      <c r="C635" t="s">
        <v>15</v>
      </c>
      <c r="D635">
        <v>2007</v>
      </c>
      <c r="E635">
        <v>10</v>
      </c>
      <c r="F635">
        <v>425</v>
      </c>
      <c r="G635">
        <v>1704.06</v>
      </c>
      <c r="H635">
        <v>2002.37</v>
      </c>
      <c r="I635">
        <v>577.5</v>
      </c>
      <c r="J635">
        <v>4</v>
      </c>
      <c r="K635">
        <v>199</v>
      </c>
      <c r="L635">
        <v>13778</v>
      </c>
      <c r="M635" t="s">
        <v>17</v>
      </c>
      <c r="N635">
        <v>28386</v>
      </c>
      <c r="O635">
        <v>125</v>
      </c>
      <c r="P635">
        <v>19641.48</v>
      </c>
      <c r="Q635">
        <v>3</v>
      </c>
    </row>
    <row r="636" spans="1:17" hidden="1" outlineLevel="2" x14ac:dyDescent="0.2">
      <c r="B636">
        <v>130</v>
      </c>
      <c r="C636" t="s">
        <v>15</v>
      </c>
      <c r="D636">
        <v>2007</v>
      </c>
      <c r="E636">
        <v>11</v>
      </c>
      <c r="F636">
        <v>303</v>
      </c>
      <c r="G636">
        <v>1172.45</v>
      </c>
      <c r="H636">
        <v>1377.65</v>
      </c>
      <c r="I636">
        <v>545.79999999999995</v>
      </c>
      <c r="J636">
        <v>4</v>
      </c>
      <c r="K636">
        <v>199</v>
      </c>
      <c r="L636">
        <v>13778</v>
      </c>
      <c r="M636" t="s">
        <v>17</v>
      </c>
      <c r="N636">
        <v>28386</v>
      </c>
      <c r="O636">
        <v>125</v>
      </c>
      <c r="P636">
        <v>19641.48</v>
      </c>
      <c r="Q636">
        <v>3</v>
      </c>
    </row>
    <row r="637" spans="1:17" hidden="1" outlineLevel="2" collapsed="1" x14ac:dyDescent="0.2">
      <c r="B637">
        <v>130</v>
      </c>
      <c r="C637" t="s">
        <v>15</v>
      </c>
      <c r="D637">
        <v>2007</v>
      </c>
      <c r="E637">
        <v>12</v>
      </c>
      <c r="F637">
        <v>119</v>
      </c>
      <c r="G637">
        <v>463.93</v>
      </c>
      <c r="H637">
        <v>545.12</v>
      </c>
      <c r="I637">
        <v>128.96</v>
      </c>
      <c r="J637">
        <v>4</v>
      </c>
      <c r="K637">
        <v>199</v>
      </c>
      <c r="L637">
        <v>13778</v>
      </c>
      <c r="M637" t="s">
        <v>17</v>
      </c>
      <c r="N637">
        <v>28386</v>
      </c>
      <c r="O637">
        <v>125</v>
      </c>
      <c r="P637">
        <v>19641.48</v>
      </c>
    </row>
    <row r="638" spans="1:17" outlineLevel="1" collapsed="1" x14ac:dyDescent="0.2">
      <c r="A638" s="1" t="s">
        <v>51</v>
      </c>
      <c r="B638">
        <f>SUBTOTAL(3,B626:B637)</f>
        <v>12</v>
      </c>
      <c r="Q638">
        <v>3</v>
      </c>
    </row>
    <row r="639" spans="1:17" hidden="1" outlineLevel="2" x14ac:dyDescent="0.2">
      <c r="B639">
        <v>172</v>
      </c>
      <c r="C639" t="s">
        <v>15</v>
      </c>
      <c r="D639">
        <v>2007</v>
      </c>
      <c r="E639">
        <v>1</v>
      </c>
      <c r="F639">
        <v>90</v>
      </c>
      <c r="G639">
        <v>398.06</v>
      </c>
      <c r="H639">
        <v>467.72</v>
      </c>
      <c r="I639">
        <v>206.87</v>
      </c>
      <c r="J639">
        <v>5</v>
      </c>
      <c r="K639">
        <v>374</v>
      </c>
      <c r="L639">
        <v>18846</v>
      </c>
      <c r="M639" t="s">
        <v>18</v>
      </c>
      <c r="N639">
        <v>38899</v>
      </c>
      <c r="O639">
        <v>222.7</v>
      </c>
      <c r="P639">
        <v>25949.23</v>
      </c>
      <c r="Q639">
        <v>3</v>
      </c>
    </row>
    <row r="640" spans="1:17" hidden="1" outlineLevel="2" x14ac:dyDescent="0.2">
      <c r="B640">
        <v>172</v>
      </c>
      <c r="C640" t="s">
        <v>15</v>
      </c>
      <c r="D640">
        <v>2007</v>
      </c>
      <c r="E640">
        <v>2</v>
      </c>
      <c r="F640">
        <v>47</v>
      </c>
      <c r="G640">
        <v>169.01</v>
      </c>
      <c r="H640">
        <v>198.59</v>
      </c>
      <c r="I640">
        <v>63.59</v>
      </c>
      <c r="J640">
        <v>5</v>
      </c>
      <c r="K640">
        <v>374</v>
      </c>
      <c r="L640">
        <v>18846</v>
      </c>
      <c r="M640" t="s">
        <v>18</v>
      </c>
      <c r="N640">
        <v>38899</v>
      </c>
      <c r="O640">
        <v>222.7</v>
      </c>
      <c r="P640">
        <v>25949.23</v>
      </c>
      <c r="Q640">
        <v>3</v>
      </c>
    </row>
    <row r="641" spans="1:17" hidden="1" outlineLevel="2" x14ac:dyDescent="0.2">
      <c r="B641">
        <v>172</v>
      </c>
      <c r="C641" t="s">
        <v>15</v>
      </c>
      <c r="D641">
        <v>2007</v>
      </c>
      <c r="E641">
        <v>3</v>
      </c>
      <c r="F641">
        <v>77</v>
      </c>
      <c r="G641">
        <v>329.68</v>
      </c>
      <c r="H641">
        <v>387.35</v>
      </c>
      <c r="I641">
        <v>194.42</v>
      </c>
      <c r="J641">
        <v>5</v>
      </c>
      <c r="K641">
        <v>374</v>
      </c>
      <c r="L641">
        <v>18846</v>
      </c>
      <c r="M641" t="s">
        <v>18</v>
      </c>
      <c r="N641">
        <v>38899</v>
      </c>
      <c r="O641">
        <v>222.7</v>
      </c>
      <c r="P641">
        <v>25949.23</v>
      </c>
      <c r="Q641">
        <v>3</v>
      </c>
    </row>
    <row r="642" spans="1:17" hidden="1" outlineLevel="2" x14ac:dyDescent="0.2">
      <c r="B642">
        <v>172</v>
      </c>
      <c r="C642" t="s">
        <v>15</v>
      </c>
      <c r="D642">
        <v>2007</v>
      </c>
      <c r="E642">
        <v>4</v>
      </c>
      <c r="F642">
        <v>102</v>
      </c>
      <c r="G642">
        <v>418.96</v>
      </c>
      <c r="H642">
        <v>492.28</v>
      </c>
      <c r="I642">
        <v>264.69</v>
      </c>
      <c r="J642">
        <v>5</v>
      </c>
      <c r="K642">
        <v>374</v>
      </c>
      <c r="L642">
        <v>18846</v>
      </c>
      <c r="M642" t="s">
        <v>18</v>
      </c>
      <c r="N642">
        <v>38899</v>
      </c>
      <c r="O642">
        <v>222.7</v>
      </c>
      <c r="P642">
        <v>25949.23</v>
      </c>
      <c r="Q642">
        <v>3</v>
      </c>
    </row>
    <row r="643" spans="1:17" hidden="1" outlineLevel="2" x14ac:dyDescent="0.2">
      <c r="B643">
        <v>172</v>
      </c>
      <c r="C643" t="s">
        <v>15</v>
      </c>
      <c r="D643">
        <v>2007</v>
      </c>
      <c r="E643">
        <v>5</v>
      </c>
      <c r="F643">
        <v>183</v>
      </c>
      <c r="G643">
        <v>729.79</v>
      </c>
      <c r="H643">
        <v>857.54</v>
      </c>
      <c r="I643">
        <v>315.67</v>
      </c>
      <c r="J643">
        <v>5</v>
      </c>
      <c r="K643">
        <v>374</v>
      </c>
      <c r="L643">
        <v>18846</v>
      </c>
      <c r="M643" t="s">
        <v>18</v>
      </c>
      <c r="N643">
        <v>38899</v>
      </c>
      <c r="O643">
        <v>222.7</v>
      </c>
      <c r="P643">
        <v>25949.23</v>
      </c>
      <c r="Q643">
        <v>3</v>
      </c>
    </row>
    <row r="644" spans="1:17" hidden="1" outlineLevel="2" x14ac:dyDescent="0.2">
      <c r="B644">
        <v>172</v>
      </c>
      <c r="C644" t="s">
        <v>15</v>
      </c>
      <c r="D644">
        <v>2007</v>
      </c>
      <c r="E644">
        <v>6</v>
      </c>
      <c r="F644">
        <v>225</v>
      </c>
      <c r="G644">
        <v>931.13</v>
      </c>
      <c r="H644">
        <v>1094.1600000000001</v>
      </c>
      <c r="I644">
        <v>400.87</v>
      </c>
      <c r="J644">
        <v>5</v>
      </c>
      <c r="K644">
        <v>374</v>
      </c>
      <c r="L644">
        <v>18846</v>
      </c>
      <c r="M644" t="s">
        <v>18</v>
      </c>
      <c r="N644">
        <v>38899</v>
      </c>
      <c r="O644">
        <v>222.7</v>
      </c>
      <c r="P644">
        <v>25949.23</v>
      </c>
      <c r="Q644">
        <v>3</v>
      </c>
    </row>
    <row r="645" spans="1:17" hidden="1" outlineLevel="2" x14ac:dyDescent="0.2">
      <c r="B645">
        <v>172</v>
      </c>
      <c r="C645" t="s">
        <v>15</v>
      </c>
      <c r="D645">
        <v>2007</v>
      </c>
      <c r="E645">
        <v>7</v>
      </c>
      <c r="F645">
        <v>121</v>
      </c>
      <c r="G645">
        <v>526.73</v>
      </c>
      <c r="H645">
        <v>618.91999999999996</v>
      </c>
      <c r="I645">
        <v>215.67</v>
      </c>
      <c r="J645">
        <v>5</v>
      </c>
      <c r="K645">
        <v>374</v>
      </c>
      <c r="L645">
        <v>18846</v>
      </c>
      <c r="M645" t="s">
        <v>18</v>
      </c>
      <c r="N645">
        <v>38899</v>
      </c>
      <c r="O645">
        <v>222.7</v>
      </c>
      <c r="P645">
        <v>25949.23</v>
      </c>
      <c r="Q645">
        <v>3</v>
      </c>
    </row>
    <row r="646" spans="1:17" hidden="1" outlineLevel="2" x14ac:dyDescent="0.2">
      <c r="B646">
        <v>172</v>
      </c>
      <c r="C646" t="s">
        <v>15</v>
      </c>
      <c r="D646">
        <v>2007</v>
      </c>
      <c r="E646">
        <v>8</v>
      </c>
      <c r="F646">
        <v>153</v>
      </c>
      <c r="G646">
        <v>636.9</v>
      </c>
      <c r="H646">
        <v>748.37</v>
      </c>
      <c r="I646">
        <v>337.46</v>
      </c>
      <c r="J646">
        <v>5</v>
      </c>
      <c r="K646">
        <v>374</v>
      </c>
      <c r="L646">
        <v>18846</v>
      </c>
      <c r="M646" t="s">
        <v>18</v>
      </c>
      <c r="N646">
        <v>38899</v>
      </c>
      <c r="O646">
        <v>222.7</v>
      </c>
      <c r="P646">
        <v>25949.23</v>
      </c>
      <c r="Q646">
        <v>3</v>
      </c>
    </row>
    <row r="647" spans="1:17" hidden="1" outlineLevel="2" x14ac:dyDescent="0.2">
      <c r="B647">
        <v>172</v>
      </c>
      <c r="C647" t="s">
        <v>15</v>
      </c>
      <c r="D647">
        <v>2007</v>
      </c>
      <c r="E647">
        <v>9</v>
      </c>
      <c r="F647">
        <v>166</v>
      </c>
      <c r="G647">
        <v>697.89</v>
      </c>
      <c r="H647">
        <v>820.05</v>
      </c>
      <c r="I647">
        <v>216.67</v>
      </c>
      <c r="J647">
        <v>5</v>
      </c>
      <c r="K647">
        <v>374</v>
      </c>
      <c r="L647">
        <v>18846</v>
      </c>
      <c r="M647" t="s">
        <v>18</v>
      </c>
      <c r="N647">
        <v>38899</v>
      </c>
      <c r="O647">
        <v>222.7</v>
      </c>
      <c r="P647">
        <v>25949.23</v>
      </c>
      <c r="Q647">
        <v>3</v>
      </c>
    </row>
    <row r="648" spans="1:17" hidden="1" outlineLevel="2" collapsed="1" x14ac:dyDescent="0.2">
      <c r="B648">
        <v>172</v>
      </c>
      <c r="C648" t="s">
        <v>15</v>
      </c>
      <c r="D648">
        <v>2007</v>
      </c>
      <c r="E648">
        <v>10</v>
      </c>
      <c r="F648">
        <v>452</v>
      </c>
      <c r="G648">
        <v>1747.33</v>
      </c>
      <c r="H648">
        <v>2053.1799999999998</v>
      </c>
      <c r="I648">
        <v>676.92</v>
      </c>
      <c r="J648">
        <v>5</v>
      </c>
      <c r="K648">
        <v>374</v>
      </c>
      <c r="L648">
        <v>18846</v>
      </c>
      <c r="M648" t="s">
        <v>18</v>
      </c>
      <c r="N648">
        <v>38899</v>
      </c>
      <c r="O648">
        <v>222.7</v>
      </c>
      <c r="P648">
        <v>25949.23</v>
      </c>
    </row>
    <row r="649" spans="1:17" hidden="1" outlineLevel="2" x14ac:dyDescent="0.2">
      <c r="B649">
        <v>172</v>
      </c>
      <c r="C649" t="s">
        <v>15</v>
      </c>
      <c r="D649">
        <v>2007</v>
      </c>
      <c r="E649">
        <v>11</v>
      </c>
      <c r="F649">
        <v>345</v>
      </c>
      <c r="G649">
        <v>1457.71</v>
      </c>
      <c r="H649">
        <v>1712.9</v>
      </c>
      <c r="I649">
        <v>542.66</v>
      </c>
      <c r="J649">
        <v>5</v>
      </c>
      <c r="K649">
        <v>374</v>
      </c>
      <c r="L649">
        <v>18846</v>
      </c>
      <c r="M649" t="s">
        <v>18</v>
      </c>
      <c r="N649">
        <v>38899</v>
      </c>
      <c r="O649">
        <v>222.7</v>
      </c>
      <c r="P649">
        <v>25949.23</v>
      </c>
      <c r="Q649">
        <v>3</v>
      </c>
    </row>
    <row r="650" spans="1:17" hidden="1" outlineLevel="2" x14ac:dyDescent="0.2">
      <c r="B650">
        <v>172</v>
      </c>
      <c r="C650" t="s">
        <v>15</v>
      </c>
      <c r="D650">
        <v>2007</v>
      </c>
      <c r="E650">
        <v>12</v>
      </c>
      <c r="F650">
        <v>145</v>
      </c>
      <c r="G650">
        <v>591.87</v>
      </c>
      <c r="H650">
        <v>695.46</v>
      </c>
      <c r="I650">
        <v>254.47</v>
      </c>
      <c r="J650">
        <v>5</v>
      </c>
      <c r="K650">
        <v>374</v>
      </c>
      <c r="L650">
        <v>18846</v>
      </c>
      <c r="M650" t="s">
        <v>18</v>
      </c>
      <c r="N650">
        <v>38899</v>
      </c>
      <c r="O650">
        <v>222.7</v>
      </c>
      <c r="P650">
        <v>25949.23</v>
      </c>
      <c r="Q650">
        <v>3</v>
      </c>
    </row>
    <row r="651" spans="1:17" outlineLevel="1" collapsed="1" x14ac:dyDescent="0.2">
      <c r="A651" s="1" t="s">
        <v>53</v>
      </c>
      <c r="B651">
        <f>SUBTOTAL(3,B639:B650)</f>
        <v>12</v>
      </c>
      <c r="Q651">
        <v>3</v>
      </c>
    </row>
    <row r="652" spans="1:17" hidden="1" outlineLevel="2" x14ac:dyDescent="0.2">
      <c r="B652">
        <v>185</v>
      </c>
      <c r="C652" t="s">
        <v>15</v>
      </c>
      <c r="D652">
        <v>2007</v>
      </c>
      <c r="E652">
        <v>1</v>
      </c>
      <c r="F652">
        <v>99</v>
      </c>
      <c r="G652">
        <v>431.36</v>
      </c>
      <c r="H652">
        <v>506.94</v>
      </c>
      <c r="I652">
        <v>203.86</v>
      </c>
      <c r="J652">
        <v>9</v>
      </c>
      <c r="K652">
        <v>417</v>
      </c>
      <c r="L652">
        <v>20179</v>
      </c>
      <c r="M652" t="s">
        <v>18</v>
      </c>
      <c r="N652">
        <v>47352</v>
      </c>
      <c r="O652">
        <v>276</v>
      </c>
      <c r="P652">
        <v>33704.629999999997</v>
      </c>
      <c r="Q652">
        <v>3</v>
      </c>
    </row>
    <row r="653" spans="1:17" hidden="1" outlineLevel="2" collapsed="1" x14ac:dyDescent="0.2">
      <c r="B653">
        <v>185</v>
      </c>
      <c r="C653" t="s">
        <v>15</v>
      </c>
      <c r="D653">
        <v>2007</v>
      </c>
      <c r="E653">
        <v>2</v>
      </c>
      <c r="F653">
        <v>78</v>
      </c>
      <c r="G653">
        <v>339.72</v>
      </c>
      <c r="H653">
        <v>399.21</v>
      </c>
      <c r="I653">
        <v>153.58000000000001</v>
      </c>
      <c r="J653">
        <v>9</v>
      </c>
      <c r="K653">
        <v>417</v>
      </c>
      <c r="L653">
        <v>20179</v>
      </c>
      <c r="M653" t="s">
        <v>18</v>
      </c>
      <c r="N653">
        <v>47352</v>
      </c>
      <c r="O653">
        <v>276</v>
      </c>
      <c r="P653">
        <v>33704.629999999997</v>
      </c>
    </row>
    <row r="654" spans="1:17" hidden="1" outlineLevel="2" x14ac:dyDescent="0.2">
      <c r="B654">
        <v>185</v>
      </c>
      <c r="C654" t="s">
        <v>15</v>
      </c>
      <c r="D654">
        <v>2007</v>
      </c>
      <c r="E654">
        <v>3</v>
      </c>
      <c r="F654">
        <v>112</v>
      </c>
      <c r="G654">
        <v>502.71</v>
      </c>
      <c r="H654">
        <v>590.75</v>
      </c>
      <c r="I654">
        <v>236.16</v>
      </c>
      <c r="J654">
        <v>9</v>
      </c>
      <c r="K654">
        <v>417</v>
      </c>
      <c r="L654">
        <v>20179</v>
      </c>
      <c r="M654" t="s">
        <v>18</v>
      </c>
      <c r="N654">
        <v>47352</v>
      </c>
      <c r="O654">
        <v>276</v>
      </c>
      <c r="P654">
        <v>33704.629999999997</v>
      </c>
      <c r="Q654">
        <v>3</v>
      </c>
    </row>
    <row r="655" spans="1:17" hidden="1" outlineLevel="2" x14ac:dyDescent="0.2">
      <c r="B655">
        <v>185</v>
      </c>
      <c r="C655" t="s">
        <v>15</v>
      </c>
      <c r="D655">
        <v>2007</v>
      </c>
      <c r="E655">
        <v>4</v>
      </c>
      <c r="F655">
        <v>103</v>
      </c>
      <c r="G655">
        <v>398.21</v>
      </c>
      <c r="H655">
        <v>467.91</v>
      </c>
      <c r="I655">
        <v>173.3</v>
      </c>
      <c r="J655">
        <v>9</v>
      </c>
      <c r="K655">
        <v>417</v>
      </c>
      <c r="L655">
        <v>20179</v>
      </c>
      <c r="M655" t="s">
        <v>18</v>
      </c>
      <c r="N655">
        <v>47352</v>
      </c>
      <c r="O655">
        <v>276</v>
      </c>
      <c r="P655">
        <v>33704.629999999997</v>
      </c>
      <c r="Q655">
        <v>3</v>
      </c>
    </row>
    <row r="656" spans="1:17" hidden="1" outlineLevel="2" x14ac:dyDescent="0.2">
      <c r="B656">
        <v>185</v>
      </c>
      <c r="C656" t="s">
        <v>15</v>
      </c>
      <c r="D656">
        <v>2007</v>
      </c>
      <c r="E656">
        <v>5</v>
      </c>
      <c r="F656">
        <v>245</v>
      </c>
      <c r="G656">
        <v>1089.51</v>
      </c>
      <c r="H656">
        <v>1280.24</v>
      </c>
      <c r="I656">
        <v>383.7</v>
      </c>
      <c r="J656">
        <v>9</v>
      </c>
      <c r="K656">
        <v>417</v>
      </c>
      <c r="L656">
        <v>20179</v>
      </c>
      <c r="M656" t="s">
        <v>18</v>
      </c>
      <c r="N656">
        <v>47352</v>
      </c>
      <c r="O656">
        <v>276</v>
      </c>
      <c r="P656">
        <v>33704.629999999997</v>
      </c>
      <c r="Q656">
        <v>3</v>
      </c>
    </row>
    <row r="657" spans="1:17" hidden="1" outlineLevel="2" x14ac:dyDescent="0.2">
      <c r="B657">
        <v>185</v>
      </c>
      <c r="C657" t="s">
        <v>15</v>
      </c>
      <c r="D657">
        <v>2007</v>
      </c>
      <c r="E657">
        <v>6</v>
      </c>
      <c r="F657">
        <v>289</v>
      </c>
      <c r="G657">
        <v>1254.6500000000001</v>
      </c>
      <c r="H657">
        <v>1474.23</v>
      </c>
      <c r="I657">
        <v>540.79999999999995</v>
      </c>
      <c r="J657">
        <v>9</v>
      </c>
      <c r="K657">
        <v>417</v>
      </c>
      <c r="L657">
        <v>20179</v>
      </c>
      <c r="M657" t="s">
        <v>18</v>
      </c>
      <c r="N657">
        <v>47352</v>
      </c>
      <c r="O657">
        <v>276</v>
      </c>
      <c r="P657">
        <v>33704.629999999997</v>
      </c>
      <c r="Q657">
        <v>3</v>
      </c>
    </row>
    <row r="658" spans="1:17" hidden="1" outlineLevel="2" x14ac:dyDescent="0.2">
      <c r="B658">
        <v>185</v>
      </c>
      <c r="C658" t="s">
        <v>15</v>
      </c>
      <c r="D658">
        <v>2007</v>
      </c>
      <c r="E658">
        <v>7</v>
      </c>
      <c r="F658">
        <v>161</v>
      </c>
      <c r="G658">
        <v>677.64</v>
      </c>
      <c r="H658">
        <v>796.23</v>
      </c>
      <c r="I658">
        <v>303.95999999999998</v>
      </c>
      <c r="J658">
        <v>9</v>
      </c>
      <c r="K658">
        <v>417</v>
      </c>
      <c r="L658">
        <v>20179</v>
      </c>
      <c r="M658" t="s">
        <v>18</v>
      </c>
      <c r="N658">
        <v>47352</v>
      </c>
      <c r="O658">
        <v>276</v>
      </c>
      <c r="P658">
        <v>33704.629999999997</v>
      </c>
      <c r="Q658">
        <v>3</v>
      </c>
    </row>
    <row r="659" spans="1:17" hidden="1" outlineLevel="2" x14ac:dyDescent="0.2">
      <c r="B659">
        <v>185</v>
      </c>
      <c r="C659" t="s">
        <v>15</v>
      </c>
      <c r="D659">
        <v>2007</v>
      </c>
      <c r="E659">
        <v>8</v>
      </c>
      <c r="F659">
        <v>165</v>
      </c>
      <c r="G659">
        <v>736.48</v>
      </c>
      <c r="H659">
        <v>865.48</v>
      </c>
      <c r="I659">
        <v>217.85</v>
      </c>
      <c r="J659">
        <v>9</v>
      </c>
      <c r="K659">
        <v>417</v>
      </c>
      <c r="L659">
        <v>20179</v>
      </c>
      <c r="M659" t="s">
        <v>18</v>
      </c>
      <c r="N659">
        <v>47352</v>
      </c>
      <c r="O659">
        <v>276</v>
      </c>
      <c r="P659">
        <v>33704.629999999997</v>
      </c>
      <c r="Q659">
        <v>3</v>
      </c>
    </row>
    <row r="660" spans="1:17" hidden="1" outlineLevel="2" x14ac:dyDescent="0.2">
      <c r="B660">
        <v>185</v>
      </c>
      <c r="C660" t="s">
        <v>15</v>
      </c>
      <c r="D660">
        <v>2007</v>
      </c>
      <c r="E660">
        <v>9</v>
      </c>
      <c r="F660">
        <v>256</v>
      </c>
      <c r="G660">
        <v>1057.3699999999999</v>
      </c>
      <c r="H660">
        <v>1242.51</v>
      </c>
      <c r="I660">
        <v>317.13</v>
      </c>
      <c r="J660">
        <v>9</v>
      </c>
      <c r="K660">
        <v>417</v>
      </c>
      <c r="L660">
        <v>20179</v>
      </c>
      <c r="M660" t="s">
        <v>18</v>
      </c>
      <c r="N660">
        <v>47352</v>
      </c>
      <c r="O660">
        <v>276</v>
      </c>
      <c r="P660">
        <v>33704.629999999997</v>
      </c>
      <c r="Q660">
        <v>3</v>
      </c>
    </row>
    <row r="661" spans="1:17" hidden="1" outlineLevel="2" x14ac:dyDescent="0.2">
      <c r="B661">
        <v>185</v>
      </c>
      <c r="C661" t="s">
        <v>15</v>
      </c>
      <c r="D661">
        <v>2007</v>
      </c>
      <c r="E661">
        <v>10</v>
      </c>
      <c r="F661">
        <v>731</v>
      </c>
      <c r="G661">
        <v>3001.96</v>
      </c>
      <c r="H661">
        <v>3527.47</v>
      </c>
      <c r="I661">
        <v>1020.27</v>
      </c>
      <c r="J661">
        <v>9</v>
      </c>
      <c r="K661">
        <v>417</v>
      </c>
      <c r="L661">
        <v>20179</v>
      </c>
      <c r="M661" t="s">
        <v>18</v>
      </c>
      <c r="N661">
        <v>47352</v>
      </c>
      <c r="O661">
        <v>276</v>
      </c>
      <c r="P661">
        <v>33704.629999999997</v>
      </c>
      <c r="Q661">
        <v>3</v>
      </c>
    </row>
    <row r="662" spans="1:17" hidden="1" outlineLevel="2" collapsed="1" x14ac:dyDescent="0.2">
      <c r="B662">
        <v>185</v>
      </c>
      <c r="C662" t="s">
        <v>15</v>
      </c>
      <c r="D662">
        <v>2007</v>
      </c>
      <c r="E662">
        <v>11</v>
      </c>
      <c r="F662">
        <v>430</v>
      </c>
      <c r="G662">
        <v>1844.71</v>
      </c>
      <c r="H662">
        <v>2167.73</v>
      </c>
      <c r="I662">
        <v>574.01</v>
      </c>
      <c r="J662">
        <v>9</v>
      </c>
      <c r="K662">
        <v>417</v>
      </c>
      <c r="L662">
        <v>20179</v>
      </c>
      <c r="M662" t="s">
        <v>18</v>
      </c>
      <c r="N662">
        <v>47352</v>
      </c>
      <c r="O662">
        <v>276</v>
      </c>
      <c r="P662">
        <v>33704.629999999997</v>
      </c>
    </row>
    <row r="663" spans="1:17" hidden="1" outlineLevel="2" x14ac:dyDescent="0.2">
      <c r="B663">
        <v>185</v>
      </c>
      <c r="C663" t="s">
        <v>15</v>
      </c>
      <c r="D663">
        <v>2007</v>
      </c>
      <c r="E663">
        <v>12</v>
      </c>
      <c r="F663">
        <v>233</v>
      </c>
      <c r="G663">
        <v>1010.22</v>
      </c>
      <c r="H663">
        <v>1187.1300000000001</v>
      </c>
      <c r="I663">
        <v>334.04</v>
      </c>
      <c r="J663">
        <v>9</v>
      </c>
      <c r="K663">
        <v>417</v>
      </c>
      <c r="L663">
        <v>20179</v>
      </c>
      <c r="M663" t="s">
        <v>18</v>
      </c>
      <c r="N663">
        <v>47352</v>
      </c>
      <c r="O663">
        <v>276</v>
      </c>
      <c r="P663">
        <v>33704.629999999997</v>
      </c>
      <c r="Q663">
        <v>2</v>
      </c>
    </row>
    <row r="664" spans="1:17" outlineLevel="1" collapsed="1" x14ac:dyDescent="0.2">
      <c r="A664" s="1" t="s">
        <v>54</v>
      </c>
      <c r="B664">
        <f>SUBTOTAL(3,B652:B663)</f>
        <v>12</v>
      </c>
      <c r="Q664">
        <v>2</v>
      </c>
    </row>
    <row r="665" spans="1:17" hidden="1" outlineLevel="2" x14ac:dyDescent="0.2">
      <c r="B665">
        <v>193</v>
      </c>
      <c r="C665" t="s">
        <v>15</v>
      </c>
      <c r="D665">
        <v>2007</v>
      </c>
      <c r="E665">
        <v>1</v>
      </c>
      <c r="F665">
        <v>119</v>
      </c>
      <c r="G665">
        <v>445.12</v>
      </c>
      <c r="H665">
        <v>522.98</v>
      </c>
      <c r="I665">
        <v>201.89</v>
      </c>
      <c r="J665">
        <v>12</v>
      </c>
      <c r="K665">
        <v>676</v>
      </c>
      <c r="L665">
        <v>30737</v>
      </c>
      <c r="M665" t="s">
        <v>18</v>
      </c>
      <c r="N665">
        <v>65967</v>
      </c>
      <c r="O665">
        <v>399.2</v>
      </c>
      <c r="P665">
        <v>41252.379999999997</v>
      </c>
      <c r="Q665">
        <v>2</v>
      </c>
    </row>
    <row r="666" spans="1:17" hidden="1" outlineLevel="2" x14ac:dyDescent="0.2">
      <c r="B666">
        <v>193</v>
      </c>
      <c r="C666" t="s">
        <v>15</v>
      </c>
      <c r="D666">
        <v>2007</v>
      </c>
      <c r="E666">
        <v>2</v>
      </c>
      <c r="F666">
        <v>93</v>
      </c>
      <c r="G666">
        <v>297.05</v>
      </c>
      <c r="H666">
        <v>349.07</v>
      </c>
      <c r="I666">
        <v>131.44</v>
      </c>
      <c r="J666">
        <v>12</v>
      </c>
      <c r="K666">
        <v>676</v>
      </c>
      <c r="L666">
        <v>30737</v>
      </c>
      <c r="M666" t="s">
        <v>18</v>
      </c>
      <c r="N666">
        <v>65967</v>
      </c>
      <c r="O666">
        <v>399.2</v>
      </c>
      <c r="P666">
        <v>41252.379999999997</v>
      </c>
      <c r="Q666">
        <v>2</v>
      </c>
    </row>
    <row r="667" spans="1:17" hidden="1" outlineLevel="2" x14ac:dyDescent="0.2">
      <c r="B667">
        <v>193</v>
      </c>
      <c r="C667" t="s">
        <v>15</v>
      </c>
      <c r="D667">
        <v>2007</v>
      </c>
      <c r="E667">
        <v>3</v>
      </c>
      <c r="F667">
        <v>80</v>
      </c>
      <c r="G667">
        <v>324.89</v>
      </c>
      <c r="H667">
        <v>381.78</v>
      </c>
      <c r="I667">
        <v>135.88</v>
      </c>
      <c r="J667">
        <v>12</v>
      </c>
      <c r="K667">
        <v>676</v>
      </c>
      <c r="L667">
        <v>30737</v>
      </c>
      <c r="M667" t="s">
        <v>18</v>
      </c>
      <c r="N667">
        <v>65967</v>
      </c>
      <c r="O667">
        <v>399.2</v>
      </c>
      <c r="P667">
        <v>41252.379999999997</v>
      </c>
      <c r="Q667">
        <v>2</v>
      </c>
    </row>
    <row r="668" spans="1:17" hidden="1" outlineLevel="2" x14ac:dyDescent="0.2">
      <c r="B668">
        <v>193</v>
      </c>
      <c r="C668" t="s">
        <v>15</v>
      </c>
      <c r="D668">
        <v>2007</v>
      </c>
      <c r="E668">
        <v>4</v>
      </c>
      <c r="F668">
        <v>152</v>
      </c>
      <c r="G668">
        <v>644.59</v>
      </c>
      <c r="H668">
        <v>757.43</v>
      </c>
      <c r="I668">
        <v>329.87</v>
      </c>
      <c r="J668">
        <v>12</v>
      </c>
      <c r="K668">
        <v>676</v>
      </c>
      <c r="L668">
        <v>30737</v>
      </c>
      <c r="M668" t="s">
        <v>18</v>
      </c>
      <c r="N668">
        <v>65967</v>
      </c>
      <c r="O668">
        <v>399.2</v>
      </c>
      <c r="P668">
        <v>41252.379999999997</v>
      </c>
      <c r="Q668">
        <v>2</v>
      </c>
    </row>
    <row r="669" spans="1:17" hidden="1" outlineLevel="2" x14ac:dyDescent="0.2">
      <c r="B669">
        <v>193</v>
      </c>
      <c r="C669" t="s">
        <v>15</v>
      </c>
      <c r="D669">
        <v>2007</v>
      </c>
      <c r="E669">
        <v>5</v>
      </c>
      <c r="F669">
        <v>254</v>
      </c>
      <c r="G669">
        <v>971.92</v>
      </c>
      <c r="H669">
        <v>1142.01</v>
      </c>
      <c r="I669">
        <v>352.73</v>
      </c>
      <c r="J669">
        <v>12</v>
      </c>
      <c r="K669">
        <v>676</v>
      </c>
      <c r="L669">
        <v>30737</v>
      </c>
      <c r="M669" t="s">
        <v>18</v>
      </c>
      <c r="N669">
        <v>65967</v>
      </c>
      <c r="O669">
        <v>399.2</v>
      </c>
      <c r="P669">
        <v>41252.379999999997</v>
      </c>
      <c r="Q669">
        <v>2</v>
      </c>
    </row>
    <row r="670" spans="1:17" hidden="1" outlineLevel="2" x14ac:dyDescent="0.2">
      <c r="B670">
        <v>193</v>
      </c>
      <c r="C670" t="s">
        <v>15</v>
      </c>
      <c r="D670">
        <v>2007</v>
      </c>
      <c r="E670">
        <v>6</v>
      </c>
      <c r="F670">
        <v>264</v>
      </c>
      <c r="G670">
        <v>1086.58</v>
      </c>
      <c r="H670">
        <v>1276.7</v>
      </c>
      <c r="I670">
        <v>501.97</v>
      </c>
      <c r="J670">
        <v>12</v>
      </c>
      <c r="K670">
        <v>676</v>
      </c>
      <c r="L670">
        <v>30737</v>
      </c>
      <c r="M670" t="s">
        <v>18</v>
      </c>
      <c r="N670">
        <v>65967</v>
      </c>
      <c r="O670">
        <v>399.2</v>
      </c>
      <c r="P670">
        <v>41252.379999999997</v>
      </c>
      <c r="Q670">
        <v>2</v>
      </c>
    </row>
    <row r="671" spans="1:17" hidden="1" outlineLevel="2" x14ac:dyDescent="0.2">
      <c r="B671">
        <v>193</v>
      </c>
      <c r="C671" t="s">
        <v>15</v>
      </c>
      <c r="D671">
        <v>2007</v>
      </c>
      <c r="E671">
        <v>7</v>
      </c>
      <c r="F671">
        <v>153</v>
      </c>
      <c r="G671">
        <v>629.89</v>
      </c>
      <c r="H671">
        <v>740.1</v>
      </c>
      <c r="I671">
        <v>251.48</v>
      </c>
      <c r="J671">
        <v>12</v>
      </c>
      <c r="K671">
        <v>676</v>
      </c>
      <c r="L671">
        <v>30737</v>
      </c>
      <c r="M671" t="s">
        <v>18</v>
      </c>
      <c r="N671">
        <v>65967</v>
      </c>
      <c r="O671">
        <v>399.2</v>
      </c>
      <c r="P671">
        <v>41252.379999999997</v>
      </c>
      <c r="Q671">
        <v>2</v>
      </c>
    </row>
    <row r="672" spans="1:17" hidden="1" outlineLevel="2" x14ac:dyDescent="0.2">
      <c r="B672">
        <v>193</v>
      </c>
      <c r="C672" t="s">
        <v>15</v>
      </c>
      <c r="D672">
        <v>2007</v>
      </c>
      <c r="E672">
        <v>8</v>
      </c>
      <c r="F672">
        <v>218</v>
      </c>
      <c r="G672">
        <v>823.14</v>
      </c>
      <c r="H672">
        <v>967.29</v>
      </c>
      <c r="I672">
        <v>291.55</v>
      </c>
      <c r="J672">
        <v>12</v>
      </c>
      <c r="K672">
        <v>676</v>
      </c>
      <c r="L672">
        <v>30737</v>
      </c>
      <c r="M672" t="s">
        <v>18</v>
      </c>
      <c r="N672">
        <v>65967</v>
      </c>
      <c r="O672">
        <v>399.2</v>
      </c>
      <c r="P672">
        <v>41252.379999999997</v>
      </c>
      <c r="Q672">
        <v>2</v>
      </c>
    </row>
    <row r="673" spans="1:17" hidden="1" outlineLevel="2" x14ac:dyDescent="0.2">
      <c r="B673">
        <v>193</v>
      </c>
      <c r="C673" t="s">
        <v>15</v>
      </c>
      <c r="D673">
        <v>2007</v>
      </c>
      <c r="E673">
        <v>9</v>
      </c>
      <c r="F673">
        <v>309</v>
      </c>
      <c r="G673">
        <v>1244</v>
      </c>
      <c r="H673">
        <v>1461.79</v>
      </c>
      <c r="I673">
        <v>490.87</v>
      </c>
      <c r="J673">
        <v>12</v>
      </c>
      <c r="K673">
        <v>676</v>
      </c>
      <c r="L673">
        <v>30737</v>
      </c>
      <c r="M673" t="s">
        <v>18</v>
      </c>
      <c r="N673">
        <v>65967</v>
      </c>
      <c r="O673">
        <v>399.2</v>
      </c>
      <c r="P673">
        <v>41252.379999999997</v>
      </c>
      <c r="Q673">
        <v>2</v>
      </c>
    </row>
    <row r="674" spans="1:17" hidden="1" outlineLevel="2" x14ac:dyDescent="0.2">
      <c r="B674">
        <v>193</v>
      </c>
      <c r="C674" t="s">
        <v>15</v>
      </c>
      <c r="D674">
        <v>2007</v>
      </c>
      <c r="E674">
        <v>10</v>
      </c>
      <c r="F674">
        <v>738</v>
      </c>
      <c r="G674">
        <v>2910.73</v>
      </c>
      <c r="H674">
        <v>3420.24</v>
      </c>
      <c r="I674">
        <v>931.83</v>
      </c>
      <c r="J674">
        <v>12</v>
      </c>
      <c r="K674">
        <v>676</v>
      </c>
      <c r="L674">
        <v>30737</v>
      </c>
      <c r="M674" t="s">
        <v>18</v>
      </c>
      <c r="N674">
        <v>65967</v>
      </c>
      <c r="O674">
        <v>399.2</v>
      </c>
      <c r="P674">
        <v>41252.379999999997</v>
      </c>
      <c r="Q674">
        <v>2</v>
      </c>
    </row>
    <row r="675" spans="1:17" hidden="1" outlineLevel="2" collapsed="1" x14ac:dyDescent="0.2">
      <c r="B675">
        <v>193</v>
      </c>
      <c r="C675" t="s">
        <v>15</v>
      </c>
      <c r="D675">
        <v>2007</v>
      </c>
      <c r="E675">
        <v>11</v>
      </c>
      <c r="F675">
        <v>439</v>
      </c>
      <c r="G675">
        <v>1510.98</v>
      </c>
      <c r="H675">
        <v>1775.5</v>
      </c>
      <c r="I675">
        <v>418.14</v>
      </c>
      <c r="J675">
        <v>12</v>
      </c>
      <c r="K675">
        <v>676</v>
      </c>
      <c r="L675">
        <v>30737</v>
      </c>
      <c r="M675" t="s">
        <v>18</v>
      </c>
      <c r="N675">
        <v>65967</v>
      </c>
      <c r="O675">
        <v>399.2</v>
      </c>
      <c r="P675">
        <v>41252.379999999997</v>
      </c>
    </row>
    <row r="676" spans="1:17" hidden="1" outlineLevel="2" x14ac:dyDescent="0.2">
      <c r="B676">
        <v>193</v>
      </c>
      <c r="C676" t="s">
        <v>15</v>
      </c>
      <c r="D676">
        <v>2007</v>
      </c>
      <c r="E676">
        <v>12</v>
      </c>
      <c r="F676">
        <v>260</v>
      </c>
      <c r="G676">
        <v>1034.6500000000001</v>
      </c>
      <c r="H676">
        <v>1215.69</v>
      </c>
      <c r="I676">
        <v>396.98</v>
      </c>
      <c r="J676">
        <v>12</v>
      </c>
      <c r="K676">
        <v>676</v>
      </c>
      <c r="L676">
        <v>30737</v>
      </c>
      <c r="M676" t="s">
        <v>18</v>
      </c>
      <c r="N676">
        <v>65967</v>
      </c>
      <c r="O676">
        <v>399.2</v>
      </c>
      <c r="P676">
        <v>41252.379999999997</v>
      </c>
      <c r="Q676">
        <v>3</v>
      </c>
    </row>
    <row r="677" spans="1:17" outlineLevel="1" collapsed="1" x14ac:dyDescent="0.2">
      <c r="A677" s="1" t="s">
        <v>56</v>
      </c>
      <c r="B677">
        <f>SUBTOTAL(3,B665:B676)</f>
        <v>12</v>
      </c>
      <c r="Q677">
        <v>3</v>
      </c>
    </row>
    <row r="678" spans="1:17" hidden="1" outlineLevel="2" x14ac:dyDescent="0.2">
      <c r="B678">
        <v>283</v>
      </c>
      <c r="C678" t="s">
        <v>15</v>
      </c>
      <c r="D678">
        <v>2007</v>
      </c>
      <c r="E678">
        <v>1</v>
      </c>
      <c r="F678">
        <v>57</v>
      </c>
      <c r="G678">
        <v>227.91</v>
      </c>
      <c r="H678">
        <v>267.83</v>
      </c>
      <c r="I678">
        <v>113.82</v>
      </c>
      <c r="J678">
        <v>7</v>
      </c>
      <c r="K678">
        <v>505</v>
      </c>
      <c r="L678">
        <v>20567</v>
      </c>
      <c r="M678" t="s">
        <v>18</v>
      </c>
      <c r="N678">
        <v>63144</v>
      </c>
      <c r="O678">
        <v>276.2</v>
      </c>
      <c r="P678">
        <v>29250.959999999999</v>
      </c>
      <c r="Q678">
        <v>3</v>
      </c>
    </row>
    <row r="679" spans="1:17" hidden="1" outlineLevel="2" x14ac:dyDescent="0.2">
      <c r="B679">
        <v>283</v>
      </c>
      <c r="C679" t="s">
        <v>15</v>
      </c>
      <c r="D679">
        <v>2007</v>
      </c>
      <c r="E679">
        <v>2</v>
      </c>
      <c r="F679">
        <v>90</v>
      </c>
      <c r="G679">
        <v>348.4</v>
      </c>
      <c r="H679">
        <v>409.35</v>
      </c>
      <c r="I679">
        <v>174.58</v>
      </c>
      <c r="J679">
        <v>7</v>
      </c>
      <c r="K679">
        <v>505</v>
      </c>
      <c r="L679">
        <v>20567</v>
      </c>
      <c r="M679" t="s">
        <v>18</v>
      </c>
      <c r="N679">
        <v>63144</v>
      </c>
      <c r="O679">
        <v>276.2</v>
      </c>
      <c r="P679">
        <v>29250.959999999999</v>
      </c>
      <c r="Q679">
        <v>3</v>
      </c>
    </row>
    <row r="680" spans="1:17" hidden="1" outlineLevel="2" x14ac:dyDescent="0.2">
      <c r="B680">
        <v>283</v>
      </c>
      <c r="C680" t="s">
        <v>15</v>
      </c>
      <c r="D680">
        <v>2007</v>
      </c>
      <c r="E680">
        <v>3</v>
      </c>
      <c r="F680">
        <v>69</v>
      </c>
      <c r="G680">
        <v>301.32</v>
      </c>
      <c r="H680">
        <v>354.04</v>
      </c>
      <c r="I680">
        <v>153.88999999999999</v>
      </c>
      <c r="J680">
        <v>7</v>
      </c>
      <c r="K680">
        <v>505</v>
      </c>
      <c r="L680">
        <v>20567</v>
      </c>
      <c r="M680" t="s">
        <v>18</v>
      </c>
      <c r="N680">
        <v>63144</v>
      </c>
      <c r="O680">
        <v>276.2</v>
      </c>
      <c r="P680">
        <v>29250.959999999999</v>
      </c>
      <c r="Q680">
        <v>3</v>
      </c>
    </row>
    <row r="681" spans="1:17" hidden="1" outlineLevel="2" x14ac:dyDescent="0.2">
      <c r="B681">
        <v>283</v>
      </c>
      <c r="C681" t="s">
        <v>15</v>
      </c>
      <c r="D681">
        <v>2007</v>
      </c>
      <c r="E681">
        <v>4</v>
      </c>
      <c r="F681">
        <v>101</v>
      </c>
      <c r="G681">
        <v>413.49</v>
      </c>
      <c r="H681">
        <v>485.95</v>
      </c>
      <c r="I681">
        <v>188.74</v>
      </c>
      <c r="J681">
        <v>7</v>
      </c>
      <c r="K681">
        <v>505</v>
      </c>
      <c r="L681">
        <v>20567</v>
      </c>
      <c r="M681" t="s">
        <v>18</v>
      </c>
      <c r="N681">
        <v>63144</v>
      </c>
      <c r="O681">
        <v>276.2</v>
      </c>
      <c r="P681">
        <v>29250.959999999999</v>
      </c>
      <c r="Q681">
        <v>3</v>
      </c>
    </row>
    <row r="682" spans="1:17" hidden="1" outlineLevel="2" x14ac:dyDescent="0.2">
      <c r="B682">
        <v>283</v>
      </c>
      <c r="C682" t="s">
        <v>15</v>
      </c>
      <c r="D682">
        <v>2007</v>
      </c>
      <c r="E682">
        <v>5</v>
      </c>
      <c r="F682">
        <v>101</v>
      </c>
      <c r="G682">
        <v>405.19</v>
      </c>
      <c r="H682">
        <v>476.19</v>
      </c>
      <c r="I682">
        <v>189.76</v>
      </c>
      <c r="J682">
        <v>7</v>
      </c>
      <c r="K682">
        <v>505</v>
      </c>
      <c r="L682">
        <v>20567</v>
      </c>
      <c r="M682" t="s">
        <v>18</v>
      </c>
      <c r="N682">
        <v>63144</v>
      </c>
      <c r="O682">
        <v>276.2</v>
      </c>
      <c r="P682">
        <v>29250.959999999999</v>
      </c>
      <c r="Q682">
        <v>3</v>
      </c>
    </row>
    <row r="683" spans="1:17" hidden="1" outlineLevel="2" x14ac:dyDescent="0.2">
      <c r="B683">
        <v>283</v>
      </c>
      <c r="C683" t="s">
        <v>15</v>
      </c>
      <c r="D683">
        <v>2007</v>
      </c>
      <c r="E683">
        <v>6</v>
      </c>
      <c r="F683">
        <v>145</v>
      </c>
      <c r="G683">
        <v>633.34</v>
      </c>
      <c r="H683">
        <v>744.27</v>
      </c>
      <c r="I683">
        <v>286.06</v>
      </c>
      <c r="J683">
        <v>7</v>
      </c>
      <c r="K683">
        <v>505</v>
      </c>
      <c r="L683">
        <v>20567</v>
      </c>
      <c r="M683" t="s">
        <v>18</v>
      </c>
      <c r="N683">
        <v>63144</v>
      </c>
      <c r="O683">
        <v>276.2</v>
      </c>
      <c r="P683">
        <v>29250.959999999999</v>
      </c>
      <c r="Q683">
        <v>3</v>
      </c>
    </row>
    <row r="684" spans="1:17" hidden="1" outlineLevel="2" x14ac:dyDescent="0.2">
      <c r="B684">
        <v>283</v>
      </c>
      <c r="C684" t="s">
        <v>15</v>
      </c>
      <c r="D684">
        <v>2007</v>
      </c>
      <c r="E684">
        <v>7</v>
      </c>
      <c r="F684">
        <v>97</v>
      </c>
      <c r="G684">
        <v>459.75</v>
      </c>
      <c r="H684">
        <v>540.23</v>
      </c>
      <c r="I684">
        <v>271.69</v>
      </c>
      <c r="J684">
        <v>7</v>
      </c>
      <c r="K684">
        <v>505</v>
      </c>
      <c r="L684">
        <v>20567</v>
      </c>
      <c r="M684" t="s">
        <v>18</v>
      </c>
      <c r="N684">
        <v>63144</v>
      </c>
      <c r="O684">
        <v>276.2</v>
      </c>
      <c r="P684">
        <v>29250.959999999999</v>
      </c>
      <c r="Q684">
        <v>3</v>
      </c>
    </row>
    <row r="685" spans="1:17" hidden="1" outlineLevel="2" x14ac:dyDescent="0.2">
      <c r="B685">
        <v>283</v>
      </c>
      <c r="C685" t="s">
        <v>15</v>
      </c>
      <c r="D685">
        <v>2007</v>
      </c>
      <c r="E685">
        <v>8</v>
      </c>
      <c r="F685">
        <v>116</v>
      </c>
      <c r="G685">
        <v>495.11</v>
      </c>
      <c r="H685">
        <v>581.74</v>
      </c>
      <c r="I685">
        <v>255.43</v>
      </c>
      <c r="J685">
        <v>7</v>
      </c>
      <c r="K685">
        <v>505</v>
      </c>
      <c r="L685">
        <v>20567</v>
      </c>
      <c r="M685" t="s">
        <v>18</v>
      </c>
      <c r="N685">
        <v>63144</v>
      </c>
      <c r="O685">
        <v>276.2</v>
      </c>
      <c r="P685">
        <v>29250.959999999999</v>
      </c>
      <c r="Q685">
        <v>3</v>
      </c>
    </row>
    <row r="686" spans="1:17" hidden="1" outlineLevel="2" collapsed="1" x14ac:dyDescent="0.2">
      <c r="B686">
        <v>283</v>
      </c>
      <c r="C686" t="s">
        <v>15</v>
      </c>
      <c r="D686">
        <v>2007</v>
      </c>
      <c r="E686">
        <v>9</v>
      </c>
      <c r="F686">
        <v>328</v>
      </c>
      <c r="G686">
        <v>1244.8800000000001</v>
      </c>
      <c r="H686">
        <v>1462.83</v>
      </c>
      <c r="I686">
        <v>468.65</v>
      </c>
      <c r="J686">
        <v>7</v>
      </c>
      <c r="K686">
        <v>505</v>
      </c>
      <c r="L686">
        <v>20567</v>
      </c>
      <c r="M686" t="s">
        <v>18</v>
      </c>
      <c r="N686">
        <v>63144</v>
      </c>
      <c r="O686">
        <v>276.2</v>
      </c>
      <c r="P686">
        <v>29250.959999999999</v>
      </c>
    </row>
    <row r="687" spans="1:17" hidden="1" outlineLevel="2" x14ac:dyDescent="0.2">
      <c r="B687">
        <v>283</v>
      </c>
      <c r="C687" t="s">
        <v>15</v>
      </c>
      <c r="D687">
        <v>2007</v>
      </c>
      <c r="E687">
        <v>10</v>
      </c>
      <c r="F687">
        <v>710</v>
      </c>
      <c r="G687">
        <v>2732.5</v>
      </c>
      <c r="H687">
        <v>3210.76</v>
      </c>
      <c r="I687">
        <v>937.75</v>
      </c>
      <c r="J687">
        <v>7</v>
      </c>
      <c r="K687">
        <v>505</v>
      </c>
      <c r="L687">
        <v>20567</v>
      </c>
      <c r="M687" t="s">
        <v>18</v>
      </c>
      <c r="N687">
        <v>63144</v>
      </c>
      <c r="O687">
        <v>276.2</v>
      </c>
      <c r="P687">
        <v>29250.959999999999</v>
      </c>
      <c r="Q687">
        <v>3</v>
      </c>
    </row>
    <row r="688" spans="1:17" hidden="1" outlineLevel="2" x14ac:dyDescent="0.2">
      <c r="B688">
        <v>283</v>
      </c>
      <c r="C688" t="s">
        <v>15</v>
      </c>
      <c r="D688">
        <v>2007</v>
      </c>
      <c r="E688">
        <v>11</v>
      </c>
      <c r="F688">
        <v>274</v>
      </c>
      <c r="G688">
        <v>1027.8800000000001</v>
      </c>
      <c r="H688">
        <v>1207.9100000000001</v>
      </c>
      <c r="I688">
        <v>268.39999999999998</v>
      </c>
      <c r="J688">
        <v>7</v>
      </c>
      <c r="K688">
        <v>505</v>
      </c>
      <c r="L688">
        <v>20567</v>
      </c>
      <c r="M688" t="s">
        <v>18</v>
      </c>
      <c r="N688">
        <v>63144</v>
      </c>
      <c r="O688">
        <v>276.2</v>
      </c>
      <c r="P688">
        <v>29250.959999999999</v>
      </c>
      <c r="Q688">
        <v>3</v>
      </c>
    </row>
    <row r="689" spans="1:17" hidden="1" outlineLevel="2" x14ac:dyDescent="0.2">
      <c r="B689">
        <v>283</v>
      </c>
      <c r="C689" t="s">
        <v>15</v>
      </c>
      <c r="D689">
        <v>2007</v>
      </c>
      <c r="E689">
        <v>12</v>
      </c>
      <c r="F689">
        <v>145</v>
      </c>
      <c r="G689">
        <v>571.91</v>
      </c>
      <c r="H689">
        <v>671.98</v>
      </c>
      <c r="I689">
        <v>211.69</v>
      </c>
      <c r="J689">
        <v>7</v>
      </c>
      <c r="K689">
        <v>505</v>
      </c>
      <c r="L689">
        <v>20567</v>
      </c>
      <c r="M689" t="s">
        <v>18</v>
      </c>
      <c r="N689">
        <v>63144</v>
      </c>
      <c r="O689">
        <v>276.2</v>
      </c>
      <c r="P689">
        <v>29250.959999999999</v>
      </c>
      <c r="Q689">
        <v>3</v>
      </c>
    </row>
    <row r="690" spans="1:17" outlineLevel="1" collapsed="1" x14ac:dyDescent="0.2">
      <c r="A690" s="1" t="s">
        <v>61</v>
      </c>
      <c r="B690">
        <f>SUBTOTAL(3,B678:B689)</f>
        <v>12</v>
      </c>
    </row>
    <row r="691" spans="1:17" hidden="1" outlineLevel="2" x14ac:dyDescent="0.2">
      <c r="B691">
        <v>331</v>
      </c>
      <c r="C691" t="s">
        <v>15</v>
      </c>
      <c r="D691">
        <v>2007</v>
      </c>
      <c r="E691">
        <v>1</v>
      </c>
      <c r="F691">
        <v>67</v>
      </c>
      <c r="G691">
        <v>298.63</v>
      </c>
      <c r="H691">
        <v>350.9</v>
      </c>
      <c r="I691">
        <v>180.77</v>
      </c>
      <c r="J691">
        <v>4</v>
      </c>
      <c r="K691">
        <v>283</v>
      </c>
      <c r="L691">
        <v>19455</v>
      </c>
      <c r="M691" t="s">
        <v>18</v>
      </c>
      <c r="N691">
        <v>21185</v>
      </c>
      <c r="O691">
        <v>184.2</v>
      </c>
      <c r="P691">
        <v>27083.47</v>
      </c>
      <c r="Q691">
        <v>2</v>
      </c>
    </row>
    <row r="692" spans="1:17" hidden="1" outlineLevel="2" x14ac:dyDescent="0.2">
      <c r="B692">
        <v>331</v>
      </c>
      <c r="C692" t="s">
        <v>15</v>
      </c>
      <c r="D692">
        <v>2007</v>
      </c>
      <c r="E692">
        <v>2</v>
      </c>
      <c r="F692">
        <v>39</v>
      </c>
      <c r="G692">
        <v>154.13</v>
      </c>
      <c r="H692">
        <v>181.11</v>
      </c>
      <c r="I692">
        <v>104.79</v>
      </c>
      <c r="J692">
        <v>4</v>
      </c>
      <c r="K692">
        <v>283</v>
      </c>
      <c r="L692">
        <v>19455</v>
      </c>
      <c r="M692" t="s">
        <v>18</v>
      </c>
      <c r="N692">
        <v>21185</v>
      </c>
      <c r="O692">
        <v>184.2</v>
      </c>
      <c r="P692">
        <v>27083.47</v>
      </c>
      <c r="Q692">
        <v>2</v>
      </c>
    </row>
    <row r="693" spans="1:17" hidden="1" outlineLevel="2" x14ac:dyDescent="0.2">
      <c r="B693">
        <v>331</v>
      </c>
      <c r="C693" t="s">
        <v>15</v>
      </c>
      <c r="D693">
        <v>2007</v>
      </c>
      <c r="E693">
        <v>3</v>
      </c>
      <c r="F693">
        <v>37</v>
      </c>
      <c r="G693">
        <v>195.3</v>
      </c>
      <c r="H693">
        <v>229.47</v>
      </c>
      <c r="I693">
        <v>108.7</v>
      </c>
      <c r="J693">
        <v>4</v>
      </c>
      <c r="K693">
        <v>283</v>
      </c>
      <c r="L693">
        <v>19455</v>
      </c>
      <c r="M693" t="s">
        <v>18</v>
      </c>
      <c r="N693">
        <v>21185</v>
      </c>
      <c r="O693">
        <v>184.2</v>
      </c>
      <c r="P693">
        <v>27083.47</v>
      </c>
      <c r="Q693">
        <v>2</v>
      </c>
    </row>
    <row r="694" spans="1:17" hidden="1" outlineLevel="2" x14ac:dyDescent="0.2">
      <c r="B694">
        <v>331</v>
      </c>
      <c r="C694" t="s">
        <v>15</v>
      </c>
      <c r="D694">
        <v>2007</v>
      </c>
      <c r="E694">
        <v>4</v>
      </c>
      <c r="F694">
        <v>77</v>
      </c>
      <c r="G694">
        <v>305.75</v>
      </c>
      <c r="H694">
        <v>359.3</v>
      </c>
      <c r="I694">
        <v>157.26</v>
      </c>
      <c r="J694">
        <v>4</v>
      </c>
      <c r="K694">
        <v>283</v>
      </c>
      <c r="L694">
        <v>19455</v>
      </c>
      <c r="M694" t="s">
        <v>18</v>
      </c>
      <c r="N694">
        <v>21185</v>
      </c>
      <c r="O694">
        <v>184.2</v>
      </c>
      <c r="P694">
        <v>27083.47</v>
      </c>
      <c r="Q694">
        <v>2</v>
      </c>
    </row>
    <row r="695" spans="1:17" hidden="1" outlineLevel="2" x14ac:dyDescent="0.2">
      <c r="B695">
        <v>331</v>
      </c>
      <c r="C695" t="s">
        <v>15</v>
      </c>
      <c r="D695">
        <v>2007</v>
      </c>
      <c r="E695">
        <v>5</v>
      </c>
      <c r="F695">
        <v>107</v>
      </c>
      <c r="G695">
        <v>399.09</v>
      </c>
      <c r="H695">
        <v>468.94</v>
      </c>
      <c r="I695">
        <v>250.86</v>
      </c>
      <c r="J695">
        <v>4</v>
      </c>
      <c r="K695">
        <v>283</v>
      </c>
      <c r="L695">
        <v>19455</v>
      </c>
      <c r="M695" t="s">
        <v>18</v>
      </c>
      <c r="N695">
        <v>21185</v>
      </c>
      <c r="O695">
        <v>184.2</v>
      </c>
      <c r="P695">
        <v>27083.47</v>
      </c>
      <c r="Q695">
        <v>2</v>
      </c>
    </row>
    <row r="696" spans="1:17" hidden="1" outlineLevel="2" x14ac:dyDescent="0.2">
      <c r="B696">
        <v>331</v>
      </c>
      <c r="C696" t="s">
        <v>15</v>
      </c>
      <c r="D696">
        <v>2007</v>
      </c>
      <c r="E696">
        <v>6</v>
      </c>
      <c r="F696">
        <v>147</v>
      </c>
      <c r="G696">
        <v>571.99</v>
      </c>
      <c r="H696">
        <v>672.14</v>
      </c>
      <c r="I696">
        <v>316.08999999999997</v>
      </c>
      <c r="J696">
        <v>4</v>
      </c>
      <c r="K696">
        <v>283</v>
      </c>
      <c r="L696">
        <v>19455</v>
      </c>
      <c r="M696" t="s">
        <v>18</v>
      </c>
      <c r="N696">
        <v>21185</v>
      </c>
      <c r="O696">
        <v>184.2</v>
      </c>
      <c r="P696">
        <v>27083.47</v>
      </c>
      <c r="Q696">
        <v>2</v>
      </c>
    </row>
    <row r="697" spans="1:17" hidden="1" outlineLevel="2" x14ac:dyDescent="0.2">
      <c r="B697">
        <v>331</v>
      </c>
      <c r="C697" t="s">
        <v>15</v>
      </c>
      <c r="D697">
        <v>2007</v>
      </c>
      <c r="E697">
        <v>7</v>
      </c>
      <c r="F697">
        <v>76</v>
      </c>
      <c r="G697">
        <v>308.06</v>
      </c>
      <c r="H697">
        <v>361.99</v>
      </c>
      <c r="I697">
        <v>189.91</v>
      </c>
      <c r="J697">
        <v>4</v>
      </c>
      <c r="K697">
        <v>283</v>
      </c>
      <c r="L697">
        <v>19455</v>
      </c>
      <c r="M697" t="s">
        <v>18</v>
      </c>
      <c r="N697">
        <v>21185</v>
      </c>
      <c r="O697">
        <v>184.2</v>
      </c>
      <c r="P697">
        <v>27083.47</v>
      </c>
      <c r="Q697">
        <v>2</v>
      </c>
    </row>
    <row r="698" spans="1:17" hidden="1" outlineLevel="2" x14ac:dyDescent="0.2">
      <c r="B698">
        <v>331</v>
      </c>
      <c r="C698" t="s">
        <v>15</v>
      </c>
      <c r="D698">
        <v>2007</v>
      </c>
      <c r="E698">
        <v>8</v>
      </c>
      <c r="F698">
        <v>68</v>
      </c>
      <c r="G698">
        <v>266.83</v>
      </c>
      <c r="H698">
        <v>313.52</v>
      </c>
      <c r="I698">
        <v>140.27000000000001</v>
      </c>
      <c r="J698">
        <v>4</v>
      </c>
      <c r="K698">
        <v>283</v>
      </c>
      <c r="L698">
        <v>19455</v>
      </c>
      <c r="M698" t="s">
        <v>18</v>
      </c>
      <c r="N698">
        <v>21185</v>
      </c>
      <c r="O698">
        <v>184.2</v>
      </c>
      <c r="P698">
        <v>27083.47</v>
      </c>
      <c r="Q698">
        <v>2</v>
      </c>
    </row>
    <row r="699" spans="1:17" hidden="1" outlineLevel="2" collapsed="1" x14ac:dyDescent="0.2">
      <c r="B699">
        <v>331</v>
      </c>
      <c r="C699" t="s">
        <v>15</v>
      </c>
      <c r="D699">
        <v>2007</v>
      </c>
      <c r="E699">
        <v>9</v>
      </c>
      <c r="F699">
        <v>271</v>
      </c>
      <c r="G699">
        <v>1096.02</v>
      </c>
      <c r="H699">
        <v>1287.78</v>
      </c>
      <c r="I699">
        <v>547.32000000000005</v>
      </c>
      <c r="J699">
        <v>4</v>
      </c>
      <c r="K699">
        <v>283</v>
      </c>
      <c r="L699">
        <v>19455</v>
      </c>
      <c r="M699" t="s">
        <v>18</v>
      </c>
      <c r="N699">
        <v>21185</v>
      </c>
      <c r="O699">
        <v>184.2</v>
      </c>
      <c r="P699">
        <v>27083.47</v>
      </c>
    </row>
    <row r="700" spans="1:17" hidden="1" outlineLevel="2" x14ac:dyDescent="0.2">
      <c r="B700">
        <v>331</v>
      </c>
      <c r="C700" t="s">
        <v>15</v>
      </c>
      <c r="D700">
        <v>2007</v>
      </c>
      <c r="E700">
        <v>10</v>
      </c>
      <c r="F700">
        <v>525</v>
      </c>
      <c r="G700">
        <v>2073.15</v>
      </c>
      <c r="H700">
        <v>2436.06</v>
      </c>
      <c r="I700">
        <v>1035.58</v>
      </c>
      <c r="J700">
        <v>4</v>
      </c>
      <c r="K700">
        <v>283</v>
      </c>
      <c r="L700">
        <v>19455</v>
      </c>
      <c r="M700" t="s">
        <v>18</v>
      </c>
      <c r="N700">
        <v>21185</v>
      </c>
      <c r="O700">
        <v>184.2</v>
      </c>
      <c r="P700">
        <v>27083.47</v>
      </c>
      <c r="Q700">
        <v>3</v>
      </c>
    </row>
    <row r="701" spans="1:17" hidden="1" outlineLevel="2" x14ac:dyDescent="0.2">
      <c r="B701">
        <v>331</v>
      </c>
      <c r="C701" t="s">
        <v>15</v>
      </c>
      <c r="D701">
        <v>2007</v>
      </c>
      <c r="E701">
        <v>11</v>
      </c>
      <c r="F701">
        <v>246</v>
      </c>
      <c r="G701">
        <v>909.78</v>
      </c>
      <c r="H701">
        <v>1068.94</v>
      </c>
      <c r="I701">
        <v>522.67999999999995</v>
      </c>
      <c r="J701">
        <v>4</v>
      </c>
      <c r="K701">
        <v>283</v>
      </c>
      <c r="L701">
        <v>19455</v>
      </c>
      <c r="M701" t="s">
        <v>18</v>
      </c>
      <c r="N701">
        <v>21185</v>
      </c>
      <c r="O701">
        <v>184.2</v>
      </c>
      <c r="P701">
        <v>27083.47</v>
      </c>
      <c r="Q701">
        <v>3</v>
      </c>
    </row>
    <row r="702" spans="1:17" hidden="1" outlineLevel="2" x14ac:dyDescent="0.2">
      <c r="B702">
        <v>331</v>
      </c>
      <c r="C702" t="s">
        <v>15</v>
      </c>
      <c r="D702">
        <v>2007</v>
      </c>
      <c r="E702">
        <v>12</v>
      </c>
      <c r="F702">
        <v>146</v>
      </c>
      <c r="G702">
        <v>546.05999999999995</v>
      </c>
      <c r="H702">
        <v>641.64</v>
      </c>
      <c r="I702">
        <v>216.91</v>
      </c>
      <c r="J702">
        <v>4</v>
      </c>
      <c r="K702">
        <v>283</v>
      </c>
      <c r="L702">
        <v>19455</v>
      </c>
      <c r="M702" t="s">
        <v>18</v>
      </c>
      <c r="N702">
        <v>21185</v>
      </c>
      <c r="O702">
        <v>184.2</v>
      </c>
      <c r="P702">
        <v>27083.47</v>
      </c>
      <c r="Q702">
        <v>3</v>
      </c>
    </row>
    <row r="703" spans="1:17" outlineLevel="1" collapsed="1" x14ac:dyDescent="0.2">
      <c r="A703" s="1" t="s">
        <v>63</v>
      </c>
      <c r="B703">
        <f>SUBTOTAL(3,B691:B702)</f>
        <v>12</v>
      </c>
      <c r="Q703">
        <v>3</v>
      </c>
    </row>
    <row r="704" spans="1:17" hidden="1" outlineLevel="2" x14ac:dyDescent="0.2">
      <c r="B704">
        <v>361</v>
      </c>
      <c r="C704" t="s">
        <v>15</v>
      </c>
      <c r="D704">
        <v>2007</v>
      </c>
      <c r="E704">
        <v>1</v>
      </c>
      <c r="F704">
        <v>19</v>
      </c>
      <c r="G704">
        <v>75.459999999999994</v>
      </c>
      <c r="H704">
        <v>88.66</v>
      </c>
      <c r="I704">
        <v>31.07</v>
      </c>
      <c r="J704">
        <v>4</v>
      </c>
      <c r="K704">
        <v>289</v>
      </c>
      <c r="L704">
        <v>11265</v>
      </c>
      <c r="M704" t="s">
        <v>18</v>
      </c>
      <c r="N704">
        <v>22939</v>
      </c>
      <c r="O704">
        <v>164.2</v>
      </c>
      <c r="P704">
        <v>15210.53</v>
      </c>
      <c r="Q704">
        <v>3</v>
      </c>
    </row>
    <row r="705" spans="1:17" hidden="1" outlineLevel="2" x14ac:dyDescent="0.2">
      <c r="B705">
        <v>361</v>
      </c>
      <c r="C705" t="s">
        <v>15</v>
      </c>
      <c r="D705">
        <v>2007</v>
      </c>
      <c r="E705">
        <v>2</v>
      </c>
      <c r="F705">
        <v>10</v>
      </c>
      <c r="G705">
        <v>36.83</v>
      </c>
      <c r="H705">
        <v>43.28</v>
      </c>
      <c r="I705">
        <v>11.81</v>
      </c>
      <c r="J705">
        <v>4</v>
      </c>
      <c r="K705">
        <v>289</v>
      </c>
      <c r="L705">
        <v>11265</v>
      </c>
      <c r="M705" t="s">
        <v>18</v>
      </c>
      <c r="N705">
        <v>22939</v>
      </c>
      <c r="O705">
        <v>164.2</v>
      </c>
      <c r="P705">
        <v>15210.53</v>
      </c>
      <c r="Q705">
        <v>3</v>
      </c>
    </row>
    <row r="706" spans="1:17" hidden="1" outlineLevel="2" x14ac:dyDescent="0.2">
      <c r="B706">
        <v>361</v>
      </c>
      <c r="C706" t="s">
        <v>15</v>
      </c>
      <c r="D706">
        <v>2007</v>
      </c>
      <c r="E706">
        <v>3</v>
      </c>
      <c r="F706">
        <v>15</v>
      </c>
      <c r="G706">
        <v>71.94</v>
      </c>
      <c r="H706">
        <v>84.52</v>
      </c>
      <c r="I706">
        <v>16.11</v>
      </c>
      <c r="J706">
        <v>4</v>
      </c>
      <c r="K706">
        <v>289</v>
      </c>
      <c r="L706">
        <v>11265</v>
      </c>
      <c r="M706" t="s">
        <v>18</v>
      </c>
      <c r="N706">
        <v>22939</v>
      </c>
      <c r="O706">
        <v>164.2</v>
      </c>
      <c r="P706">
        <v>15210.53</v>
      </c>
      <c r="Q706">
        <v>3</v>
      </c>
    </row>
    <row r="707" spans="1:17" hidden="1" outlineLevel="2" x14ac:dyDescent="0.2">
      <c r="B707">
        <v>361</v>
      </c>
      <c r="C707" t="s">
        <v>15</v>
      </c>
      <c r="D707">
        <v>2007</v>
      </c>
      <c r="E707">
        <v>4</v>
      </c>
      <c r="F707">
        <v>24</v>
      </c>
      <c r="G707">
        <v>84.69</v>
      </c>
      <c r="H707">
        <v>99.47</v>
      </c>
      <c r="I707">
        <v>56.52</v>
      </c>
      <c r="J707">
        <v>4</v>
      </c>
      <c r="K707">
        <v>289</v>
      </c>
      <c r="L707">
        <v>11265</v>
      </c>
      <c r="M707" t="s">
        <v>18</v>
      </c>
      <c r="N707">
        <v>22939</v>
      </c>
      <c r="O707">
        <v>164.2</v>
      </c>
      <c r="P707">
        <v>15210.53</v>
      </c>
      <c r="Q707">
        <v>3</v>
      </c>
    </row>
    <row r="708" spans="1:17" hidden="1" outlineLevel="2" x14ac:dyDescent="0.2">
      <c r="B708">
        <v>361</v>
      </c>
      <c r="C708" t="s">
        <v>15</v>
      </c>
      <c r="D708">
        <v>2007</v>
      </c>
      <c r="E708">
        <v>5</v>
      </c>
      <c r="F708">
        <v>80</v>
      </c>
      <c r="G708">
        <v>344.34</v>
      </c>
      <c r="H708">
        <v>404.61</v>
      </c>
      <c r="I708">
        <v>157.07</v>
      </c>
      <c r="J708">
        <v>4</v>
      </c>
      <c r="K708">
        <v>289</v>
      </c>
      <c r="L708">
        <v>11265</v>
      </c>
      <c r="M708" t="s">
        <v>18</v>
      </c>
      <c r="N708">
        <v>22939</v>
      </c>
      <c r="O708">
        <v>164.2</v>
      </c>
      <c r="P708">
        <v>15210.53</v>
      </c>
      <c r="Q708">
        <v>3</v>
      </c>
    </row>
    <row r="709" spans="1:17" hidden="1" outlineLevel="2" x14ac:dyDescent="0.2">
      <c r="B709">
        <v>361</v>
      </c>
      <c r="C709" t="s">
        <v>15</v>
      </c>
      <c r="D709">
        <v>2007</v>
      </c>
      <c r="E709">
        <v>6</v>
      </c>
      <c r="F709">
        <v>109</v>
      </c>
      <c r="G709">
        <v>497.55</v>
      </c>
      <c r="H709">
        <v>584.65</v>
      </c>
      <c r="I709">
        <v>198.45</v>
      </c>
      <c r="J709">
        <v>4</v>
      </c>
      <c r="K709">
        <v>289</v>
      </c>
      <c r="L709">
        <v>11265</v>
      </c>
      <c r="M709" t="s">
        <v>18</v>
      </c>
      <c r="N709">
        <v>22939</v>
      </c>
      <c r="O709">
        <v>164.2</v>
      </c>
      <c r="P709">
        <v>15210.53</v>
      </c>
      <c r="Q709">
        <v>3</v>
      </c>
    </row>
    <row r="710" spans="1:17" hidden="1" outlineLevel="2" x14ac:dyDescent="0.2">
      <c r="B710">
        <v>361</v>
      </c>
      <c r="C710" t="s">
        <v>15</v>
      </c>
      <c r="D710">
        <v>2007</v>
      </c>
      <c r="E710">
        <v>7</v>
      </c>
      <c r="F710">
        <v>37</v>
      </c>
      <c r="G710">
        <v>130.96</v>
      </c>
      <c r="H710">
        <v>153.88</v>
      </c>
      <c r="I710">
        <v>77.28</v>
      </c>
      <c r="J710">
        <v>4</v>
      </c>
      <c r="K710">
        <v>289</v>
      </c>
      <c r="L710">
        <v>11265</v>
      </c>
      <c r="M710" t="s">
        <v>18</v>
      </c>
      <c r="N710">
        <v>22939</v>
      </c>
      <c r="O710">
        <v>164.2</v>
      </c>
      <c r="P710">
        <v>15210.53</v>
      </c>
      <c r="Q710">
        <v>3</v>
      </c>
    </row>
    <row r="711" spans="1:17" hidden="1" outlineLevel="2" collapsed="1" x14ac:dyDescent="0.2">
      <c r="B711">
        <v>361</v>
      </c>
      <c r="C711" t="s">
        <v>15</v>
      </c>
      <c r="D711">
        <v>2007</v>
      </c>
      <c r="E711">
        <v>8</v>
      </c>
      <c r="F711">
        <v>45</v>
      </c>
      <c r="G711">
        <v>188.54</v>
      </c>
      <c r="H711">
        <v>221.58</v>
      </c>
      <c r="I711">
        <v>57.38</v>
      </c>
      <c r="J711">
        <v>4</v>
      </c>
      <c r="K711">
        <v>289</v>
      </c>
      <c r="L711">
        <v>11265</v>
      </c>
      <c r="M711" t="s">
        <v>18</v>
      </c>
      <c r="N711">
        <v>22939</v>
      </c>
      <c r="O711">
        <v>164.2</v>
      </c>
      <c r="P711">
        <v>15210.53</v>
      </c>
    </row>
    <row r="712" spans="1:17" hidden="1" outlineLevel="2" x14ac:dyDescent="0.2">
      <c r="B712">
        <v>361</v>
      </c>
      <c r="C712" t="s">
        <v>15</v>
      </c>
      <c r="D712">
        <v>2007</v>
      </c>
      <c r="E712">
        <v>9</v>
      </c>
      <c r="F712">
        <v>115</v>
      </c>
      <c r="G712">
        <v>481.95</v>
      </c>
      <c r="H712">
        <v>566.29999999999995</v>
      </c>
      <c r="I712">
        <v>206.31</v>
      </c>
      <c r="J712">
        <v>4</v>
      </c>
      <c r="K712">
        <v>289</v>
      </c>
      <c r="L712">
        <v>11265</v>
      </c>
      <c r="M712" t="s">
        <v>18</v>
      </c>
      <c r="N712">
        <v>22939</v>
      </c>
      <c r="O712">
        <v>164.2</v>
      </c>
      <c r="P712">
        <v>15210.53</v>
      </c>
      <c r="Q712">
        <v>3</v>
      </c>
    </row>
    <row r="713" spans="1:17" hidden="1" outlineLevel="2" x14ac:dyDescent="0.2">
      <c r="B713">
        <v>361</v>
      </c>
      <c r="C713" t="s">
        <v>15</v>
      </c>
      <c r="D713">
        <v>2007</v>
      </c>
      <c r="E713">
        <v>10</v>
      </c>
      <c r="F713">
        <v>419</v>
      </c>
      <c r="G713">
        <v>1675</v>
      </c>
      <c r="H713">
        <v>1968.18</v>
      </c>
      <c r="I713">
        <v>626.35</v>
      </c>
      <c r="J713">
        <v>4</v>
      </c>
      <c r="K713">
        <v>289</v>
      </c>
      <c r="L713">
        <v>11265</v>
      </c>
      <c r="M713" t="s">
        <v>18</v>
      </c>
      <c r="N713">
        <v>22939</v>
      </c>
      <c r="O713">
        <v>164.2</v>
      </c>
      <c r="P713">
        <v>15210.53</v>
      </c>
      <c r="Q713">
        <v>3</v>
      </c>
    </row>
    <row r="714" spans="1:17" hidden="1" outlineLevel="2" x14ac:dyDescent="0.2">
      <c r="B714">
        <v>361</v>
      </c>
      <c r="C714" t="s">
        <v>15</v>
      </c>
      <c r="D714">
        <v>2007</v>
      </c>
      <c r="E714">
        <v>11</v>
      </c>
      <c r="F714">
        <v>218</v>
      </c>
      <c r="G714">
        <v>836.27</v>
      </c>
      <c r="H714">
        <v>982.65</v>
      </c>
      <c r="I714">
        <v>331.94</v>
      </c>
      <c r="J714">
        <v>4</v>
      </c>
      <c r="K714">
        <v>289</v>
      </c>
      <c r="L714">
        <v>11265</v>
      </c>
      <c r="M714" t="s">
        <v>18</v>
      </c>
      <c r="N714">
        <v>22939</v>
      </c>
      <c r="O714">
        <v>164.2</v>
      </c>
      <c r="P714">
        <v>15210.53</v>
      </c>
      <c r="Q714">
        <v>3</v>
      </c>
    </row>
    <row r="715" spans="1:17" hidden="1" outlineLevel="2" x14ac:dyDescent="0.2">
      <c r="B715">
        <v>361</v>
      </c>
      <c r="C715" t="s">
        <v>15</v>
      </c>
      <c r="D715">
        <v>2007</v>
      </c>
      <c r="E715">
        <v>12</v>
      </c>
      <c r="F715">
        <v>82</v>
      </c>
      <c r="G715">
        <v>355.2</v>
      </c>
      <c r="H715">
        <v>417.38</v>
      </c>
      <c r="I715">
        <v>135.46</v>
      </c>
      <c r="J715">
        <v>4</v>
      </c>
      <c r="K715">
        <v>289</v>
      </c>
      <c r="L715">
        <v>11265</v>
      </c>
      <c r="M715" t="s">
        <v>18</v>
      </c>
      <c r="N715">
        <v>22939</v>
      </c>
      <c r="O715">
        <v>164.2</v>
      </c>
      <c r="P715">
        <v>15210.53</v>
      </c>
      <c r="Q715">
        <v>3</v>
      </c>
    </row>
    <row r="716" spans="1:17" outlineLevel="1" collapsed="1" x14ac:dyDescent="0.2">
      <c r="A716" s="1" t="s">
        <v>65</v>
      </c>
      <c r="B716">
        <f>SUBTOTAL(3,B704:B715)</f>
        <v>12</v>
      </c>
      <c r="Q716">
        <v>3</v>
      </c>
    </row>
    <row r="717" spans="1:17" hidden="1" outlineLevel="2" x14ac:dyDescent="0.2">
      <c r="B717">
        <v>421</v>
      </c>
      <c r="C717" t="s">
        <v>15</v>
      </c>
      <c r="D717">
        <v>2007</v>
      </c>
      <c r="E717">
        <v>1</v>
      </c>
      <c r="F717">
        <v>39</v>
      </c>
      <c r="G717">
        <v>141.22999999999999</v>
      </c>
      <c r="H717">
        <v>165.95</v>
      </c>
      <c r="I717">
        <v>27.6</v>
      </c>
      <c r="J717">
        <v>5</v>
      </c>
      <c r="K717">
        <v>333</v>
      </c>
      <c r="L717">
        <v>20938</v>
      </c>
      <c r="M717" t="s">
        <v>18</v>
      </c>
      <c r="N717">
        <v>53039</v>
      </c>
      <c r="O717">
        <v>209.2</v>
      </c>
      <c r="P717">
        <v>29582.79</v>
      </c>
      <c r="Q717">
        <v>3</v>
      </c>
    </row>
    <row r="718" spans="1:17" hidden="1" outlineLevel="2" x14ac:dyDescent="0.2">
      <c r="B718">
        <v>421</v>
      </c>
      <c r="C718" t="s">
        <v>15</v>
      </c>
      <c r="D718">
        <v>2007</v>
      </c>
      <c r="E718">
        <v>2</v>
      </c>
      <c r="F718">
        <v>52</v>
      </c>
      <c r="G718">
        <v>238.69</v>
      </c>
      <c r="H718">
        <v>280.48</v>
      </c>
      <c r="I718">
        <v>127.18</v>
      </c>
      <c r="J718">
        <v>5</v>
      </c>
      <c r="K718">
        <v>333</v>
      </c>
      <c r="L718">
        <v>20938</v>
      </c>
      <c r="M718" t="s">
        <v>18</v>
      </c>
      <c r="N718">
        <v>53039</v>
      </c>
      <c r="O718">
        <v>209.2</v>
      </c>
      <c r="P718">
        <v>29582.79</v>
      </c>
      <c r="Q718">
        <v>3</v>
      </c>
    </row>
    <row r="719" spans="1:17" hidden="1" outlineLevel="2" x14ac:dyDescent="0.2">
      <c r="B719">
        <v>421</v>
      </c>
      <c r="C719" t="s">
        <v>15</v>
      </c>
      <c r="D719">
        <v>2007</v>
      </c>
      <c r="E719">
        <v>3</v>
      </c>
      <c r="F719">
        <v>49</v>
      </c>
      <c r="G719">
        <v>178.88</v>
      </c>
      <c r="H719">
        <v>210.22</v>
      </c>
      <c r="I719">
        <v>74.87</v>
      </c>
      <c r="J719">
        <v>5</v>
      </c>
      <c r="K719">
        <v>333</v>
      </c>
      <c r="L719">
        <v>20938</v>
      </c>
      <c r="M719" t="s">
        <v>18</v>
      </c>
      <c r="N719">
        <v>53039</v>
      </c>
      <c r="O719">
        <v>209.2</v>
      </c>
      <c r="P719">
        <v>29582.79</v>
      </c>
      <c r="Q719">
        <v>3</v>
      </c>
    </row>
    <row r="720" spans="1:17" hidden="1" outlineLevel="2" x14ac:dyDescent="0.2">
      <c r="B720">
        <v>421</v>
      </c>
      <c r="C720" t="s">
        <v>15</v>
      </c>
      <c r="D720">
        <v>2007</v>
      </c>
      <c r="E720">
        <v>4</v>
      </c>
      <c r="F720">
        <v>100</v>
      </c>
      <c r="G720">
        <v>373.13</v>
      </c>
      <c r="H720">
        <v>438.47</v>
      </c>
      <c r="I720">
        <v>176.57</v>
      </c>
      <c r="J720">
        <v>5</v>
      </c>
      <c r="K720">
        <v>333</v>
      </c>
      <c r="L720">
        <v>20938</v>
      </c>
      <c r="M720" t="s">
        <v>18</v>
      </c>
      <c r="N720">
        <v>53039</v>
      </c>
      <c r="O720">
        <v>209.2</v>
      </c>
      <c r="P720">
        <v>29582.79</v>
      </c>
      <c r="Q720">
        <v>3</v>
      </c>
    </row>
    <row r="721" spans="1:17" hidden="1" outlineLevel="2" x14ac:dyDescent="0.2">
      <c r="B721">
        <v>421</v>
      </c>
      <c r="C721" t="s">
        <v>15</v>
      </c>
      <c r="D721">
        <v>2007</v>
      </c>
      <c r="E721">
        <v>5</v>
      </c>
      <c r="F721">
        <v>197</v>
      </c>
      <c r="G721">
        <v>850.84</v>
      </c>
      <c r="H721">
        <v>999.82</v>
      </c>
      <c r="I721">
        <v>305.11</v>
      </c>
      <c r="J721">
        <v>5</v>
      </c>
      <c r="K721">
        <v>333</v>
      </c>
      <c r="L721">
        <v>20938</v>
      </c>
      <c r="M721" t="s">
        <v>18</v>
      </c>
      <c r="N721">
        <v>53039</v>
      </c>
      <c r="O721">
        <v>209.2</v>
      </c>
      <c r="P721">
        <v>29582.79</v>
      </c>
      <c r="Q721">
        <v>3</v>
      </c>
    </row>
    <row r="722" spans="1:17" hidden="1" outlineLevel="2" x14ac:dyDescent="0.2">
      <c r="B722">
        <v>421</v>
      </c>
      <c r="C722" t="s">
        <v>15</v>
      </c>
      <c r="D722">
        <v>2007</v>
      </c>
      <c r="E722">
        <v>6</v>
      </c>
      <c r="F722">
        <v>217</v>
      </c>
      <c r="G722">
        <v>839.96</v>
      </c>
      <c r="H722">
        <v>986.96</v>
      </c>
      <c r="I722">
        <v>366.23</v>
      </c>
      <c r="J722">
        <v>5</v>
      </c>
      <c r="K722">
        <v>333</v>
      </c>
      <c r="L722">
        <v>20938</v>
      </c>
      <c r="M722" t="s">
        <v>18</v>
      </c>
      <c r="N722">
        <v>53039</v>
      </c>
      <c r="O722">
        <v>209.2</v>
      </c>
      <c r="P722">
        <v>29582.79</v>
      </c>
      <c r="Q722">
        <v>3</v>
      </c>
    </row>
    <row r="723" spans="1:17" hidden="1" outlineLevel="2" collapsed="1" x14ac:dyDescent="0.2">
      <c r="B723">
        <v>421</v>
      </c>
      <c r="C723" t="s">
        <v>15</v>
      </c>
      <c r="D723">
        <v>2007</v>
      </c>
      <c r="E723">
        <v>7</v>
      </c>
      <c r="F723">
        <v>139</v>
      </c>
      <c r="G723">
        <v>576.52</v>
      </c>
      <c r="H723">
        <v>677.49</v>
      </c>
      <c r="I723">
        <v>298.06</v>
      </c>
      <c r="J723">
        <v>5</v>
      </c>
      <c r="K723">
        <v>333</v>
      </c>
      <c r="L723">
        <v>20938</v>
      </c>
      <c r="M723" t="s">
        <v>18</v>
      </c>
      <c r="N723">
        <v>53039</v>
      </c>
      <c r="O723">
        <v>209.2</v>
      </c>
      <c r="P723">
        <v>29582.79</v>
      </c>
    </row>
    <row r="724" spans="1:17" hidden="1" outlineLevel="2" x14ac:dyDescent="0.2">
      <c r="B724">
        <v>421</v>
      </c>
      <c r="C724" t="s">
        <v>15</v>
      </c>
      <c r="D724">
        <v>2007</v>
      </c>
      <c r="E724">
        <v>8</v>
      </c>
      <c r="F724">
        <v>146</v>
      </c>
      <c r="G724">
        <v>526.67999999999995</v>
      </c>
      <c r="H724">
        <v>618.89</v>
      </c>
      <c r="I724">
        <v>239.31</v>
      </c>
      <c r="J724">
        <v>5</v>
      </c>
      <c r="K724">
        <v>333</v>
      </c>
      <c r="L724">
        <v>20938</v>
      </c>
      <c r="M724" t="s">
        <v>18</v>
      </c>
      <c r="N724">
        <v>53039</v>
      </c>
      <c r="O724">
        <v>209.2</v>
      </c>
      <c r="P724">
        <v>29582.79</v>
      </c>
      <c r="Q724">
        <v>1</v>
      </c>
    </row>
    <row r="725" spans="1:17" hidden="1" outlineLevel="2" x14ac:dyDescent="0.2">
      <c r="B725">
        <v>421</v>
      </c>
      <c r="C725" t="s">
        <v>15</v>
      </c>
      <c r="D725">
        <v>2007</v>
      </c>
      <c r="E725">
        <v>9</v>
      </c>
      <c r="F725">
        <v>301</v>
      </c>
      <c r="G725">
        <v>1080.76</v>
      </c>
      <c r="H725">
        <v>1270</v>
      </c>
      <c r="I725">
        <v>385.42</v>
      </c>
      <c r="J725">
        <v>5</v>
      </c>
      <c r="K725">
        <v>333</v>
      </c>
      <c r="L725">
        <v>20938</v>
      </c>
      <c r="M725" t="s">
        <v>18</v>
      </c>
      <c r="N725">
        <v>53039</v>
      </c>
      <c r="O725">
        <v>209.2</v>
      </c>
      <c r="P725">
        <v>29582.79</v>
      </c>
      <c r="Q725">
        <v>1</v>
      </c>
    </row>
    <row r="726" spans="1:17" hidden="1" outlineLevel="2" x14ac:dyDescent="0.2">
      <c r="B726">
        <v>421</v>
      </c>
      <c r="C726" t="s">
        <v>15</v>
      </c>
      <c r="D726">
        <v>2007</v>
      </c>
      <c r="E726">
        <v>10</v>
      </c>
      <c r="F726">
        <v>658</v>
      </c>
      <c r="G726">
        <v>2597.27</v>
      </c>
      <c r="H726">
        <v>3052.03</v>
      </c>
      <c r="I726">
        <v>1056.26</v>
      </c>
      <c r="J726">
        <v>5</v>
      </c>
      <c r="K726">
        <v>333</v>
      </c>
      <c r="L726">
        <v>20938</v>
      </c>
      <c r="M726" t="s">
        <v>18</v>
      </c>
      <c r="N726">
        <v>53039</v>
      </c>
      <c r="O726">
        <v>209.2</v>
      </c>
      <c r="P726">
        <v>29582.79</v>
      </c>
      <c r="Q726">
        <v>1</v>
      </c>
    </row>
    <row r="727" spans="1:17" hidden="1" outlineLevel="2" x14ac:dyDescent="0.2">
      <c r="B727">
        <v>421</v>
      </c>
      <c r="C727" t="s">
        <v>15</v>
      </c>
      <c r="D727">
        <v>2007</v>
      </c>
      <c r="E727">
        <v>11</v>
      </c>
      <c r="F727">
        <v>298</v>
      </c>
      <c r="G727">
        <v>1000.86</v>
      </c>
      <c r="H727">
        <v>1176.05</v>
      </c>
      <c r="I727">
        <v>400.75</v>
      </c>
      <c r="J727">
        <v>5</v>
      </c>
      <c r="K727">
        <v>333</v>
      </c>
      <c r="L727">
        <v>20938</v>
      </c>
      <c r="M727" t="s">
        <v>18</v>
      </c>
      <c r="N727">
        <v>53039</v>
      </c>
      <c r="O727">
        <v>209.2</v>
      </c>
      <c r="P727">
        <v>29582.79</v>
      </c>
      <c r="Q727">
        <v>1</v>
      </c>
    </row>
    <row r="728" spans="1:17" hidden="1" outlineLevel="2" x14ac:dyDescent="0.2">
      <c r="B728">
        <v>421</v>
      </c>
      <c r="C728" t="s">
        <v>15</v>
      </c>
      <c r="D728">
        <v>2007</v>
      </c>
      <c r="E728">
        <v>12</v>
      </c>
      <c r="F728">
        <v>152</v>
      </c>
      <c r="G728">
        <v>583.04999999999995</v>
      </c>
      <c r="H728">
        <v>685.12</v>
      </c>
      <c r="I728">
        <v>251.85</v>
      </c>
      <c r="J728">
        <v>5</v>
      </c>
      <c r="K728">
        <v>333</v>
      </c>
      <c r="L728">
        <v>20938</v>
      </c>
      <c r="M728" t="s">
        <v>18</v>
      </c>
      <c r="N728">
        <v>53039</v>
      </c>
      <c r="O728">
        <v>209.2</v>
      </c>
      <c r="P728">
        <v>29582.79</v>
      </c>
      <c r="Q728">
        <v>1</v>
      </c>
    </row>
    <row r="729" spans="1:17" outlineLevel="1" collapsed="1" x14ac:dyDescent="0.2">
      <c r="A729" s="1" t="s">
        <v>67</v>
      </c>
      <c r="B729">
        <f>SUBTOTAL(3,B717:B728)</f>
        <v>12</v>
      </c>
      <c r="Q729">
        <v>1</v>
      </c>
    </row>
    <row r="730" spans="1:17" hidden="1" outlineLevel="2" x14ac:dyDescent="0.2">
      <c r="B730">
        <v>424</v>
      </c>
      <c r="C730" t="s">
        <v>15</v>
      </c>
      <c r="D730">
        <v>2007</v>
      </c>
      <c r="E730">
        <v>1</v>
      </c>
      <c r="F730">
        <v>103</v>
      </c>
      <c r="G730">
        <v>400.8</v>
      </c>
      <c r="H730">
        <v>470.98</v>
      </c>
      <c r="I730">
        <v>143.25</v>
      </c>
      <c r="J730">
        <v>5</v>
      </c>
      <c r="K730">
        <v>339</v>
      </c>
      <c r="L730">
        <v>21866</v>
      </c>
      <c r="M730" t="s">
        <v>18</v>
      </c>
      <c r="N730">
        <v>17736</v>
      </c>
      <c r="O730">
        <v>185.2</v>
      </c>
      <c r="P730">
        <v>30592.68</v>
      </c>
      <c r="Q730">
        <v>1</v>
      </c>
    </row>
    <row r="731" spans="1:17" hidden="1" outlineLevel="2" x14ac:dyDescent="0.2">
      <c r="B731">
        <v>424</v>
      </c>
      <c r="C731" t="s">
        <v>15</v>
      </c>
      <c r="D731">
        <v>2007</v>
      </c>
      <c r="E731">
        <v>2</v>
      </c>
      <c r="F731">
        <v>104</v>
      </c>
      <c r="G731">
        <v>422.5</v>
      </c>
      <c r="H731">
        <v>496.46</v>
      </c>
      <c r="I731">
        <v>147.16999999999999</v>
      </c>
      <c r="J731">
        <v>5</v>
      </c>
      <c r="K731">
        <v>339</v>
      </c>
      <c r="L731">
        <v>21866</v>
      </c>
      <c r="M731" t="s">
        <v>18</v>
      </c>
      <c r="N731">
        <v>17736</v>
      </c>
      <c r="O731">
        <v>185.2</v>
      </c>
      <c r="P731">
        <v>30592.68</v>
      </c>
      <c r="Q731">
        <v>1</v>
      </c>
    </row>
    <row r="732" spans="1:17" hidden="1" outlineLevel="2" x14ac:dyDescent="0.2">
      <c r="B732">
        <v>424</v>
      </c>
      <c r="C732" t="s">
        <v>15</v>
      </c>
      <c r="D732">
        <v>2007</v>
      </c>
      <c r="E732">
        <v>3</v>
      </c>
      <c r="F732">
        <v>38</v>
      </c>
      <c r="G732">
        <v>200.73</v>
      </c>
      <c r="H732">
        <v>235.9</v>
      </c>
      <c r="I732">
        <v>86.68</v>
      </c>
      <c r="J732">
        <v>5</v>
      </c>
      <c r="K732">
        <v>339</v>
      </c>
      <c r="L732">
        <v>21866</v>
      </c>
      <c r="M732" t="s">
        <v>18</v>
      </c>
      <c r="N732">
        <v>17736</v>
      </c>
      <c r="O732">
        <v>185.2</v>
      </c>
      <c r="P732">
        <v>30592.68</v>
      </c>
      <c r="Q732">
        <v>1</v>
      </c>
    </row>
    <row r="733" spans="1:17" hidden="1" outlineLevel="2" x14ac:dyDescent="0.2">
      <c r="B733">
        <v>424</v>
      </c>
      <c r="C733" t="s">
        <v>15</v>
      </c>
      <c r="D733">
        <v>2007</v>
      </c>
      <c r="E733">
        <v>4</v>
      </c>
      <c r="F733">
        <v>136</v>
      </c>
      <c r="G733">
        <v>558.79999999999995</v>
      </c>
      <c r="H733">
        <v>656.67</v>
      </c>
      <c r="I733">
        <v>227.87</v>
      </c>
      <c r="J733">
        <v>5</v>
      </c>
      <c r="K733">
        <v>339</v>
      </c>
      <c r="L733">
        <v>21866</v>
      </c>
      <c r="M733" t="s">
        <v>18</v>
      </c>
      <c r="N733">
        <v>17736</v>
      </c>
      <c r="O733">
        <v>185.2</v>
      </c>
      <c r="P733">
        <v>30592.68</v>
      </c>
      <c r="Q733">
        <v>1</v>
      </c>
    </row>
    <row r="734" spans="1:17" hidden="1" outlineLevel="2" x14ac:dyDescent="0.2">
      <c r="B734">
        <v>424</v>
      </c>
      <c r="C734" t="s">
        <v>15</v>
      </c>
      <c r="D734">
        <v>2007</v>
      </c>
      <c r="E734">
        <v>5</v>
      </c>
      <c r="F734">
        <v>138</v>
      </c>
      <c r="G734">
        <v>580.4</v>
      </c>
      <c r="H734">
        <v>682.05</v>
      </c>
      <c r="I734">
        <v>180.76</v>
      </c>
      <c r="J734">
        <v>5</v>
      </c>
      <c r="K734">
        <v>339</v>
      </c>
      <c r="L734">
        <v>21866</v>
      </c>
      <c r="M734" t="s">
        <v>18</v>
      </c>
      <c r="N734">
        <v>17736</v>
      </c>
      <c r="O734">
        <v>185.2</v>
      </c>
      <c r="P734">
        <v>30592.68</v>
      </c>
      <c r="Q734">
        <v>1</v>
      </c>
    </row>
    <row r="735" spans="1:17" hidden="1" outlineLevel="2" collapsed="1" x14ac:dyDescent="0.2">
      <c r="B735">
        <v>424</v>
      </c>
      <c r="C735" t="s">
        <v>15</v>
      </c>
      <c r="D735">
        <v>2007</v>
      </c>
      <c r="E735">
        <v>6</v>
      </c>
      <c r="F735">
        <v>152</v>
      </c>
      <c r="G735">
        <v>646.74</v>
      </c>
      <c r="H735">
        <v>759.99</v>
      </c>
      <c r="I735">
        <v>270.38</v>
      </c>
      <c r="J735">
        <v>5</v>
      </c>
      <c r="K735">
        <v>339</v>
      </c>
      <c r="L735">
        <v>21866</v>
      </c>
      <c r="M735" t="s">
        <v>18</v>
      </c>
      <c r="N735">
        <v>17736</v>
      </c>
      <c r="O735">
        <v>185.2</v>
      </c>
      <c r="P735">
        <v>30592.68</v>
      </c>
    </row>
    <row r="736" spans="1:17" hidden="1" outlineLevel="2" x14ac:dyDescent="0.2">
      <c r="B736">
        <v>424</v>
      </c>
      <c r="C736" t="s">
        <v>15</v>
      </c>
      <c r="D736">
        <v>2007</v>
      </c>
      <c r="E736">
        <v>7</v>
      </c>
      <c r="F736">
        <v>135</v>
      </c>
      <c r="G736">
        <v>551.29</v>
      </c>
      <c r="H736">
        <v>647.76</v>
      </c>
      <c r="I736">
        <v>171.38</v>
      </c>
      <c r="J736">
        <v>5</v>
      </c>
      <c r="K736">
        <v>339</v>
      </c>
      <c r="L736">
        <v>21866</v>
      </c>
      <c r="M736" t="s">
        <v>18</v>
      </c>
      <c r="N736">
        <v>17736</v>
      </c>
      <c r="O736">
        <v>185.2</v>
      </c>
      <c r="P736">
        <v>30592.68</v>
      </c>
      <c r="Q736">
        <v>3</v>
      </c>
    </row>
    <row r="737" spans="1:17" hidden="1" outlineLevel="2" x14ac:dyDescent="0.2">
      <c r="B737">
        <v>424</v>
      </c>
      <c r="C737" t="s">
        <v>15</v>
      </c>
      <c r="D737">
        <v>2007</v>
      </c>
      <c r="E737">
        <v>8</v>
      </c>
      <c r="F737">
        <v>117</v>
      </c>
      <c r="G737">
        <v>456.61</v>
      </c>
      <c r="H737">
        <v>536.59</v>
      </c>
      <c r="I737">
        <v>142.41999999999999</v>
      </c>
      <c r="J737">
        <v>5</v>
      </c>
      <c r="K737">
        <v>339</v>
      </c>
      <c r="L737">
        <v>21866</v>
      </c>
      <c r="M737" t="s">
        <v>18</v>
      </c>
      <c r="N737">
        <v>17736</v>
      </c>
      <c r="O737">
        <v>185.2</v>
      </c>
      <c r="P737">
        <v>30592.68</v>
      </c>
      <c r="Q737">
        <v>3</v>
      </c>
    </row>
    <row r="738" spans="1:17" hidden="1" outlineLevel="2" x14ac:dyDescent="0.2">
      <c r="B738">
        <v>424</v>
      </c>
      <c r="C738" t="s">
        <v>15</v>
      </c>
      <c r="D738">
        <v>2007</v>
      </c>
      <c r="E738">
        <v>9</v>
      </c>
      <c r="F738">
        <v>566</v>
      </c>
      <c r="G738">
        <v>2410.41</v>
      </c>
      <c r="H738">
        <v>2832.33</v>
      </c>
      <c r="I738">
        <v>707.25</v>
      </c>
      <c r="J738">
        <v>5</v>
      </c>
      <c r="K738">
        <v>339</v>
      </c>
      <c r="L738">
        <v>21866</v>
      </c>
      <c r="M738" t="s">
        <v>18</v>
      </c>
      <c r="N738">
        <v>17736</v>
      </c>
      <c r="O738">
        <v>185.2</v>
      </c>
      <c r="P738">
        <v>30592.68</v>
      </c>
      <c r="Q738">
        <v>3</v>
      </c>
    </row>
    <row r="739" spans="1:17" hidden="1" outlineLevel="2" x14ac:dyDescent="0.2">
      <c r="B739">
        <v>424</v>
      </c>
      <c r="C739" t="s">
        <v>15</v>
      </c>
      <c r="D739">
        <v>2007</v>
      </c>
      <c r="E739">
        <v>10</v>
      </c>
      <c r="F739">
        <v>802</v>
      </c>
      <c r="G739">
        <v>3324.37</v>
      </c>
      <c r="H739">
        <v>3906.24</v>
      </c>
      <c r="I739">
        <v>1193.56</v>
      </c>
      <c r="J739">
        <v>5</v>
      </c>
      <c r="K739">
        <v>339</v>
      </c>
      <c r="L739">
        <v>21866</v>
      </c>
      <c r="M739" t="s">
        <v>18</v>
      </c>
      <c r="N739">
        <v>17736</v>
      </c>
      <c r="O739">
        <v>185.2</v>
      </c>
      <c r="P739">
        <v>30592.68</v>
      </c>
      <c r="Q739">
        <v>3</v>
      </c>
    </row>
    <row r="740" spans="1:17" hidden="1" outlineLevel="2" x14ac:dyDescent="0.2">
      <c r="B740">
        <v>424</v>
      </c>
      <c r="C740" t="s">
        <v>15</v>
      </c>
      <c r="D740">
        <v>2007</v>
      </c>
      <c r="E740">
        <v>11</v>
      </c>
      <c r="F740">
        <v>392</v>
      </c>
      <c r="G740">
        <v>1551.89</v>
      </c>
      <c r="H740">
        <v>1823.65</v>
      </c>
      <c r="I740">
        <v>465.64</v>
      </c>
      <c r="J740">
        <v>5</v>
      </c>
      <c r="K740">
        <v>339</v>
      </c>
      <c r="L740">
        <v>21866</v>
      </c>
      <c r="M740" t="s">
        <v>18</v>
      </c>
      <c r="N740">
        <v>17736</v>
      </c>
      <c r="O740">
        <v>185.2</v>
      </c>
      <c r="P740">
        <v>30592.68</v>
      </c>
      <c r="Q740">
        <v>3</v>
      </c>
    </row>
    <row r="741" spans="1:17" hidden="1" outlineLevel="2" x14ac:dyDescent="0.2">
      <c r="B741">
        <v>424</v>
      </c>
      <c r="C741" t="s">
        <v>15</v>
      </c>
      <c r="D741">
        <v>2007</v>
      </c>
      <c r="E741">
        <v>12</v>
      </c>
      <c r="F741">
        <v>226</v>
      </c>
      <c r="G741">
        <v>924.17</v>
      </c>
      <c r="H741">
        <v>1085.95</v>
      </c>
      <c r="I741">
        <v>263.41000000000003</v>
      </c>
      <c r="J741">
        <v>5</v>
      </c>
      <c r="K741">
        <v>339</v>
      </c>
      <c r="L741">
        <v>21866</v>
      </c>
      <c r="M741" t="s">
        <v>18</v>
      </c>
      <c r="N741">
        <v>17736</v>
      </c>
      <c r="O741">
        <v>185.2</v>
      </c>
      <c r="P741">
        <v>30592.68</v>
      </c>
      <c r="Q741">
        <v>3</v>
      </c>
    </row>
    <row r="742" spans="1:17" outlineLevel="1" collapsed="1" x14ac:dyDescent="0.2">
      <c r="A742" s="1" t="s">
        <v>68</v>
      </c>
      <c r="B742">
        <f>SUBTOTAL(3,B730:B741)</f>
        <v>12</v>
      </c>
      <c r="Q742">
        <v>3</v>
      </c>
    </row>
    <row r="743" spans="1:17" hidden="1" outlineLevel="2" x14ac:dyDescent="0.2">
      <c r="B743">
        <v>426</v>
      </c>
      <c r="C743" t="s">
        <v>15</v>
      </c>
      <c r="D743">
        <v>2007</v>
      </c>
      <c r="E743">
        <v>1</v>
      </c>
      <c r="F743">
        <v>83</v>
      </c>
      <c r="G743">
        <v>306.48</v>
      </c>
      <c r="H743">
        <v>360.15</v>
      </c>
      <c r="I743">
        <v>144.36000000000001</v>
      </c>
      <c r="J743">
        <v>5</v>
      </c>
      <c r="K743">
        <v>267</v>
      </c>
      <c r="L743">
        <v>20083</v>
      </c>
      <c r="M743" t="s">
        <v>18</v>
      </c>
      <c r="N743">
        <v>31654</v>
      </c>
      <c r="O743">
        <v>168.7</v>
      </c>
      <c r="P743">
        <v>27852.63</v>
      </c>
      <c r="Q743">
        <v>3</v>
      </c>
    </row>
    <row r="744" spans="1:17" hidden="1" outlineLevel="2" x14ac:dyDescent="0.2">
      <c r="B744">
        <v>426</v>
      </c>
      <c r="C744" t="s">
        <v>15</v>
      </c>
      <c r="D744">
        <v>2007</v>
      </c>
      <c r="E744">
        <v>2</v>
      </c>
      <c r="F744">
        <v>44</v>
      </c>
      <c r="G744">
        <v>182.02</v>
      </c>
      <c r="H744">
        <v>213.89</v>
      </c>
      <c r="I744">
        <v>57.96</v>
      </c>
      <c r="J744">
        <v>5</v>
      </c>
      <c r="K744">
        <v>267</v>
      </c>
      <c r="L744">
        <v>20083</v>
      </c>
      <c r="M744" t="s">
        <v>18</v>
      </c>
      <c r="N744">
        <v>31654</v>
      </c>
      <c r="O744">
        <v>168.7</v>
      </c>
      <c r="P744">
        <v>27852.63</v>
      </c>
      <c r="Q744">
        <v>3</v>
      </c>
    </row>
    <row r="745" spans="1:17" hidden="1" outlineLevel="2" x14ac:dyDescent="0.2">
      <c r="B745">
        <v>426</v>
      </c>
      <c r="C745" t="s">
        <v>15</v>
      </c>
      <c r="D745">
        <v>2007</v>
      </c>
      <c r="E745">
        <v>3</v>
      </c>
      <c r="F745">
        <v>87</v>
      </c>
      <c r="G745">
        <v>357.82</v>
      </c>
      <c r="H745">
        <v>420.48</v>
      </c>
      <c r="I745">
        <v>160.22999999999999</v>
      </c>
      <c r="J745">
        <v>5</v>
      </c>
      <c r="K745">
        <v>267</v>
      </c>
      <c r="L745">
        <v>20083</v>
      </c>
      <c r="M745" t="s">
        <v>18</v>
      </c>
      <c r="N745">
        <v>31654</v>
      </c>
      <c r="O745">
        <v>168.7</v>
      </c>
      <c r="P745">
        <v>27852.63</v>
      </c>
      <c r="Q745">
        <v>3</v>
      </c>
    </row>
    <row r="746" spans="1:17" hidden="1" outlineLevel="2" x14ac:dyDescent="0.2">
      <c r="B746">
        <v>426</v>
      </c>
      <c r="C746" t="s">
        <v>15</v>
      </c>
      <c r="D746">
        <v>2007</v>
      </c>
      <c r="E746">
        <v>4</v>
      </c>
      <c r="F746">
        <v>120</v>
      </c>
      <c r="G746">
        <v>486.39</v>
      </c>
      <c r="H746">
        <v>571.51</v>
      </c>
      <c r="I746">
        <v>205.96</v>
      </c>
      <c r="J746">
        <v>5</v>
      </c>
      <c r="K746">
        <v>267</v>
      </c>
      <c r="L746">
        <v>20083</v>
      </c>
      <c r="M746" t="s">
        <v>18</v>
      </c>
      <c r="N746">
        <v>31654</v>
      </c>
      <c r="O746">
        <v>168.7</v>
      </c>
      <c r="P746">
        <v>27852.63</v>
      </c>
      <c r="Q746">
        <v>3</v>
      </c>
    </row>
    <row r="747" spans="1:17" hidden="1" outlineLevel="2" x14ac:dyDescent="0.2">
      <c r="B747">
        <v>426</v>
      </c>
      <c r="C747" t="s">
        <v>15</v>
      </c>
      <c r="D747">
        <v>2007</v>
      </c>
      <c r="E747">
        <v>5</v>
      </c>
      <c r="F747">
        <v>218</v>
      </c>
      <c r="G747">
        <v>930.11</v>
      </c>
      <c r="H747">
        <v>1092.95</v>
      </c>
      <c r="I747">
        <v>349.46</v>
      </c>
      <c r="J747">
        <v>5</v>
      </c>
      <c r="K747">
        <v>267</v>
      </c>
      <c r="L747">
        <v>20083</v>
      </c>
      <c r="M747" t="s">
        <v>18</v>
      </c>
      <c r="N747">
        <v>31654</v>
      </c>
      <c r="O747">
        <v>168.7</v>
      </c>
      <c r="P747">
        <v>27852.63</v>
      </c>
      <c r="Q747">
        <v>3</v>
      </c>
    </row>
    <row r="748" spans="1:17" hidden="1" outlineLevel="2" collapsed="1" x14ac:dyDescent="0.2">
      <c r="B748">
        <v>426</v>
      </c>
      <c r="C748" t="s">
        <v>15</v>
      </c>
      <c r="D748">
        <v>2007</v>
      </c>
      <c r="E748">
        <v>6</v>
      </c>
      <c r="F748">
        <v>226</v>
      </c>
      <c r="G748">
        <v>930.87</v>
      </c>
      <c r="H748">
        <v>1093.8699999999999</v>
      </c>
      <c r="I748">
        <v>408</v>
      </c>
      <c r="J748">
        <v>5</v>
      </c>
      <c r="K748">
        <v>267</v>
      </c>
      <c r="L748">
        <v>20083</v>
      </c>
      <c r="M748" t="s">
        <v>18</v>
      </c>
      <c r="N748">
        <v>31654</v>
      </c>
      <c r="O748">
        <v>168.7</v>
      </c>
      <c r="P748">
        <v>27852.63</v>
      </c>
    </row>
    <row r="749" spans="1:17" hidden="1" outlineLevel="2" x14ac:dyDescent="0.2">
      <c r="B749">
        <v>426</v>
      </c>
      <c r="C749" t="s">
        <v>15</v>
      </c>
      <c r="D749">
        <v>2007</v>
      </c>
      <c r="E749">
        <v>7</v>
      </c>
      <c r="F749">
        <v>155</v>
      </c>
      <c r="G749">
        <v>635.05999999999995</v>
      </c>
      <c r="H749">
        <v>746.18</v>
      </c>
      <c r="I749">
        <v>308.92</v>
      </c>
      <c r="J749">
        <v>5</v>
      </c>
      <c r="K749">
        <v>267</v>
      </c>
      <c r="L749">
        <v>20083</v>
      </c>
      <c r="M749" t="s">
        <v>18</v>
      </c>
      <c r="N749">
        <v>31654</v>
      </c>
      <c r="O749">
        <v>168.7</v>
      </c>
      <c r="P749">
        <v>27852.63</v>
      </c>
      <c r="Q749">
        <v>3</v>
      </c>
    </row>
    <row r="750" spans="1:17" hidden="1" outlineLevel="2" x14ac:dyDescent="0.2">
      <c r="B750">
        <v>426</v>
      </c>
      <c r="C750" t="s">
        <v>15</v>
      </c>
      <c r="D750">
        <v>2007</v>
      </c>
      <c r="E750">
        <v>8</v>
      </c>
      <c r="F750">
        <v>125</v>
      </c>
      <c r="G750">
        <v>521.33000000000004</v>
      </c>
      <c r="H750">
        <v>612.6</v>
      </c>
      <c r="I750">
        <v>138.15</v>
      </c>
      <c r="J750">
        <v>5</v>
      </c>
      <c r="K750">
        <v>267</v>
      </c>
      <c r="L750">
        <v>20083</v>
      </c>
      <c r="M750" t="s">
        <v>18</v>
      </c>
      <c r="N750">
        <v>31654</v>
      </c>
      <c r="O750">
        <v>168.7</v>
      </c>
      <c r="P750">
        <v>27852.63</v>
      </c>
      <c r="Q750">
        <v>3</v>
      </c>
    </row>
    <row r="751" spans="1:17" hidden="1" outlineLevel="2" x14ac:dyDescent="0.2">
      <c r="B751">
        <v>426</v>
      </c>
      <c r="C751" t="s">
        <v>15</v>
      </c>
      <c r="D751">
        <v>2007</v>
      </c>
      <c r="E751">
        <v>9</v>
      </c>
      <c r="F751">
        <v>454</v>
      </c>
      <c r="G751">
        <v>1770.33</v>
      </c>
      <c r="H751">
        <v>2080.1799999999998</v>
      </c>
      <c r="I751">
        <v>686.63</v>
      </c>
      <c r="J751">
        <v>5</v>
      </c>
      <c r="K751">
        <v>267</v>
      </c>
      <c r="L751">
        <v>20083</v>
      </c>
      <c r="M751" t="s">
        <v>18</v>
      </c>
      <c r="N751">
        <v>31654</v>
      </c>
      <c r="O751">
        <v>168.7</v>
      </c>
      <c r="P751">
        <v>27852.63</v>
      </c>
      <c r="Q751">
        <v>3</v>
      </c>
    </row>
    <row r="752" spans="1:17" hidden="1" outlineLevel="2" x14ac:dyDescent="0.2">
      <c r="B752">
        <v>426</v>
      </c>
      <c r="C752" t="s">
        <v>15</v>
      </c>
      <c r="D752">
        <v>2007</v>
      </c>
      <c r="E752">
        <v>10</v>
      </c>
      <c r="F752">
        <v>855</v>
      </c>
      <c r="G752">
        <v>3332.98</v>
      </c>
      <c r="H752">
        <v>3916.56</v>
      </c>
      <c r="I752">
        <v>1044.02</v>
      </c>
      <c r="J752">
        <v>5</v>
      </c>
      <c r="K752">
        <v>267</v>
      </c>
      <c r="L752">
        <v>20083</v>
      </c>
      <c r="M752" t="s">
        <v>18</v>
      </c>
      <c r="N752">
        <v>31654</v>
      </c>
      <c r="O752">
        <v>168.7</v>
      </c>
      <c r="P752">
        <v>27852.63</v>
      </c>
      <c r="Q752">
        <v>3</v>
      </c>
    </row>
    <row r="753" spans="1:17" hidden="1" outlineLevel="2" x14ac:dyDescent="0.2">
      <c r="B753">
        <v>426</v>
      </c>
      <c r="C753" t="s">
        <v>15</v>
      </c>
      <c r="D753">
        <v>2007</v>
      </c>
      <c r="E753">
        <v>11</v>
      </c>
      <c r="F753">
        <v>443</v>
      </c>
      <c r="G753">
        <v>1725.2</v>
      </c>
      <c r="H753">
        <v>2027.19</v>
      </c>
      <c r="I753">
        <v>525.94000000000005</v>
      </c>
      <c r="J753">
        <v>5</v>
      </c>
      <c r="K753">
        <v>267</v>
      </c>
      <c r="L753">
        <v>20083</v>
      </c>
      <c r="M753" t="s">
        <v>18</v>
      </c>
      <c r="N753">
        <v>31654</v>
      </c>
      <c r="O753">
        <v>168.7</v>
      </c>
      <c r="P753">
        <v>27852.63</v>
      </c>
      <c r="Q753">
        <v>3</v>
      </c>
    </row>
    <row r="754" spans="1:17" hidden="1" outlineLevel="2" x14ac:dyDescent="0.2">
      <c r="B754">
        <v>426</v>
      </c>
      <c r="C754" t="s">
        <v>15</v>
      </c>
      <c r="D754">
        <v>2007</v>
      </c>
      <c r="E754">
        <v>12</v>
      </c>
      <c r="F754">
        <v>250</v>
      </c>
      <c r="G754">
        <v>938.59</v>
      </c>
      <c r="H754">
        <v>1102.93</v>
      </c>
      <c r="I754">
        <v>411.1</v>
      </c>
      <c r="J754">
        <v>5</v>
      </c>
      <c r="K754">
        <v>267</v>
      </c>
      <c r="L754">
        <v>20083</v>
      </c>
      <c r="M754" t="s">
        <v>18</v>
      </c>
      <c r="N754">
        <v>31654</v>
      </c>
      <c r="O754">
        <v>168.7</v>
      </c>
      <c r="P754">
        <v>27852.63</v>
      </c>
      <c r="Q754">
        <v>3</v>
      </c>
    </row>
    <row r="755" spans="1:17" outlineLevel="1" collapsed="1" x14ac:dyDescent="0.2">
      <c r="A755" s="1" t="s">
        <v>69</v>
      </c>
      <c r="B755">
        <f>SUBTOTAL(3,B743:B754)</f>
        <v>12</v>
      </c>
      <c r="Q755">
        <v>3</v>
      </c>
    </row>
    <row r="756" spans="1:17" hidden="1" outlineLevel="2" x14ac:dyDescent="0.2">
      <c r="B756">
        <v>460</v>
      </c>
      <c r="C756" t="s">
        <v>15</v>
      </c>
      <c r="D756">
        <v>2007</v>
      </c>
      <c r="E756">
        <v>1</v>
      </c>
      <c r="F756">
        <v>21</v>
      </c>
      <c r="G756">
        <v>74.77</v>
      </c>
      <c r="H756">
        <v>87.89</v>
      </c>
      <c r="I756">
        <v>18.39</v>
      </c>
      <c r="J756">
        <v>4</v>
      </c>
      <c r="K756">
        <v>249</v>
      </c>
      <c r="L756">
        <v>10704</v>
      </c>
      <c r="M756" t="s">
        <v>17</v>
      </c>
      <c r="N756">
        <v>66265</v>
      </c>
      <c r="O756">
        <v>162.5</v>
      </c>
      <c r="P756">
        <v>12484.05</v>
      </c>
      <c r="Q756">
        <v>3</v>
      </c>
    </row>
    <row r="757" spans="1:17" hidden="1" outlineLevel="2" x14ac:dyDescent="0.2">
      <c r="B757">
        <v>460</v>
      </c>
      <c r="C757" t="s">
        <v>15</v>
      </c>
      <c r="D757">
        <v>2007</v>
      </c>
      <c r="E757">
        <v>2</v>
      </c>
      <c r="F757">
        <v>42</v>
      </c>
      <c r="G757">
        <v>204.33</v>
      </c>
      <c r="H757">
        <v>240.1</v>
      </c>
      <c r="I757">
        <v>94.05</v>
      </c>
      <c r="J757">
        <v>4</v>
      </c>
      <c r="K757">
        <v>249</v>
      </c>
      <c r="L757">
        <v>10704</v>
      </c>
      <c r="M757" t="s">
        <v>17</v>
      </c>
      <c r="N757">
        <v>66265</v>
      </c>
      <c r="O757">
        <v>162.5</v>
      </c>
      <c r="P757">
        <v>12484.05</v>
      </c>
      <c r="Q757">
        <v>3</v>
      </c>
    </row>
    <row r="758" spans="1:17" hidden="1" outlineLevel="2" x14ac:dyDescent="0.2">
      <c r="B758">
        <v>460</v>
      </c>
      <c r="C758" t="s">
        <v>15</v>
      </c>
      <c r="D758">
        <v>2007</v>
      </c>
      <c r="E758">
        <v>3</v>
      </c>
      <c r="F758">
        <v>30</v>
      </c>
      <c r="G758">
        <v>156.47999999999999</v>
      </c>
      <c r="H758">
        <v>183.88</v>
      </c>
      <c r="I758">
        <v>64.27</v>
      </c>
      <c r="J758">
        <v>4</v>
      </c>
      <c r="K758">
        <v>249</v>
      </c>
      <c r="L758">
        <v>10704</v>
      </c>
      <c r="M758" t="s">
        <v>17</v>
      </c>
      <c r="N758">
        <v>66265</v>
      </c>
      <c r="O758">
        <v>162.5</v>
      </c>
      <c r="P758">
        <v>12484.05</v>
      </c>
      <c r="Q758">
        <v>3</v>
      </c>
    </row>
    <row r="759" spans="1:17" hidden="1" outlineLevel="2" x14ac:dyDescent="0.2">
      <c r="B759">
        <v>460</v>
      </c>
      <c r="C759" t="s">
        <v>15</v>
      </c>
      <c r="D759">
        <v>2007</v>
      </c>
      <c r="E759">
        <v>4</v>
      </c>
      <c r="F759">
        <v>34</v>
      </c>
      <c r="G759">
        <v>158.72999999999999</v>
      </c>
      <c r="H759">
        <v>186.51</v>
      </c>
      <c r="I759">
        <v>79.739999999999995</v>
      </c>
      <c r="J759">
        <v>4</v>
      </c>
      <c r="K759">
        <v>249</v>
      </c>
      <c r="L759">
        <v>10704</v>
      </c>
      <c r="M759" t="s">
        <v>17</v>
      </c>
      <c r="N759">
        <v>66265</v>
      </c>
      <c r="O759">
        <v>162.5</v>
      </c>
      <c r="P759">
        <v>12484.05</v>
      </c>
      <c r="Q759">
        <v>3</v>
      </c>
    </row>
    <row r="760" spans="1:17" hidden="1" outlineLevel="2" x14ac:dyDescent="0.2">
      <c r="B760">
        <v>460</v>
      </c>
      <c r="C760" t="s">
        <v>15</v>
      </c>
      <c r="D760">
        <v>2007</v>
      </c>
      <c r="E760">
        <v>5</v>
      </c>
      <c r="F760">
        <v>57</v>
      </c>
      <c r="G760">
        <v>236.26</v>
      </c>
      <c r="H760">
        <v>277.62</v>
      </c>
      <c r="I760">
        <v>89.25</v>
      </c>
      <c r="J760">
        <v>4</v>
      </c>
      <c r="K760">
        <v>249</v>
      </c>
      <c r="L760">
        <v>10704</v>
      </c>
      <c r="M760" t="s">
        <v>17</v>
      </c>
      <c r="N760">
        <v>66265</v>
      </c>
      <c r="O760">
        <v>162.5</v>
      </c>
      <c r="P760">
        <v>12484.05</v>
      </c>
      <c r="Q760">
        <v>3</v>
      </c>
    </row>
    <row r="761" spans="1:17" hidden="1" outlineLevel="2" collapsed="1" x14ac:dyDescent="0.2">
      <c r="B761">
        <v>460</v>
      </c>
      <c r="C761" t="s">
        <v>15</v>
      </c>
      <c r="D761">
        <v>2007</v>
      </c>
      <c r="E761">
        <v>6</v>
      </c>
      <c r="F761">
        <v>67</v>
      </c>
      <c r="G761">
        <v>278.39</v>
      </c>
      <c r="H761">
        <v>327.12</v>
      </c>
      <c r="I761">
        <v>124.21</v>
      </c>
      <c r="J761">
        <v>4</v>
      </c>
      <c r="K761">
        <v>249</v>
      </c>
      <c r="L761">
        <v>10704</v>
      </c>
      <c r="M761" t="s">
        <v>17</v>
      </c>
      <c r="N761">
        <v>66265</v>
      </c>
      <c r="O761">
        <v>162.5</v>
      </c>
      <c r="P761">
        <v>12484.05</v>
      </c>
    </row>
    <row r="762" spans="1:17" hidden="1" outlineLevel="2" x14ac:dyDescent="0.2">
      <c r="B762">
        <v>460</v>
      </c>
      <c r="C762" t="s">
        <v>15</v>
      </c>
      <c r="D762">
        <v>2007</v>
      </c>
      <c r="E762">
        <v>7</v>
      </c>
      <c r="F762">
        <v>46</v>
      </c>
      <c r="G762">
        <v>162.97999999999999</v>
      </c>
      <c r="H762">
        <v>191.51</v>
      </c>
      <c r="I762">
        <v>57.52</v>
      </c>
      <c r="J762">
        <v>4</v>
      </c>
      <c r="K762">
        <v>249</v>
      </c>
      <c r="L762">
        <v>10704</v>
      </c>
      <c r="M762" t="s">
        <v>17</v>
      </c>
      <c r="N762">
        <v>66265</v>
      </c>
      <c r="O762">
        <v>162.5</v>
      </c>
      <c r="P762">
        <v>12484.05</v>
      </c>
      <c r="Q762">
        <v>2</v>
      </c>
    </row>
    <row r="763" spans="1:17" hidden="1" outlineLevel="2" x14ac:dyDescent="0.2">
      <c r="B763">
        <v>460</v>
      </c>
      <c r="C763" t="s">
        <v>15</v>
      </c>
      <c r="D763">
        <v>2007</v>
      </c>
      <c r="E763">
        <v>8</v>
      </c>
      <c r="F763">
        <v>53</v>
      </c>
      <c r="G763">
        <v>221.41</v>
      </c>
      <c r="H763">
        <v>260.2</v>
      </c>
      <c r="I763">
        <v>80.44</v>
      </c>
      <c r="J763">
        <v>4</v>
      </c>
      <c r="K763">
        <v>249</v>
      </c>
      <c r="L763">
        <v>10704</v>
      </c>
      <c r="M763" t="s">
        <v>17</v>
      </c>
      <c r="N763">
        <v>66265</v>
      </c>
      <c r="O763">
        <v>162.5</v>
      </c>
      <c r="P763">
        <v>12484.05</v>
      </c>
      <c r="Q763">
        <v>2</v>
      </c>
    </row>
    <row r="764" spans="1:17" hidden="1" outlineLevel="2" x14ac:dyDescent="0.2">
      <c r="B764">
        <v>460</v>
      </c>
      <c r="C764" t="s">
        <v>15</v>
      </c>
      <c r="D764">
        <v>2007</v>
      </c>
      <c r="E764">
        <v>9</v>
      </c>
      <c r="F764">
        <v>121</v>
      </c>
      <c r="G764">
        <v>447.85</v>
      </c>
      <c r="H764">
        <v>526.24</v>
      </c>
      <c r="I764">
        <v>248.06</v>
      </c>
      <c r="J764">
        <v>4</v>
      </c>
      <c r="K764">
        <v>249</v>
      </c>
      <c r="L764">
        <v>10704</v>
      </c>
      <c r="M764" t="s">
        <v>17</v>
      </c>
      <c r="N764">
        <v>66265</v>
      </c>
      <c r="O764">
        <v>162.5</v>
      </c>
      <c r="P764">
        <v>12484.05</v>
      </c>
      <c r="Q764">
        <v>2</v>
      </c>
    </row>
    <row r="765" spans="1:17" hidden="1" outlineLevel="2" x14ac:dyDescent="0.2">
      <c r="B765">
        <v>460</v>
      </c>
      <c r="C765" t="s">
        <v>15</v>
      </c>
      <c r="D765">
        <v>2007</v>
      </c>
      <c r="E765">
        <v>10</v>
      </c>
      <c r="F765">
        <v>292</v>
      </c>
      <c r="G765">
        <v>1067.0899999999999</v>
      </c>
      <c r="H765">
        <v>1253.9100000000001</v>
      </c>
      <c r="I765">
        <v>432.27</v>
      </c>
      <c r="J765">
        <v>4</v>
      </c>
      <c r="K765">
        <v>249</v>
      </c>
      <c r="L765">
        <v>10704</v>
      </c>
      <c r="M765" t="s">
        <v>17</v>
      </c>
      <c r="N765">
        <v>66265</v>
      </c>
      <c r="O765">
        <v>162.5</v>
      </c>
      <c r="P765">
        <v>12484.05</v>
      </c>
      <c r="Q765">
        <v>2</v>
      </c>
    </row>
    <row r="766" spans="1:17" hidden="1" outlineLevel="2" x14ac:dyDescent="0.2">
      <c r="B766">
        <v>460</v>
      </c>
      <c r="C766" t="s">
        <v>15</v>
      </c>
      <c r="D766">
        <v>2007</v>
      </c>
      <c r="E766">
        <v>11</v>
      </c>
      <c r="F766">
        <v>158</v>
      </c>
      <c r="G766">
        <v>632.46</v>
      </c>
      <c r="H766">
        <v>743.15</v>
      </c>
      <c r="I766">
        <v>197.04</v>
      </c>
      <c r="J766">
        <v>4</v>
      </c>
      <c r="K766">
        <v>249</v>
      </c>
      <c r="L766">
        <v>10704</v>
      </c>
      <c r="M766" t="s">
        <v>17</v>
      </c>
      <c r="N766">
        <v>66265</v>
      </c>
      <c r="O766">
        <v>162.5</v>
      </c>
      <c r="P766">
        <v>12484.05</v>
      </c>
      <c r="Q766">
        <v>2</v>
      </c>
    </row>
    <row r="767" spans="1:17" hidden="1" outlineLevel="2" x14ac:dyDescent="0.2">
      <c r="B767">
        <v>460</v>
      </c>
      <c r="C767" t="s">
        <v>15</v>
      </c>
      <c r="D767">
        <v>2007</v>
      </c>
      <c r="E767">
        <v>12</v>
      </c>
      <c r="F767">
        <v>99</v>
      </c>
      <c r="G767">
        <v>376.51</v>
      </c>
      <c r="H767">
        <v>442.39</v>
      </c>
      <c r="I767">
        <v>168.34</v>
      </c>
      <c r="J767">
        <v>4</v>
      </c>
      <c r="K767">
        <v>249</v>
      </c>
      <c r="L767">
        <v>10704</v>
      </c>
      <c r="M767" t="s">
        <v>17</v>
      </c>
      <c r="N767">
        <v>66265</v>
      </c>
      <c r="O767">
        <v>162.5</v>
      </c>
      <c r="P767">
        <v>12484.05</v>
      </c>
      <c r="Q767">
        <v>2</v>
      </c>
    </row>
    <row r="768" spans="1:17" outlineLevel="1" collapsed="1" x14ac:dyDescent="0.2">
      <c r="A768" s="1" t="s">
        <v>73</v>
      </c>
      <c r="B768">
        <f>SUBTOTAL(3,B756:B767)</f>
        <v>12</v>
      </c>
      <c r="Q768">
        <v>2</v>
      </c>
    </row>
    <row r="769" spans="1:17" hidden="1" outlineLevel="2" x14ac:dyDescent="0.2">
      <c r="B769">
        <v>506</v>
      </c>
      <c r="C769" t="s">
        <v>15</v>
      </c>
      <c r="D769">
        <v>2007</v>
      </c>
      <c r="E769">
        <v>1</v>
      </c>
      <c r="F769">
        <v>60</v>
      </c>
      <c r="G769">
        <v>245.5</v>
      </c>
      <c r="H769">
        <v>288.48</v>
      </c>
      <c r="I769">
        <v>125.34</v>
      </c>
      <c r="J769">
        <v>8</v>
      </c>
      <c r="K769">
        <v>627</v>
      </c>
      <c r="L769">
        <v>23434</v>
      </c>
      <c r="M769" t="s">
        <v>18</v>
      </c>
      <c r="N769">
        <v>97245</v>
      </c>
      <c r="O769">
        <v>384.2</v>
      </c>
      <c r="P769">
        <v>36746.449999999997</v>
      </c>
      <c r="Q769">
        <v>2</v>
      </c>
    </row>
    <row r="770" spans="1:17" hidden="1" outlineLevel="2" x14ac:dyDescent="0.2">
      <c r="B770">
        <v>506</v>
      </c>
      <c r="C770" t="s">
        <v>15</v>
      </c>
      <c r="D770">
        <v>2007</v>
      </c>
      <c r="E770">
        <v>2</v>
      </c>
      <c r="F770">
        <v>110</v>
      </c>
      <c r="G770">
        <v>413.81</v>
      </c>
      <c r="H770">
        <v>486.19</v>
      </c>
      <c r="I770">
        <v>214.72</v>
      </c>
      <c r="J770">
        <v>8</v>
      </c>
      <c r="K770">
        <v>627</v>
      </c>
      <c r="L770">
        <v>23434</v>
      </c>
      <c r="M770" t="s">
        <v>18</v>
      </c>
      <c r="N770">
        <v>97245</v>
      </c>
      <c r="O770">
        <v>384.2</v>
      </c>
      <c r="P770">
        <v>36746.449999999997</v>
      </c>
      <c r="Q770">
        <v>2</v>
      </c>
    </row>
    <row r="771" spans="1:17" hidden="1" outlineLevel="2" x14ac:dyDescent="0.2">
      <c r="B771">
        <v>506</v>
      </c>
      <c r="C771" t="s">
        <v>15</v>
      </c>
      <c r="D771">
        <v>2007</v>
      </c>
      <c r="E771">
        <v>3</v>
      </c>
      <c r="F771">
        <v>91</v>
      </c>
      <c r="G771">
        <v>333.23</v>
      </c>
      <c r="H771">
        <v>391.61</v>
      </c>
      <c r="I771">
        <v>153.78</v>
      </c>
      <c r="J771">
        <v>8</v>
      </c>
      <c r="K771">
        <v>627</v>
      </c>
      <c r="L771">
        <v>23434</v>
      </c>
      <c r="M771" t="s">
        <v>18</v>
      </c>
      <c r="N771">
        <v>97245</v>
      </c>
      <c r="O771">
        <v>384.2</v>
      </c>
      <c r="P771">
        <v>36746.449999999997</v>
      </c>
      <c r="Q771">
        <v>2</v>
      </c>
    </row>
    <row r="772" spans="1:17" hidden="1" outlineLevel="2" x14ac:dyDescent="0.2">
      <c r="B772">
        <v>506</v>
      </c>
      <c r="C772" t="s">
        <v>15</v>
      </c>
      <c r="D772">
        <v>2007</v>
      </c>
      <c r="E772">
        <v>4</v>
      </c>
      <c r="F772">
        <v>135</v>
      </c>
      <c r="G772">
        <v>557.95000000000005</v>
      </c>
      <c r="H772">
        <v>655.62</v>
      </c>
      <c r="I772">
        <v>274.39999999999998</v>
      </c>
      <c r="J772">
        <v>8</v>
      </c>
      <c r="K772">
        <v>627</v>
      </c>
      <c r="L772">
        <v>23434</v>
      </c>
      <c r="M772" t="s">
        <v>18</v>
      </c>
      <c r="N772">
        <v>97245</v>
      </c>
      <c r="O772">
        <v>384.2</v>
      </c>
      <c r="P772">
        <v>36746.449999999997</v>
      </c>
      <c r="Q772">
        <v>2</v>
      </c>
    </row>
    <row r="773" spans="1:17" hidden="1" outlineLevel="2" x14ac:dyDescent="0.2">
      <c r="B773">
        <v>506</v>
      </c>
      <c r="C773" t="s">
        <v>15</v>
      </c>
      <c r="D773">
        <v>2007</v>
      </c>
      <c r="E773">
        <v>5</v>
      </c>
      <c r="F773">
        <v>243</v>
      </c>
      <c r="G773">
        <v>978.75</v>
      </c>
      <c r="H773">
        <v>1150.1199999999999</v>
      </c>
      <c r="I773">
        <v>440.76</v>
      </c>
      <c r="J773">
        <v>8</v>
      </c>
      <c r="K773">
        <v>627</v>
      </c>
      <c r="L773">
        <v>23434</v>
      </c>
      <c r="M773" t="s">
        <v>18</v>
      </c>
      <c r="N773">
        <v>97245</v>
      </c>
      <c r="O773">
        <v>384.2</v>
      </c>
      <c r="P773">
        <v>36746.449999999997</v>
      </c>
      <c r="Q773">
        <v>2</v>
      </c>
    </row>
    <row r="774" spans="1:17" hidden="1" outlineLevel="2" collapsed="1" x14ac:dyDescent="0.2">
      <c r="B774">
        <v>506</v>
      </c>
      <c r="C774" t="s">
        <v>15</v>
      </c>
      <c r="D774">
        <v>2007</v>
      </c>
      <c r="E774">
        <v>6</v>
      </c>
      <c r="F774">
        <v>276</v>
      </c>
      <c r="G774">
        <v>1145.2</v>
      </c>
      <c r="H774">
        <v>1345.67</v>
      </c>
      <c r="I774">
        <v>571.88</v>
      </c>
      <c r="J774">
        <v>8</v>
      </c>
      <c r="K774">
        <v>627</v>
      </c>
      <c r="L774">
        <v>23434</v>
      </c>
      <c r="M774" t="s">
        <v>18</v>
      </c>
      <c r="N774">
        <v>97245</v>
      </c>
      <c r="O774">
        <v>384.2</v>
      </c>
      <c r="P774">
        <v>36746.449999999997</v>
      </c>
    </row>
    <row r="775" spans="1:17" hidden="1" outlineLevel="2" x14ac:dyDescent="0.2">
      <c r="B775">
        <v>506</v>
      </c>
      <c r="C775" t="s">
        <v>15</v>
      </c>
      <c r="D775">
        <v>2007</v>
      </c>
      <c r="E775">
        <v>7</v>
      </c>
      <c r="F775">
        <v>162</v>
      </c>
      <c r="G775">
        <v>611.71</v>
      </c>
      <c r="H775">
        <v>718.83</v>
      </c>
      <c r="I775">
        <v>310.95</v>
      </c>
      <c r="J775">
        <v>8</v>
      </c>
      <c r="K775">
        <v>627</v>
      </c>
      <c r="L775">
        <v>23434</v>
      </c>
      <c r="M775" t="s">
        <v>18</v>
      </c>
      <c r="N775">
        <v>97245</v>
      </c>
      <c r="O775">
        <v>384.2</v>
      </c>
      <c r="P775">
        <v>36746.449999999997</v>
      </c>
      <c r="Q775">
        <v>2</v>
      </c>
    </row>
    <row r="776" spans="1:17" hidden="1" outlineLevel="2" x14ac:dyDescent="0.2">
      <c r="B776">
        <v>506</v>
      </c>
      <c r="C776" t="s">
        <v>15</v>
      </c>
      <c r="D776">
        <v>2007</v>
      </c>
      <c r="E776">
        <v>8</v>
      </c>
      <c r="F776">
        <v>199</v>
      </c>
      <c r="G776">
        <v>771.52</v>
      </c>
      <c r="H776">
        <v>906.59</v>
      </c>
      <c r="I776">
        <v>339.05</v>
      </c>
      <c r="J776">
        <v>8</v>
      </c>
      <c r="K776">
        <v>627</v>
      </c>
      <c r="L776">
        <v>23434</v>
      </c>
      <c r="M776" t="s">
        <v>18</v>
      </c>
      <c r="N776">
        <v>97245</v>
      </c>
      <c r="O776">
        <v>384.2</v>
      </c>
      <c r="P776">
        <v>36746.449999999997</v>
      </c>
      <c r="Q776">
        <v>2</v>
      </c>
    </row>
    <row r="777" spans="1:17" hidden="1" outlineLevel="2" x14ac:dyDescent="0.2">
      <c r="B777">
        <v>506</v>
      </c>
      <c r="C777" t="s">
        <v>15</v>
      </c>
      <c r="D777">
        <v>2007</v>
      </c>
      <c r="E777">
        <v>9</v>
      </c>
      <c r="F777">
        <v>289</v>
      </c>
      <c r="G777">
        <v>1032.54</v>
      </c>
      <c r="H777">
        <v>1213.31</v>
      </c>
      <c r="I777">
        <v>419.99</v>
      </c>
      <c r="J777">
        <v>8</v>
      </c>
      <c r="K777">
        <v>627</v>
      </c>
      <c r="L777">
        <v>23434</v>
      </c>
      <c r="M777" t="s">
        <v>18</v>
      </c>
      <c r="N777">
        <v>97245</v>
      </c>
      <c r="O777">
        <v>384.2</v>
      </c>
      <c r="P777">
        <v>36746.449999999997</v>
      </c>
      <c r="Q777">
        <v>2</v>
      </c>
    </row>
    <row r="778" spans="1:17" hidden="1" outlineLevel="2" x14ac:dyDescent="0.2">
      <c r="B778">
        <v>506</v>
      </c>
      <c r="C778" t="s">
        <v>15</v>
      </c>
      <c r="D778">
        <v>2007</v>
      </c>
      <c r="E778">
        <v>10</v>
      </c>
      <c r="F778">
        <v>544</v>
      </c>
      <c r="G778">
        <v>1892.71</v>
      </c>
      <c r="H778">
        <v>2224.09</v>
      </c>
      <c r="I778">
        <v>783.93</v>
      </c>
      <c r="J778">
        <v>8</v>
      </c>
      <c r="K778">
        <v>627</v>
      </c>
      <c r="L778">
        <v>23434</v>
      </c>
      <c r="M778" t="s">
        <v>18</v>
      </c>
      <c r="N778">
        <v>97245</v>
      </c>
      <c r="O778">
        <v>384.2</v>
      </c>
      <c r="P778">
        <v>36746.449999999997</v>
      </c>
      <c r="Q778">
        <v>2</v>
      </c>
    </row>
    <row r="779" spans="1:17" hidden="1" outlineLevel="2" x14ac:dyDescent="0.2">
      <c r="B779">
        <v>506</v>
      </c>
      <c r="C779" t="s">
        <v>15</v>
      </c>
      <c r="D779">
        <v>2007</v>
      </c>
      <c r="E779">
        <v>11</v>
      </c>
      <c r="F779">
        <v>356</v>
      </c>
      <c r="G779">
        <v>1230.83</v>
      </c>
      <c r="H779">
        <v>1446.31</v>
      </c>
      <c r="I779">
        <v>519.19000000000005</v>
      </c>
      <c r="J779">
        <v>8</v>
      </c>
      <c r="K779">
        <v>627</v>
      </c>
      <c r="L779">
        <v>23434</v>
      </c>
      <c r="M779" t="s">
        <v>18</v>
      </c>
      <c r="N779">
        <v>97245</v>
      </c>
      <c r="O779">
        <v>384.2</v>
      </c>
      <c r="P779">
        <v>36746.449999999997</v>
      </c>
      <c r="Q779">
        <v>2</v>
      </c>
    </row>
    <row r="780" spans="1:17" hidden="1" outlineLevel="2" x14ac:dyDescent="0.2">
      <c r="B780">
        <v>506</v>
      </c>
      <c r="C780" t="s">
        <v>15</v>
      </c>
      <c r="D780">
        <v>2007</v>
      </c>
      <c r="E780">
        <v>12</v>
      </c>
      <c r="F780">
        <v>173</v>
      </c>
      <c r="G780">
        <v>634.94000000000005</v>
      </c>
      <c r="H780">
        <v>746.1</v>
      </c>
      <c r="I780">
        <v>186.41</v>
      </c>
      <c r="J780">
        <v>8</v>
      </c>
      <c r="K780">
        <v>627</v>
      </c>
      <c r="L780">
        <v>23434</v>
      </c>
      <c r="M780" t="s">
        <v>18</v>
      </c>
      <c r="N780">
        <v>97245</v>
      </c>
      <c r="O780">
        <v>384.2</v>
      </c>
      <c r="P780">
        <v>36746.449999999997</v>
      </c>
      <c r="Q780">
        <v>2</v>
      </c>
    </row>
    <row r="781" spans="1:17" outlineLevel="1" collapsed="1" x14ac:dyDescent="0.2">
      <c r="A781" s="1" t="s">
        <v>74</v>
      </c>
      <c r="B781">
        <f>SUBTOTAL(3,B769:B780)</f>
        <v>12</v>
      </c>
      <c r="Q781">
        <v>2</v>
      </c>
    </row>
    <row r="782" spans="1:17" hidden="1" outlineLevel="2" x14ac:dyDescent="0.2">
      <c r="B782">
        <v>541</v>
      </c>
      <c r="C782" t="s">
        <v>15</v>
      </c>
      <c r="D782">
        <v>2007</v>
      </c>
      <c r="E782">
        <v>6</v>
      </c>
      <c r="F782">
        <v>167</v>
      </c>
      <c r="G782">
        <v>681.1</v>
      </c>
      <c r="H782">
        <v>800.35</v>
      </c>
      <c r="I782">
        <v>309.39999999999998</v>
      </c>
      <c r="J782">
        <v>5</v>
      </c>
      <c r="K782">
        <v>259</v>
      </c>
      <c r="L782">
        <v>9850</v>
      </c>
      <c r="M782" t="s">
        <v>17</v>
      </c>
      <c r="N782">
        <v>45382</v>
      </c>
      <c r="O782">
        <v>158</v>
      </c>
      <c r="P782">
        <v>13460.34</v>
      </c>
      <c r="Q782">
        <v>2</v>
      </c>
    </row>
    <row r="783" spans="1:17" hidden="1" outlineLevel="2" x14ac:dyDescent="0.2">
      <c r="B783">
        <v>541</v>
      </c>
      <c r="C783" t="s">
        <v>15</v>
      </c>
      <c r="D783">
        <v>2007</v>
      </c>
      <c r="E783">
        <v>7</v>
      </c>
      <c r="F783">
        <v>87</v>
      </c>
      <c r="G783">
        <v>313.18</v>
      </c>
      <c r="H783">
        <v>368.02</v>
      </c>
      <c r="I783">
        <v>134.04</v>
      </c>
      <c r="J783">
        <v>5</v>
      </c>
      <c r="K783">
        <v>259</v>
      </c>
      <c r="L783">
        <v>9850</v>
      </c>
      <c r="M783" t="s">
        <v>17</v>
      </c>
      <c r="N783">
        <v>45382</v>
      </c>
      <c r="O783">
        <v>158</v>
      </c>
      <c r="P783">
        <v>13460.34</v>
      </c>
      <c r="Q783">
        <v>2</v>
      </c>
    </row>
    <row r="784" spans="1:17" hidden="1" outlineLevel="2" x14ac:dyDescent="0.2">
      <c r="B784">
        <v>541</v>
      </c>
      <c r="C784" t="s">
        <v>15</v>
      </c>
      <c r="D784">
        <v>2007</v>
      </c>
      <c r="E784">
        <v>8</v>
      </c>
      <c r="F784">
        <v>111</v>
      </c>
      <c r="G784">
        <v>419.15</v>
      </c>
      <c r="H784">
        <v>492.5</v>
      </c>
      <c r="I784">
        <v>158.16999999999999</v>
      </c>
      <c r="J784">
        <v>5</v>
      </c>
      <c r="K784">
        <v>259</v>
      </c>
      <c r="L784">
        <v>9850</v>
      </c>
      <c r="M784" t="s">
        <v>17</v>
      </c>
      <c r="N784">
        <v>45382</v>
      </c>
      <c r="O784">
        <v>158</v>
      </c>
      <c r="P784">
        <v>13460.34</v>
      </c>
      <c r="Q784">
        <v>2</v>
      </c>
    </row>
    <row r="785" spans="1:17" hidden="1" outlineLevel="2" x14ac:dyDescent="0.2">
      <c r="B785">
        <v>541</v>
      </c>
      <c r="C785" t="s">
        <v>15</v>
      </c>
      <c r="D785">
        <v>2007</v>
      </c>
      <c r="E785">
        <v>9</v>
      </c>
      <c r="F785">
        <v>144</v>
      </c>
      <c r="G785">
        <v>543.45000000000005</v>
      </c>
      <c r="H785">
        <v>638.58000000000004</v>
      </c>
      <c r="I785">
        <v>226.82</v>
      </c>
      <c r="J785">
        <v>5</v>
      </c>
      <c r="K785">
        <v>259</v>
      </c>
      <c r="L785">
        <v>9850</v>
      </c>
      <c r="M785" t="s">
        <v>17</v>
      </c>
      <c r="N785">
        <v>45382</v>
      </c>
      <c r="O785">
        <v>158</v>
      </c>
      <c r="P785">
        <v>13460.34</v>
      </c>
      <c r="Q785">
        <v>2</v>
      </c>
    </row>
    <row r="786" spans="1:17" hidden="1" outlineLevel="2" x14ac:dyDescent="0.2">
      <c r="B786">
        <v>541</v>
      </c>
      <c r="C786" t="s">
        <v>15</v>
      </c>
      <c r="D786">
        <v>2007</v>
      </c>
      <c r="E786">
        <v>10</v>
      </c>
      <c r="F786">
        <v>426</v>
      </c>
      <c r="G786">
        <v>1643.73</v>
      </c>
      <c r="H786">
        <v>1931.47</v>
      </c>
      <c r="I786">
        <v>663.14</v>
      </c>
      <c r="J786">
        <v>5</v>
      </c>
      <c r="K786">
        <v>259</v>
      </c>
      <c r="L786">
        <v>9850</v>
      </c>
      <c r="M786" t="s">
        <v>17</v>
      </c>
      <c r="N786">
        <v>45382</v>
      </c>
      <c r="O786">
        <v>158</v>
      </c>
      <c r="P786">
        <v>13460.34</v>
      </c>
      <c r="Q786">
        <v>2</v>
      </c>
    </row>
    <row r="787" spans="1:17" hidden="1" outlineLevel="2" collapsed="1" x14ac:dyDescent="0.2">
      <c r="B787">
        <v>541</v>
      </c>
      <c r="C787" t="s">
        <v>15</v>
      </c>
      <c r="D787">
        <v>2007</v>
      </c>
      <c r="E787">
        <v>11</v>
      </c>
      <c r="F787">
        <v>259</v>
      </c>
      <c r="G787">
        <v>961.73</v>
      </c>
      <c r="H787">
        <v>1130.03</v>
      </c>
      <c r="I787">
        <v>316.63</v>
      </c>
      <c r="J787">
        <v>5</v>
      </c>
      <c r="K787">
        <v>259</v>
      </c>
      <c r="L787">
        <v>9850</v>
      </c>
      <c r="M787" t="s">
        <v>17</v>
      </c>
      <c r="N787">
        <v>45382</v>
      </c>
      <c r="O787">
        <v>158</v>
      </c>
      <c r="P787">
        <v>13460.34</v>
      </c>
    </row>
    <row r="788" spans="1:17" hidden="1" outlineLevel="2" x14ac:dyDescent="0.2">
      <c r="B788">
        <v>541</v>
      </c>
      <c r="C788" t="s">
        <v>15</v>
      </c>
      <c r="D788">
        <v>2007</v>
      </c>
      <c r="E788">
        <v>12</v>
      </c>
      <c r="F788">
        <v>108</v>
      </c>
      <c r="G788">
        <v>410.86</v>
      </c>
      <c r="H788">
        <v>482.76</v>
      </c>
      <c r="I788">
        <v>153.43</v>
      </c>
      <c r="J788">
        <v>5</v>
      </c>
      <c r="K788">
        <v>259</v>
      </c>
      <c r="L788">
        <v>9850</v>
      </c>
      <c r="M788" t="s">
        <v>17</v>
      </c>
      <c r="N788">
        <v>45382</v>
      </c>
      <c r="O788">
        <v>158</v>
      </c>
      <c r="P788">
        <v>13460.34</v>
      </c>
      <c r="Q788">
        <v>3</v>
      </c>
    </row>
    <row r="789" spans="1:17" hidden="1" outlineLevel="2" x14ac:dyDescent="0.2">
      <c r="B789">
        <v>541</v>
      </c>
      <c r="C789" t="s">
        <v>15</v>
      </c>
      <c r="D789">
        <v>2007</v>
      </c>
      <c r="E789">
        <v>1</v>
      </c>
      <c r="F789">
        <v>57</v>
      </c>
      <c r="G789">
        <v>246.72</v>
      </c>
      <c r="H789">
        <v>289.89999999999998</v>
      </c>
      <c r="I789">
        <v>127.86</v>
      </c>
      <c r="J789">
        <v>5</v>
      </c>
      <c r="K789">
        <v>259</v>
      </c>
      <c r="L789">
        <v>9850</v>
      </c>
      <c r="M789" t="s">
        <v>17</v>
      </c>
      <c r="N789">
        <v>45382</v>
      </c>
      <c r="O789">
        <v>158</v>
      </c>
      <c r="P789">
        <v>13460.34</v>
      </c>
      <c r="Q789">
        <v>3</v>
      </c>
    </row>
    <row r="790" spans="1:17" hidden="1" outlineLevel="2" x14ac:dyDescent="0.2">
      <c r="B790">
        <v>541</v>
      </c>
      <c r="C790" t="s">
        <v>15</v>
      </c>
      <c r="D790">
        <v>2007</v>
      </c>
      <c r="E790">
        <v>2</v>
      </c>
      <c r="F790">
        <v>55</v>
      </c>
      <c r="G790">
        <v>190.43</v>
      </c>
      <c r="H790">
        <v>223.78</v>
      </c>
      <c r="I790">
        <v>75.31</v>
      </c>
      <c r="J790">
        <v>5</v>
      </c>
      <c r="K790">
        <v>259</v>
      </c>
      <c r="L790">
        <v>9850</v>
      </c>
      <c r="M790" t="s">
        <v>17</v>
      </c>
      <c r="N790">
        <v>45382</v>
      </c>
      <c r="O790">
        <v>158</v>
      </c>
      <c r="P790">
        <v>13460.34</v>
      </c>
      <c r="Q790">
        <v>3</v>
      </c>
    </row>
    <row r="791" spans="1:17" hidden="1" outlineLevel="2" x14ac:dyDescent="0.2">
      <c r="B791">
        <v>541</v>
      </c>
      <c r="C791" t="s">
        <v>15</v>
      </c>
      <c r="D791">
        <v>2007</v>
      </c>
      <c r="E791">
        <v>3</v>
      </c>
      <c r="F791">
        <v>63</v>
      </c>
      <c r="G791">
        <v>252.75</v>
      </c>
      <c r="H791">
        <v>297</v>
      </c>
      <c r="I791">
        <v>114.95</v>
      </c>
      <c r="J791">
        <v>5</v>
      </c>
      <c r="K791">
        <v>259</v>
      </c>
      <c r="L791">
        <v>9850</v>
      </c>
      <c r="M791" t="s">
        <v>17</v>
      </c>
      <c r="N791">
        <v>45382</v>
      </c>
      <c r="O791">
        <v>158</v>
      </c>
      <c r="P791">
        <v>13460.34</v>
      </c>
      <c r="Q791">
        <v>3</v>
      </c>
    </row>
    <row r="792" spans="1:17" hidden="1" outlineLevel="2" x14ac:dyDescent="0.2">
      <c r="B792">
        <v>541</v>
      </c>
      <c r="C792" t="s">
        <v>15</v>
      </c>
      <c r="D792">
        <v>2007</v>
      </c>
      <c r="E792">
        <v>4</v>
      </c>
      <c r="F792">
        <v>107</v>
      </c>
      <c r="G792">
        <v>511.93</v>
      </c>
      <c r="H792">
        <v>601.52</v>
      </c>
      <c r="I792">
        <v>259.08999999999997</v>
      </c>
      <c r="J792">
        <v>5</v>
      </c>
      <c r="K792">
        <v>259</v>
      </c>
      <c r="L792">
        <v>9850</v>
      </c>
      <c r="M792" t="s">
        <v>17</v>
      </c>
      <c r="N792">
        <v>45382</v>
      </c>
      <c r="O792">
        <v>158</v>
      </c>
      <c r="P792">
        <v>13460.34</v>
      </c>
      <c r="Q792">
        <v>3</v>
      </c>
    </row>
    <row r="793" spans="1:17" hidden="1" outlineLevel="2" x14ac:dyDescent="0.2">
      <c r="B793">
        <v>541</v>
      </c>
      <c r="C793" t="s">
        <v>15</v>
      </c>
      <c r="D793">
        <v>2007</v>
      </c>
      <c r="E793">
        <v>5</v>
      </c>
      <c r="F793">
        <v>127</v>
      </c>
      <c r="G793">
        <v>486.83</v>
      </c>
      <c r="H793">
        <v>572.07000000000005</v>
      </c>
      <c r="I793">
        <v>252.58</v>
      </c>
      <c r="J793">
        <v>5</v>
      </c>
      <c r="K793">
        <v>259</v>
      </c>
      <c r="L793">
        <v>9850</v>
      </c>
      <c r="M793" t="s">
        <v>17</v>
      </c>
      <c r="N793">
        <v>45382</v>
      </c>
      <c r="O793">
        <v>158</v>
      </c>
      <c r="P793">
        <v>13460.34</v>
      </c>
      <c r="Q793">
        <v>3</v>
      </c>
    </row>
    <row r="794" spans="1:17" outlineLevel="1" collapsed="1" x14ac:dyDescent="0.2">
      <c r="A794" s="1" t="s">
        <v>77</v>
      </c>
      <c r="B794">
        <f>SUBTOTAL(3,B782:B793)</f>
        <v>12</v>
      </c>
      <c r="Q794">
        <v>3</v>
      </c>
    </row>
    <row r="795" spans="1:17" hidden="1" outlineLevel="2" x14ac:dyDescent="0.2">
      <c r="B795">
        <v>574</v>
      </c>
      <c r="C795" t="s">
        <v>15</v>
      </c>
      <c r="D795">
        <v>2007</v>
      </c>
      <c r="E795">
        <v>1</v>
      </c>
      <c r="F795">
        <v>74</v>
      </c>
      <c r="G795">
        <v>343.73</v>
      </c>
      <c r="H795">
        <v>403.83</v>
      </c>
      <c r="I795">
        <v>163.87</v>
      </c>
      <c r="J795">
        <v>4</v>
      </c>
      <c r="K795">
        <v>244</v>
      </c>
      <c r="L795">
        <v>36414</v>
      </c>
      <c r="M795" t="s">
        <v>17</v>
      </c>
      <c r="N795">
        <v>494051</v>
      </c>
      <c r="O795">
        <v>168.5</v>
      </c>
      <c r="P795">
        <v>44725.18</v>
      </c>
      <c r="Q795">
        <v>3</v>
      </c>
    </row>
    <row r="796" spans="1:17" hidden="1" outlineLevel="2" x14ac:dyDescent="0.2">
      <c r="B796">
        <v>574</v>
      </c>
      <c r="C796" t="s">
        <v>15</v>
      </c>
      <c r="D796">
        <v>2007</v>
      </c>
      <c r="E796">
        <v>2</v>
      </c>
      <c r="F796">
        <v>76</v>
      </c>
      <c r="G796">
        <v>378.83</v>
      </c>
      <c r="H796">
        <v>445.2</v>
      </c>
      <c r="I796">
        <v>144.56</v>
      </c>
      <c r="J796">
        <v>4</v>
      </c>
      <c r="K796">
        <v>244</v>
      </c>
      <c r="L796">
        <v>36414</v>
      </c>
      <c r="M796" t="s">
        <v>17</v>
      </c>
      <c r="N796">
        <v>494051</v>
      </c>
      <c r="O796">
        <v>168.5</v>
      </c>
      <c r="P796">
        <v>44725.18</v>
      </c>
      <c r="Q796">
        <v>3</v>
      </c>
    </row>
    <row r="797" spans="1:17" hidden="1" outlineLevel="2" x14ac:dyDescent="0.2">
      <c r="B797">
        <v>574</v>
      </c>
      <c r="C797" t="s">
        <v>15</v>
      </c>
      <c r="D797">
        <v>2007</v>
      </c>
      <c r="E797">
        <v>3</v>
      </c>
      <c r="F797">
        <v>124</v>
      </c>
      <c r="G797">
        <v>550.94000000000005</v>
      </c>
      <c r="H797">
        <v>647.41</v>
      </c>
      <c r="I797">
        <v>165.03</v>
      </c>
      <c r="J797">
        <v>4</v>
      </c>
      <c r="K797">
        <v>244</v>
      </c>
      <c r="L797">
        <v>36414</v>
      </c>
      <c r="M797" t="s">
        <v>17</v>
      </c>
      <c r="N797">
        <v>494051</v>
      </c>
      <c r="O797">
        <v>168.5</v>
      </c>
      <c r="P797">
        <v>44725.18</v>
      </c>
      <c r="Q797">
        <v>3</v>
      </c>
    </row>
    <row r="798" spans="1:17" hidden="1" outlineLevel="2" x14ac:dyDescent="0.2">
      <c r="B798">
        <v>574</v>
      </c>
      <c r="C798" t="s">
        <v>15</v>
      </c>
      <c r="D798">
        <v>2007</v>
      </c>
      <c r="E798">
        <v>4</v>
      </c>
      <c r="F798">
        <v>169</v>
      </c>
      <c r="G798">
        <v>681.95</v>
      </c>
      <c r="H798">
        <v>801.28</v>
      </c>
      <c r="I798">
        <v>249.32</v>
      </c>
      <c r="J798">
        <v>4</v>
      </c>
      <c r="K798">
        <v>244</v>
      </c>
      <c r="L798">
        <v>36414</v>
      </c>
      <c r="M798" t="s">
        <v>17</v>
      </c>
      <c r="N798">
        <v>494051</v>
      </c>
      <c r="O798">
        <v>168.5</v>
      </c>
      <c r="P798">
        <v>44725.18</v>
      </c>
      <c r="Q798">
        <v>3</v>
      </c>
    </row>
    <row r="799" spans="1:17" hidden="1" outlineLevel="2" x14ac:dyDescent="0.2">
      <c r="B799">
        <v>574</v>
      </c>
      <c r="C799" t="s">
        <v>15</v>
      </c>
      <c r="D799">
        <v>2007</v>
      </c>
      <c r="E799">
        <v>5</v>
      </c>
      <c r="F799">
        <v>149</v>
      </c>
      <c r="G799">
        <v>537.59</v>
      </c>
      <c r="H799">
        <v>631.70000000000005</v>
      </c>
      <c r="I799">
        <v>242.79</v>
      </c>
      <c r="J799">
        <v>4</v>
      </c>
      <c r="K799">
        <v>244</v>
      </c>
      <c r="L799">
        <v>36414</v>
      </c>
      <c r="M799" t="s">
        <v>17</v>
      </c>
      <c r="N799">
        <v>494051</v>
      </c>
      <c r="O799">
        <v>168.5</v>
      </c>
      <c r="P799">
        <v>44725.18</v>
      </c>
      <c r="Q799">
        <v>3</v>
      </c>
    </row>
    <row r="800" spans="1:17" hidden="1" outlineLevel="2" collapsed="1" x14ac:dyDescent="0.2">
      <c r="B800">
        <v>574</v>
      </c>
      <c r="C800" t="s">
        <v>15</v>
      </c>
      <c r="D800">
        <v>2007</v>
      </c>
      <c r="E800">
        <v>6</v>
      </c>
      <c r="F800">
        <v>284</v>
      </c>
      <c r="G800">
        <v>1118.5999999999999</v>
      </c>
      <c r="H800">
        <v>1314.37</v>
      </c>
      <c r="I800">
        <v>410.98</v>
      </c>
      <c r="J800">
        <v>4</v>
      </c>
      <c r="K800">
        <v>244</v>
      </c>
      <c r="L800">
        <v>36414</v>
      </c>
      <c r="M800" t="s">
        <v>17</v>
      </c>
      <c r="N800">
        <v>494051</v>
      </c>
      <c r="O800">
        <v>168.5</v>
      </c>
      <c r="P800">
        <v>44725.18</v>
      </c>
    </row>
    <row r="801" spans="1:17" hidden="1" outlineLevel="2" x14ac:dyDescent="0.2">
      <c r="B801">
        <v>574</v>
      </c>
      <c r="C801" t="s">
        <v>15</v>
      </c>
      <c r="D801">
        <v>2007</v>
      </c>
      <c r="E801">
        <v>7</v>
      </c>
      <c r="F801">
        <v>187</v>
      </c>
      <c r="G801">
        <v>761.43</v>
      </c>
      <c r="H801">
        <v>894.66</v>
      </c>
      <c r="I801">
        <v>357.24</v>
      </c>
      <c r="J801">
        <v>4</v>
      </c>
      <c r="K801">
        <v>244</v>
      </c>
      <c r="L801">
        <v>36414</v>
      </c>
      <c r="M801" t="s">
        <v>17</v>
      </c>
      <c r="N801">
        <v>494051</v>
      </c>
      <c r="O801">
        <v>168.5</v>
      </c>
      <c r="P801">
        <v>44725.18</v>
      </c>
      <c r="Q801">
        <v>3</v>
      </c>
    </row>
    <row r="802" spans="1:17" hidden="1" outlineLevel="2" x14ac:dyDescent="0.2">
      <c r="B802">
        <v>574</v>
      </c>
      <c r="C802" t="s">
        <v>15</v>
      </c>
      <c r="D802">
        <v>2007</v>
      </c>
      <c r="E802">
        <v>8</v>
      </c>
      <c r="F802">
        <v>290</v>
      </c>
      <c r="G802">
        <v>1165.95</v>
      </c>
      <c r="H802">
        <v>1370.01</v>
      </c>
      <c r="I802">
        <v>563.67999999999995</v>
      </c>
      <c r="J802">
        <v>4</v>
      </c>
      <c r="K802">
        <v>244</v>
      </c>
      <c r="L802">
        <v>36414</v>
      </c>
      <c r="M802" t="s">
        <v>17</v>
      </c>
      <c r="N802">
        <v>494051</v>
      </c>
      <c r="O802">
        <v>168.5</v>
      </c>
      <c r="P802">
        <v>44725.18</v>
      </c>
      <c r="Q802">
        <v>3</v>
      </c>
    </row>
    <row r="803" spans="1:17" hidden="1" outlineLevel="2" x14ac:dyDescent="0.2">
      <c r="B803">
        <v>574</v>
      </c>
      <c r="C803" t="s">
        <v>15</v>
      </c>
      <c r="D803">
        <v>2007</v>
      </c>
      <c r="E803">
        <v>9</v>
      </c>
      <c r="F803">
        <v>402</v>
      </c>
      <c r="G803">
        <v>1663.11</v>
      </c>
      <c r="H803">
        <v>1954.14</v>
      </c>
      <c r="I803">
        <v>857.02</v>
      </c>
      <c r="J803">
        <v>4</v>
      </c>
      <c r="K803">
        <v>244</v>
      </c>
      <c r="L803">
        <v>36414</v>
      </c>
      <c r="M803" t="s">
        <v>17</v>
      </c>
      <c r="N803">
        <v>494051</v>
      </c>
      <c r="O803">
        <v>168.5</v>
      </c>
      <c r="P803">
        <v>44725.18</v>
      </c>
      <c r="Q803">
        <v>3</v>
      </c>
    </row>
    <row r="804" spans="1:17" hidden="1" outlineLevel="2" x14ac:dyDescent="0.2">
      <c r="B804">
        <v>574</v>
      </c>
      <c r="C804" t="s">
        <v>15</v>
      </c>
      <c r="D804">
        <v>2007</v>
      </c>
      <c r="E804">
        <v>10</v>
      </c>
      <c r="F804">
        <v>683</v>
      </c>
      <c r="G804">
        <v>2524.33</v>
      </c>
      <c r="H804">
        <v>2966.12</v>
      </c>
      <c r="I804">
        <v>1101.81</v>
      </c>
      <c r="J804">
        <v>4</v>
      </c>
      <c r="K804">
        <v>244</v>
      </c>
      <c r="L804">
        <v>36414</v>
      </c>
      <c r="M804" t="s">
        <v>17</v>
      </c>
      <c r="N804">
        <v>494051</v>
      </c>
      <c r="O804">
        <v>168.5</v>
      </c>
      <c r="P804">
        <v>44725.18</v>
      </c>
      <c r="Q804">
        <v>3</v>
      </c>
    </row>
    <row r="805" spans="1:17" hidden="1" outlineLevel="2" x14ac:dyDescent="0.2">
      <c r="B805">
        <v>574</v>
      </c>
      <c r="C805" t="s">
        <v>15</v>
      </c>
      <c r="D805">
        <v>2007</v>
      </c>
      <c r="E805">
        <v>11</v>
      </c>
      <c r="F805">
        <v>409</v>
      </c>
      <c r="G805">
        <v>1716.62</v>
      </c>
      <c r="H805">
        <v>2017.06</v>
      </c>
      <c r="I805">
        <v>735.9</v>
      </c>
      <c r="J805">
        <v>4</v>
      </c>
      <c r="K805">
        <v>244</v>
      </c>
      <c r="L805">
        <v>36414</v>
      </c>
      <c r="M805" t="s">
        <v>17</v>
      </c>
      <c r="N805">
        <v>494051</v>
      </c>
      <c r="O805">
        <v>168.5</v>
      </c>
      <c r="P805">
        <v>44725.18</v>
      </c>
      <c r="Q805">
        <v>3</v>
      </c>
    </row>
    <row r="806" spans="1:17" hidden="1" outlineLevel="2" collapsed="1" x14ac:dyDescent="0.2">
      <c r="B806">
        <v>574</v>
      </c>
      <c r="C806" t="s">
        <v>15</v>
      </c>
      <c r="D806">
        <v>2007</v>
      </c>
      <c r="E806">
        <v>12</v>
      </c>
      <c r="F806">
        <v>358</v>
      </c>
      <c r="G806">
        <v>1530.79</v>
      </c>
      <c r="H806">
        <v>1798.69</v>
      </c>
      <c r="I806">
        <v>593.99</v>
      </c>
      <c r="J806">
        <v>4</v>
      </c>
      <c r="K806">
        <v>244</v>
      </c>
      <c r="L806">
        <v>36414</v>
      </c>
      <c r="M806" t="s">
        <v>17</v>
      </c>
      <c r="N806">
        <v>494051</v>
      </c>
      <c r="O806">
        <v>168.5</v>
      </c>
      <c r="P806">
        <v>44725.18</v>
      </c>
    </row>
    <row r="807" spans="1:17" outlineLevel="1" collapsed="1" x14ac:dyDescent="0.2">
      <c r="A807" s="1" t="s">
        <v>80</v>
      </c>
      <c r="B807">
        <f>SUBTOTAL(3,B795:B806)</f>
        <v>12</v>
      </c>
      <c r="Q807">
        <v>2</v>
      </c>
    </row>
    <row r="808" spans="1:17" hidden="1" outlineLevel="2" x14ac:dyDescent="0.2">
      <c r="B808">
        <v>581</v>
      </c>
      <c r="C808" t="s">
        <v>15</v>
      </c>
      <c r="D808">
        <v>2007</v>
      </c>
      <c r="E808">
        <v>1</v>
      </c>
      <c r="F808">
        <v>77</v>
      </c>
      <c r="G808">
        <v>375.47</v>
      </c>
      <c r="H808">
        <v>441.26</v>
      </c>
      <c r="I808">
        <v>153.16999999999999</v>
      </c>
      <c r="J808">
        <v>9</v>
      </c>
      <c r="K808">
        <v>403</v>
      </c>
      <c r="L808">
        <v>19249</v>
      </c>
      <c r="M808" t="s">
        <v>18</v>
      </c>
      <c r="N808">
        <v>22321</v>
      </c>
      <c r="O808">
        <v>268</v>
      </c>
      <c r="P808">
        <v>29164.58</v>
      </c>
      <c r="Q808">
        <v>2</v>
      </c>
    </row>
    <row r="809" spans="1:17" hidden="1" outlineLevel="2" x14ac:dyDescent="0.2">
      <c r="B809">
        <v>581</v>
      </c>
      <c r="C809" t="s">
        <v>15</v>
      </c>
      <c r="D809">
        <v>2007</v>
      </c>
      <c r="E809">
        <v>2</v>
      </c>
      <c r="F809">
        <v>85</v>
      </c>
      <c r="G809">
        <v>334.76</v>
      </c>
      <c r="H809">
        <v>393.37</v>
      </c>
      <c r="I809">
        <v>163.27000000000001</v>
      </c>
      <c r="J809">
        <v>9</v>
      </c>
      <c r="K809">
        <v>403</v>
      </c>
      <c r="L809">
        <v>19249</v>
      </c>
      <c r="M809" t="s">
        <v>18</v>
      </c>
      <c r="N809">
        <v>22321</v>
      </c>
      <c r="O809">
        <v>268</v>
      </c>
      <c r="P809">
        <v>29164.58</v>
      </c>
      <c r="Q809">
        <v>2</v>
      </c>
    </row>
    <row r="810" spans="1:17" hidden="1" outlineLevel="2" x14ac:dyDescent="0.2">
      <c r="B810">
        <v>581</v>
      </c>
      <c r="C810" t="s">
        <v>15</v>
      </c>
      <c r="D810">
        <v>2007</v>
      </c>
      <c r="E810">
        <v>3</v>
      </c>
      <c r="F810">
        <v>76</v>
      </c>
      <c r="G810">
        <v>296.14</v>
      </c>
      <c r="H810">
        <v>347.96</v>
      </c>
      <c r="I810">
        <v>143.87</v>
      </c>
      <c r="J810">
        <v>9</v>
      </c>
      <c r="K810">
        <v>403</v>
      </c>
      <c r="L810">
        <v>19249</v>
      </c>
      <c r="M810" t="s">
        <v>18</v>
      </c>
      <c r="N810">
        <v>22321</v>
      </c>
      <c r="O810">
        <v>268</v>
      </c>
      <c r="P810">
        <v>29164.58</v>
      </c>
      <c r="Q810">
        <v>2</v>
      </c>
    </row>
    <row r="811" spans="1:17" hidden="1" outlineLevel="2" x14ac:dyDescent="0.2">
      <c r="B811">
        <v>581</v>
      </c>
      <c r="C811" t="s">
        <v>15</v>
      </c>
      <c r="D811">
        <v>2007</v>
      </c>
      <c r="E811">
        <v>4</v>
      </c>
      <c r="F811">
        <v>104</v>
      </c>
      <c r="G811">
        <v>434.72</v>
      </c>
      <c r="H811">
        <v>510.85</v>
      </c>
      <c r="I811">
        <v>172.59</v>
      </c>
      <c r="J811">
        <v>9</v>
      </c>
      <c r="K811">
        <v>403</v>
      </c>
      <c r="L811">
        <v>19249</v>
      </c>
      <c r="M811" t="s">
        <v>18</v>
      </c>
      <c r="N811">
        <v>22321</v>
      </c>
      <c r="O811">
        <v>268</v>
      </c>
      <c r="P811">
        <v>29164.58</v>
      </c>
      <c r="Q811">
        <v>2</v>
      </c>
    </row>
    <row r="812" spans="1:17" hidden="1" outlineLevel="2" x14ac:dyDescent="0.2">
      <c r="B812">
        <v>581</v>
      </c>
      <c r="C812" t="s">
        <v>15</v>
      </c>
      <c r="D812">
        <v>2007</v>
      </c>
      <c r="E812">
        <v>5</v>
      </c>
      <c r="F812">
        <v>167</v>
      </c>
      <c r="G812">
        <v>772.52</v>
      </c>
      <c r="H812">
        <v>907.77</v>
      </c>
      <c r="I812">
        <v>357</v>
      </c>
      <c r="J812">
        <v>9</v>
      </c>
      <c r="K812">
        <v>403</v>
      </c>
      <c r="L812">
        <v>19249</v>
      </c>
      <c r="M812" t="s">
        <v>18</v>
      </c>
      <c r="N812">
        <v>22321</v>
      </c>
      <c r="O812">
        <v>268</v>
      </c>
      <c r="P812">
        <v>29164.58</v>
      </c>
      <c r="Q812">
        <v>2</v>
      </c>
    </row>
    <row r="813" spans="1:17" hidden="1" outlineLevel="2" x14ac:dyDescent="0.2">
      <c r="B813">
        <v>581</v>
      </c>
      <c r="C813" t="s">
        <v>15</v>
      </c>
      <c r="D813">
        <v>2007</v>
      </c>
      <c r="E813">
        <v>6</v>
      </c>
      <c r="F813">
        <v>240</v>
      </c>
      <c r="G813">
        <v>1028.29</v>
      </c>
      <c r="H813">
        <v>1208.29</v>
      </c>
      <c r="I813">
        <v>434.31</v>
      </c>
      <c r="J813">
        <v>9</v>
      </c>
      <c r="K813">
        <v>403</v>
      </c>
      <c r="L813">
        <v>19249</v>
      </c>
      <c r="M813" t="s">
        <v>18</v>
      </c>
      <c r="N813">
        <v>22321</v>
      </c>
      <c r="O813">
        <v>268</v>
      </c>
      <c r="P813">
        <v>29164.58</v>
      </c>
      <c r="Q813">
        <v>2</v>
      </c>
    </row>
    <row r="814" spans="1:17" hidden="1" outlineLevel="2" x14ac:dyDescent="0.2">
      <c r="B814">
        <v>581</v>
      </c>
      <c r="C814" t="s">
        <v>15</v>
      </c>
      <c r="D814">
        <v>2007</v>
      </c>
      <c r="E814">
        <v>7</v>
      </c>
      <c r="F814">
        <v>152</v>
      </c>
      <c r="G814">
        <v>626.85</v>
      </c>
      <c r="H814">
        <v>736.5</v>
      </c>
      <c r="I814">
        <v>292.57</v>
      </c>
      <c r="J814">
        <v>9</v>
      </c>
      <c r="K814">
        <v>403</v>
      </c>
      <c r="L814">
        <v>19249</v>
      </c>
      <c r="M814" t="s">
        <v>18</v>
      </c>
      <c r="N814">
        <v>22321</v>
      </c>
      <c r="O814">
        <v>268</v>
      </c>
      <c r="P814">
        <v>29164.58</v>
      </c>
      <c r="Q814">
        <v>2</v>
      </c>
    </row>
    <row r="815" spans="1:17" hidden="1" outlineLevel="2" x14ac:dyDescent="0.2">
      <c r="B815">
        <v>581</v>
      </c>
      <c r="C815" t="s">
        <v>15</v>
      </c>
      <c r="D815">
        <v>2007</v>
      </c>
      <c r="E815">
        <v>8</v>
      </c>
      <c r="F815">
        <v>140</v>
      </c>
      <c r="G815">
        <v>590.38</v>
      </c>
      <c r="H815">
        <v>693.79</v>
      </c>
      <c r="I815">
        <v>234.99</v>
      </c>
      <c r="J815">
        <v>9</v>
      </c>
      <c r="K815">
        <v>403</v>
      </c>
      <c r="L815">
        <v>19249</v>
      </c>
      <c r="M815" t="s">
        <v>18</v>
      </c>
      <c r="N815">
        <v>22321</v>
      </c>
      <c r="O815">
        <v>268</v>
      </c>
      <c r="P815">
        <v>29164.58</v>
      </c>
      <c r="Q815">
        <v>2</v>
      </c>
    </row>
    <row r="816" spans="1:17" hidden="1" outlineLevel="2" x14ac:dyDescent="0.2">
      <c r="B816">
        <v>581</v>
      </c>
      <c r="C816" t="s">
        <v>15</v>
      </c>
      <c r="D816">
        <v>2007</v>
      </c>
      <c r="E816">
        <v>9</v>
      </c>
      <c r="F816">
        <v>268</v>
      </c>
      <c r="G816">
        <v>1173.52</v>
      </c>
      <c r="H816">
        <v>1379.04</v>
      </c>
      <c r="I816">
        <v>508.43</v>
      </c>
      <c r="J816">
        <v>9</v>
      </c>
      <c r="K816">
        <v>403</v>
      </c>
      <c r="L816">
        <v>19249</v>
      </c>
      <c r="M816" t="s">
        <v>18</v>
      </c>
      <c r="N816">
        <v>22321</v>
      </c>
      <c r="O816">
        <v>268</v>
      </c>
      <c r="P816">
        <v>29164.58</v>
      </c>
      <c r="Q816">
        <v>2</v>
      </c>
    </row>
    <row r="817" spans="1:17" hidden="1" outlineLevel="2" x14ac:dyDescent="0.2">
      <c r="B817">
        <v>581</v>
      </c>
      <c r="C817" t="s">
        <v>15</v>
      </c>
      <c r="D817">
        <v>2007</v>
      </c>
      <c r="E817">
        <v>10</v>
      </c>
      <c r="F817">
        <v>600</v>
      </c>
      <c r="G817">
        <v>2376.5700000000002</v>
      </c>
      <c r="H817">
        <v>2792.65</v>
      </c>
      <c r="I817">
        <v>798.87</v>
      </c>
      <c r="J817">
        <v>9</v>
      </c>
      <c r="K817">
        <v>403</v>
      </c>
      <c r="L817">
        <v>19249</v>
      </c>
      <c r="M817" t="s">
        <v>18</v>
      </c>
      <c r="N817">
        <v>22321</v>
      </c>
      <c r="O817">
        <v>268</v>
      </c>
      <c r="P817">
        <v>29164.58</v>
      </c>
      <c r="Q817">
        <v>2</v>
      </c>
    </row>
    <row r="818" spans="1:17" hidden="1" outlineLevel="2" x14ac:dyDescent="0.2">
      <c r="B818">
        <v>581</v>
      </c>
      <c r="C818" t="s">
        <v>15</v>
      </c>
      <c r="D818">
        <v>2007</v>
      </c>
      <c r="E818">
        <v>11</v>
      </c>
      <c r="F818">
        <v>317</v>
      </c>
      <c r="G818">
        <v>1165.83</v>
      </c>
      <c r="H818">
        <v>1369.94</v>
      </c>
      <c r="I818">
        <v>444.91</v>
      </c>
      <c r="J818">
        <v>9</v>
      </c>
      <c r="K818">
        <v>403</v>
      </c>
      <c r="L818">
        <v>19249</v>
      </c>
      <c r="M818" t="s">
        <v>18</v>
      </c>
      <c r="N818">
        <v>22321</v>
      </c>
      <c r="O818">
        <v>268</v>
      </c>
      <c r="P818">
        <v>29164.58</v>
      </c>
      <c r="Q818">
        <v>2</v>
      </c>
    </row>
    <row r="819" spans="1:17" hidden="1" outlineLevel="2" collapsed="1" x14ac:dyDescent="0.2">
      <c r="B819">
        <v>581</v>
      </c>
      <c r="C819" t="s">
        <v>15</v>
      </c>
      <c r="D819">
        <v>2007</v>
      </c>
      <c r="E819">
        <v>12</v>
      </c>
      <c r="F819">
        <v>160</v>
      </c>
      <c r="G819">
        <v>630.13</v>
      </c>
      <c r="H819">
        <v>740.44</v>
      </c>
      <c r="I819">
        <v>226.84</v>
      </c>
      <c r="J819">
        <v>9</v>
      </c>
      <c r="K819">
        <v>403</v>
      </c>
      <c r="L819">
        <v>19249</v>
      </c>
      <c r="M819" t="s">
        <v>18</v>
      </c>
      <c r="N819">
        <v>22321</v>
      </c>
      <c r="O819">
        <v>268</v>
      </c>
      <c r="P819">
        <v>29164.58</v>
      </c>
    </row>
    <row r="820" spans="1:17" outlineLevel="1" collapsed="1" x14ac:dyDescent="0.2">
      <c r="A820" s="1" t="s">
        <v>81</v>
      </c>
      <c r="B820">
        <f>SUBTOTAL(3,B808:B819)</f>
        <v>12</v>
      </c>
      <c r="Q820">
        <v>2</v>
      </c>
    </row>
    <row r="821" spans="1:17" hidden="1" outlineLevel="2" x14ac:dyDescent="0.2">
      <c r="B821">
        <v>617</v>
      </c>
      <c r="C821" t="s">
        <v>15</v>
      </c>
      <c r="D821">
        <v>2007</v>
      </c>
      <c r="E821">
        <v>1</v>
      </c>
      <c r="F821">
        <v>42</v>
      </c>
      <c r="G821">
        <v>178.19</v>
      </c>
      <c r="H821">
        <v>209.38</v>
      </c>
      <c r="I821">
        <v>87.24</v>
      </c>
      <c r="J821">
        <v>4</v>
      </c>
      <c r="K821">
        <v>461</v>
      </c>
      <c r="L821">
        <v>15269</v>
      </c>
      <c r="M821" t="s">
        <v>18</v>
      </c>
      <c r="N821">
        <v>44170</v>
      </c>
      <c r="O821">
        <v>252</v>
      </c>
      <c r="P821">
        <v>21944.959999999999</v>
      </c>
      <c r="Q821">
        <v>2</v>
      </c>
    </row>
    <row r="822" spans="1:17" hidden="1" outlineLevel="2" x14ac:dyDescent="0.2">
      <c r="B822">
        <v>617</v>
      </c>
      <c r="C822" t="s">
        <v>15</v>
      </c>
      <c r="D822">
        <v>2007</v>
      </c>
      <c r="E822">
        <v>2</v>
      </c>
      <c r="F822">
        <v>47</v>
      </c>
      <c r="G822">
        <v>206.34</v>
      </c>
      <c r="H822">
        <v>242.48</v>
      </c>
      <c r="I822">
        <v>69.83</v>
      </c>
      <c r="J822">
        <v>4</v>
      </c>
      <c r="K822">
        <v>461</v>
      </c>
      <c r="L822">
        <v>15269</v>
      </c>
      <c r="M822" t="s">
        <v>18</v>
      </c>
      <c r="N822">
        <v>44170</v>
      </c>
      <c r="O822">
        <v>252</v>
      </c>
      <c r="P822">
        <v>21944.959999999999</v>
      </c>
      <c r="Q822">
        <v>2</v>
      </c>
    </row>
    <row r="823" spans="1:17" hidden="1" outlineLevel="2" x14ac:dyDescent="0.2">
      <c r="B823">
        <v>617</v>
      </c>
      <c r="C823" t="s">
        <v>15</v>
      </c>
      <c r="D823">
        <v>2007</v>
      </c>
      <c r="E823">
        <v>3</v>
      </c>
      <c r="F823">
        <v>50</v>
      </c>
      <c r="G823">
        <v>177.22</v>
      </c>
      <c r="H823">
        <v>208.23</v>
      </c>
      <c r="I823">
        <v>77.69</v>
      </c>
      <c r="J823">
        <v>4</v>
      </c>
      <c r="K823">
        <v>461</v>
      </c>
      <c r="L823">
        <v>15269</v>
      </c>
      <c r="M823" t="s">
        <v>18</v>
      </c>
      <c r="N823">
        <v>44170</v>
      </c>
      <c r="O823">
        <v>252</v>
      </c>
      <c r="P823">
        <v>21944.959999999999</v>
      </c>
      <c r="Q823">
        <v>2</v>
      </c>
    </row>
    <row r="824" spans="1:17" hidden="1" outlineLevel="2" x14ac:dyDescent="0.2">
      <c r="B824">
        <v>617</v>
      </c>
      <c r="C824" t="s">
        <v>15</v>
      </c>
      <c r="D824">
        <v>2007</v>
      </c>
      <c r="E824">
        <v>4</v>
      </c>
      <c r="F824">
        <v>109</v>
      </c>
      <c r="G824">
        <v>489.83</v>
      </c>
      <c r="H824">
        <v>575.51</v>
      </c>
      <c r="I824">
        <v>240.38</v>
      </c>
      <c r="J824">
        <v>4</v>
      </c>
      <c r="K824">
        <v>461</v>
      </c>
      <c r="L824">
        <v>15269</v>
      </c>
      <c r="M824" t="s">
        <v>18</v>
      </c>
      <c r="N824">
        <v>44170</v>
      </c>
      <c r="O824">
        <v>252</v>
      </c>
      <c r="P824">
        <v>21944.959999999999</v>
      </c>
      <c r="Q824">
        <v>2</v>
      </c>
    </row>
    <row r="825" spans="1:17" hidden="1" outlineLevel="2" x14ac:dyDescent="0.2">
      <c r="B825">
        <v>617</v>
      </c>
      <c r="C825" t="s">
        <v>15</v>
      </c>
      <c r="D825">
        <v>2007</v>
      </c>
      <c r="E825">
        <v>5</v>
      </c>
      <c r="F825">
        <v>104</v>
      </c>
      <c r="G825">
        <v>387.38</v>
      </c>
      <c r="H825">
        <v>455.17</v>
      </c>
      <c r="I825">
        <v>143.87</v>
      </c>
      <c r="J825">
        <v>4</v>
      </c>
      <c r="K825">
        <v>461</v>
      </c>
      <c r="L825">
        <v>15269</v>
      </c>
      <c r="M825" t="s">
        <v>18</v>
      </c>
      <c r="N825">
        <v>44170</v>
      </c>
      <c r="O825">
        <v>252</v>
      </c>
      <c r="P825">
        <v>21944.959999999999</v>
      </c>
      <c r="Q825">
        <v>2</v>
      </c>
    </row>
    <row r="826" spans="1:17" hidden="1" outlineLevel="2" x14ac:dyDescent="0.2">
      <c r="B826">
        <v>617</v>
      </c>
      <c r="C826" t="s">
        <v>15</v>
      </c>
      <c r="D826">
        <v>2007</v>
      </c>
      <c r="E826">
        <v>6</v>
      </c>
      <c r="F826">
        <v>203</v>
      </c>
      <c r="G826">
        <v>767.07</v>
      </c>
      <c r="H826">
        <v>901.36</v>
      </c>
      <c r="I826">
        <v>292.7</v>
      </c>
      <c r="J826">
        <v>4</v>
      </c>
      <c r="K826">
        <v>461</v>
      </c>
      <c r="L826">
        <v>15269</v>
      </c>
      <c r="M826" t="s">
        <v>18</v>
      </c>
      <c r="N826">
        <v>44170</v>
      </c>
      <c r="O826">
        <v>252</v>
      </c>
      <c r="P826">
        <v>21944.959999999999</v>
      </c>
      <c r="Q826">
        <v>2</v>
      </c>
    </row>
    <row r="827" spans="1:17" hidden="1" outlineLevel="2" x14ac:dyDescent="0.2">
      <c r="B827">
        <v>617</v>
      </c>
      <c r="C827" t="s">
        <v>15</v>
      </c>
      <c r="D827">
        <v>2007</v>
      </c>
      <c r="E827">
        <v>7</v>
      </c>
      <c r="F827">
        <v>111</v>
      </c>
      <c r="G827">
        <v>456.76</v>
      </c>
      <c r="H827">
        <v>536.69000000000005</v>
      </c>
      <c r="I827">
        <v>265.89999999999998</v>
      </c>
      <c r="J827">
        <v>4</v>
      </c>
      <c r="K827">
        <v>461</v>
      </c>
      <c r="L827">
        <v>15269</v>
      </c>
      <c r="M827" t="s">
        <v>18</v>
      </c>
      <c r="N827">
        <v>44170</v>
      </c>
      <c r="O827">
        <v>252</v>
      </c>
      <c r="P827">
        <v>21944.959999999999</v>
      </c>
      <c r="Q827">
        <v>2</v>
      </c>
    </row>
    <row r="828" spans="1:17" hidden="1" outlineLevel="2" x14ac:dyDescent="0.2">
      <c r="B828">
        <v>617</v>
      </c>
      <c r="C828" t="s">
        <v>15</v>
      </c>
      <c r="D828">
        <v>2007</v>
      </c>
      <c r="E828">
        <v>8</v>
      </c>
      <c r="F828">
        <v>74</v>
      </c>
      <c r="G828">
        <v>250.54</v>
      </c>
      <c r="H828">
        <v>294.43</v>
      </c>
      <c r="I828">
        <v>134.53</v>
      </c>
      <c r="J828">
        <v>4</v>
      </c>
      <c r="K828">
        <v>461</v>
      </c>
      <c r="L828">
        <v>15269</v>
      </c>
      <c r="M828" t="s">
        <v>18</v>
      </c>
      <c r="N828">
        <v>44170</v>
      </c>
      <c r="O828">
        <v>252</v>
      </c>
      <c r="P828">
        <v>21944.959999999999</v>
      </c>
      <c r="Q828">
        <v>2</v>
      </c>
    </row>
    <row r="829" spans="1:17" hidden="1" outlineLevel="2" x14ac:dyDescent="0.2">
      <c r="B829">
        <v>617</v>
      </c>
      <c r="C829" t="s">
        <v>15</v>
      </c>
      <c r="D829">
        <v>2007</v>
      </c>
      <c r="E829">
        <v>9</v>
      </c>
      <c r="F829">
        <v>182</v>
      </c>
      <c r="G829">
        <v>687.68</v>
      </c>
      <c r="H829">
        <v>808.05</v>
      </c>
      <c r="I829">
        <v>235.43</v>
      </c>
      <c r="J829">
        <v>4</v>
      </c>
      <c r="K829">
        <v>461</v>
      </c>
      <c r="L829">
        <v>15269</v>
      </c>
      <c r="M829" t="s">
        <v>18</v>
      </c>
      <c r="N829">
        <v>44170</v>
      </c>
      <c r="O829">
        <v>252</v>
      </c>
      <c r="P829">
        <v>21944.959999999999</v>
      </c>
      <c r="Q829">
        <v>2</v>
      </c>
    </row>
    <row r="830" spans="1:17" hidden="1" outlineLevel="2" collapsed="1" x14ac:dyDescent="0.2">
      <c r="B830">
        <v>617</v>
      </c>
      <c r="C830" t="s">
        <v>15</v>
      </c>
      <c r="D830">
        <v>2007</v>
      </c>
      <c r="E830">
        <v>10</v>
      </c>
      <c r="F830">
        <v>481</v>
      </c>
      <c r="G830">
        <v>1738.13</v>
      </c>
      <c r="H830">
        <v>2042.38</v>
      </c>
      <c r="I830">
        <v>782.8</v>
      </c>
      <c r="J830">
        <v>4</v>
      </c>
      <c r="K830">
        <v>461</v>
      </c>
      <c r="L830">
        <v>15269</v>
      </c>
      <c r="M830" t="s">
        <v>18</v>
      </c>
      <c r="N830">
        <v>44170</v>
      </c>
      <c r="O830">
        <v>252</v>
      </c>
      <c r="P830">
        <v>21944.959999999999</v>
      </c>
    </row>
    <row r="831" spans="1:17" hidden="1" outlineLevel="2" x14ac:dyDescent="0.2">
      <c r="B831">
        <v>617</v>
      </c>
      <c r="C831" t="s">
        <v>15</v>
      </c>
      <c r="D831">
        <v>2007</v>
      </c>
      <c r="E831">
        <v>11</v>
      </c>
      <c r="F831">
        <v>264</v>
      </c>
      <c r="G831">
        <v>963.43</v>
      </c>
      <c r="H831">
        <v>1132.08</v>
      </c>
      <c r="I831">
        <v>340.12</v>
      </c>
      <c r="J831">
        <v>4</v>
      </c>
      <c r="K831">
        <v>461</v>
      </c>
      <c r="L831">
        <v>15269</v>
      </c>
      <c r="M831" t="s">
        <v>18</v>
      </c>
      <c r="N831">
        <v>44170</v>
      </c>
      <c r="O831">
        <v>252</v>
      </c>
      <c r="P831">
        <v>21944.959999999999</v>
      </c>
      <c r="Q831">
        <v>2</v>
      </c>
    </row>
    <row r="832" spans="1:17" hidden="1" outlineLevel="2" x14ac:dyDescent="0.2">
      <c r="B832">
        <v>617</v>
      </c>
      <c r="C832" t="s">
        <v>15</v>
      </c>
      <c r="D832">
        <v>2007</v>
      </c>
      <c r="E832">
        <v>12</v>
      </c>
      <c r="F832">
        <v>195</v>
      </c>
      <c r="G832">
        <v>660.75</v>
      </c>
      <c r="H832">
        <v>776.32</v>
      </c>
      <c r="I832">
        <v>296.27999999999997</v>
      </c>
      <c r="J832">
        <v>4</v>
      </c>
      <c r="K832">
        <v>461</v>
      </c>
      <c r="L832">
        <v>15269</v>
      </c>
      <c r="M832" t="s">
        <v>18</v>
      </c>
      <c r="N832">
        <v>44170</v>
      </c>
      <c r="O832">
        <v>252</v>
      </c>
      <c r="P832">
        <v>21944.959999999999</v>
      </c>
      <c r="Q832">
        <v>2</v>
      </c>
    </row>
    <row r="833" spans="1:17" outlineLevel="1" collapsed="1" x14ac:dyDescent="0.2">
      <c r="A833" s="1" t="s">
        <v>82</v>
      </c>
      <c r="B833">
        <f>SUBTOTAL(3,B821:B832)</f>
        <v>12</v>
      </c>
      <c r="Q833">
        <v>2</v>
      </c>
    </row>
    <row r="834" spans="1:17" hidden="1" outlineLevel="2" x14ac:dyDescent="0.2">
      <c r="B834">
        <v>630</v>
      </c>
      <c r="C834" t="s">
        <v>15</v>
      </c>
      <c r="D834">
        <v>2007</v>
      </c>
      <c r="E834">
        <v>1</v>
      </c>
      <c r="F834">
        <v>140</v>
      </c>
      <c r="G834">
        <v>558.15</v>
      </c>
      <c r="H834">
        <v>655.88</v>
      </c>
      <c r="I834">
        <v>327.63</v>
      </c>
      <c r="J834">
        <v>9</v>
      </c>
      <c r="K834">
        <v>726</v>
      </c>
      <c r="L834">
        <v>28038</v>
      </c>
      <c r="M834" t="s">
        <v>18</v>
      </c>
      <c r="N834">
        <v>66453</v>
      </c>
      <c r="O834">
        <v>384.2</v>
      </c>
      <c r="P834">
        <v>48243.11</v>
      </c>
      <c r="Q834">
        <v>2</v>
      </c>
    </row>
    <row r="835" spans="1:17" hidden="1" outlineLevel="2" x14ac:dyDescent="0.2">
      <c r="B835">
        <v>630</v>
      </c>
      <c r="C835" t="s">
        <v>15</v>
      </c>
      <c r="D835">
        <v>2007</v>
      </c>
      <c r="E835">
        <v>2</v>
      </c>
      <c r="F835">
        <v>79</v>
      </c>
      <c r="G835">
        <v>315.39999999999998</v>
      </c>
      <c r="H835">
        <v>370.6</v>
      </c>
      <c r="I835">
        <v>142.85</v>
      </c>
      <c r="J835">
        <v>9</v>
      </c>
      <c r="K835">
        <v>726</v>
      </c>
      <c r="L835">
        <v>28038</v>
      </c>
      <c r="M835" t="s">
        <v>18</v>
      </c>
      <c r="N835">
        <v>66453</v>
      </c>
      <c r="O835">
        <v>384.2</v>
      </c>
      <c r="P835">
        <v>48243.11</v>
      </c>
      <c r="Q835">
        <v>2</v>
      </c>
    </row>
    <row r="836" spans="1:17" hidden="1" outlineLevel="2" x14ac:dyDescent="0.2">
      <c r="B836">
        <v>630</v>
      </c>
      <c r="C836" t="s">
        <v>15</v>
      </c>
      <c r="D836">
        <v>2007</v>
      </c>
      <c r="E836">
        <v>3</v>
      </c>
      <c r="F836">
        <v>121</v>
      </c>
      <c r="G836">
        <v>515.54999999999995</v>
      </c>
      <c r="H836">
        <v>605.76</v>
      </c>
      <c r="I836">
        <v>243.47</v>
      </c>
      <c r="J836">
        <v>9</v>
      </c>
      <c r="K836">
        <v>726</v>
      </c>
      <c r="L836">
        <v>28038</v>
      </c>
      <c r="M836" t="s">
        <v>18</v>
      </c>
      <c r="N836">
        <v>66453</v>
      </c>
      <c r="O836">
        <v>384.2</v>
      </c>
      <c r="P836">
        <v>48243.11</v>
      </c>
      <c r="Q836">
        <v>2</v>
      </c>
    </row>
    <row r="837" spans="1:17" hidden="1" outlineLevel="2" x14ac:dyDescent="0.2">
      <c r="B837">
        <v>630</v>
      </c>
      <c r="C837" t="s">
        <v>15</v>
      </c>
      <c r="D837">
        <v>2007</v>
      </c>
      <c r="E837">
        <v>4</v>
      </c>
      <c r="F837">
        <v>180</v>
      </c>
      <c r="G837">
        <v>751.16</v>
      </c>
      <c r="H837">
        <v>882.7</v>
      </c>
      <c r="I837">
        <v>438.2</v>
      </c>
      <c r="J837">
        <v>9</v>
      </c>
      <c r="K837">
        <v>726</v>
      </c>
      <c r="L837">
        <v>28038</v>
      </c>
      <c r="M837" t="s">
        <v>18</v>
      </c>
      <c r="N837">
        <v>66453</v>
      </c>
      <c r="O837">
        <v>384.2</v>
      </c>
      <c r="P837">
        <v>48243.11</v>
      </c>
      <c r="Q837">
        <v>2</v>
      </c>
    </row>
    <row r="838" spans="1:17" hidden="1" outlineLevel="2" x14ac:dyDescent="0.2">
      <c r="B838">
        <v>630</v>
      </c>
      <c r="C838" t="s">
        <v>15</v>
      </c>
      <c r="D838">
        <v>2007</v>
      </c>
      <c r="E838">
        <v>5</v>
      </c>
      <c r="F838">
        <v>160</v>
      </c>
      <c r="G838">
        <v>639.77</v>
      </c>
      <c r="H838">
        <v>751.82</v>
      </c>
      <c r="I838">
        <v>345.38</v>
      </c>
      <c r="J838">
        <v>9</v>
      </c>
      <c r="K838">
        <v>726</v>
      </c>
      <c r="L838">
        <v>28038</v>
      </c>
      <c r="M838" t="s">
        <v>18</v>
      </c>
      <c r="N838">
        <v>66453</v>
      </c>
      <c r="O838">
        <v>384.2</v>
      </c>
      <c r="P838">
        <v>48243.11</v>
      </c>
      <c r="Q838">
        <v>2</v>
      </c>
    </row>
    <row r="839" spans="1:17" hidden="1" outlineLevel="2" x14ac:dyDescent="0.2">
      <c r="B839">
        <v>630</v>
      </c>
      <c r="C839" t="s">
        <v>15</v>
      </c>
      <c r="D839">
        <v>2007</v>
      </c>
      <c r="E839">
        <v>6</v>
      </c>
      <c r="F839">
        <v>335</v>
      </c>
      <c r="G839">
        <v>1278.32</v>
      </c>
      <c r="H839">
        <v>1502.09</v>
      </c>
      <c r="I839">
        <v>556.62</v>
      </c>
      <c r="J839">
        <v>9</v>
      </c>
      <c r="K839">
        <v>726</v>
      </c>
      <c r="L839">
        <v>28038</v>
      </c>
      <c r="M839" t="s">
        <v>18</v>
      </c>
      <c r="N839">
        <v>66453</v>
      </c>
      <c r="O839">
        <v>384.2</v>
      </c>
      <c r="P839">
        <v>48243.11</v>
      </c>
      <c r="Q839">
        <v>2</v>
      </c>
    </row>
    <row r="840" spans="1:17" hidden="1" outlineLevel="2" x14ac:dyDescent="0.2">
      <c r="B840">
        <v>630</v>
      </c>
      <c r="C840" t="s">
        <v>15</v>
      </c>
      <c r="D840">
        <v>2007</v>
      </c>
      <c r="E840">
        <v>7</v>
      </c>
      <c r="F840">
        <v>245</v>
      </c>
      <c r="G840">
        <v>1112.8599999999999</v>
      </c>
      <c r="H840">
        <v>1307.58</v>
      </c>
      <c r="I840">
        <v>538.75</v>
      </c>
      <c r="J840">
        <v>9</v>
      </c>
      <c r="K840">
        <v>726</v>
      </c>
      <c r="L840">
        <v>28038</v>
      </c>
      <c r="M840" t="s">
        <v>18</v>
      </c>
      <c r="N840">
        <v>66453</v>
      </c>
      <c r="O840">
        <v>384.2</v>
      </c>
      <c r="P840">
        <v>48243.11</v>
      </c>
      <c r="Q840">
        <v>2</v>
      </c>
    </row>
    <row r="841" spans="1:17" hidden="1" outlineLevel="2" x14ac:dyDescent="0.2">
      <c r="B841">
        <v>630</v>
      </c>
      <c r="C841" t="s">
        <v>15</v>
      </c>
      <c r="D841">
        <v>2007</v>
      </c>
      <c r="E841">
        <v>8</v>
      </c>
      <c r="F841">
        <v>230</v>
      </c>
      <c r="G841">
        <v>934.4</v>
      </c>
      <c r="H841">
        <v>1098.02</v>
      </c>
      <c r="I841">
        <v>370.92</v>
      </c>
      <c r="J841">
        <v>9</v>
      </c>
      <c r="K841">
        <v>726</v>
      </c>
      <c r="L841">
        <v>28038</v>
      </c>
      <c r="M841" t="s">
        <v>18</v>
      </c>
      <c r="N841">
        <v>66453</v>
      </c>
      <c r="O841">
        <v>384.2</v>
      </c>
      <c r="P841">
        <v>48243.11</v>
      </c>
      <c r="Q841">
        <v>2</v>
      </c>
    </row>
    <row r="842" spans="1:17" hidden="1" outlineLevel="2" collapsed="1" x14ac:dyDescent="0.2">
      <c r="B842">
        <v>630</v>
      </c>
      <c r="C842" t="s">
        <v>15</v>
      </c>
      <c r="D842">
        <v>2007</v>
      </c>
      <c r="E842">
        <v>9</v>
      </c>
      <c r="F842">
        <v>344</v>
      </c>
      <c r="G842">
        <v>1340.33</v>
      </c>
      <c r="H842">
        <v>1575.04</v>
      </c>
      <c r="I842">
        <v>486.53</v>
      </c>
      <c r="J842">
        <v>9</v>
      </c>
      <c r="K842">
        <v>726</v>
      </c>
      <c r="L842">
        <v>28038</v>
      </c>
      <c r="M842" t="s">
        <v>18</v>
      </c>
      <c r="N842">
        <v>66453</v>
      </c>
      <c r="O842">
        <v>384.2</v>
      </c>
      <c r="P842">
        <v>48243.11</v>
      </c>
    </row>
    <row r="843" spans="1:17" hidden="1" outlineLevel="2" x14ac:dyDescent="0.2">
      <c r="B843">
        <v>630</v>
      </c>
      <c r="C843" t="s">
        <v>15</v>
      </c>
      <c r="D843">
        <v>2007</v>
      </c>
      <c r="E843">
        <v>10</v>
      </c>
      <c r="F843">
        <v>698</v>
      </c>
      <c r="G843">
        <v>2712.09</v>
      </c>
      <c r="H843">
        <v>3186.83</v>
      </c>
      <c r="I843">
        <v>1119.21</v>
      </c>
      <c r="J843">
        <v>9</v>
      </c>
      <c r="K843">
        <v>726</v>
      </c>
      <c r="L843">
        <v>28038</v>
      </c>
      <c r="M843" t="s">
        <v>18</v>
      </c>
      <c r="N843">
        <v>66453</v>
      </c>
      <c r="O843">
        <v>384.2</v>
      </c>
      <c r="P843">
        <v>48243.11</v>
      </c>
      <c r="Q843">
        <v>2</v>
      </c>
    </row>
    <row r="844" spans="1:17" hidden="1" outlineLevel="2" x14ac:dyDescent="0.2">
      <c r="B844">
        <v>630</v>
      </c>
      <c r="C844" t="s">
        <v>15</v>
      </c>
      <c r="D844">
        <v>2007</v>
      </c>
      <c r="E844">
        <v>11</v>
      </c>
      <c r="F844">
        <v>463</v>
      </c>
      <c r="G844">
        <v>1758.57</v>
      </c>
      <c r="H844">
        <v>2066.5</v>
      </c>
      <c r="I844">
        <v>729.29</v>
      </c>
      <c r="J844">
        <v>9</v>
      </c>
      <c r="K844">
        <v>726</v>
      </c>
      <c r="L844">
        <v>28038</v>
      </c>
      <c r="M844" t="s">
        <v>18</v>
      </c>
      <c r="N844">
        <v>66453</v>
      </c>
      <c r="O844">
        <v>384.2</v>
      </c>
      <c r="P844">
        <v>48243.11</v>
      </c>
      <c r="Q844">
        <v>2</v>
      </c>
    </row>
    <row r="845" spans="1:17" hidden="1" outlineLevel="2" x14ac:dyDescent="0.2">
      <c r="B845">
        <v>630</v>
      </c>
      <c r="C845" t="s">
        <v>15</v>
      </c>
      <c r="D845">
        <v>2007</v>
      </c>
      <c r="E845">
        <v>12</v>
      </c>
      <c r="F845">
        <v>374</v>
      </c>
      <c r="G845">
        <v>1543.63</v>
      </c>
      <c r="H845">
        <v>1813.86</v>
      </c>
      <c r="I845">
        <v>521.41999999999996</v>
      </c>
      <c r="J845">
        <v>9</v>
      </c>
      <c r="K845">
        <v>726</v>
      </c>
      <c r="L845">
        <v>28038</v>
      </c>
      <c r="M845" t="s">
        <v>18</v>
      </c>
      <c r="N845">
        <v>66453</v>
      </c>
      <c r="O845">
        <v>384.2</v>
      </c>
      <c r="P845">
        <v>48243.11</v>
      </c>
      <c r="Q845">
        <v>2</v>
      </c>
    </row>
    <row r="846" spans="1:17" outlineLevel="1" collapsed="1" x14ac:dyDescent="0.2">
      <c r="A846" s="1" t="s">
        <v>83</v>
      </c>
      <c r="B846">
        <f>SUBTOTAL(3,B834:B845)</f>
        <v>12</v>
      </c>
      <c r="Q846">
        <v>2</v>
      </c>
    </row>
    <row r="847" spans="1:17" hidden="1" outlineLevel="2" x14ac:dyDescent="0.2">
      <c r="B847">
        <v>645</v>
      </c>
      <c r="C847" t="s">
        <v>15</v>
      </c>
      <c r="D847">
        <v>2007</v>
      </c>
      <c r="E847">
        <v>1</v>
      </c>
      <c r="F847">
        <v>42</v>
      </c>
      <c r="G847">
        <v>178.28</v>
      </c>
      <c r="H847">
        <v>209.5</v>
      </c>
      <c r="I847">
        <v>45.27</v>
      </c>
      <c r="J847">
        <v>5</v>
      </c>
      <c r="K847">
        <v>284</v>
      </c>
      <c r="L847">
        <v>15249</v>
      </c>
      <c r="M847" t="s">
        <v>18</v>
      </c>
      <c r="N847">
        <v>19225</v>
      </c>
      <c r="O847">
        <v>176.5</v>
      </c>
      <c r="P847">
        <v>22757.23</v>
      </c>
      <c r="Q847">
        <v>2</v>
      </c>
    </row>
    <row r="848" spans="1:17" hidden="1" outlineLevel="2" x14ac:dyDescent="0.2">
      <c r="B848">
        <v>645</v>
      </c>
      <c r="C848" t="s">
        <v>15</v>
      </c>
      <c r="D848">
        <v>2007</v>
      </c>
      <c r="E848">
        <v>2</v>
      </c>
      <c r="F848">
        <v>37</v>
      </c>
      <c r="G848">
        <v>162.31</v>
      </c>
      <c r="H848">
        <v>190.73</v>
      </c>
      <c r="I848">
        <v>62.83</v>
      </c>
      <c r="J848">
        <v>5</v>
      </c>
      <c r="K848">
        <v>284</v>
      </c>
      <c r="L848">
        <v>15249</v>
      </c>
      <c r="M848" t="s">
        <v>18</v>
      </c>
      <c r="N848">
        <v>19225</v>
      </c>
      <c r="O848">
        <v>176.5</v>
      </c>
      <c r="P848">
        <v>22757.23</v>
      </c>
      <c r="Q848">
        <v>2</v>
      </c>
    </row>
    <row r="849" spans="1:17" hidden="1" outlineLevel="2" x14ac:dyDescent="0.2">
      <c r="B849">
        <v>645</v>
      </c>
      <c r="C849" t="s">
        <v>15</v>
      </c>
      <c r="D849">
        <v>2007</v>
      </c>
      <c r="E849">
        <v>3</v>
      </c>
      <c r="F849">
        <v>59</v>
      </c>
      <c r="G849">
        <v>247.77</v>
      </c>
      <c r="H849">
        <v>291.14</v>
      </c>
      <c r="I849">
        <v>134.16999999999999</v>
      </c>
      <c r="J849">
        <v>5</v>
      </c>
      <c r="K849">
        <v>284</v>
      </c>
      <c r="L849">
        <v>15249</v>
      </c>
      <c r="M849" t="s">
        <v>18</v>
      </c>
      <c r="N849">
        <v>19225</v>
      </c>
      <c r="O849">
        <v>176.5</v>
      </c>
      <c r="P849">
        <v>22757.23</v>
      </c>
      <c r="Q849">
        <v>2</v>
      </c>
    </row>
    <row r="850" spans="1:17" hidden="1" outlineLevel="2" x14ac:dyDescent="0.2">
      <c r="B850">
        <v>645</v>
      </c>
      <c r="C850" t="s">
        <v>15</v>
      </c>
      <c r="D850">
        <v>2007</v>
      </c>
      <c r="E850">
        <v>4</v>
      </c>
      <c r="F850">
        <v>98</v>
      </c>
      <c r="G850">
        <v>365.32</v>
      </c>
      <c r="H850">
        <v>429.29</v>
      </c>
      <c r="I850">
        <v>189.41</v>
      </c>
      <c r="J850">
        <v>5</v>
      </c>
      <c r="K850">
        <v>284</v>
      </c>
      <c r="L850">
        <v>15249</v>
      </c>
      <c r="M850" t="s">
        <v>18</v>
      </c>
      <c r="N850">
        <v>19225</v>
      </c>
      <c r="O850">
        <v>176.5</v>
      </c>
      <c r="P850">
        <v>22757.23</v>
      </c>
      <c r="Q850">
        <v>2</v>
      </c>
    </row>
    <row r="851" spans="1:17" hidden="1" outlineLevel="2" x14ac:dyDescent="0.2">
      <c r="B851">
        <v>645</v>
      </c>
      <c r="C851" t="s">
        <v>15</v>
      </c>
      <c r="D851">
        <v>2007</v>
      </c>
      <c r="E851">
        <v>5</v>
      </c>
      <c r="F851">
        <v>130</v>
      </c>
      <c r="G851">
        <v>497.12</v>
      </c>
      <c r="H851">
        <v>584.14</v>
      </c>
      <c r="I851">
        <v>207.01</v>
      </c>
      <c r="J851">
        <v>5</v>
      </c>
      <c r="K851">
        <v>284</v>
      </c>
      <c r="L851">
        <v>15249</v>
      </c>
      <c r="M851" t="s">
        <v>18</v>
      </c>
      <c r="N851">
        <v>19225</v>
      </c>
      <c r="O851">
        <v>176.5</v>
      </c>
      <c r="P851">
        <v>22757.23</v>
      </c>
      <c r="Q851">
        <v>2</v>
      </c>
    </row>
    <row r="852" spans="1:17" hidden="1" outlineLevel="2" x14ac:dyDescent="0.2">
      <c r="B852">
        <v>645</v>
      </c>
      <c r="C852" t="s">
        <v>15</v>
      </c>
      <c r="D852">
        <v>2007</v>
      </c>
      <c r="E852">
        <v>6</v>
      </c>
      <c r="F852">
        <v>389</v>
      </c>
      <c r="G852">
        <v>1553.54</v>
      </c>
      <c r="H852">
        <v>1825.62</v>
      </c>
      <c r="I852">
        <v>649.05999999999995</v>
      </c>
      <c r="J852">
        <v>5</v>
      </c>
      <c r="K852">
        <v>284</v>
      </c>
      <c r="L852">
        <v>15249</v>
      </c>
      <c r="M852" t="s">
        <v>18</v>
      </c>
      <c r="N852">
        <v>19225</v>
      </c>
      <c r="O852">
        <v>176.5</v>
      </c>
      <c r="P852">
        <v>22757.23</v>
      </c>
      <c r="Q852">
        <v>2</v>
      </c>
    </row>
    <row r="853" spans="1:17" hidden="1" outlineLevel="2" x14ac:dyDescent="0.2">
      <c r="B853">
        <v>645</v>
      </c>
      <c r="C853" t="s">
        <v>15</v>
      </c>
      <c r="D853">
        <v>2007</v>
      </c>
      <c r="E853">
        <v>7</v>
      </c>
      <c r="F853">
        <v>102</v>
      </c>
      <c r="G853">
        <v>462.12</v>
      </c>
      <c r="H853">
        <v>543.03</v>
      </c>
      <c r="I853">
        <v>190.01</v>
      </c>
      <c r="J853">
        <v>5</v>
      </c>
      <c r="K853">
        <v>284</v>
      </c>
      <c r="L853">
        <v>15249</v>
      </c>
      <c r="M853" t="s">
        <v>18</v>
      </c>
      <c r="N853">
        <v>19225</v>
      </c>
      <c r="O853">
        <v>176.5</v>
      </c>
      <c r="P853">
        <v>22757.23</v>
      </c>
      <c r="Q853">
        <v>2</v>
      </c>
    </row>
    <row r="854" spans="1:17" hidden="1" outlineLevel="2" x14ac:dyDescent="0.2">
      <c r="B854">
        <v>645</v>
      </c>
      <c r="C854" t="s">
        <v>15</v>
      </c>
      <c r="D854">
        <v>2007</v>
      </c>
      <c r="E854">
        <v>8</v>
      </c>
      <c r="F854">
        <v>68</v>
      </c>
      <c r="G854">
        <v>262.37</v>
      </c>
      <c r="H854">
        <v>308.33999999999997</v>
      </c>
      <c r="I854">
        <v>79.98</v>
      </c>
      <c r="J854">
        <v>5</v>
      </c>
      <c r="K854">
        <v>284</v>
      </c>
      <c r="L854">
        <v>15249</v>
      </c>
      <c r="M854" t="s">
        <v>18</v>
      </c>
      <c r="N854">
        <v>19225</v>
      </c>
      <c r="O854">
        <v>176.5</v>
      </c>
      <c r="P854">
        <v>22757.23</v>
      </c>
      <c r="Q854">
        <v>2</v>
      </c>
    </row>
    <row r="855" spans="1:17" hidden="1" outlineLevel="2" collapsed="1" x14ac:dyDescent="0.2">
      <c r="B855">
        <v>645</v>
      </c>
      <c r="C855" t="s">
        <v>15</v>
      </c>
      <c r="D855">
        <v>2007</v>
      </c>
      <c r="E855">
        <v>9</v>
      </c>
      <c r="F855">
        <v>115</v>
      </c>
      <c r="G855">
        <v>454.71</v>
      </c>
      <c r="H855">
        <v>534.34</v>
      </c>
      <c r="I855">
        <v>177.58</v>
      </c>
      <c r="J855">
        <v>5</v>
      </c>
      <c r="K855">
        <v>284</v>
      </c>
      <c r="L855">
        <v>15249</v>
      </c>
      <c r="M855" t="s">
        <v>18</v>
      </c>
      <c r="N855">
        <v>19225</v>
      </c>
      <c r="O855">
        <v>176.5</v>
      </c>
      <c r="P855">
        <v>22757.23</v>
      </c>
    </row>
    <row r="856" spans="1:17" hidden="1" outlineLevel="2" x14ac:dyDescent="0.2">
      <c r="B856">
        <v>645</v>
      </c>
      <c r="C856" t="s">
        <v>15</v>
      </c>
      <c r="D856">
        <v>2007</v>
      </c>
      <c r="E856">
        <v>10</v>
      </c>
      <c r="F856">
        <v>506</v>
      </c>
      <c r="G856">
        <v>1872.86</v>
      </c>
      <c r="H856">
        <v>2200.62</v>
      </c>
      <c r="I856">
        <v>749.25</v>
      </c>
      <c r="J856">
        <v>5</v>
      </c>
      <c r="K856">
        <v>284</v>
      </c>
      <c r="L856">
        <v>15249</v>
      </c>
      <c r="M856" t="s">
        <v>18</v>
      </c>
      <c r="N856">
        <v>19225</v>
      </c>
      <c r="O856">
        <v>176.5</v>
      </c>
      <c r="P856">
        <v>22757.23</v>
      </c>
      <c r="Q856">
        <v>2</v>
      </c>
    </row>
    <row r="857" spans="1:17" hidden="1" outlineLevel="2" x14ac:dyDescent="0.2">
      <c r="B857">
        <v>645</v>
      </c>
      <c r="C857" t="s">
        <v>15</v>
      </c>
      <c r="D857">
        <v>2007</v>
      </c>
      <c r="E857">
        <v>11</v>
      </c>
      <c r="F857">
        <v>193</v>
      </c>
      <c r="G857">
        <v>815.18</v>
      </c>
      <c r="H857">
        <v>957.87</v>
      </c>
      <c r="I857">
        <v>365.38</v>
      </c>
      <c r="J857">
        <v>5</v>
      </c>
      <c r="K857">
        <v>284</v>
      </c>
      <c r="L857">
        <v>15249</v>
      </c>
      <c r="M857" t="s">
        <v>18</v>
      </c>
      <c r="N857">
        <v>19225</v>
      </c>
      <c r="O857">
        <v>176.5</v>
      </c>
      <c r="P857">
        <v>22757.23</v>
      </c>
      <c r="Q857">
        <v>2</v>
      </c>
    </row>
    <row r="858" spans="1:17" hidden="1" outlineLevel="2" x14ac:dyDescent="0.2">
      <c r="B858">
        <v>645</v>
      </c>
      <c r="C858" t="s">
        <v>15</v>
      </c>
      <c r="D858">
        <v>2007</v>
      </c>
      <c r="E858">
        <v>12</v>
      </c>
      <c r="F858">
        <v>78</v>
      </c>
      <c r="G858">
        <v>322.02999999999997</v>
      </c>
      <c r="H858">
        <v>378.35</v>
      </c>
      <c r="I858">
        <v>189.8</v>
      </c>
      <c r="J858">
        <v>5</v>
      </c>
      <c r="K858">
        <v>284</v>
      </c>
      <c r="L858">
        <v>15249</v>
      </c>
      <c r="M858" t="s">
        <v>18</v>
      </c>
      <c r="N858">
        <v>19225</v>
      </c>
      <c r="O858">
        <v>176.5</v>
      </c>
      <c r="P858">
        <v>22757.23</v>
      </c>
      <c r="Q858">
        <v>2</v>
      </c>
    </row>
    <row r="859" spans="1:17" outlineLevel="1" collapsed="1" x14ac:dyDescent="0.2">
      <c r="A859" s="1" t="s">
        <v>84</v>
      </c>
      <c r="B859">
        <f>SUBTOTAL(3,B847:B858)</f>
        <v>12</v>
      </c>
      <c r="Q859">
        <v>2</v>
      </c>
    </row>
    <row r="860" spans="1:17" hidden="1" outlineLevel="2" x14ac:dyDescent="0.2">
      <c r="B860">
        <v>663</v>
      </c>
      <c r="C860" t="s">
        <v>15</v>
      </c>
      <c r="D860">
        <v>2007</v>
      </c>
      <c r="E860">
        <v>1</v>
      </c>
      <c r="F860">
        <v>37</v>
      </c>
      <c r="G860">
        <v>152.09</v>
      </c>
      <c r="H860">
        <v>178.71</v>
      </c>
      <c r="I860">
        <v>71.25</v>
      </c>
      <c r="J860">
        <v>6</v>
      </c>
      <c r="K860">
        <v>258</v>
      </c>
      <c r="L860">
        <v>10020</v>
      </c>
      <c r="M860" t="s">
        <v>18</v>
      </c>
      <c r="N860">
        <v>36219</v>
      </c>
      <c r="O860">
        <v>158</v>
      </c>
      <c r="P860">
        <v>13039.29</v>
      </c>
      <c r="Q860">
        <v>2</v>
      </c>
    </row>
    <row r="861" spans="1:17" hidden="1" outlineLevel="2" x14ac:dyDescent="0.2">
      <c r="B861">
        <v>663</v>
      </c>
      <c r="C861" t="s">
        <v>15</v>
      </c>
      <c r="D861">
        <v>2007</v>
      </c>
      <c r="E861">
        <v>2</v>
      </c>
      <c r="F861">
        <v>25</v>
      </c>
      <c r="G861">
        <v>74.05</v>
      </c>
      <c r="H861">
        <v>87.03</v>
      </c>
      <c r="I861">
        <v>37.630000000000003</v>
      </c>
      <c r="J861">
        <v>6</v>
      </c>
      <c r="K861">
        <v>258</v>
      </c>
      <c r="L861">
        <v>10020</v>
      </c>
      <c r="M861" t="s">
        <v>18</v>
      </c>
      <c r="N861">
        <v>36219</v>
      </c>
      <c r="O861">
        <v>158</v>
      </c>
      <c r="P861">
        <v>13039.29</v>
      </c>
      <c r="Q861">
        <v>2</v>
      </c>
    </row>
    <row r="862" spans="1:17" hidden="1" outlineLevel="2" x14ac:dyDescent="0.2">
      <c r="B862">
        <v>663</v>
      </c>
      <c r="C862" t="s">
        <v>15</v>
      </c>
      <c r="D862">
        <v>2007</v>
      </c>
      <c r="E862">
        <v>3</v>
      </c>
      <c r="F862">
        <v>14</v>
      </c>
      <c r="G862">
        <v>97.07</v>
      </c>
      <c r="H862">
        <v>114.07</v>
      </c>
      <c r="I862">
        <v>42.06</v>
      </c>
      <c r="J862">
        <v>6</v>
      </c>
      <c r="K862">
        <v>258</v>
      </c>
      <c r="L862">
        <v>10020</v>
      </c>
      <c r="M862" t="s">
        <v>18</v>
      </c>
      <c r="N862">
        <v>36219</v>
      </c>
      <c r="O862">
        <v>158</v>
      </c>
      <c r="P862">
        <v>13039.29</v>
      </c>
      <c r="Q862">
        <v>2</v>
      </c>
    </row>
    <row r="863" spans="1:17" hidden="1" outlineLevel="2" x14ac:dyDescent="0.2">
      <c r="B863">
        <v>663</v>
      </c>
      <c r="C863" t="s">
        <v>15</v>
      </c>
      <c r="D863">
        <v>2007</v>
      </c>
      <c r="E863">
        <v>4</v>
      </c>
      <c r="F863">
        <v>71</v>
      </c>
      <c r="G863">
        <v>317.88</v>
      </c>
      <c r="H863">
        <v>373.55</v>
      </c>
      <c r="I863">
        <v>168.17</v>
      </c>
      <c r="J863">
        <v>6</v>
      </c>
      <c r="K863">
        <v>258</v>
      </c>
      <c r="L863">
        <v>10020</v>
      </c>
      <c r="M863" t="s">
        <v>18</v>
      </c>
      <c r="N863">
        <v>36219</v>
      </c>
      <c r="O863">
        <v>158</v>
      </c>
      <c r="P863">
        <v>13039.29</v>
      </c>
      <c r="Q863">
        <v>2</v>
      </c>
    </row>
    <row r="864" spans="1:17" hidden="1" outlineLevel="2" x14ac:dyDescent="0.2">
      <c r="B864">
        <v>663</v>
      </c>
      <c r="C864" t="s">
        <v>15</v>
      </c>
      <c r="D864">
        <v>2007</v>
      </c>
      <c r="E864">
        <v>5</v>
      </c>
      <c r="F864">
        <v>64</v>
      </c>
      <c r="G864">
        <v>238.61</v>
      </c>
      <c r="H864">
        <v>280.39999999999998</v>
      </c>
      <c r="I864">
        <v>106.69</v>
      </c>
      <c r="J864">
        <v>6</v>
      </c>
      <c r="K864">
        <v>258</v>
      </c>
      <c r="L864">
        <v>10020</v>
      </c>
      <c r="M864" t="s">
        <v>18</v>
      </c>
      <c r="N864">
        <v>36219</v>
      </c>
      <c r="O864">
        <v>158</v>
      </c>
      <c r="P864">
        <v>13039.29</v>
      </c>
      <c r="Q864">
        <v>2</v>
      </c>
    </row>
    <row r="865" spans="1:17" hidden="1" outlineLevel="2" x14ac:dyDescent="0.2">
      <c r="B865">
        <v>663</v>
      </c>
      <c r="C865" t="s">
        <v>15</v>
      </c>
      <c r="D865">
        <v>2007</v>
      </c>
      <c r="E865">
        <v>6</v>
      </c>
      <c r="F865">
        <v>105</v>
      </c>
      <c r="G865">
        <v>436.9</v>
      </c>
      <c r="H865">
        <v>513.4</v>
      </c>
      <c r="I865">
        <v>198.26</v>
      </c>
      <c r="J865">
        <v>6</v>
      </c>
      <c r="K865">
        <v>258</v>
      </c>
      <c r="L865">
        <v>10020</v>
      </c>
      <c r="M865" t="s">
        <v>18</v>
      </c>
      <c r="N865">
        <v>36219</v>
      </c>
      <c r="O865">
        <v>158</v>
      </c>
      <c r="P865">
        <v>13039.29</v>
      </c>
      <c r="Q865">
        <v>2</v>
      </c>
    </row>
    <row r="866" spans="1:17" hidden="1" outlineLevel="2" x14ac:dyDescent="0.2">
      <c r="B866">
        <v>663</v>
      </c>
      <c r="C866" t="s">
        <v>15</v>
      </c>
      <c r="D866">
        <v>2007</v>
      </c>
      <c r="E866">
        <v>7</v>
      </c>
      <c r="F866">
        <v>52</v>
      </c>
      <c r="G866">
        <v>207.5</v>
      </c>
      <c r="H866">
        <v>243.83</v>
      </c>
      <c r="I866">
        <v>97.92</v>
      </c>
      <c r="J866">
        <v>6</v>
      </c>
      <c r="K866">
        <v>258</v>
      </c>
      <c r="L866">
        <v>10020</v>
      </c>
      <c r="M866" t="s">
        <v>18</v>
      </c>
      <c r="N866">
        <v>36219</v>
      </c>
      <c r="O866">
        <v>158</v>
      </c>
      <c r="P866">
        <v>13039.29</v>
      </c>
      <c r="Q866">
        <v>2</v>
      </c>
    </row>
    <row r="867" spans="1:17" hidden="1" outlineLevel="2" collapsed="1" x14ac:dyDescent="0.2">
      <c r="B867">
        <v>663</v>
      </c>
      <c r="C867" t="s">
        <v>15</v>
      </c>
      <c r="D867">
        <v>2007</v>
      </c>
      <c r="E867">
        <v>8</v>
      </c>
      <c r="F867">
        <v>96</v>
      </c>
      <c r="G867">
        <v>370.93</v>
      </c>
      <c r="H867">
        <v>435.9</v>
      </c>
      <c r="I867">
        <v>116.74</v>
      </c>
      <c r="J867">
        <v>6</v>
      </c>
      <c r="K867">
        <v>258</v>
      </c>
      <c r="L867">
        <v>10020</v>
      </c>
      <c r="M867" t="s">
        <v>18</v>
      </c>
      <c r="N867">
        <v>36219</v>
      </c>
      <c r="O867">
        <v>158</v>
      </c>
      <c r="P867">
        <v>13039.29</v>
      </c>
    </row>
    <row r="868" spans="1:17" hidden="1" outlineLevel="2" x14ac:dyDescent="0.2">
      <c r="B868">
        <v>663</v>
      </c>
      <c r="C868" t="s">
        <v>15</v>
      </c>
      <c r="D868">
        <v>2007</v>
      </c>
      <c r="E868">
        <v>9</v>
      </c>
      <c r="F868">
        <v>113</v>
      </c>
      <c r="G868">
        <v>464.55</v>
      </c>
      <c r="H868">
        <v>545.85</v>
      </c>
      <c r="I868">
        <v>159.72999999999999</v>
      </c>
      <c r="J868">
        <v>6</v>
      </c>
      <c r="K868">
        <v>258</v>
      </c>
      <c r="L868">
        <v>10020</v>
      </c>
      <c r="M868" t="s">
        <v>18</v>
      </c>
      <c r="N868">
        <v>36219</v>
      </c>
      <c r="O868">
        <v>158</v>
      </c>
      <c r="P868">
        <v>13039.29</v>
      </c>
      <c r="Q868">
        <v>2</v>
      </c>
    </row>
    <row r="869" spans="1:17" hidden="1" outlineLevel="2" x14ac:dyDescent="0.2">
      <c r="B869">
        <v>663</v>
      </c>
      <c r="C869" t="s">
        <v>15</v>
      </c>
      <c r="D869">
        <v>2007</v>
      </c>
      <c r="E869">
        <v>10</v>
      </c>
      <c r="F869">
        <v>261</v>
      </c>
      <c r="G869">
        <v>960.3</v>
      </c>
      <c r="H869">
        <v>1128.5</v>
      </c>
      <c r="I869">
        <v>309.33999999999997</v>
      </c>
      <c r="J869">
        <v>6</v>
      </c>
      <c r="K869">
        <v>258</v>
      </c>
      <c r="L869">
        <v>10020</v>
      </c>
      <c r="M869" t="s">
        <v>18</v>
      </c>
      <c r="N869">
        <v>36219</v>
      </c>
      <c r="O869">
        <v>158</v>
      </c>
      <c r="P869">
        <v>13039.29</v>
      </c>
      <c r="Q869">
        <v>2</v>
      </c>
    </row>
    <row r="870" spans="1:17" hidden="1" outlineLevel="2" x14ac:dyDescent="0.2">
      <c r="B870">
        <v>663</v>
      </c>
      <c r="C870" t="s">
        <v>15</v>
      </c>
      <c r="D870">
        <v>2007</v>
      </c>
      <c r="E870">
        <v>11</v>
      </c>
      <c r="F870">
        <v>166</v>
      </c>
      <c r="G870">
        <v>558.4</v>
      </c>
      <c r="H870">
        <v>656.16</v>
      </c>
      <c r="I870">
        <v>251.62</v>
      </c>
      <c r="J870">
        <v>6</v>
      </c>
      <c r="K870">
        <v>258</v>
      </c>
      <c r="L870">
        <v>10020</v>
      </c>
      <c r="M870" t="s">
        <v>18</v>
      </c>
      <c r="N870">
        <v>36219</v>
      </c>
      <c r="O870">
        <v>158</v>
      </c>
      <c r="P870">
        <v>13039.29</v>
      </c>
      <c r="Q870">
        <v>2</v>
      </c>
    </row>
    <row r="871" spans="1:17" hidden="1" outlineLevel="2" x14ac:dyDescent="0.2">
      <c r="B871">
        <v>663</v>
      </c>
      <c r="C871" t="s">
        <v>15</v>
      </c>
      <c r="D871">
        <v>2007</v>
      </c>
      <c r="E871">
        <v>12</v>
      </c>
      <c r="F871">
        <v>125</v>
      </c>
      <c r="G871">
        <v>462.42</v>
      </c>
      <c r="H871">
        <v>543.34</v>
      </c>
      <c r="I871">
        <v>137.76</v>
      </c>
      <c r="J871">
        <v>6</v>
      </c>
      <c r="K871">
        <v>258</v>
      </c>
      <c r="L871">
        <v>10020</v>
      </c>
      <c r="M871" t="s">
        <v>18</v>
      </c>
      <c r="N871">
        <v>36219</v>
      </c>
      <c r="O871">
        <v>158</v>
      </c>
      <c r="P871">
        <v>13039.29</v>
      </c>
      <c r="Q871">
        <v>2</v>
      </c>
    </row>
    <row r="872" spans="1:17" outlineLevel="1" collapsed="1" x14ac:dyDescent="0.2">
      <c r="A872" s="1" t="s">
        <v>86</v>
      </c>
      <c r="B872">
        <f>SUBTOTAL(3,B860:B871)</f>
        <v>12</v>
      </c>
      <c r="Q872">
        <v>2</v>
      </c>
    </row>
    <row r="873" spans="1:17" hidden="1" outlineLevel="2" x14ac:dyDescent="0.2">
      <c r="B873">
        <v>672</v>
      </c>
      <c r="C873" t="s">
        <v>15</v>
      </c>
      <c r="D873">
        <v>2007</v>
      </c>
      <c r="E873">
        <v>1</v>
      </c>
      <c r="F873">
        <v>128</v>
      </c>
      <c r="G873">
        <v>486.44</v>
      </c>
      <c r="H873">
        <v>571.62</v>
      </c>
      <c r="I873">
        <v>225.86</v>
      </c>
      <c r="J873">
        <v>18</v>
      </c>
      <c r="K873">
        <v>1220</v>
      </c>
      <c r="L873">
        <v>47540</v>
      </c>
      <c r="M873" t="s">
        <v>18</v>
      </c>
      <c r="N873">
        <v>135103</v>
      </c>
      <c r="O873">
        <v>602</v>
      </c>
      <c r="P873">
        <v>89894.83</v>
      </c>
      <c r="Q873">
        <v>2</v>
      </c>
    </row>
    <row r="874" spans="1:17" hidden="1" outlineLevel="2" x14ac:dyDescent="0.2">
      <c r="B874">
        <v>672</v>
      </c>
      <c r="C874" t="s">
        <v>15</v>
      </c>
      <c r="D874">
        <v>2007</v>
      </c>
      <c r="E874">
        <v>2</v>
      </c>
      <c r="F874">
        <v>135</v>
      </c>
      <c r="G874">
        <v>531.62</v>
      </c>
      <c r="H874">
        <v>624.75</v>
      </c>
      <c r="I874">
        <v>263.76</v>
      </c>
      <c r="J874">
        <v>18</v>
      </c>
      <c r="K874">
        <v>1220</v>
      </c>
      <c r="L874">
        <v>47540</v>
      </c>
      <c r="M874" t="s">
        <v>18</v>
      </c>
      <c r="N874">
        <v>135103</v>
      </c>
      <c r="O874">
        <v>602</v>
      </c>
      <c r="P874">
        <v>89894.83</v>
      </c>
      <c r="Q874">
        <v>2</v>
      </c>
    </row>
    <row r="875" spans="1:17" hidden="1" outlineLevel="2" x14ac:dyDescent="0.2">
      <c r="B875">
        <v>672</v>
      </c>
      <c r="C875" t="s">
        <v>15</v>
      </c>
      <c r="D875">
        <v>2007</v>
      </c>
      <c r="E875">
        <v>3</v>
      </c>
      <c r="F875">
        <v>142</v>
      </c>
      <c r="G875">
        <v>532.19000000000005</v>
      </c>
      <c r="H875">
        <v>625.30999999999995</v>
      </c>
      <c r="I875">
        <v>299.45999999999998</v>
      </c>
      <c r="J875">
        <v>18</v>
      </c>
      <c r="K875">
        <v>1220</v>
      </c>
      <c r="L875">
        <v>47540</v>
      </c>
      <c r="M875" t="s">
        <v>18</v>
      </c>
      <c r="N875">
        <v>135103</v>
      </c>
      <c r="O875">
        <v>602</v>
      </c>
      <c r="P875">
        <v>89894.83</v>
      </c>
      <c r="Q875">
        <v>2</v>
      </c>
    </row>
    <row r="876" spans="1:17" hidden="1" outlineLevel="2" x14ac:dyDescent="0.2">
      <c r="B876">
        <v>672</v>
      </c>
      <c r="C876" t="s">
        <v>15</v>
      </c>
      <c r="D876">
        <v>2007</v>
      </c>
      <c r="E876">
        <v>4</v>
      </c>
      <c r="F876">
        <v>191</v>
      </c>
      <c r="G876">
        <v>735.35</v>
      </c>
      <c r="H876">
        <v>864.01</v>
      </c>
      <c r="I876">
        <v>348.27</v>
      </c>
      <c r="J876">
        <v>18</v>
      </c>
      <c r="K876">
        <v>1220</v>
      </c>
      <c r="L876">
        <v>47540</v>
      </c>
      <c r="M876" t="s">
        <v>18</v>
      </c>
      <c r="N876">
        <v>135103</v>
      </c>
      <c r="O876">
        <v>602</v>
      </c>
      <c r="P876">
        <v>89894.83</v>
      </c>
      <c r="Q876">
        <v>2</v>
      </c>
    </row>
    <row r="877" spans="1:17" hidden="1" outlineLevel="2" x14ac:dyDescent="0.2">
      <c r="B877">
        <v>672</v>
      </c>
      <c r="C877" t="s">
        <v>15</v>
      </c>
      <c r="D877">
        <v>2007</v>
      </c>
      <c r="E877">
        <v>5</v>
      </c>
      <c r="F877">
        <v>401</v>
      </c>
      <c r="G877">
        <v>1424.85</v>
      </c>
      <c r="H877">
        <v>1674.34</v>
      </c>
      <c r="I877">
        <v>534.20000000000005</v>
      </c>
      <c r="J877">
        <v>18</v>
      </c>
      <c r="K877">
        <v>1220</v>
      </c>
      <c r="L877">
        <v>47540</v>
      </c>
      <c r="M877" t="s">
        <v>18</v>
      </c>
      <c r="N877">
        <v>135103</v>
      </c>
      <c r="O877">
        <v>602</v>
      </c>
      <c r="P877">
        <v>89894.83</v>
      </c>
      <c r="Q877">
        <v>2</v>
      </c>
    </row>
    <row r="878" spans="1:17" hidden="1" outlineLevel="2" x14ac:dyDescent="0.2">
      <c r="B878">
        <v>672</v>
      </c>
      <c r="C878" t="s">
        <v>15</v>
      </c>
      <c r="D878">
        <v>2007</v>
      </c>
      <c r="E878">
        <v>6</v>
      </c>
      <c r="F878">
        <v>419</v>
      </c>
      <c r="G878">
        <v>1744.58</v>
      </c>
      <c r="H878">
        <v>2049.92</v>
      </c>
      <c r="I878">
        <v>796.03</v>
      </c>
      <c r="J878">
        <v>18</v>
      </c>
      <c r="K878">
        <v>1220</v>
      </c>
      <c r="L878">
        <v>47540</v>
      </c>
      <c r="M878" t="s">
        <v>18</v>
      </c>
      <c r="N878">
        <v>135103</v>
      </c>
      <c r="O878">
        <v>602</v>
      </c>
      <c r="P878">
        <v>89894.83</v>
      </c>
      <c r="Q878">
        <v>2</v>
      </c>
    </row>
    <row r="879" spans="1:17" hidden="1" outlineLevel="2" collapsed="1" x14ac:dyDescent="0.2">
      <c r="B879">
        <v>672</v>
      </c>
      <c r="C879" t="s">
        <v>15</v>
      </c>
      <c r="D879">
        <v>2007</v>
      </c>
      <c r="E879">
        <v>7</v>
      </c>
      <c r="F879">
        <v>241</v>
      </c>
      <c r="G879">
        <v>951.51</v>
      </c>
      <c r="H879">
        <v>1118.1099999999999</v>
      </c>
      <c r="I879">
        <v>467.38</v>
      </c>
      <c r="J879">
        <v>18</v>
      </c>
      <c r="K879">
        <v>1220</v>
      </c>
      <c r="L879">
        <v>47540</v>
      </c>
      <c r="M879" t="s">
        <v>18</v>
      </c>
      <c r="N879">
        <v>135103</v>
      </c>
      <c r="O879">
        <v>602</v>
      </c>
      <c r="P879">
        <v>89894.83</v>
      </c>
    </row>
    <row r="880" spans="1:17" hidden="1" outlineLevel="2" x14ac:dyDescent="0.2">
      <c r="B880">
        <v>672</v>
      </c>
      <c r="C880" t="s">
        <v>15</v>
      </c>
      <c r="D880">
        <v>2007</v>
      </c>
      <c r="E880">
        <v>8</v>
      </c>
      <c r="F880">
        <v>306</v>
      </c>
      <c r="G880">
        <v>1245.94</v>
      </c>
      <c r="H880">
        <v>1464.04</v>
      </c>
      <c r="I880">
        <v>553.89</v>
      </c>
      <c r="J880">
        <v>18</v>
      </c>
      <c r="K880">
        <v>1220</v>
      </c>
      <c r="L880">
        <v>47540</v>
      </c>
      <c r="M880" t="s">
        <v>18</v>
      </c>
      <c r="N880">
        <v>135103</v>
      </c>
      <c r="O880">
        <v>602</v>
      </c>
      <c r="P880">
        <v>89894.83</v>
      </c>
      <c r="Q880">
        <v>2</v>
      </c>
    </row>
    <row r="881" spans="1:17" hidden="1" outlineLevel="2" x14ac:dyDescent="0.2">
      <c r="B881">
        <v>672</v>
      </c>
      <c r="C881" t="s">
        <v>15</v>
      </c>
      <c r="D881">
        <v>2007</v>
      </c>
      <c r="E881">
        <v>9</v>
      </c>
      <c r="F881">
        <v>365</v>
      </c>
      <c r="G881">
        <v>1387.95</v>
      </c>
      <c r="H881">
        <v>1631</v>
      </c>
      <c r="I881">
        <v>486.12</v>
      </c>
      <c r="J881">
        <v>18</v>
      </c>
      <c r="K881">
        <v>1220</v>
      </c>
      <c r="L881">
        <v>47540</v>
      </c>
      <c r="M881" t="s">
        <v>18</v>
      </c>
      <c r="N881">
        <v>135103</v>
      </c>
      <c r="O881">
        <v>602</v>
      </c>
      <c r="P881">
        <v>89894.83</v>
      </c>
      <c r="Q881">
        <v>2</v>
      </c>
    </row>
    <row r="882" spans="1:17" hidden="1" outlineLevel="2" x14ac:dyDescent="0.2">
      <c r="B882">
        <v>672</v>
      </c>
      <c r="C882" t="s">
        <v>15</v>
      </c>
      <c r="D882">
        <v>2007</v>
      </c>
      <c r="E882">
        <v>10</v>
      </c>
      <c r="F882">
        <v>775</v>
      </c>
      <c r="G882">
        <v>2841.57</v>
      </c>
      <c r="H882">
        <v>3339.01</v>
      </c>
      <c r="I882">
        <v>1101.79</v>
      </c>
      <c r="J882">
        <v>18</v>
      </c>
      <c r="K882">
        <v>1220</v>
      </c>
      <c r="L882">
        <v>47540</v>
      </c>
      <c r="M882" t="s">
        <v>18</v>
      </c>
      <c r="N882">
        <v>135103</v>
      </c>
      <c r="O882">
        <v>602</v>
      </c>
      <c r="P882">
        <v>89894.83</v>
      </c>
      <c r="Q882">
        <v>2</v>
      </c>
    </row>
    <row r="883" spans="1:17" hidden="1" outlineLevel="2" x14ac:dyDescent="0.2">
      <c r="B883">
        <v>672</v>
      </c>
      <c r="C883" t="s">
        <v>15</v>
      </c>
      <c r="D883">
        <v>2007</v>
      </c>
      <c r="E883">
        <v>11</v>
      </c>
      <c r="F883">
        <v>640</v>
      </c>
      <c r="G883">
        <v>2439.42</v>
      </c>
      <c r="H883">
        <v>2866.58</v>
      </c>
      <c r="I883">
        <v>990.57</v>
      </c>
      <c r="J883">
        <v>18</v>
      </c>
      <c r="K883">
        <v>1220</v>
      </c>
      <c r="L883">
        <v>47540</v>
      </c>
      <c r="M883" t="s">
        <v>18</v>
      </c>
      <c r="N883">
        <v>135103</v>
      </c>
      <c r="O883">
        <v>602</v>
      </c>
      <c r="P883">
        <v>89894.83</v>
      </c>
      <c r="Q883">
        <v>2</v>
      </c>
    </row>
    <row r="884" spans="1:17" hidden="1" outlineLevel="2" x14ac:dyDescent="0.2">
      <c r="B884">
        <v>672</v>
      </c>
      <c r="C884" t="s">
        <v>15</v>
      </c>
      <c r="D884">
        <v>2007</v>
      </c>
      <c r="E884">
        <v>12</v>
      </c>
      <c r="F884">
        <v>379</v>
      </c>
      <c r="G884">
        <v>1418.09</v>
      </c>
      <c r="H884">
        <v>1666.36</v>
      </c>
      <c r="I884">
        <v>570.29999999999995</v>
      </c>
      <c r="J884">
        <v>18</v>
      </c>
      <c r="K884">
        <v>1220</v>
      </c>
      <c r="L884">
        <v>47540</v>
      </c>
      <c r="M884" t="s">
        <v>18</v>
      </c>
      <c r="N884">
        <v>135103</v>
      </c>
      <c r="O884">
        <v>602</v>
      </c>
      <c r="P884">
        <v>89894.83</v>
      </c>
      <c r="Q884">
        <v>2</v>
      </c>
    </row>
    <row r="885" spans="1:17" outlineLevel="1" collapsed="1" x14ac:dyDescent="0.2">
      <c r="A885" s="1" t="s">
        <v>87</v>
      </c>
      <c r="B885">
        <f>SUBTOTAL(3,B873:B884)</f>
        <v>12</v>
      </c>
      <c r="Q885">
        <v>2</v>
      </c>
    </row>
    <row r="886" spans="1:17" hidden="1" outlineLevel="2" x14ac:dyDescent="0.2">
      <c r="B886">
        <v>696</v>
      </c>
      <c r="C886" t="s">
        <v>15</v>
      </c>
      <c r="D886">
        <v>2007</v>
      </c>
      <c r="E886">
        <v>1</v>
      </c>
      <c r="F886">
        <v>66</v>
      </c>
      <c r="G886">
        <v>309.20999999999998</v>
      </c>
      <c r="H886">
        <v>363.36</v>
      </c>
      <c r="I886">
        <v>161.43</v>
      </c>
      <c r="J886">
        <v>6</v>
      </c>
      <c r="K886">
        <v>277</v>
      </c>
      <c r="L886">
        <v>15108</v>
      </c>
      <c r="M886" t="s">
        <v>18</v>
      </c>
      <c r="N886">
        <v>22431</v>
      </c>
      <c r="O886">
        <v>163.19999999999999</v>
      </c>
      <c r="P886">
        <v>23419.78</v>
      </c>
      <c r="Q886">
        <v>2</v>
      </c>
    </row>
    <row r="887" spans="1:17" hidden="1" outlineLevel="2" x14ac:dyDescent="0.2">
      <c r="B887">
        <v>696</v>
      </c>
      <c r="C887" t="s">
        <v>15</v>
      </c>
      <c r="D887">
        <v>2007</v>
      </c>
      <c r="E887">
        <v>2</v>
      </c>
      <c r="F887">
        <v>95</v>
      </c>
      <c r="G887">
        <v>417.28</v>
      </c>
      <c r="H887">
        <v>490.32</v>
      </c>
      <c r="I887">
        <v>219.45</v>
      </c>
      <c r="J887">
        <v>6</v>
      </c>
      <c r="K887">
        <v>277</v>
      </c>
      <c r="L887">
        <v>15108</v>
      </c>
      <c r="M887" t="s">
        <v>18</v>
      </c>
      <c r="N887">
        <v>22431</v>
      </c>
      <c r="O887">
        <v>163.19999999999999</v>
      </c>
      <c r="P887">
        <v>23419.78</v>
      </c>
      <c r="Q887">
        <v>2</v>
      </c>
    </row>
    <row r="888" spans="1:17" hidden="1" outlineLevel="2" x14ac:dyDescent="0.2">
      <c r="B888">
        <v>696</v>
      </c>
      <c r="C888" t="s">
        <v>15</v>
      </c>
      <c r="D888">
        <v>2007</v>
      </c>
      <c r="E888">
        <v>3</v>
      </c>
      <c r="F888">
        <v>108</v>
      </c>
      <c r="G888">
        <v>444.19</v>
      </c>
      <c r="H888">
        <v>521.99</v>
      </c>
      <c r="I888">
        <v>117.19</v>
      </c>
      <c r="J888">
        <v>6</v>
      </c>
      <c r="K888">
        <v>277</v>
      </c>
      <c r="L888">
        <v>15108</v>
      </c>
      <c r="M888" t="s">
        <v>18</v>
      </c>
      <c r="N888">
        <v>22431</v>
      </c>
      <c r="O888">
        <v>163.19999999999999</v>
      </c>
      <c r="P888">
        <v>23419.78</v>
      </c>
      <c r="Q888">
        <v>2</v>
      </c>
    </row>
    <row r="889" spans="1:17" hidden="1" outlineLevel="2" x14ac:dyDescent="0.2">
      <c r="B889">
        <v>696</v>
      </c>
      <c r="C889" t="s">
        <v>15</v>
      </c>
      <c r="D889">
        <v>2007</v>
      </c>
      <c r="E889">
        <v>4</v>
      </c>
      <c r="F889">
        <v>149</v>
      </c>
      <c r="G889">
        <v>676.84</v>
      </c>
      <c r="H889">
        <v>795.35</v>
      </c>
      <c r="I889">
        <v>370.91</v>
      </c>
      <c r="J889">
        <v>6</v>
      </c>
      <c r="K889">
        <v>277</v>
      </c>
      <c r="L889">
        <v>15108</v>
      </c>
      <c r="M889" t="s">
        <v>18</v>
      </c>
      <c r="N889">
        <v>22431</v>
      </c>
      <c r="O889">
        <v>163.19999999999999</v>
      </c>
      <c r="P889">
        <v>23419.78</v>
      </c>
      <c r="Q889">
        <v>2</v>
      </c>
    </row>
    <row r="890" spans="1:17" hidden="1" outlineLevel="2" x14ac:dyDescent="0.2">
      <c r="B890">
        <v>696</v>
      </c>
      <c r="C890" t="s">
        <v>15</v>
      </c>
      <c r="D890">
        <v>2007</v>
      </c>
      <c r="E890">
        <v>5</v>
      </c>
      <c r="F890">
        <v>241</v>
      </c>
      <c r="G890">
        <v>981.99</v>
      </c>
      <c r="H890">
        <v>1153.96</v>
      </c>
      <c r="I890">
        <v>408.25</v>
      </c>
      <c r="J890">
        <v>6</v>
      </c>
      <c r="K890">
        <v>277</v>
      </c>
      <c r="L890">
        <v>15108</v>
      </c>
      <c r="M890" t="s">
        <v>18</v>
      </c>
      <c r="N890">
        <v>22431</v>
      </c>
      <c r="O890">
        <v>163.19999999999999</v>
      </c>
      <c r="P890">
        <v>23419.78</v>
      </c>
      <c r="Q890">
        <v>2</v>
      </c>
    </row>
    <row r="891" spans="1:17" hidden="1" outlineLevel="2" x14ac:dyDescent="0.2">
      <c r="B891">
        <v>696</v>
      </c>
      <c r="C891" t="s">
        <v>15</v>
      </c>
      <c r="D891">
        <v>2007</v>
      </c>
      <c r="E891">
        <v>6</v>
      </c>
      <c r="F891">
        <v>337</v>
      </c>
      <c r="G891">
        <v>1325.02</v>
      </c>
      <c r="H891">
        <v>1557.01</v>
      </c>
      <c r="I891">
        <v>618.47</v>
      </c>
      <c r="J891">
        <v>6</v>
      </c>
      <c r="K891">
        <v>277</v>
      </c>
      <c r="L891">
        <v>15108</v>
      </c>
      <c r="M891" t="s">
        <v>18</v>
      </c>
      <c r="N891">
        <v>22431</v>
      </c>
      <c r="O891">
        <v>163.19999999999999</v>
      </c>
      <c r="P891">
        <v>23419.78</v>
      </c>
      <c r="Q891">
        <v>2</v>
      </c>
    </row>
    <row r="892" spans="1:17" hidden="1" outlineLevel="2" collapsed="1" x14ac:dyDescent="0.2">
      <c r="B892">
        <v>696</v>
      </c>
      <c r="C892" t="s">
        <v>15</v>
      </c>
      <c r="D892">
        <v>2007</v>
      </c>
      <c r="E892">
        <v>7</v>
      </c>
      <c r="F892">
        <v>162</v>
      </c>
      <c r="G892">
        <v>543.96</v>
      </c>
      <c r="H892">
        <v>639.20000000000005</v>
      </c>
      <c r="I892">
        <v>282.95999999999998</v>
      </c>
      <c r="J892">
        <v>6</v>
      </c>
      <c r="K892">
        <v>277</v>
      </c>
      <c r="L892">
        <v>15108</v>
      </c>
      <c r="M892" t="s">
        <v>18</v>
      </c>
      <c r="N892">
        <v>22431</v>
      </c>
      <c r="O892">
        <v>163.19999999999999</v>
      </c>
      <c r="P892">
        <v>23419.78</v>
      </c>
    </row>
    <row r="893" spans="1:17" hidden="1" outlineLevel="2" x14ac:dyDescent="0.2">
      <c r="B893">
        <v>696</v>
      </c>
      <c r="C893" t="s">
        <v>15</v>
      </c>
      <c r="D893">
        <v>2007</v>
      </c>
      <c r="E893">
        <v>8</v>
      </c>
      <c r="F893">
        <v>174</v>
      </c>
      <c r="G893">
        <v>637.64</v>
      </c>
      <c r="H893">
        <v>749.32</v>
      </c>
      <c r="I893">
        <v>283.31</v>
      </c>
      <c r="J893">
        <v>6</v>
      </c>
      <c r="K893">
        <v>277</v>
      </c>
      <c r="L893">
        <v>15108</v>
      </c>
      <c r="M893" t="s">
        <v>18</v>
      </c>
      <c r="N893">
        <v>22431</v>
      </c>
      <c r="O893">
        <v>163.19999999999999</v>
      </c>
      <c r="P893">
        <v>23419.78</v>
      </c>
      <c r="Q893">
        <v>2</v>
      </c>
    </row>
    <row r="894" spans="1:17" hidden="1" outlineLevel="2" x14ac:dyDescent="0.2">
      <c r="B894">
        <v>696</v>
      </c>
      <c r="C894" t="s">
        <v>15</v>
      </c>
      <c r="D894">
        <v>2007</v>
      </c>
      <c r="E894">
        <v>9</v>
      </c>
      <c r="F894">
        <v>451</v>
      </c>
      <c r="G894">
        <v>1636.47</v>
      </c>
      <c r="H894">
        <v>1922.89</v>
      </c>
      <c r="I894">
        <v>697.21</v>
      </c>
      <c r="J894">
        <v>6</v>
      </c>
      <c r="K894">
        <v>277</v>
      </c>
      <c r="L894">
        <v>15108</v>
      </c>
      <c r="M894" t="s">
        <v>18</v>
      </c>
      <c r="N894">
        <v>22431</v>
      </c>
      <c r="O894">
        <v>163.19999999999999</v>
      </c>
      <c r="P894">
        <v>23419.78</v>
      </c>
      <c r="Q894">
        <v>2</v>
      </c>
    </row>
    <row r="895" spans="1:17" hidden="1" outlineLevel="2" x14ac:dyDescent="0.2">
      <c r="B895">
        <v>696</v>
      </c>
      <c r="C895" t="s">
        <v>15</v>
      </c>
      <c r="D895">
        <v>2007</v>
      </c>
      <c r="E895">
        <v>10</v>
      </c>
      <c r="F895">
        <v>516</v>
      </c>
      <c r="G895">
        <v>1944.43</v>
      </c>
      <c r="H895">
        <v>2284.85</v>
      </c>
      <c r="I895">
        <v>855.37</v>
      </c>
      <c r="J895">
        <v>6</v>
      </c>
      <c r="K895">
        <v>277</v>
      </c>
      <c r="L895">
        <v>15108</v>
      </c>
      <c r="M895" t="s">
        <v>18</v>
      </c>
      <c r="N895">
        <v>22431</v>
      </c>
      <c r="O895">
        <v>163.19999999999999</v>
      </c>
      <c r="P895">
        <v>23419.78</v>
      </c>
      <c r="Q895">
        <v>2</v>
      </c>
    </row>
    <row r="896" spans="1:17" hidden="1" outlineLevel="2" x14ac:dyDescent="0.2">
      <c r="B896">
        <v>696</v>
      </c>
      <c r="C896" t="s">
        <v>15</v>
      </c>
      <c r="D896">
        <v>2007</v>
      </c>
      <c r="E896">
        <v>11</v>
      </c>
      <c r="F896">
        <v>411</v>
      </c>
      <c r="G896">
        <v>1512.53</v>
      </c>
      <c r="H896">
        <v>1777.31</v>
      </c>
      <c r="I896">
        <v>561.14</v>
      </c>
      <c r="J896">
        <v>6</v>
      </c>
      <c r="K896">
        <v>277</v>
      </c>
      <c r="L896">
        <v>15108</v>
      </c>
      <c r="M896" t="s">
        <v>18</v>
      </c>
      <c r="N896">
        <v>22431</v>
      </c>
      <c r="O896">
        <v>163.19999999999999</v>
      </c>
      <c r="P896">
        <v>23419.78</v>
      </c>
      <c r="Q896">
        <v>2</v>
      </c>
    </row>
    <row r="897" spans="1:17" hidden="1" outlineLevel="2" x14ac:dyDescent="0.2">
      <c r="B897">
        <v>696</v>
      </c>
      <c r="C897" t="s">
        <v>15</v>
      </c>
      <c r="D897">
        <v>2007</v>
      </c>
      <c r="E897">
        <v>12</v>
      </c>
      <c r="F897">
        <v>188</v>
      </c>
      <c r="G897">
        <v>657.28</v>
      </c>
      <c r="H897">
        <v>772.34</v>
      </c>
      <c r="I897">
        <v>300.42</v>
      </c>
      <c r="J897">
        <v>6</v>
      </c>
      <c r="K897">
        <v>277</v>
      </c>
      <c r="L897">
        <v>15108</v>
      </c>
      <c r="M897" t="s">
        <v>18</v>
      </c>
      <c r="N897">
        <v>22431</v>
      </c>
      <c r="O897">
        <v>163.19999999999999</v>
      </c>
      <c r="P897">
        <v>23419.78</v>
      </c>
      <c r="Q897">
        <v>2</v>
      </c>
    </row>
    <row r="898" spans="1:17" outlineLevel="1" collapsed="1" x14ac:dyDescent="0.2">
      <c r="A898" s="1" t="s">
        <v>88</v>
      </c>
      <c r="B898">
        <f>SUBTOTAL(3,B886:B897)</f>
        <v>12</v>
      </c>
      <c r="Q898">
        <v>2</v>
      </c>
    </row>
    <row r="899" spans="1:17" hidden="1" outlineLevel="2" x14ac:dyDescent="0.2">
      <c r="B899">
        <v>730</v>
      </c>
      <c r="C899" t="s">
        <v>15</v>
      </c>
      <c r="D899">
        <v>2007</v>
      </c>
      <c r="E899">
        <v>1</v>
      </c>
      <c r="F899">
        <v>125</v>
      </c>
      <c r="G899">
        <v>627.19000000000005</v>
      </c>
      <c r="H899">
        <v>737</v>
      </c>
      <c r="I899">
        <v>254.37</v>
      </c>
      <c r="J899">
        <v>4</v>
      </c>
      <c r="K899">
        <v>243</v>
      </c>
      <c r="L899">
        <v>35080</v>
      </c>
      <c r="M899" t="s">
        <v>16</v>
      </c>
      <c r="N899">
        <v>85592</v>
      </c>
      <c r="O899">
        <v>147</v>
      </c>
      <c r="P899">
        <v>51593.48</v>
      </c>
      <c r="Q899">
        <v>2</v>
      </c>
    </row>
    <row r="900" spans="1:17" hidden="1" outlineLevel="2" x14ac:dyDescent="0.2">
      <c r="B900">
        <v>730</v>
      </c>
      <c r="C900" t="s">
        <v>15</v>
      </c>
      <c r="D900">
        <v>2007</v>
      </c>
      <c r="E900">
        <v>2</v>
      </c>
      <c r="F900">
        <v>129</v>
      </c>
      <c r="G900">
        <v>637.66999999999996</v>
      </c>
      <c r="H900">
        <v>749.31</v>
      </c>
      <c r="I900">
        <v>289.04000000000002</v>
      </c>
      <c r="J900">
        <v>4</v>
      </c>
      <c r="K900">
        <v>243</v>
      </c>
      <c r="L900">
        <v>35080</v>
      </c>
      <c r="M900" t="s">
        <v>16</v>
      </c>
      <c r="N900">
        <v>85592</v>
      </c>
      <c r="O900">
        <v>147</v>
      </c>
      <c r="P900">
        <v>51593.48</v>
      </c>
      <c r="Q900">
        <v>2</v>
      </c>
    </row>
    <row r="901" spans="1:17" hidden="1" outlineLevel="2" x14ac:dyDescent="0.2">
      <c r="B901">
        <v>730</v>
      </c>
      <c r="C901" t="s">
        <v>15</v>
      </c>
      <c r="D901">
        <v>2007</v>
      </c>
      <c r="E901">
        <v>3</v>
      </c>
      <c r="F901">
        <v>87</v>
      </c>
      <c r="G901">
        <v>380.21</v>
      </c>
      <c r="H901">
        <v>446.74</v>
      </c>
      <c r="I901">
        <v>153.38</v>
      </c>
      <c r="J901">
        <v>4</v>
      </c>
      <c r="K901">
        <v>243</v>
      </c>
      <c r="L901">
        <v>35080</v>
      </c>
      <c r="M901" t="s">
        <v>16</v>
      </c>
      <c r="N901">
        <v>85592</v>
      </c>
      <c r="O901">
        <v>147</v>
      </c>
      <c r="P901">
        <v>51593.48</v>
      </c>
      <c r="Q901">
        <v>2</v>
      </c>
    </row>
    <row r="902" spans="1:17" hidden="1" outlineLevel="2" x14ac:dyDescent="0.2">
      <c r="B902">
        <v>730</v>
      </c>
      <c r="C902" t="s">
        <v>15</v>
      </c>
      <c r="D902">
        <v>2007</v>
      </c>
      <c r="E902">
        <v>4</v>
      </c>
      <c r="F902">
        <v>74</v>
      </c>
      <c r="G902">
        <v>375.54</v>
      </c>
      <c r="H902">
        <v>441.32</v>
      </c>
      <c r="I902">
        <v>122.14</v>
      </c>
      <c r="J902">
        <v>4</v>
      </c>
      <c r="K902">
        <v>243</v>
      </c>
      <c r="L902">
        <v>35080</v>
      </c>
      <c r="M902" t="s">
        <v>16</v>
      </c>
      <c r="N902">
        <v>85592</v>
      </c>
      <c r="O902">
        <v>147</v>
      </c>
      <c r="P902">
        <v>51593.48</v>
      </c>
      <c r="Q902">
        <v>2</v>
      </c>
    </row>
    <row r="903" spans="1:17" hidden="1" outlineLevel="2" x14ac:dyDescent="0.2">
      <c r="B903">
        <v>730</v>
      </c>
      <c r="C903" t="s">
        <v>15</v>
      </c>
      <c r="D903">
        <v>2007</v>
      </c>
      <c r="E903">
        <v>5</v>
      </c>
      <c r="F903">
        <v>183</v>
      </c>
      <c r="G903">
        <v>940.64</v>
      </c>
      <c r="H903">
        <v>1105.3399999999999</v>
      </c>
      <c r="I903">
        <v>389.2</v>
      </c>
      <c r="J903">
        <v>4</v>
      </c>
      <c r="K903">
        <v>243</v>
      </c>
      <c r="L903">
        <v>35080</v>
      </c>
      <c r="M903" t="s">
        <v>16</v>
      </c>
      <c r="N903">
        <v>85592</v>
      </c>
      <c r="O903">
        <v>147</v>
      </c>
      <c r="P903">
        <v>51593.48</v>
      </c>
      <c r="Q903">
        <v>2</v>
      </c>
    </row>
    <row r="904" spans="1:17" hidden="1" outlineLevel="2" x14ac:dyDescent="0.2">
      <c r="B904">
        <v>730</v>
      </c>
      <c r="C904" t="s">
        <v>15</v>
      </c>
      <c r="D904">
        <v>2007</v>
      </c>
      <c r="E904">
        <v>6</v>
      </c>
      <c r="F904">
        <v>185</v>
      </c>
      <c r="G904">
        <v>864.05</v>
      </c>
      <c r="H904">
        <v>1015.41</v>
      </c>
      <c r="I904">
        <v>300.74</v>
      </c>
      <c r="J904">
        <v>4</v>
      </c>
      <c r="K904">
        <v>243</v>
      </c>
      <c r="L904">
        <v>35080</v>
      </c>
      <c r="M904" t="s">
        <v>16</v>
      </c>
      <c r="N904">
        <v>85592</v>
      </c>
      <c r="O904">
        <v>147</v>
      </c>
      <c r="P904">
        <v>51593.48</v>
      </c>
      <c r="Q904">
        <v>2</v>
      </c>
    </row>
    <row r="905" spans="1:17" hidden="1" outlineLevel="2" collapsed="1" x14ac:dyDescent="0.2">
      <c r="B905">
        <v>730</v>
      </c>
      <c r="C905" t="s">
        <v>15</v>
      </c>
      <c r="D905">
        <v>2007</v>
      </c>
      <c r="E905">
        <v>7</v>
      </c>
      <c r="F905">
        <v>95</v>
      </c>
      <c r="G905">
        <v>441.68</v>
      </c>
      <c r="H905">
        <v>518.98</v>
      </c>
      <c r="I905">
        <v>172.85</v>
      </c>
      <c r="J905">
        <v>4</v>
      </c>
      <c r="K905">
        <v>243</v>
      </c>
      <c r="L905">
        <v>35080</v>
      </c>
      <c r="M905" t="s">
        <v>16</v>
      </c>
      <c r="N905">
        <v>85592</v>
      </c>
      <c r="O905">
        <v>147</v>
      </c>
      <c r="P905">
        <v>51593.48</v>
      </c>
    </row>
    <row r="906" spans="1:17" hidden="1" outlineLevel="2" x14ac:dyDescent="0.2">
      <c r="B906">
        <v>730</v>
      </c>
      <c r="C906" t="s">
        <v>15</v>
      </c>
      <c r="D906">
        <v>2007</v>
      </c>
      <c r="E906">
        <v>8</v>
      </c>
      <c r="F906">
        <v>175</v>
      </c>
      <c r="G906">
        <v>820.73</v>
      </c>
      <c r="H906">
        <v>964.41</v>
      </c>
      <c r="I906">
        <v>274.73</v>
      </c>
      <c r="J906">
        <v>4</v>
      </c>
      <c r="K906">
        <v>243</v>
      </c>
      <c r="L906">
        <v>35080</v>
      </c>
      <c r="M906" t="s">
        <v>16</v>
      </c>
      <c r="N906">
        <v>85592</v>
      </c>
      <c r="O906">
        <v>147</v>
      </c>
      <c r="P906">
        <v>51593.48</v>
      </c>
      <c r="Q906">
        <v>2</v>
      </c>
    </row>
    <row r="907" spans="1:17" hidden="1" outlineLevel="2" x14ac:dyDescent="0.2">
      <c r="B907">
        <v>730</v>
      </c>
      <c r="C907" t="s">
        <v>15</v>
      </c>
      <c r="D907">
        <v>2007</v>
      </c>
      <c r="E907">
        <v>9</v>
      </c>
      <c r="F907">
        <v>250</v>
      </c>
      <c r="G907">
        <v>1053.04</v>
      </c>
      <c r="H907">
        <v>1237.4100000000001</v>
      </c>
      <c r="I907">
        <v>352.6</v>
      </c>
      <c r="J907">
        <v>4</v>
      </c>
      <c r="K907">
        <v>243</v>
      </c>
      <c r="L907">
        <v>35080</v>
      </c>
      <c r="M907" t="s">
        <v>16</v>
      </c>
      <c r="N907">
        <v>85592</v>
      </c>
      <c r="O907">
        <v>147</v>
      </c>
      <c r="P907">
        <v>51593.48</v>
      </c>
      <c r="Q907">
        <v>2</v>
      </c>
    </row>
    <row r="908" spans="1:17" hidden="1" outlineLevel="2" x14ac:dyDescent="0.2">
      <c r="B908">
        <v>730</v>
      </c>
      <c r="C908" t="s">
        <v>15</v>
      </c>
      <c r="D908">
        <v>2007</v>
      </c>
      <c r="E908">
        <v>10</v>
      </c>
      <c r="F908">
        <v>808</v>
      </c>
      <c r="G908">
        <v>3612.07</v>
      </c>
      <c r="H908">
        <v>4244.46</v>
      </c>
      <c r="I908">
        <v>1202.3499999999999</v>
      </c>
      <c r="J908">
        <v>4</v>
      </c>
      <c r="K908">
        <v>243</v>
      </c>
      <c r="L908">
        <v>35080</v>
      </c>
      <c r="M908" t="s">
        <v>16</v>
      </c>
      <c r="N908">
        <v>85592</v>
      </c>
      <c r="O908">
        <v>147</v>
      </c>
      <c r="P908">
        <v>51593.48</v>
      </c>
      <c r="Q908">
        <v>2</v>
      </c>
    </row>
    <row r="909" spans="1:17" hidden="1" outlineLevel="2" x14ac:dyDescent="0.2">
      <c r="B909">
        <v>730</v>
      </c>
      <c r="C909" t="s">
        <v>15</v>
      </c>
      <c r="D909">
        <v>2007</v>
      </c>
      <c r="E909">
        <v>11</v>
      </c>
      <c r="F909">
        <v>718</v>
      </c>
      <c r="G909">
        <v>3054.16</v>
      </c>
      <c r="H909">
        <v>3588.86</v>
      </c>
      <c r="I909">
        <v>823.42</v>
      </c>
      <c r="J909">
        <v>4</v>
      </c>
      <c r="K909">
        <v>243</v>
      </c>
      <c r="L909">
        <v>35080</v>
      </c>
      <c r="M909" t="s">
        <v>16</v>
      </c>
      <c r="N909">
        <v>85592</v>
      </c>
      <c r="O909">
        <v>147</v>
      </c>
      <c r="P909">
        <v>51593.48</v>
      </c>
      <c r="Q909">
        <v>2</v>
      </c>
    </row>
    <row r="910" spans="1:17" hidden="1" outlineLevel="2" x14ac:dyDescent="0.2">
      <c r="B910">
        <v>730</v>
      </c>
      <c r="C910" t="s">
        <v>15</v>
      </c>
      <c r="D910">
        <v>2007</v>
      </c>
      <c r="E910">
        <v>12</v>
      </c>
      <c r="F910">
        <v>350</v>
      </c>
      <c r="G910">
        <v>1539.47</v>
      </c>
      <c r="H910">
        <v>1808.96</v>
      </c>
      <c r="I910">
        <v>466.66</v>
      </c>
      <c r="J910">
        <v>4</v>
      </c>
      <c r="K910">
        <v>243</v>
      </c>
      <c r="L910">
        <v>35080</v>
      </c>
      <c r="M910" t="s">
        <v>16</v>
      </c>
      <c r="N910">
        <v>85592</v>
      </c>
      <c r="O910">
        <v>147</v>
      </c>
      <c r="P910">
        <v>51593.48</v>
      </c>
      <c r="Q910">
        <v>2</v>
      </c>
    </row>
    <row r="911" spans="1:17" outlineLevel="1" collapsed="1" x14ac:dyDescent="0.2">
      <c r="A911" s="1" t="s">
        <v>90</v>
      </c>
      <c r="B911">
        <f>SUBTOTAL(3,B899:B910)</f>
        <v>12</v>
      </c>
      <c r="Q911">
        <v>2</v>
      </c>
    </row>
    <row r="912" spans="1:17" hidden="1" outlineLevel="2" x14ac:dyDescent="0.2">
      <c r="B912">
        <v>748</v>
      </c>
      <c r="C912" t="s">
        <v>15</v>
      </c>
      <c r="D912">
        <v>2007</v>
      </c>
      <c r="E912">
        <v>1</v>
      </c>
      <c r="F912">
        <v>64</v>
      </c>
      <c r="G912">
        <v>269.64999999999998</v>
      </c>
      <c r="H912">
        <v>316.83</v>
      </c>
      <c r="I912">
        <v>121.22</v>
      </c>
      <c r="J912">
        <v>6</v>
      </c>
      <c r="K912">
        <v>412</v>
      </c>
      <c r="L912">
        <v>17403</v>
      </c>
      <c r="M912" t="s">
        <v>18</v>
      </c>
      <c r="N912">
        <v>42215</v>
      </c>
      <c r="O912">
        <v>225.2</v>
      </c>
      <c r="P912">
        <v>25693.15</v>
      </c>
      <c r="Q912">
        <v>2</v>
      </c>
    </row>
    <row r="913" spans="1:17" hidden="1" outlineLevel="2" x14ac:dyDescent="0.2">
      <c r="B913">
        <v>748</v>
      </c>
      <c r="C913" t="s">
        <v>15</v>
      </c>
      <c r="D913">
        <v>2007</v>
      </c>
      <c r="E913">
        <v>2</v>
      </c>
      <c r="F913">
        <v>41</v>
      </c>
      <c r="G913">
        <v>200.45</v>
      </c>
      <c r="H913">
        <v>235.51</v>
      </c>
      <c r="I913">
        <v>121.2</v>
      </c>
      <c r="J913">
        <v>6</v>
      </c>
      <c r="K913">
        <v>412</v>
      </c>
      <c r="L913">
        <v>17403</v>
      </c>
      <c r="M913" t="s">
        <v>18</v>
      </c>
      <c r="N913">
        <v>42215</v>
      </c>
      <c r="O913">
        <v>225.2</v>
      </c>
      <c r="P913">
        <v>25693.15</v>
      </c>
      <c r="Q913">
        <v>2</v>
      </c>
    </row>
    <row r="914" spans="1:17" hidden="1" outlineLevel="2" x14ac:dyDescent="0.2">
      <c r="B914">
        <v>748</v>
      </c>
      <c r="C914" t="s">
        <v>15</v>
      </c>
      <c r="D914">
        <v>2007</v>
      </c>
      <c r="E914">
        <v>3</v>
      </c>
      <c r="F914">
        <v>68</v>
      </c>
      <c r="G914">
        <v>303.27</v>
      </c>
      <c r="H914">
        <v>356.38</v>
      </c>
      <c r="I914">
        <v>152.82</v>
      </c>
      <c r="J914">
        <v>6</v>
      </c>
      <c r="K914">
        <v>412</v>
      </c>
      <c r="L914">
        <v>17403</v>
      </c>
      <c r="M914" t="s">
        <v>18</v>
      </c>
      <c r="N914">
        <v>42215</v>
      </c>
      <c r="O914">
        <v>225.2</v>
      </c>
      <c r="P914">
        <v>25693.15</v>
      </c>
      <c r="Q914">
        <v>2</v>
      </c>
    </row>
    <row r="915" spans="1:17" hidden="1" outlineLevel="2" x14ac:dyDescent="0.2">
      <c r="B915">
        <v>748</v>
      </c>
      <c r="C915" t="s">
        <v>15</v>
      </c>
      <c r="D915">
        <v>2007</v>
      </c>
      <c r="E915">
        <v>4</v>
      </c>
      <c r="F915">
        <v>91</v>
      </c>
      <c r="G915">
        <v>429.5</v>
      </c>
      <c r="H915">
        <v>504.72</v>
      </c>
      <c r="I915">
        <v>226.97</v>
      </c>
      <c r="J915">
        <v>6</v>
      </c>
      <c r="K915">
        <v>412</v>
      </c>
      <c r="L915">
        <v>17403</v>
      </c>
      <c r="M915" t="s">
        <v>18</v>
      </c>
      <c r="N915">
        <v>42215</v>
      </c>
      <c r="O915">
        <v>225.2</v>
      </c>
      <c r="P915">
        <v>25693.15</v>
      </c>
      <c r="Q915">
        <v>2</v>
      </c>
    </row>
    <row r="916" spans="1:17" hidden="1" outlineLevel="2" x14ac:dyDescent="0.2">
      <c r="B916">
        <v>748</v>
      </c>
      <c r="C916" t="s">
        <v>15</v>
      </c>
      <c r="D916">
        <v>2007</v>
      </c>
      <c r="E916">
        <v>5</v>
      </c>
      <c r="F916">
        <v>185</v>
      </c>
      <c r="G916">
        <v>743.53</v>
      </c>
      <c r="H916">
        <v>873.67</v>
      </c>
      <c r="I916">
        <v>252.95</v>
      </c>
      <c r="J916">
        <v>6</v>
      </c>
      <c r="K916">
        <v>412</v>
      </c>
      <c r="L916">
        <v>17403</v>
      </c>
      <c r="M916" t="s">
        <v>18</v>
      </c>
      <c r="N916">
        <v>42215</v>
      </c>
      <c r="O916">
        <v>225.2</v>
      </c>
      <c r="P916">
        <v>25693.15</v>
      </c>
      <c r="Q916">
        <v>2</v>
      </c>
    </row>
    <row r="917" spans="1:17" hidden="1" outlineLevel="2" x14ac:dyDescent="0.2">
      <c r="B917">
        <v>748</v>
      </c>
      <c r="C917" t="s">
        <v>15</v>
      </c>
      <c r="D917">
        <v>2007</v>
      </c>
      <c r="E917">
        <v>6</v>
      </c>
      <c r="F917">
        <v>201</v>
      </c>
      <c r="G917">
        <v>955.76</v>
      </c>
      <c r="H917">
        <v>1123.1300000000001</v>
      </c>
      <c r="I917">
        <v>362.44</v>
      </c>
      <c r="J917">
        <v>6</v>
      </c>
      <c r="K917">
        <v>412</v>
      </c>
      <c r="L917">
        <v>17403</v>
      </c>
      <c r="M917" t="s">
        <v>18</v>
      </c>
      <c r="N917">
        <v>42215</v>
      </c>
      <c r="O917">
        <v>225.2</v>
      </c>
      <c r="P917">
        <v>25693.15</v>
      </c>
      <c r="Q917">
        <v>2</v>
      </c>
    </row>
    <row r="918" spans="1:17" hidden="1" outlineLevel="2" collapsed="1" x14ac:dyDescent="0.2">
      <c r="B918">
        <v>748</v>
      </c>
      <c r="C918" t="s">
        <v>15</v>
      </c>
      <c r="D918">
        <v>2007</v>
      </c>
      <c r="E918">
        <v>7</v>
      </c>
      <c r="F918">
        <v>146</v>
      </c>
      <c r="G918">
        <v>552.51</v>
      </c>
      <c r="H918">
        <v>649.24</v>
      </c>
      <c r="I918">
        <v>256.95999999999998</v>
      </c>
      <c r="J918">
        <v>6</v>
      </c>
      <c r="K918">
        <v>412</v>
      </c>
      <c r="L918">
        <v>17403</v>
      </c>
      <c r="M918" t="s">
        <v>18</v>
      </c>
      <c r="N918">
        <v>42215</v>
      </c>
      <c r="O918">
        <v>225.2</v>
      </c>
      <c r="P918">
        <v>25693.15</v>
      </c>
    </row>
    <row r="919" spans="1:17" hidden="1" outlineLevel="2" x14ac:dyDescent="0.2">
      <c r="B919">
        <v>748</v>
      </c>
      <c r="C919" t="s">
        <v>15</v>
      </c>
      <c r="D919">
        <v>2007</v>
      </c>
      <c r="E919">
        <v>8</v>
      </c>
      <c r="F919">
        <v>138</v>
      </c>
      <c r="G919">
        <v>546.13</v>
      </c>
      <c r="H919">
        <v>641.82000000000005</v>
      </c>
      <c r="I919">
        <v>272.13</v>
      </c>
      <c r="J919">
        <v>6</v>
      </c>
      <c r="K919">
        <v>412</v>
      </c>
      <c r="L919">
        <v>17403</v>
      </c>
      <c r="M919" t="s">
        <v>18</v>
      </c>
      <c r="N919">
        <v>42215</v>
      </c>
      <c r="O919">
        <v>225.2</v>
      </c>
      <c r="P919">
        <v>25693.15</v>
      </c>
      <c r="Q919">
        <v>2</v>
      </c>
    </row>
    <row r="920" spans="1:17" hidden="1" outlineLevel="2" x14ac:dyDescent="0.2">
      <c r="B920">
        <v>748</v>
      </c>
      <c r="C920" t="s">
        <v>15</v>
      </c>
      <c r="D920">
        <v>2007</v>
      </c>
      <c r="E920">
        <v>9</v>
      </c>
      <c r="F920">
        <v>211</v>
      </c>
      <c r="G920">
        <v>810.66</v>
      </c>
      <c r="H920">
        <v>952.63</v>
      </c>
      <c r="I920">
        <v>317.89999999999998</v>
      </c>
      <c r="J920">
        <v>6</v>
      </c>
      <c r="K920">
        <v>412</v>
      </c>
      <c r="L920">
        <v>17403</v>
      </c>
      <c r="M920" t="s">
        <v>18</v>
      </c>
      <c r="N920">
        <v>42215</v>
      </c>
      <c r="O920">
        <v>225.2</v>
      </c>
      <c r="P920">
        <v>25693.15</v>
      </c>
      <c r="Q920">
        <v>2</v>
      </c>
    </row>
    <row r="921" spans="1:17" hidden="1" outlineLevel="2" x14ac:dyDescent="0.2">
      <c r="B921">
        <v>748</v>
      </c>
      <c r="C921" t="s">
        <v>15</v>
      </c>
      <c r="D921">
        <v>2007</v>
      </c>
      <c r="E921">
        <v>10</v>
      </c>
      <c r="F921">
        <v>606</v>
      </c>
      <c r="G921">
        <v>2425.77</v>
      </c>
      <c r="H921">
        <v>2850.29</v>
      </c>
      <c r="I921">
        <v>1109.19</v>
      </c>
      <c r="J921">
        <v>6</v>
      </c>
      <c r="K921">
        <v>412</v>
      </c>
      <c r="L921">
        <v>17403</v>
      </c>
      <c r="M921" t="s">
        <v>18</v>
      </c>
      <c r="N921">
        <v>42215</v>
      </c>
      <c r="O921">
        <v>225.2</v>
      </c>
      <c r="P921">
        <v>25693.15</v>
      </c>
      <c r="Q921">
        <v>2</v>
      </c>
    </row>
    <row r="922" spans="1:17" hidden="1" outlineLevel="2" x14ac:dyDescent="0.2">
      <c r="B922">
        <v>748</v>
      </c>
      <c r="C922" t="s">
        <v>15</v>
      </c>
      <c r="D922">
        <v>2007</v>
      </c>
      <c r="E922">
        <v>11</v>
      </c>
      <c r="F922">
        <v>339</v>
      </c>
      <c r="G922">
        <v>1403.39</v>
      </c>
      <c r="H922">
        <v>1649.06</v>
      </c>
      <c r="I922">
        <v>711.73</v>
      </c>
      <c r="J922">
        <v>6</v>
      </c>
      <c r="K922">
        <v>412</v>
      </c>
      <c r="L922">
        <v>17403</v>
      </c>
      <c r="M922" t="s">
        <v>18</v>
      </c>
      <c r="N922">
        <v>42215</v>
      </c>
      <c r="O922">
        <v>225.2</v>
      </c>
      <c r="P922">
        <v>25693.15</v>
      </c>
      <c r="Q922">
        <v>2</v>
      </c>
    </row>
    <row r="923" spans="1:17" hidden="1" outlineLevel="2" x14ac:dyDescent="0.2">
      <c r="B923">
        <v>748</v>
      </c>
      <c r="C923" t="s">
        <v>15</v>
      </c>
      <c r="D923">
        <v>2007</v>
      </c>
      <c r="E923">
        <v>12</v>
      </c>
      <c r="F923">
        <v>194</v>
      </c>
      <c r="G923">
        <v>745.3</v>
      </c>
      <c r="H923">
        <v>875.71</v>
      </c>
      <c r="I923">
        <v>272.54000000000002</v>
      </c>
      <c r="J923">
        <v>6</v>
      </c>
      <c r="K923">
        <v>412</v>
      </c>
      <c r="L923">
        <v>17403</v>
      </c>
      <c r="M923" t="s">
        <v>18</v>
      </c>
      <c r="N923">
        <v>42215</v>
      </c>
      <c r="O923">
        <v>225.2</v>
      </c>
      <c r="P923">
        <v>25693.15</v>
      </c>
      <c r="Q923">
        <v>2</v>
      </c>
    </row>
    <row r="924" spans="1:17" outlineLevel="1" collapsed="1" x14ac:dyDescent="0.2">
      <c r="A924" s="1" t="s">
        <v>91</v>
      </c>
      <c r="B924">
        <f>SUBTOTAL(3,B912:B923)</f>
        <v>12</v>
      </c>
      <c r="Q924">
        <v>2</v>
      </c>
    </row>
    <row r="925" spans="1:17" hidden="1" outlineLevel="2" x14ac:dyDescent="0.2">
      <c r="B925">
        <v>796</v>
      </c>
      <c r="C925" t="s">
        <v>15</v>
      </c>
      <c r="D925">
        <v>2007</v>
      </c>
      <c r="E925">
        <v>1</v>
      </c>
      <c r="F925">
        <v>43</v>
      </c>
      <c r="G925">
        <v>190.44</v>
      </c>
      <c r="H925">
        <v>223.77</v>
      </c>
      <c r="I925">
        <v>123.64</v>
      </c>
      <c r="J925">
        <v>4</v>
      </c>
      <c r="K925">
        <v>309</v>
      </c>
      <c r="L925">
        <v>20142</v>
      </c>
      <c r="M925" t="s">
        <v>18</v>
      </c>
      <c r="N925">
        <v>52086</v>
      </c>
      <c r="O925">
        <v>195.2</v>
      </c>
      <c r="P925">
        <v>33273.300000000003</v>
      </c>
      <c r="Q925">
        <v>2</v>
      </c>
    </row>
    <row r="926" spans="1:17" hidden="1" outlineLevel="2" x14ac:dyDescent="0.2">
      <c r="B926">
        <v>796</v>
      </c>
      <c r="C926" t="s">
        <v>15</v>
      </c>
      <c r="D926">
        <v>2007</v>
      </c>
      <c r="E926">
        <v>2</v>
      </c>
      <c r="F926">
        <v>34</v>
      </c>
      <c r="G926">
        <v>172.01</v>
      </c>
      <c r="H926">
        <v>202.13</v>
      </c>
      <c r="I926">
        <v>96.9</v>
      </c>
      <c r="J926">
        <v>4</v>
      </c>
      <c r="K926">
        <v>309</v>
      </c>
      <c r="L926">
        <v>20142</v>
      </c>
      <c r="M926" t="s">
        <v>18</v>
      </c>
      <c r="N926">
        <v>52086</v>
      </c>
      <c r="O926">
        <v>195.2</v>
      </c>
      <c r="P926">
        <v>33273.300000000003</v>
      </c>
      <c r="Q926">
        <v>2</v>
      </c>
    </row>
    <row r="927" spans="1:17" hidden="1" outlineLevel="2" x14ac:dyDescent="0.2">
      <c r="B927">
        <v>796</v>
      </c>
      <c r="C927" t="s">
        <v>15</v>
      </c>
      <c r="D927">
        <v>2007</v>
      </c>
      <c r="E927">
        <v>3</v>
      </c>
      <c r="F927">
        <v>52</v>
      </c>
      <c r="G927">
        <v>197.1</v>
      </c>
      <c r="H927">
        <v>231.57</v>
      </c>
      <c r="I927">
        <v>121.79</v>
      </c>
      <c r="J927">
        <v>4</v>
      </c>
      <c r="K927">
        <v>309</v>
      </c>
      <c r="L927">
        <v>20142</v>
      </c>
      <c r="M927" t="s">
        <v>18</v>
      </c>
      <c r="N927">
        <v>52086</v>
      </c>
      <c r="O927">
        <v>195.2</v>
      </c>
      <c r="P927">
        <v>33273.300000000003</v>
      </c>
      <c r="Q927">
        <v>2</v>
      </c>
    </row>
    <row r="928" spans="1:17" hidden="1" outlineLevel="2" x14ac:dyDescent="0.2">
      <c r="B928">
        <v>796</v>
      </c>
      <c r="C928" t="s">
        <v>15</v>
      </c>
      <c r="D928">
        <v>2007</v>
      </c>
      <c r="E928">
        <v>4</v>
      </c>
      <c r="F928">
        <v>45</v>
      </c>
      <c r="G928">
        <v>161.1</v>
      </c>
      <c r="H928">
        <v>189.28</v>
      </c>
      <c r="I928">
        <v>84.5</v>
      </c>
      <c r="J928">
        <v>4</v>
      </c>
      <c r="K928">
        <v>309</v>
      </c>
      <c r="L928">
        <v>20142</v>
      </c>
      <c r="M928" t="s">
        <v>18</v>
      </c>
      <c r="N928">
        <v>52086</v>
      </c>
      <c r="O928">
        <v>195.2</v>
      </c>
      <c r="P928">
        <v>33273.300000000003</v>
      </c>
      <c r="Q928">
        <v>2</v>
      </c>
    </row>
    <row r="929" spans="1:17" hidden="1" outlineLevel="2" x14ac:dyDescent="0.2">
      <c r="B929">
        <v>796</v>
      </c>
      <c r="C929" t="s">
        <v>15</v>
      </c>
      <c r="D929">
        <v>2007</v>
      </c>
      <c r="E929">
        <v>5</v>
      </c>
      <c r="F929">
        <v>126</v>
      </c>
      <c r="G929">
        <v>550.80999999999995</v>
      </c>
      <c r="H929">
        <v>647.24</v>
      </c>
      <c r="I929">
        <v>341.96</v>
      </c>
      <c r="J929">
        <v>4</v>
      </c>
      <c r="K929">
        <v>309</v>
      </c>
      <c r="L929">
        <v>20142</v>
      </c>
      <c r="M929" t="s">
        <v>18</v>
      </c>
      <c r="N929">
        <v>52086</v>
      </c>
      <c r="O929">
        <v>195.2</v>
      </c>
      <c r="P929">
        <v>33273.300000000003</v>
      </c>
      <c r="Q929">
        <v>2</v>
      </c>
    </row>
    <row r="930" spans="1:17" hidden="1" outlineLevel="2" x14ac:dyDescent="0.2">
      <c r="B930">
        <v>796</v>
      </c>
      <c r="C930" t="s">
        <v>15</v>
      </c>
      <c r="D930">
        <v>2007</v>
      </c>
      <c r="E930">
        <v>6</v>
      </c>
      <c r="F930">
        <v>184</v>
      </c>
      <c r="G930">
        <v>726.44</v>
      </c>
      <c r="H930">
        <v>853.59</v>
      </c>
      <c r="I930">
        <v>383.7</v>
      </c>
      <c r="J930">
        <v>4</v>
      </c>
      <c r="K930">
        <v>309</v>
      </c>
      <c r="L930">
        <v>20142</v>
      </c>
      <c r="M930" t="s">
        <v>18</v>
      </c>
      <c r="N930">
        <v>52086</v>
      </c>
      <c r="O930">
        <v>195.2</v>
      </c>
      <c r="P930">
        <v>33273.300000000003</v>
      </c>
      <c r="Q930">
        <v>2</v>
      </c>
    </row>
    <row r="931" spans="1:17" hidden="1" outlineLevel="2" collapsed="1" x14ac:dyDescent="0.2">
      <c r="B931">
        <v>796</v>
      </c>
      <c r="C931" t="s">
        <v>15</v>
      </c>
      <c r="D931">
        <v>2007</v>
      </c>
      <c r="E931">
        <v>7</v>
      </c>
      <c r="F931">
        <v>111</v>
      </c>
      <c r="G931">
        <v>491.72</v>
      </c>
      <c r="H931">
        <v>577.76</v>
      </c>
      <c r="I931">
        <v>248.8</v>
      </c>
      <c r="J931">
        <v>4</v>
      </c>
      <c r="K931">
        <v>309</v>
      </c>
      <c r="L931">
        <v>20142</v>
      </c>
      <c r="M931" t="s">
        <v>18</v>
      </c>
      <c r="N931">
        <v>52086</v>
      </c>
      <c r="O931">
        <v>195.2</v>
      </c>
      <c r="P931">
        <v>33273.300000000003</v>
      </c>
    </row>
    <row r="932" spans="1:17" hidden="1" outlineLevel="2" x14ac:dyDescent="0.2">
      <c r="B932">
        <v>796</v>
      </c>
      <c r="C932" t="s">
        <v>15</v>
      </c>
      <c r="D932">
        <v>2007</v>
      </c>
      <c r="E932">
        <v>8</v>
      </c>
      <c r="F932">
        <v>106</v>
      </c>
      <c r="G932">
        <v>411.57</v>
      </c>
      <c r="H932">
        <v>483.63</v>
      </c>
      <c r="I932">
        <v>221.73</v>
      </c>
      <c r="J932">
        <v>4</v>
      </c>
      <c r="K932">
        <v>309</v>
      </c>
      <c r="L932">
        <v>20142</v>
      </c>
      <c r="M932" t="s">
        <v>18</v>
      </c>
      <c r="N932">
        <v>52086</v>
      </c>
      <c r="O932">
        <v>195.2</v>
      </c>
      <c r="P932">
        <v>33273.300000000003</v>
      </c>
      <c r="Q932">
        <v>3</v>
      </c>
    </row>
    <row r="933" spans="1:17" hidden="1" outlineLevel="2" x14ac:dyDescent="0.2">
      <c r="B933">
        <v>796</v>
      </c>
      <c r="C933" t="s">
        <v>15</v>
      </c>
      <c r="D933">
        <v>2007</v>
      </c>
      <c r="E933">
        <v>9</v>
      </c>
      <c r="F933">
        <v>156</v>
      </c>
      <c r="G933">
        <v>638.95000000000005</v>
      </c>
      <c r="H933">
        <v>750.84</v>
      </c>
      <c r="I933">
        <v>223</v>
      </c>
      <c r="J933">
        <v>4</v>
      </c>
      <c r="K933">
        <v>309</v>
      </c>
      <c r="L933">
        <v>20142</v>
      </c>
      <c r="M933" t="s">
        <v>18</v>
      </c>
      <c r="N933">
        <v>52086</v>
      </c>
      <c r="O933">
        <v>195.2</v>
      </c>
      <c r="P933">
        <v>33273.300000000003</v>
      </c>
      <c r="Q933">
        <v>3</v>
      </c>
    </row>
    <row r="934" spans="1:17" hidden="1" outlineLevel="2" x14ac:dyDescent="0.2">
      <c r="B934">
        <v>796</v>
      </c>
      <c r="C934" t="s">
        <v>15</v>
      </c>
      <c r="D934">
        <v>2007</v>
      </c>
      <c r="E934">
        <v>10</v>
      </c>
      <c r="F934">
        <v>521</v>
      </c>
      <c r="G934">
        <v>2258.69</v>
      </c>
      <c r="H934">
        <v>2654.04</v>
      </c>
      <c r="I934">
        <v>837.5</v>
      </c>
      <c r="J934">
        <v>4</v>
      </c>
      <c r="K934">
        <v>309</v>
      </c>
      <c r="L934">
        <v>20142</v>
      </c>
      <c r="M934" t="s">
        <v>18</v>
      </c>
      <c r="N934">
        <v>52086</v>
      </c>
      <c r="O934">
        <v>195.2</v>
      </c>
      <c r="P934">
        <v>33273.300000000003</v>
      </c>
      <c r="Q934">
        <v>3</v>
      </c>
    </row>
    <row r="935" spans="1:17" hidden="1" outlineLevel="2" x14ac:dyDescent="0.2">
      <c r="B935">
        <v>796</v>
      </c>
      <c r="C935" t="s">
        <v>15</v>
      </c>
      <c r="D935">
        <v>2007</v>
      </c>
      <c r="E935">
        <v>11</v>
      </c>
      <c r="F935">
        <v>350</v>
      </c>
      <c r="G935">
        <v>1488.73</v>
      </c>
      <c r="H935">
        <v>1749.34</v>
      </c>
      <c r="I935">
        <v>478.84</v>
      </c>
      <c r="J935">
        <v>4</v>
      </c>
      <c r="K935">
        <v>309</v>
      </c>
      <c r="L935">
        <v>20142</v>
      </c>
      <c r="M935" t="s">
        <v>18</v>
      </c>
      <c r="N935">
        <v>52086</v>
      </c>
      <c r="O935">
        <v>195.2</v>
      </c>
      <c r="P935">
        <v>33273.300000000003</v>
      </c>
      <c r="Q935">
        <v>3</v>
      </c>
    </row>
    <row r="936" spans="1:17" hidden="1" outlineLevel="2" x14ac:dyDescent="0.2">
      <c r="B936">
        <v>796</v>
      </c>
      <c r="C936" t="s">
        <v>15</v>
      </c>
      <c r="D936">
        <v>2007</v>
      </c>
      <c r="E936">
        <v>12</v>
      </c>
      <c r="F936">
        <v>196</v>
      </c>
      <c r="G936">
        <v>784.67</v>
      </c>
      <c r="H936">
        <v>922.05</v>
      </c>
      <c r="I936">
        <v>298.68</v>
      </c>
      <c r="J936">
        <v>4</v>
      </c>
      <c r="K936">
        <v>309</v>
      </c>
      <c r="L936">
        <v>20142</v>
      </c>
      <c r="M936" t="s">
        <v>18</v>
      </c>
      <c r="N936">
        <v>52086</v>
      </c>
      <c r="O936">
        <v>195.2</v>
      </c>
      <c r="P936">
        <v>33273.300000000003</v>
      </c>
      <c r="Q936">
        <v>3</v>
      </c>
    </row>
    <row r="937" spans="1:17" outlineLevel="1" collapsed="1" x14ac:dyDescent="0.2">
      <c r="A937" s="1" t="s">
        <v>95</v>
      </c>
      <c r="B937">
        <f>SUBTOTAL(3,B925:B936)</f>
        <v>12</v>
      </c>
      <c r="Q937">
        <v>3</v>
      </c>
    </row>
    <row r="938" spans="1:17" hidden="1" outlineLevel="2" x14ac:dyDescent="0.2">
      <c r="B938">
        <v>814</v>
      </c>
      <c r="C938" t="s">
        <v>15</v>
      </c>
      <c r="D938">
        <v>2007</v>
      </c>
      <c r="E938">
        <v>1</v>
      </c>
      <c r="F938">
        <v>81</v>
      </c>
      <c r="G938">
        <v>387.62</v>
      </c>
      <c r="H938">
        <v>455.48</v>
      </c>
      <c r="I938">
        <v>193.04</v>
      </c>
      <c r="J938">
        <v>7</v>
      </c>
      <c r="K938">
        <v>448</v>
      </c>
      <c r="L938">
        <v>24774</v>
      </c>
      <c r="M938" t="s">
        <v>18</v>
      </c>
      <c r="N938">
        <v>98877</v>
      </c>
      <c r="O938">
        <v>262.7</v>
      </c>
      <c r="P938">
        <v>40919.17</v>
      </c>
      <c r="Q938">
        <v>3</v>
      </c>
    </row>
    <row r="939" spans="1:17" hidden="1" outlineLevel="2" x14ac:dyDescent="0.2">
      <c r="B939">
        <v>814</v>
      </c>
      <c r="C939" t="s">
        <v>15</v>
      </c>
      <c r="D939">
        <v>2007</v>
      </c>
      <c r="E939">
        <v>2</v>
      </c>
      <c r="F939">
        <v>82</v>
      </c>
      <c r="G939">
        <v>350.82</v>
      </c>
      <c r="H939">
        <v>412.24</v>
      </c>
      <c r="I939">
        <v>196.58</v>
      </c>
      <c r="J939">
        <v>7</v>
      </c>
      <c r="K939">
        <v>448</v>
      </c>
      <c r="L939">
        <v>24774</v>
      </c>
      <c r="M939" t="s">
        <v>18</v>
      </c>
      <c r="N939">
        <v>98877</v>
      </c>
      <c r="O939">
        <v>262.7</v>
      </c>
      <c r="P939">
        <v>40919.17</v>
      </c>
      <c r="Q939">
        <v>3</v>
      </c>
    </row>
    <row r="940" spans="1:17" hidden="1" outlineLevel="2" x14ac:dyDescent="0.2">
      <c r="B940">
        <v>814</v>
      </c>
      <c r="C940" t="s">
        <v>15</v>
      </c>
      <c r="D940">
        <v>2007</v>
      </c>
      <c r="E940">
        <v>3</v>
      </c>
      <c r="F940">
        <v>107</v>
      </c>
      <c r="G940">
        <v>476.21</v>
      </c>
      <c r="H940">
        <v>559.61</v>
      </c>
      <c r="I940">
        <v>236.53</v>
      </c>
      <c r="J940">
        <v>7</v>
      </c>
      <c r="K940">
        <v>448</v>
      </c>
      <c r="L940">
        <v>24774</v>
      </c>
      <c r="M940" t="s">
        <v>18</v>
      </c>
      <c r="N940">
        <v>98877</v>
      </c>
      <c r="O940">
        <v>262.7</v>
      </c>
      <c r="P940">
        <v>40919.17</v>
      </c>
      <c r="Q940">
        <v>3</v>
      </c>
    </row>
    <row r="941" spans="1:17" hidden="1" outlineLevel="2" x14ac:dyDescent="0.2">
      <c r="B941">
        <v>814</v>
      </c>
      <c r="C941" t="s">
        <v>15</v>
      </c>
      <c r="D941">
        <v>2007</v>
      </c>
      <c r="E941">
        <v>4</v>
      </c>
      <c r="F941">
        <v>136</v>
      </c>
      <c r="G941">
        <v>605.39</v>
      </c>
      <c r="H941">
        <v>711.39</v>
      </c>
      <c r="I941">
        <v>265.45</v>
      </c>
      <c r="J941">
        <v>7</v>
      </c>
      <c r="K941">
        <v>448</v>
      </c>
      <c r="L941">
        <v>24774</v>
      </c>
      <c r="M941" t="s">
        <v>18</v>
      </c>
      <c r="N941">
        <v>98877</v>
      </c>
      <c r="O941">
        <v>262.7</v>
      </c>
      <c r="P941">
        <v>40919.17</v>
      </c>
      <c r="Q941">
        <v>3</v>
      </c>
    </row>
    <row r="942" spans="1:17" hidden="1" outlineLevel="2" x14ac:dyDescent="0.2">
      <c r="B942">
        <v>814</v>
      </c>
      <c r="C942" t="s">
        <v>15</v>
      </c>
      <c r="D942">
        <v>2007</v>
      </c>
      <c r="E942">
        <v>5</v>
      </c>
      <c r="F942">
        <v>176</v>
      </c>
      <c r="G942">
        <v>889.59</v>
      </c>
      <c r="H942">
        <v>1045.3800000000001</v>
      </c>
      <c r="I942">
        <v>412.38</v>
      </c>
      <c r="J942">
        <v>7</v>
      </c>
      <c r="K942">
        <v>448</v>
      </c>
      <c r="L942">
        <v>24774</v>
      </c>
      <c r="M942" t="s">
        <v>18</v>
      </c>
      <c r="N942">
        <v>98877</v>
      </c>
      <c r="O942">
        <v>262.7</v>
      </c>
      <c r="P942">
        <v>40919.17</v>
      </c>
      <c r="Q942">
        <v>3</v>
      </c>
    </row>
    <row r="943" spans="1:17" hidden="1" outlineLevel="2" x14ac:dyDescent="0.2">
      <c r="B943">
        <v>814</v>
      </c>
      <c r="C943" t="s">
        <v>15</v>
      </c>
      <c r="D943">
        <v>2007</v>
      </c>
      <c r="E943">
        <v>6</v>
      </c>
      <c r="F943">
        <v>258</v>
      </c>
      <c r="G943">
        <v>1244.52</v>
      </c>
      <c r="H943">
        <v>1462.36</v>
      </c>
      <c r="I943">
        <v>553.38</v>
      </c>
      <c r="J943">
        <v>7</v>
      </c>
      <c r="K943">
        <v>448</v>
      </c>
      <c r="L943">
        <v>24774</v>
      </c>
      <c r="M943" t="s">
        <v>18</v>
      </c>
      <c r="N943">
        <v>98877</v>
      </c>
      <c r="O943">
        <v>262.7</v>
      </c>
      <c r="P943">
        <v>40919.17</v>
      </c>
      <c r="Q943">
        <v>3</v>
      </c>
    </row>
    <row r="944" spans="1:17" hidden="1" outlineLevel="2" collapsed="1" x14ac:dyDescent="0.2">
      <c r="B944">
        <v>814</v>
      </c>
      <c r="C944" t="s">
        <v>15</v>
      </c>
      <c r="D944">
        <v>2007</v>
      </c>
      <c r="E944">
        <v>7</v>
      </c>
      <c r="F944">
        <v>195</v>
      </c>
      <c r="G944">
        <v>882.27</v>
      </c>
      <c r="H944">
        <v>1036.6600000000001</v>
      </c>
      <c r="I944">
        <v>453.34</v>
      </c>
      <c r="J944">
        <v>7</v>
      </c>
      <c r="K944">
        <v>448</v>
      </c>
      <c r="L944">
        <v>24774</v>
      </c>
      <c r="M944" t="s">
        <v>18</v>
      </c>
      <c r="N944">
        <v>98877</v>
      </c>
      <c r="O944">
        <v>262.7</v>
      </c>
      <c r="P944">
        <v>40919.17</v>
      </c>
    </row>
    <row r="945" spans="1:17" hidden="1" outlineLevel="2" x14ac:dyDescent="0.2">
      <c r="B945">
        <v>814</v>
      </c>
      <c r="C945" t="s">
        <v>15</v>
      </c>
      <c r="D945">
        <v>2007</v>
      </c>
      <c r="E945">
        <v>8</v>
      </c>
      <c r="F945">
        <v>208</v>
      </c>
      <c r="G945">
        <v>837.56</v>
      </c>
      <c r="H945">
        <v>984.22</v>
      </c>
      <c r="I945">
        <v>400.97</v>
      </c>
      <c r="J945">
        <v>7</v>
      </c>
      <c r="K945">
        <v>448</v>
      </c>
      <c r="L945">
        <v>24774</v>
      </c>
      <c r="M945" t="s">
        <v>18</v>
      </c>
      <c r="N945">
        <v>98877</v>
      </c>
      <c r="O945">
        <v>262.7</v>
      </c>
      <c r="P945">
        <v>40919.17</v>
      </c>
      <c r="Q945">
        <v>3</v>
      </c>
    </row>
    <row r="946" spans="1:17" hidden="1" outlineLevel="2" x14ac:dyDescent="0.2">
      <c r="B946">
        <v>814</v>
      </c>
      <c r="C946" t="s">
        <v>15</v>
      </c>
      <c r="D946">
        <v>2007</v>
      </c>
      <c r="E946">
        <v>9</v>
      </c>
      <c r="F946">
        <v>326</v>
      </c>
      <c r="G946">
        <v>1353.63</v>
      </c>
      <c r="H946">
        <v>1590.63</v>
      </c>
      <c r="I946">
        <v>630.46</v>
      </c>
      <c r="J946">
        <v>7</v>
      </c>
      <c r="K946">
        <v>448</v>
      </c>
      <c r="L946">
        <v>24774</v>
      </c>
      <c r="M946" t="s">
        <v>18</v>
      </c>
      <c r="N946">
        <v>98877</v>
      </c>
      <c r="O946">
        <v>262.7</v>
      </c>
      <c r="P946">
        <v>40919.17</v>
      </c>
      <c r="Q946">
        <v>3</v>
      </c>
    </row>
    <row r="947" spans="1:17" hidden="1" outlineLevel="2" x14ac:dyDescent="0.2">
      <c r="B947">
        <v>814</v>
      </c>
      <c r="C947" t="s">
        <v>15</v>
      </c>
      <c r="D947">
        <v>2007</v>
      </c>
      <c r="E947">
        <v>10</v>
      </c>
      <c r="F947">
        <v>749</v>
      </c>
      <c r="G947">
        <v>2923.93</v>
      </c>
      <c r="H947">
        <v>3435.73</v>
      </c>
      <c r="I947">
        <v>1329.62</v>
      </c>
      <c r="J947">
        <v>7</v>
      </c>
      <c r="K947">
        <v>448</v>
      </c>
      <c r="L947">
        <v>24774</v>
      </c>
      <c r="M947" t="s">
        <v>18</v>
      </c>
      <c r="N947">
        <v>98877</v>
      </c>
      <c r="O947">
        <v>262.7</v>
      </c>
      <c r="P947">
        <v>40919.17</v>
      </c>
      <c r="Q947">
        <v>3</v>
      </c>
    </row>
    <row r="948" spans="1:17" hidden="1" outlineLevel="2" x14ac:dyDescent="0.2">
      <c r="B948">
        <v>814</v>
      </c>
      <c r="C948" t="s">
        <v>15</v>
      </c>
      <c r="D948">
        <v>2007</v>
      </c>
      <c r="E948">
        <v>11</v>
      </c>
      <c r="F948">
        <v>485</v>
      </c>
      <c r="G948">
        <v>1969.63</v>
      </c>
      <c r="H948">
        <v>2314.5</v>
      </c>
      <c r="I948">
        <v>962.13</v>
      </c>
      <c r="J948">
        <v>7</v>
      </c>
      <c r="K948">
        <v>448</v>
      </c>
      <c r="L948">
        <v>24774</v>
      </c>
      <c r="M948" t="s">
        <v>18</v>
      </c>
      <c r="N948">
        <v>98877</v>
      </c>
      <c r="O948">
        <v>262.7</v>
      </c>
      <c r="P948">
        <v>40919.17</v>
      </c>
      <c r="Q948">
        <v>3</v>
      </c>
    </row>
    <row r="949" spans="1:17" hidden="1" outlineLevel="2" x14ac:dyDescent="0.2">
      <c r="B949">
        <v>814</v>
      </c>
      <c r="C949" t="s">
        <v>15</v>
      </c>
      <c r="D949">
        <v>2007</v>
      </c>
      <c r="E949">
        <v>12</v>
      </c>
      <c r="F949">
        <v>299</v>
      </c>
      <c r="G949">
        <v>1201.02</v>
      </c>
      <c r="H949">
        <v>1411.2</v>
      </c>
      <c r="I949">
        <v>549.34</v>
      </c>
      <c r="J949">
        <v>7</v>
      </c>
      <c r="K949">
        <v>448</v>
      </c>
      <c r="L949">
        <v>24774</v>
      </c>
      <c r="M949" t="s">
        <v>18</v>
      </c>
      <c r="N949">
        <v>98877</v>
      </c>
      <c r="O949">
        <v>262.7</v>
      </c>
      <c r="P949">
        <v>40919.17</v>
      </c>
      <c r="Q949">
        <v>3</v>
      </c>
    </row>
    <row r="950" spans="1:17" outlineLevel="1" collapsed="1" x14ac:dyDescent="0.2">
      <c r="A950" s="1" t="s">
        <v>96</v>
      </c>
      <c r="B950">
        <f>SUBTOTAL(3,B938:B949)</f>
        <v>12</v>
      </c>
      <c r="Q950">
        <v>3</v>
      </c>
    </row>
    <row r="951" spans="1:17" hidden="1" outlineLevel="2" x14ac:dyDescent="0.2">
      <c r="B951">
        <v>948</v>
      </c>
      <c r="C951" t="s">
        <v>15</v>
      </c>
      <c r="D951">
        <v>2007</v>
      </c>
      <c r="E951">
        <v>1</v>
      </c>
      <c r="F951">
        <v>44</v>
      </c>
      <c r="G951">
        <v>162.66999999999999</v>
      </c>
      <c r="H951">
        <v>191.16</v>
      </c>
      <c r="I951">
        <v>83.02</v>
      </c>
      <c r="J951">
        <v>4</v>
      </c>
      <c r="K951">
        <v>351</v>
      </c>
      <c r="L951">
        <v>17817</v>
      </c>
      <c r="M951" t="s">
        <v>18</v>
      </c>
      <c r="N951">
        <v>68577</v>
      </c>
      <c r="O951">
        <v>212.6</v>
      </c>
      <c r="P951">
        <v>22318.15</v>
      </c>
      <c r="Q951">
        <v>3</v>
      </c>
    </row>
    <row r="952" spans="1:17" hidden="1" outlineLevel="2" x14ac:dyDescent="0.2">
      <c r="B952">
        <v>948</v>
      </c>
      <c r="C952" t="s">
        <v>15</v>
      </c>
      <c r="D952">
        <v>2007</v>
      </c>
      <c r="E952">
        <v>2</v>
      </c>
      <c r="F952">
        <v>17</v>
      </c>
      <c r="G952">
        <v>73.86</v>
      </c>
      <c r="H952">
        <v>86.79</v>
      </c>
      <c r="I952">
        <v>48.75</v>
      </c>
      <c r="J952">
        <v>4</v>
      </c>
      <c r="K952">
        <v>351</v>
      </c>
      <c r="L952">
        <v>17817</v>
      </c>
      <c r="M952" t="s">
        <v>18</v>
      </c>
      <c r="N952">
        <v>68577</v>
      </c>
      <c r="O952">
        <v>212.6</v>
      </c>
      <c r="P952">
        <v>22318.15</v>
      </c>
      <c r="Q952">
        <v>3</v>
      </c>
    </row>
    <row r="953" spans="1:17" hidden="1" outlineLevel="2" x14ac:dyDescent="0.2">
      <c r="B953">
        <v>948</v>
      </c>
      <c r="C953" t="s">
        <v>15</v>
      </c>
      <c r="D953">
        <v>2007</v>
      </c>
      <c r="E953">
        <v>3</v>
      </c>
      <c r="F953">
        <v>44</v>
      </c>
      <c r="G953">
        <v>196.06</v>
      </c>
      <c r="H953">
        <v>230.35</v>
      </c>
      <c r="I953">
        <v>124.71</v>
      </c>
      <c r="J953">
        <v>4</v>
      </c>
      <c r="K953">
        <v>351</v>
      </c>
      <c r="L953">
        <v>17817</v>
      </c>
      <c r="M953" t="s">
        <v>18</v>
      </c>
      <c r="N953">
        <v>68577</v>
      </c>
      <c r="O953">
        <v>212.6</v>
      </c>
      <c r="P953">
        <v>22318.15</v>
      </c>
      <c r="Q953">
        <v>3</v>
      </c>
    </row>
    <row r="954" spans="1:17" hidden="1" outlineLevel="2" x14ac:dyDescent="0.2">
      <c r="B954">
        <v>948</v>
      </c>
      <c r="C954" t="s">
        <v>15</v>
      </c>
      <c r="D954">
        <v>2007</v>
      </c>
      <c r="E954">
        <v>4</v>
      </c>
      <c r="F954">
        <v>73</v>
      </c>
      <c r="G954">
        <v>302.19</v>
      </c>
      <c r="H954">
        <v>355.1</v>
      </c>
      <c r="I954">
        <v>139.68</v>
      </c>
      <c r="J954">
        <v>4</v>
      </c>
      <c r="K954">
        <v>351</v>
      </c>
      <c r="L954">
        <v>17817</v>
      </c>
      <c r="M954" t="s">
        <v>18</v>
      </c>
      <c r="N954">
        <v>68577</v>
      </c>
      <c r="O954">
        <v>212.6</v>
      </c>
      <c r="P954">
        <v>22318.15</v>
      </c>
      <c r="Q954">
        <v>3</v>
      </c>
    </row>
    <row r="955" spans="1:17" hidden="1" outlineLevel="2" x14ac:dyDescent="0.2">
      <c r="B955">
        <v>948</v>
      </c>
      <c r="C955" t="s">
        <v>15</v>
      </c>
      <c r="D955">
        <v>2007</v>
      </c>
      <c r="E955">
        <v>5</v>
      </c>
      <c r="F955">
        <v>94</v>
      </c>
      <c r="G955">
        <v>367.21</v>
      </c>
      <c r="H955">
        <v>431.49</v>
      </c>
      <c r="I955">
        <v>141</v>
      </c>
      <c r="J955">
        <v>4</v>
      </c>
      <c r="K955">
        <v>351</v>
      </c>
      <c r="L955">
        <v>17817</v>
      </c>
      <c r="M955" t="s">
        <v>18</v>
      </c>
      <c r="N955">
        <v>68577</v>
      </c>
      <c r="O955">
        <v>212.6</v>
      </c>
      <c r="P955">
        <v>22318.15</v>
      </c>
      <c r="Q955">
        <v>3</v>
      </c>
    </row>
    <row r="956" spans="1:17" hidden="1" outlineLevel="2" x14ac:dyDescent="0.2">
      <c r="B956">
        <v>948</v>
      </c>
      <c r="C956" t="s">
        <v>15</v>
      </c>
      <c r="D956">
        <v>2007</v>
      </c>
      <c r="E956">
        <v>6</v>
      </c>
      <c r="F956">
        <v>126</v>
      </c>
      <c r="G956">
        <v>552.59</v>
      </c>
      <c r="H956">
        <v>649.34</v>
      </c>
      <c r="I956">
        <v>216.64</v>
      </c>
      <c r="J956">
        <v>4</v>
      </c>
      <c r="K956">
        <v>351</v>
      </c>
      <c r="L956">
        <v>17817</v>
      </c>
      <c r="M956" t="s">
        <v>18</v>
      </c>
      <c r="N956">
        <v>68577</v>
      </c>
      <c r="O956">
        <v>212.6</v>
      </c>
      <c r="P956">
        <v>22318.15</v>
      </c>
      <c r="Q956">
        <v>3</v>
      </c>
    </row>
    <row r="957" spans="1:17" hidden="1" outlineLevel="2" collapsed="1" x14ac:dyDescent="0.2">
      <c r="B957">
        <v>948</v>
      </c>
      <c r="C957" t="s">
        <v>15</v>
      </c>
      <c r="D957">
        <v>2007</v>
      </c>
      <c r="E957">
        <v>7</v>
      </c>
      <c r="F957">
        <v>81</v>
      </c>
      <c r="G957">
        <v>402.29</v>
      </c>
      <c r="H957">
        <v>472.68</v>
      </c>
      <c r="I957">
        <v>201.37</v>
      </c>
      <c r="J957">
        <v>4</v>
      </c>
      <c r="K957">
        <v>351</v>
      </c>
      <c r="L957">
        <v>17817</v>
      </c>
      <c r="M957" t="s">
        <v>18</v>
      </c>
      <c r="N957">
        <v>68577</v>
      </c>
      <c r="O957">
        <v>212.6</v>
      </c>
      <c r="P957">
        <v>22318.15</v>
      </c>
    </row>
    <row r="958" spans="1:17" hidden="1" outlineLevel="2" x14ac:dyDescent="0.2">
      <c r="B958">
        <v>948</v>
      </c>
      <c r="C958" t="s">
        <v>15</v>
      </c>
      <c r="D958">
        <v>2007</v>
      </c>
      <c r="E958">
        <v>8</v>
      </c>
      <c r="F958">
        <v>111</v>
      </c>
      <c r="G958">
        <v>448.76</v>
      </c>
      <c r="H958">
        <v>527.36</v>
      </c>
      <c r="I958">
        <v>180.94</v>
      </c>
      <c r="J958">
        <v>4</v>
      </c>
      <c r="K958">
        <v>351</v>
      </c>
      <c r="L958">
        <v>17817</v>
      </c>
      <c r="M958" t="s">
        <v>18</v>
      </c>
      <c r="N958">
        <v>68577</v>
      </c>
      <c r="O958">
        <v>212.6</v>
      </c>
      <c r="P958">
        <v>22318.15</v>
      </c>
      <c r="Q958">
        <v>2</v>
      </c>
    </row>
    <row r="959" spans="1:17" hidden="1" outlineLevel="2" x14ac:dyDescent="0.2">
      <c r="B959">
        <v>948</v>
      </c>
      <c r="C959" t="s">
        <v>15</v>
      </c>
      <c r="D959">
        <v>2007</v>
      </c>
      <c r="E959">
        <v>9</v>
      </c>
      <c r="F959">
        <v>161</v>
      </c>
      <c r="G959">
        <v>675.56</v>
      </c>
      <c r="H959">
        <v>793.84</v>
      </c>
      <c r="I959">
        <v>322.45999999999998</v>
      </c>
      <c r="J959">
        <v>4</v>
      </c>
      <c r="K959">
        <v>351</v>
      </c>
      <c r="L959">
        <v>17817</v>
      </c>
      <c r="M959" t="s">
        <v>18</v>
      </c>
      <c r="N959">
        <v>68577</v>
      </c>
      <c r="O959">
        <v>212.6</v>
      </c>
      <c r="P959">
        <v>22318.15</v>
      </c>
      <c r="Q959">
        <v>2</v>
      </c>
    </row>
    <row r="960" spans="1:17" hidden="1" outlineLevel="2" x14ac:dyDescent="0.2">
      <c r="B960">
        <v>948</v>
      </c>
      <c r="C960" t="s">
        <v>15</v>
      </c>
      <c r="D960">
        <v>2007</v>
      </c>
      <c r="E960">
        <v>10</v>
      </c>
      <c r="F960">
        <v>406</v>
      </c>
      <c r="G960">
        <v>1664.9</v>
      </c>
      <c r="H960">
        <v>1956.45</v>
      </c>
      <c r="I960">
        <v>645.66</v>
      </c>
      <c r="J960">
        <v>4</v>
      </c>
      <c r="K960">
        <v>351</v>
      </c>
      <c r="L960">
        <v>17817</v>
      </c>
      <c r="M960" t="s">
        <v>18</v>
      </c>
      <c r="N960">
        <v>68577</v>
      </c>
      <c r="O960">
        <v>212.6</v>
      </c>
      <c r="P960">
        <v>22318.15</v>
      </c>
      <c r="Q960">
        <v>2</v>
      </c>
    </row>
    <row r="961" spans="1:17" hidden="1" outlineLevel="2" x14ac:dyDescent="0.2">
      <c r="B961">
        <v>948</v>
      </c>
      <c r="C961" t="s">
        <v>15</v>
      </c>
      <c r="D961">
        <v>2007</v>
      </c>
      <c r="E961">
        <v>11</v>
      </c>
      <c r="F961">
        <v>243</v>
      </c>
      <c r="G961">
        <v>1000.18</v>
      </c>
      <c r="H961">
        <v>1175.3599999999999</v>
      </c>
      <c r="I961">
        <v>378.68</v>
      </c>
      <c r="J961">
        <v>4</v>
      </c>
      <c r="K961">
        <v>351</v>
      </c>
      <c r="L961">
        <v>17817</v>
      </c>
      <c r="M961" t="s">
        <v>18</v>
      </c>
      <c r="N961">
        <v>68577</v>
      </c>
      <c r="O961">
        <v>212.6</v>
      </c>
      <c r="P961">
        <v>22318.15</v>
      </c>
      <c r="Q961">
        <v>2</v>
      </c>
    </row>
    <row r="962" spans="1:17" hidden="1" outlineLevel="2" x14ac:dyDescent="0.2">
      <c r="B962">
        <v>948</v>
      </c>
      <c r="C962" t="s">
        <v>15</v>
      </c>
      <c r="D962">
        <v>2007</v>
      </c>
      <c r="E962">
        <v>12</v>
      </c>
      <c r="F962">
        <v>137</v>
      </c>
      <c r="G962">
        <v>529.03</v>
      </c>
      <c r="H962">
        <v>621.63</v>
      </c>
      <c r="I962">
        <v>186.08</v>
      </c>
      <c r="J962">
        <v>4</v>
      </c>
      <c r="K962">
        <v>351</v>
      </c>
      <c r="L962">
        <v>17817</v>
      </c>
      <c r="M962" t="s">
        <v>18</v>
      </c>
      <c r="N962">
        <v>68577</v>
      </c>
      <c r="O962">
        <v>212.6</v>
      </c>
      <c r="P962">
        <v>22318.15</v>
      </c>
      <c r="Q962">
        <v>2</v>
      </c>
    </row>
    <row r="963" spans="1:17" outlineLevel="1" collapsed="1" x14ac:dyDescent="0.2">
      <c r="A963" s="1" t="s">
        <v>100</v>
      </c>
      <c r="B963">
        <f>SUBTOTAL(3,B951:B962)</f>
        <v>12</v>
      </c>
      <c r="Q963">
        <v>2</v>
      </c>
    </row>
    <row r="964" spans="1:17" hidden="1" outlineLevel="2" x14ac:dyDescent="0.2">
      <c r="B964">
        <v>1040</v>
      </c>
      <c r="C964" t="s">
        <v>15</v>
      </c>
      <c r="D964">
        <v>2007</v>
      </c>
      <c r="E964">
        <v>1</v>
      </c>
      <c r="F964">
        <v>134</v>
      </c>
      <c r="G964">
        <v>627.25</v>
      </c>
      <c r="H964">
        <v>737.03</v>
      </c>
      <c r="I964">
        <v>262.27999999999997</v>
      </c>
      <c r="J964">
        <v>5</v>
      </c>
      <c r="K964">
        <v>306</v>
      </c>
      <c r="L964">
        <v>22029</v>
      </c>
      <c r="M964" t="s">
        <v>18</v>
      </c>
      <c r="N964">
        <v>29756</v>
      </c>
      <c r="O964">
        <v>191.7</v>
      </c>
      <c r="P964">
        <v>38759.24</v>
      </c>
      <c r="Q964">
        <v>2</v>
      </c>
    </row>
    <row r="965" spans="1:17" hidden="1" outlineLevel="2" x14ac:dyDescent="0.2">
      <c r="B965">
        <v>1040</v>
      </c>
      <c r="C965" t="s">
        <v>15</v>
      </c>
      <c r="D965">
        <v>2007</v>
      </c>
      <c r="E965">
        <v>2</v>
      </c>
      <c r="F965">
        <v>90</v>
      </c>
      <c r="G965">
        <v>390.44</v>
      </c>
      <c r="H965">
        <v>458.81</v>
      </c>
      <c r="I965">
        <v>168.9</v>
      </c>
      <c r="J965">
        <v>5</v>
      </c>
      <c r="K965">
        <v>306</v>
      </c>
      <c r="L965">
        <v>22029</v>
      </c>
      <c r="M965" t="s">
        <v>18</v>
      </c>
      <c r="N965">
        <v>29756</v>
      </c>
      <c r="O965">
        <v>191.7</v>
      </c>
      <c r="P965">
        <v>38759.24</v>
      </c>
      <c r="Q965">
        <v>2</v>
      </c>
    </row>
    <row r="966" spans="1:17" hidden="1" outlineLevel="2" x14ac:dyDescent="0.2">
      <c r="B966">
        <v>1040</v>
      </c>
      <c r="C966" t="s">
        <v>15</v>
      </c>
      <c r="D966">
        <v>2007</v>
      </c>
      <c r="E966">
        <v>3</v>
      </c>
      <c r="F966">
        <v>103</v>
      </c>
      <c r="G966">
        <v>491.62</v>
      </c>
      <c r="H966">
        <v>577.66999999999996</v>
      </c>
      <c r="I966">
        <v>194.21</v>
      </c>
      <c r="J966">
        <v>5</v>
      </c>
      <c r="K966">
        <v>306</v>
      </c>
      <c r="L966">
        <v>22029</v>
      </c>
      <c r="M966" t="s">
        <v>18</v>
      </c>
      <c r="N966">
        <v>29756</v>
      </c>
      <c r="O966">
        <v>191.7</v>
      </c>
      <c r="P966">
        <v>38759.24</v>
      </c>
      <c r="Q966">
        <v>2</v>
      </c>
    </row>
    <row r="967" spans="1:17" hidden="1" outlineLevel="2" x14ac:dyDescent="0.2">
      <c r="B967">
        <v>1040</v>
      </c>
      <c r="C967" t="s">
        <v>15</v>
      </c>
      <c r="D967">
        <v>2007</v>
      </c>
      <c r="E967">
        <v>4</v>
      </c>
      <c r="F967">
        <v>139</v>
      </c>
      <c r="G967">
        <v>660.21</v>
      </c>
      <c r="H967">
        <v>775.78</v>
      </c>
      <c r="I967">
        <v>322.44</v>
      </c>
      <c r="J967">
        <v>5</v>
      </c>
      <c r="K967">
        <v>306</v>
      </c>
      <c r="L967">
        <v>22029</v>
      </c>
      <c r="M967" t="s">
        <v>18</v>
      </c>
      <c r="N967">
        <v>29756</v>
      </c>
      <c r="O967">
        <v>191.7</v>
      </c>
      <c r="P967">
        <v>38759.24</v>
      </c>
      <c r="Q967">
        <v>2</v>
      </c>
    </row>
    <row r="968" spans="1:17" hidden="1" outlineLevel="2" x14ac:dyDescent="0.2">
      <c r="B968">
        <v>1040</v>
      </c>
      <c r="C968" t="s">
        <v>15</v>
      </c>
      <c r="D968">
        <v>2007</v>
      </c>
      <c r="E968">
        <v>5</v>
      </c>
      <c r="F968">
        <v>362</v>
      </c>
      <c r="G968">
        <v>1582.07</v>
      </c>
      <c r="H968">
        <v>1859.09</v>
      </c>
      <c r="I968">
        <v>651.14</v>
      </c>
      <c r="J968">
        <v>5</v>
      </c>
      <c r="K968">
        <v>306</v>
      </c>
      <c r="L968">
        <v>22029</v>
      </c>
      <c r="M968" t="s">
        <v>18</v>
      </c>
      <c r="N968">
        <v>29756</v>
      </c>
      <c r="O968">
        <v>191.7</v>
      </c>
      <c r="P968">
        <v>38759.24</v>
      </c>
      <c r="Q968">
        <v>2</v>
      </c>
    </row>
    <row r="969" spans="1:17" hidden="1" outlineLevel="2" x14ac:dyDescent="0.2">
      <c r="B969">
        <v>1040</v>
      </c>
      <c r="C969" t="s">
        <v>15</v>
      </c>
      <c r="D969">
        <v>2007</v>
      </c>
      <c r="E969">
        <v>6</v>
      </c>
      <c r="F969">
        <v>398</v>
      </c>
      <c r="G969">
        <v>1749.56</v>
      </c>
      <c r="H969">
        <v>2055.89</v>
      </c>
      <c r="I969">
        <v>637.03</v>
      </c>
      <c r="J969">
        <v>5</v>
      </c>
      <c r="K969">
        <v>306</v>
      </c>
      <c r="L969">
        <v>22029</v>
      </c>
      <c r="M969" t="s">
        <v>18</v>
      </c>
      <c r="N969">
        <v>29756</v>
      </c>
      <c r="O969">
        <v>191.7</v>
      </c>
      <c r="P969">
        <v>38759.24</v>
      </c>
      <c r="Q969">
        <v>2</v>
      </c>
    </row>
    <row r="970" spans="1:17" hidden="1" outlineLevel="2" collapsed="1" x14ac:dyDescent="0.2">
      <c r="B970">
        <v>1040</v>
      </c>
      <c r="C970" t="s">
        <v>15</v>
      </c>
      <c r="D970">
        <v>2007</v>
      </c>
      <c r="E970">
        <v>7</v>
      </c>
      <c r="F970">
        <v>176</v>
      </c>
      <c r="G970">
        <v>797.78</v>
      </c>
      <c r="H970">
        <v>937.47</v>
      </c>
      <c r="I970">
        <v>412.92</v>
      </c>
      <c r="J970">
        <v>5</v>
      </c>
      <c r="K970">
        <v>306</v>
      </c>
      <c r="L970">
        <v>22029</v>
      </c>
      <c r="M970" t="s">
        <v>18</v>
      </c>
      <c r="N970">
        <v>29756</v>
      </c>
      <c r="O970">
        <v>191.7</v>
      </c>
      <c r="P970">
        <v>38759.24</v>
      </c>
    </row>
    <row r="971" spans="1:17" hidden="1" outlineLevel="2" x14ac:dyDescent="0.2">
      <c r="B971">
        <v>1040</v>
      </c>
      <c r="C971" t="s">
        <v>15</v>
      </c>
      <c r="D971">
        <v>2007</v>
      </c>
      <c r="E971">
        <v>8</v>
      </c>
      <c r="F971">
        <v>222</v>
      </c>
      <c r="G971">
        <v>977.85</v>
      </c>
      <c r="H971">
        <v>1149.02</v>
      </c>
      <c r="I971">
        <v>349.96</v>
      </c>
      <c r="J971">
        <v>5</v>
      </c>
      <c r="K971">
        <v>306</v>
      </c>
      <c r="L971">
        <v>22029</v>
      </c>
      <c r="M971" t="s">
        <v>18</v>
      </c>
      <c r="N971">
        <v>29756</v>
      </c>
      <c r="O971">
        <v>191.7</v>
      </c>
      <c r="P971">
        <v>38759.24</v>
      </c>
      <c r="Q971">
        <v>2</v>
      </c>
    </row>
    <row r="972" spans="1:17" hidden="1" outlineLevel="2" x14ac:dyDescent="0.2">
      <c r="B972">
        <v>1040</v>
      </c>
      <c r="C972" t="s">
        <v>15</v>
      </c>
      <c r="D972">
        <v>2007</v>
      </c>
      <c r="E972">
        <v>9</v>
      </c>
      <c r="F972">
        <v>346</v>
      </c>
      <c r="G972">
        <v>1560.05</v>
      </c>
      <c r="H972">
        <v>1833.17</v>
      </c>
      <c r="I972">
        <v>608.46</v>
      </c>
      <c r="J972">
        <v>5</v>
      </c>
      <c r="K972">
        <v>306</v>
      </c>
      <c r="L972">
        <v>22029</v>
      </c>
      <c r="M972" t="s">
        <v>18</v>
      </c>
      <c r="N972">
        <v>29756</v>
      </c>
      <c r="O972">
        <v>191.7</v>
      </c>
      <c r="P972">
        <v>38759.24</v>
      </c>
      <c r="Q972">
        <v>2</v>
      </c>
    </row>
    <row r="973" spans="1:17" hidden="1" outlineLevel="2" x14ac:dyDescent="0.2">
      <c r="B973">
        <v>1040</v>
      </c>
      <c r="C973" t="s">
        <v>15</v>
      </c>
      <c r="D973">
        <v>2007</v>
      </c>
      <c r="E973">
        <v>10</v>
      </c>
      <c r="F973">
        <v>861</v>
      </c>
      <c r="G973">
        <v>3581.38</v>
      </c>
      <c r="H973">
        <v>4208.1400000000003</v>
      </c>
      <c r="I973">
        <v>1170.21</v>
      </c>
      <c r="J973">
        <v>5</v>
      </c>
      <c r="K973">
        <v>306</v>
      </c>
      <c r="L973">
        <v>22029</v>
      </c>
      <c r="M973" t="s">
        <v>18</v>
      </c>
      <c r="N973">
        <v>29756</v>
      </c>
      <c r="O973">
        <v>191.7</v>
      </c>
      <c r="P973">
        <v>38759.24</v>
      </c>
      <c r="Q973">
        <v>2</v>
      </c>
    </row>
    <row r="974" spans="1:17" hidden="1" outlineLevel="2" collapsed="1" x14ac:dyDescent="0.2">
      <c r="B974">
        <v>1040</v>
      </c>
      <c r="C974" t="s">
        <v>15</v>
      </c>
      <c r="D974">
        <v>2007</v>
      </c>
      <c r="E974">
        <v>11</v>
      </c>
      <c r="F974">
        <v>679</v>
      </c>
      <c r="G974">
        <v>2848.66</v>
      </c>
      <c r="H974">
        <v>3347.27</v>
      </c>
      <c r="I974">
        <v>1054.46</v>
      </c>
      <c r="J974">
        <v>5</v>
      </c>
      <c r="K974">
        <v>306</v>
      </c>
      <c r="L974">
        <v>22029</v>
      </c>
      <c r="M974" t="s">
        <v>18</v>
      </c>
      <c r="N974">
        <v>29756</v>
      </c>
      <c r="O974">
        <v>191.7</v>
      </c>
      <c r="P974">
        <v>38759.24</v>
      </c>
    </row>
    <row r="975" spans="1:17" hidden="1" outlineLevel="2" x14ac:dyDescent="0.2">
      <c r="B975">
        <v>1040</v>
      </c>
      <c r="C975" t="s">
        <v>15</v>
      </c>
      <c r="D975">
        <v>2007</v>
      </c>
      <c r="E975">
        <v>12</v>
      </c>
      <c r="F975">
        <v>346</v>
      </c>
      <c r="G975">
        <v>1450.34</v>
      </c>
      <c r="H975">
        <v>1704.25</v>
      </c>
      <c r="I975">
        <v>580.78</v>
      </c>
      <c r="J975">
        <v>5</v>
      </c>
      <c r="K975">
        <v>306</v>
      </c>
      <c r="L975">
        <v>22029</v>
      </c>
      <c r="M975" t="s">
        <v>18</v>
      </c>
      <c r="N975">
        <v>29756</v>
      </c>
      <c r="O975">
        <v>191.7</v>
      </c>
      <c r="P975">
        <v>38759.24</v>
      </c>
      <c r="Q975">
        <v>2</v>
      </c>
    </row>
    <row r="976" spans="1:17" outlineLevel="1" collapsed="1" x14ac:dyDescent="0.2">
      <c r="A976" s="1" t="s">
        <v>107</v>
      </c>
      <c r="B976">
        <f>SUBTOTAL(3,B964:B975)</f>
        <v>12</v>
      </c>
      <c r="Q976">
        <v>2</v>
      </c>
    </row>
    <row r="977" spans="1:17" hidden="1" outlineLevel="2" x14ac:dyDescent="0.2">
      <c r="B977">
        <v>1072</v>
      </c>
      <c r="C977" t="s">
        <v>15</v>
      </c>
      <c r="D977">
        <v>2007</v>
      </c>
      <c r="E977">
        <v>1</v>
      </c>
      <c r="F977">
        <v>76</v>
      </c>
      <c r="G977">
        <v>393.37</v>
      </c>
      <c r="H977">
        <v>462.28</v>
      </c>
      <c r="I977">
        <v>211.95</v>
      </c>
      <c r="J977">
        <v>5</v>
      </c>
      <c r="K977">
        <v>199</v>
      </c>
      <c r="L977">
        <v>10373</v>
      </c>
      <c r="M977" t="s">
        <v>18</v>
      </c>
      <c r="N977">
        <v>26470</v>
      </c>
      <c r="O977">
        <v>130.5</v>
      </c>
      <c r="P977">
        <v>17942.55</v>
      </c>
      <c r="Q977">
        <v>2</v>
      </c>
    </row>
    <row r="978" spans="1:17" hidden="1" outlineLevel="2" x14ac:dyDescent="0.2">
      <c r="B978">
        <v>1072</v>
      </c>
      <c r="C978" t="s">
        <v>15</v>
      </c>
      <c r="D978">
        <v>2007</v>
      </c>
      <c r="E978">
        <v>2</v>
      </c>
      <c r="F978">
        <v>26</v>
      </c>
      <c r="G978">
        <v>144.79</v>
      </c>
      <c r="H978">
        <v>170.1</v>
      </c>
      <c r="I978">
        <v>82.16</v>
      </c>
      <c r="J978">
        <v>5</v>
      </c>
      <c r="K978">
        <v>199</v>
      </c>
      <c r="L978">
        <v>10373</v>
      </c>
      <c r="M978" t="s">
        <v>18</v>
      </c>
      <c r="N978">
        <v>26470</v>
      </c>
      <c r="O978">
        <v>130.5</v>
      </c>
      <c r="P978">
        <v>17942.55</v>
      </c>
      <c r="Q978">
        <v>2</v>
      </c>
    </row>
    <row r="979" spans="1:17" hidden="1" outlineLevel="2" x14ac:dyDescent="0.2">
      <c r="B979">
        <v>1072</v>
      </c>
      <c r="C979" t="s">
        <v>15</v>
      </c>
      <c r="D979">
        <v>2007</v>
      </c>
      <c r="E979">
        <v>3</v>
      </c>
      <c r="F979">
        <v>47</v>
      </c>
      <c r="G979">
        <v>248.95</v>
      </c>
      <c r="H979">
        <v>292.56</v>
      </c>
      <c r="I979">
        <v>130.91999999999999</v>
      </c>
      <c r="J979">
        <v>5</v>
      </c>
      <c r="K979">
        <v>199</v>
      </c>
      <c r="L979">
        <v>10373</v>
      </c>
      <c r="M979" t="s">
        <v>18</v>
      </c>
      <c r="N979">
        <v>26470</v>
      </c>
      <c r="O979">
        <v>130.5</v>
      </c>
      <c r="P979">
        <v>17942.55</v>
      </c>
      <c r="Q979">
        <v>2</v>
      </c>
    </row>
    <row r="980" spans="1:17" hidden="1" outlineLevel="2" x14ac:dyDescent="0.2">
      <c r="B980">
        <v>1072</v>
      </c>
      <c r="C980" t="s">
        <v>15</v>
      </c>
      <c r="D980">
        <v>2007</v>
      </c>
      <c r="E980">
        <v>4</v>
      </c>
      <c r="F980">
        <v>57</v>
      </c>
      <c r="G980">
        <v>258.27</v>
      </c>
      <c r="H980">
        <v>303.48</v>
      </c>
      <c r="I980">
        <v>125.38</v>
      </c>
      <c r="J980">
        <v>5</v>
      </c>
      <c r="K980">
        <v>199</v>
      </c>
      <c r="L980">
        <v>10373</v>
      </c>
      <c r="M980" t="s">
        <v>18</v>
      </c>
      <c r="N980">
        <v>26470</v>
      </c>
      <c r="O980">
        <v>130.5</v>
      </c>
      <c r="P980">
        <v>17942.55</v>
      </c>
      <c r="Q980">
        <v>2</v>
      </c>
    </row>
    <row r="981" spans="1:17" hidden="1" outlineLevel="2" x14ac:dyDescent="0.2">
      <c r="B981">
        <v>1072</v>
      </c>
      <c r="C981" t="s">
        <v>15</v>
      </c>
      <c r="D981">
        <v>2007</v>
      </c>
      <c r="E981">
        <v>5</v>
      </c>
      <c r="F981">
        <v>87</v>
      </c>
      <c r="G981">
        <v>424.08</v>
      </c>
      <c r="H981">
        <v>498.34</v>
      </c>
      <c r="I981">
        <v>209.94</v>
      </c>
      <c r="J981">
        <v>5</v>
      </c>
      <c r="K981">
        <v>199</v>
      </c>
      <c r="L981">
        <v>10373</v>
      </c>
      <c r="M981" t="s">
        <v>18</v>
      </c>
      <c r="N981">
        <v>26470</v>
      </c>
      <c r="O981">
        <v>130.5</v>
      </c>
      <c r="P981">
        <v>17942.55</v>
      </c>
      <c r="Q981">
        <v>2</v>
      </c>
    </row>
    <row r="982" spans="1:17" hidden="1" outlineLevel="2" x14ac:dyDescent="0.2">
      <c r="B982">
        <v>1072</v>
      </c>
      <c r="C982" t="s">
        <v>15</v>
      </c>
      <c r="D982">
        <v>2007</v>
      </c>
      <c r="E982">
        <v>6</v>
      </c>
      <c r="F982">
        <v>156</v>
      </c>
      <c r="G982">
        <v>773.75</v>
      </c>
      <c r="H982">
        <v>909.2</v>
      </c>
      <c r="I982">
        <v>319.82</v>
      </c>
      <c r="J982">
        <v>5</v>
      </c>
      <c r="K982">
        <v>199</v>
      </c>
      <c r="L982">
        <v>10373</v>
      </c>
      <c r="M982" t="s">
        <v>18</v>
      </c>
      <c r="N982">
        <v>26470</v>
      </c>
      <c r="O982">
        <v>130.5</v>
      </c>
      <c r="P982">
        <v>17942.55</v>
      </c>
      <c r="Q982">
        <v>2</v>
      </c>
    </row>
    <row r="983" spans="1:17" hidden="1" outlineLevel="2" x14ac:dyDescent="0.2">
      <c r="B983">
        <v>1072</v>
      </c>
      <c r="C983" t="s">
        <v>15</v>
      </c>
      <c r="D983">
        <v>2007</v>
      </c>
      <c r="E983">
        <v>7</v>
      </c>
      <c r="F983">
        <v>87</v>
      </c>
      <c r="G983">
        <v>339.74</v>
      </c>
      <c r="H983">
        <v>399.26</v>
      </c>
      <c r="I983">
        <v>97.99</v>
      </c>
      <c r="J983">
        <v>5</v>
      </c>
      <c r="K983">
        <v>199</v>
      </c>
      <c r="L983">
        <v>10373</v>
      </c>
      <c r="M983" t="s">
        <v>18</v>
      </c>
      <c r="N983">
        <v>26470</v>
      </c>
      <c r="O983">
        <v>130.5</v>
      </c>
      <c r="P983">
        <v>17942.55</v>
      </c>
      <c r="Q983">
        <v>2</v>
      </c>
    </row>
    <row r="984" spans="1:17" hidden="1" outlineLevel="2" x14ac:dyDescent="0.2">
      <c r="B984">
        <v>1072</v>
      </c>
      <c r="C984" t="s">
        <v>15</v>
      </c>
      <c r="D984">
        <v>2007</v>
      </c>
      <c r="E984">
        <v>8</v>
      </c>
      <c r="F984">
        <v>121</v>
      </c>
      <c r="G984">
        <v>557.46</v>
      </c>
      <c r="H984">
        <v>655.01</v>
      </c>
      <c r="I984">
        <v>227.01</v>
      </c>
      <c r="J984">
        <v>5</v>
      </c>
      <c r="K984">
        <v>199</v>
      </c>
      <c r="L984">
        <v>10373</v>
      </c>
      <c r="M984" t="s">
        <v>18</v>
      </c>
      <c r="N984">
        <v>26470</v>
      </c>
      <c r="O984">
        <v>130.5</v>
      </c>
      <c r="P984">
        <v>17942.55</v>
      </c>
      <c r="Q984">
        <v>2</v>
      </c>
    </row>
    <row r="985" spans="1:17" hidden="1" outlineLevel="2" x14ac:dyDescent="0.2">
      <c r="B985">
        <v>1072</v>
      </c>
      <c r="C985" t="s">
        <v>15</v>
      </c>
      <c r="D985">
        <v>2007</v>
      </c>
      <c r="E985">
        <v>9</v>
      </c>
      <c r="F985">
        <v>169</v>
      </c>
      <c r="G985">
        <v>760.44</v>
      </c>
      <c r="H985">
        <v>893.54</v>
      </c>
      <c r="I985">
        <v>393.75</v>
      </c>
      <c r="J985">
        <v>5</v>
      </c>
      <c r="K985">
        <v>199</v>
      </c>
      <c r="L985">
        <v>10373</v>
      </c>
      <c r="M985" t="s">
        <v>18</v>
      </c>
      <c r="N985">
        <v>26470</v>
      </c>
      <c r="O985">
        <v>130.5</v>
      </c>
      <c r="P985">
        <v>17942.55</v>
      </c>
      <c r="Q985">
        <v>2</v>
      </c>
    </row>
    <row r="986" spans="1:17" hidden="1" outlineLevel="2" x14ac:dyDescent="0.2">
      <c r="B986">
        <v>1072</v>
      </c>
      <c r="C986" t="s">
        <v>15</v>
      </c>
      <c r="D986">
        <v>2007</v>
      </c>
      <c r="E986">
        <v>10</v>
      </c>
      <c r="F986">
        <v>655</v>
      </c>
      <c r="G986">
        <v>2658.71</v>
      </c>
      <c r="H986">
        <v>3124.22</v>
      </c>
      <c r="I986">
        <v>913.74</v>
      </c>
      <c r="J986">
        <v>5</v>
      </c>
      <c r="K986">
        <v>199</v>
      </c>
      <c r="L986">
        <v>10373</v>
      </c>
      <c r="M986" t="s">
        <v>18</v>
      </c>
      <c r="N986">
        <v>26470</v>
      </c>
      <c r="O986">
        <v>130.5</v>
      </c>
      <c r="P986">
        <v>17942.55</v>
      </c>
      <c r="Q986">
        <v>2</v>
      </c>
    </row>
    <row r="987" spans="1:17" hidden="1" outlineLevel="2" collapsed="1" x14ac:dyDescent="0.2">
      <c r="B987">
        <v>1072</v>
      </c>
      <c r="C987" t="s">
        <v>15</v>
      </c>
      <c r="D987">
        <v>2007</v>
      </c>
      <c r="E987">
        <v>11</v>
      </c>
      <c r="F987">
        <v>319</v>
      </c>
      <c r="G987">
        <v>1361.62</v>
      </c>
      <c r="H987">
        <v>1600</v>
      </c>
      <c r="I987">
        <v>449.98</v>
      </c>
      <c r="J987">
        <v>5</v>
      </c>
      <c r="K987">
        <v>199</v>
      </c>
      <c r="L987">
        <v>10373</v>
      </c>
      <c r="M987" t="s">
        <v>18</v>
      </c>
      <c r="N987">
        <v>26470</v>
      </c>
      <c r="O987">
        <v>130.5</v>
      </c>
      <c r="P987">
        <v>17942.55</v>
      </c>
    </row>
    <row r="988" spans="1:17" hidden="1" outlineLevel="2" x14ac:dyDescent="0.2">
      <c r="B988">
        <v>1072</v>
      </c>
      <c r="C988" t="s">
        <v>15</v>
      </c>
      <c r="D988">
        <v>2007</v>
      </c>
      <c r="E988">
        <v>12</v>
      </c>
      <c r="F988">
        <v>213</v>
      </c>
      <c r="G988">
        <v>866.39</v>
      </c>
      <c r="H988">
        <v>1018.08</v>
      </c>
      <c r="I988">
        <v>263.97000000000003</v>
      </c>
      <c r="J988">
        <v>5</v>
      </c>
      <c r="K988">
        <v>199</v>
      </c>
      <c r="L988">
        <v>10373</v>
      </c>
      <c r="M988" t="s">
        <v>18</v>
      </c>
      <c r="N988">
        <v>26470</v>
      </c>
      <c r="O988">
        <v>130.5</v>
      </c>
      <c r="P988">
        <v>17942.55</v>
      </c>
      <c r="Q988">
        <v>2</v>
      </c>
    </row>
    <row r="989" spans="1:17" outlineLevel="1" collapsed="1" x14ac:dyDescent="0.2">
      <c r="A989" s="1" t="s">
        <v>108</v>
      </c>
      <c r="B989">
        <f>SUBTOTAL(3,B977:B988)</f>
        <v>12</v>
      </c>
      <c r="Q989">
        <v>2</v>
      </c>
    </row>
    <row r="990" spans="1:17" hidden="1" outlineLevel="2" x14ac:dyDescent="0.2">
      <c r="B990">
        <v>1080</v>
      </c>
      <c r="C990" t="s">
        <v>15</v>
      </c>
      <c r="D990">
        <v>2007</v>
      </c>
      <c r="E990">
        <v>1</v>
      </c>
      <c r="F990">
        <v>113</v>
      </c>
      <c r="G990">
        <v>424.83</v>
      </c>
      <c r="H990">
        <v>499.24</v>
      </c>
      <c r="I990">
        <v>267.45999999999998</v>
      </c>
      <c r="J990">
        <v>15</v>
      </c>
      <c r="K990">
        <v>931</v>
      </c>
      <c r="L990">
        <v>34611</v>
      </c>
      <c r="M990" t="s">
        <v>18</v>
      </c>
      <c r="N990">
        <v>52292</v>
      </c>
      <c r="O990">
        <v>444.2</v>
      </c>
      <c r="P990">
        <v>54431.89</v>
      </c>
      <c r="Q990">
        <v>2</v>
      </c>
    </row>
    <row r="991" spans="1:17" hidden="1" outlineLevel="2" x14ac:dyDescent="0.2">
      <c r="B991">
        <v>1080</v>
      </c>
      <c r="C991" t="s">
        <v>15</v>
      </c>
      <c r="D991">
        <v>2007</v>
      </c>
      <c r="E991">
        <v>2</v>
      </c>
      <c r="F991">
        <v>106</v>
      </c>
      <c r="G991">
        <v>424.94</v>
      </c>
      <c r="H991">
        <v>499.37</v>
      </c>
      <c r="I991">
        <v>239.34</v>
      </c>
      <c r="J991">
        <v>15</v>
      </c>
      <c r="K991">
        <v>931</v>
      </c>
      <c r="L991">
        <v>34611</v>
      </c>
      <c r="M991" t="s">
        <v>18</v>
      </c>
      <c r="N991">
        <v>52292</v>
      </c>
      <c r="O991">
        <v>444.2</v>
      </c>
      <c r="P991">
        <v>54431.89</v>
      </c>
      <c r="Q991">
        <v>2</v>
      </c>
    </row>
    <row r="992" spans="1:17" hidden="1" outlineLevel="2" x14ac:dyDescent="0.2">
      <c r="B992">
        <v>1080</v>
      </c>
      <c r="C992" t="s">
        <v>15</v>
      </c>
      <c r="D992">
        <v>2007</v>
      </c>
      <c r="E992">
        <v>3</v>
      </c>
      <c r="F992">
        <v>113</v>
      </c>
      <c r="G992">
        <v>475.09</v>
      </c>
      <c r="H992">
        <v>558.29999999999995</v>
      </c>
      <c r="I992">
        <v>206.85</v>
      </c>
      <c r="J992">
        <v>15</v>
      </c>
      <c r="K992">
        <v>931</v>
      </c>
      <c r="L992">
        <v>34611</v>
      </c>
      <c r="M992" t="s">
        <v>18</v>
      </c>
      <c r="N992">
        <v>52292</v>
      </c>
      <c r="O992">
        <v>444.2</v>
      </c>
      <c r="P992">
        <v>54431.89</v>
      </c>
      <c r="Q992">
        <v>2</v>
      </c>
    </row>
    <row r="993" spans="1:17" hidden="1" outlineLevel="2" x14ac:dyDescent="0.2">
      <c r="B993">
        <v>1080</v>
      </c>
      <c r="C993" t="s">
        <v>15</v>
      </c>
      <c r="D993">
        <v>2007</v>
      </c>
      <c r="E993">
        <v>4</v>
      </c>
      <c r="F993">
        <v>150</v>
      </c>
      <c r="G993">
        <v>628.41</v>
      </c>
      <c r="H993">
        <v>738.39</v>
      </c>
      <c r="I993">
        <v>340.57</v>
      </c>
      <c r="J993">
        <v>15</v>
      </c>
      <c r="K993">
        <v>931</v>
      </c>
      <c r="L993">
        <v>34611</v>
      </c>
      <c r="M993" t="s">
        <v>18</v>
      </c>
      <c r="N993">
        <v>52292</v>
      </c>
      <c r="O993">
        <v>444.2</v>
      </c>
      <c r="P993">
        <v>54431.89</v>
      </c>
      <c r="Q993">
        <v>2</v>
      </c>
    </row>
    <row r="994" spans="1:17" hidden="1" outlineLevel="2" x14ac:dyDescent="0.2">
      <c r="B994">
        <v>1080</v>
      </c>
      <c r="C994" t="s">
        <v>15</v>
      </c>
      <c r="D994">
        <v>2007</v>
      </c>
      <c r="E994">
        <v>5</v>
      </c>
      <c r="F994">
        <v>312</v>
      </c>
      <c r="G994">
        <v>1390.34</v>
      </c>
      <c r="H994">
        <v>1633.67</v>
      </c>
      <c r="I994">
        <v>725.55</v>
      </c>
      <c r="J994">
        <v>15</v>
      </c>
      <c r="K994">
        <v>931</v>
      </c>
      <c r="L994">
        <v>34611</v>
      </c>
      <c r="M994" t="s">
        <v>18</v>
      </c>
      <c r="N994">
        <v>52292</v>
      </c>
      <c r="O994">
        <v>444.2</v>
      </c>
      <c r="P994">
        <v>54431.89</v>
      </c>
      <c r="Q994">
        <v>2</v>
      </c>
    </row>
    <row r="995" spans="1:17" hidden="1" outlineLevel="2" x14ac:dyDescent="0.2">
      <c r="B995">
        <v>1080</v>
      </c>
      <c r="C995" t="s">
        <v>15</v>
      </c>
      <c r="D995">
        <v>2007</v>
      </c>
      <c r="E995">
        <v>6</v>
      </c>
      <c r="F995">
        <v>328</v>
      </c>
      <c r="G995">
        <v>1292.54</v>
      </c>
      <c r="H995">
        <v>1518.83</v>
      </c>
      <c r="I995">
        <v>649.29999999999995</v>
      </c>
      <c r="J995">
        <v>15</v>
      </c>
      <c r="K995">
        <v>931</v>
      </c>
      <c r="L995">
        <v>34611</v>
      </c>
      <c r="M995" t="s">
        <v>18</v>
      </c>
      <c r="N995">
        <v>52292</v>
      </c>
      <c r="O995">
        <v>444.2</v>
      </c>
      <c r="P995">
        <v>54431.89</v>
      </c>
      <c r="Q995">
        <v>2</v>
      </c>
    </row>
    <row r="996" spans="1:17" hidden="1" outlineLevel="2" x14ac:dyDescent="0.2">
      <c r="B996">
        <v>1080</v>
      </c>
      <c r="C996" t="s">
        <v>15</v>
      </c>
      <c r="D996">
        <v>2007</v>
      </c>
      <c r="E996">
        <v>7</v>
      </c>
      <c r="F996">
        <v>169</v>
      </c>
      <c r="G996">
        <v>726.95</v>
      </c>
      <c r="H996">
        <v>854.22</v>
      </c>
      <c r="I996">
        <v>364.1</v>
      </c>
      <c r="J996">
        <v>15</v>
      </c>
      <c r="K996">
        <v>931</v>
      </c>
      <c r="L996">
        <v>34611</v>
      </c>
      <c r="M996" t="s">
        <v>18</v>
      </c>
      <c r="N996">
        <v>52292</v>
      </c>
      <c r="O996">
        <v>444.2</v>
      </c>
      <c r="P996">
        <v>54431.89</v>
      </c>
      <c r="Q996">
        <v>2</v>
      </c>
    </row>
    <row r="997" spans="1:17" hidden="1" outlineLevel="2" x14ac:dyDescent="0.2">
      <c r="B997">
        <v>1080</v>
      </c>
      <c r="C997" t="s">
        <v>15</v>
      </c>
      <c r="D997">
        <v>2007</v>
      </c>
      <c r="E997">
        <v>8</v>
      </c>
      <c r="F997">
        <v>203</v>
      </c>
      <c r="G997">
        <v>797.29</v>
      </c>
      <c r="H997">
        <v>936.89</v>
      </c>
      <c r="I997">
        <v>387.44</v>
      </c>
      <c r="J997">
        <v>15</v>
      </c>
      <c r="K997">
        <v>931</v>
      </c>
      <c r="L997">
        <v>34611</v>
      </c>
      <c r="M997" t="s">
        <v>18</v>
      </c>
      <c r="N997">
        <v>52292</v>
      </c>
      <c r="O997">
        <v>444.2</v>
      </c>
      <c r="P997">
        <v>54431.89</v>
      </c>
      <c r="Q997">
        <v>2</v>
      </c>
    </row>
    <row r="998" spans="1:17" hidden="1" outlineLevel="2" x14ac:dyDescent="0.2">
      <c r="B998">
        <v>1080</v>
      </c>
      <c r="C998" t="s">
        <v>15</v>
      </c>
      <c r="D998">
        <v>2007</v>
      </c>
      <c r="E998">
        <v>9</v>
      </c>
      <c r="F998">
        <v>383</v>
      </c>
      <c r="G998">
        <v>1526.85</v>
      </c>
      <c r="H998">
        <v>1794.18</v>
      </c>
      <c r="I998">
        <v>727.19</v>
      </c>
      <c r="J998">
        <v>15</v>
      </c>
      <c r="K998">
        <v>931</v>
      </c>
      <c r="L998">
        <v>34611</v>
      </c>
      <c r="M998" t="s">
        <v>18</v>
      </c>
      <c r="N998">
        <v>52292</v>
      </c>
      <c r="O998">
        <v>444.2</v>
      </c>
      <c r="P998">
        <v>54431.89</v>
      </c>
      <c r="Q998">
        <v>2</v>
      </c>
    </row>
    <row r="999" spans="1:17" hidden="1" outlineLevel="2" collapsed="1" x14ac:dyDescent="0.2">
      <c r="B999">
        <v>1080</v>
      </c>
      <c r="C999" t="s">
        <v>15</v>
      </c>
      <c r="D999">
        <v>2007</v>
      </c>
      <c r="E999">
        <v>10</v>
      </c>
      <c r="F999">
        <v>884</v>
      </c>
      <c r="G999">
        <v>3297.37</v>
      </c>
      <c r="H999">
        <v>3874.55</v>
      </c>
      <c r="I999">
        <v>1270.29</v>
      </c>
      <c r="J999">
        <v>15</v>
      </c>
      <c r="K999">
        <v>931</v>
      </c>
      <c r="L999">
        <v>34611</v>
      </c>
      <c r="M999" t="s">
        <v>18</v>
      </c>
      <c r="N999">
        <v>52292</v>
      </c>
      <c r="O999">
        <v>444.2</v>
      </c>
      <c r="P999">
        <v>54431.89</v>
      </c>
    </row>
    <row r="1000" spans="1:17" hidden="1" outlineLevel="2" x14ac:dyDescent="0.2">
      <c r="B1000">
        <v>1080</v>
      </c>
      <c r="C1000" t="s">
        <v>15</v>
      </c>
      <c r="D1000">
        <v>2007</v>
      </c>
      <c r="E1000">
        <v>11</v>
      </c>
      <c r="F1000">
        <v>740</v>
      </c>
      <c r="G1000">
        <v>2836.04</v>
      </c>
      <c r="H1000">
        <v>3332.53</v>
      </c>
      <c r="I1000">
        <v>1161.5899999999999</v>
      </c>
      <c r="J1000">
        <v>15</v>
      </c>
      <c r="K1000">
        <v>931</v>
      </c>
      <c r="L1000">
        <v>34611</v>
      </c>
      <c r="M1000" t="s">
        <v>18</v>
      </c>
      <c r="N1000">
        <v>52292</v>
      </c>
      <c r="O1000">
        <v>444.2</v>
      </c>
      <c r="P1000">
        <v>54431.89</v>
      </c>
      <c r="Q1000">
        <v>3</v>
      </c>
    </row>
    <row r="1001" spans="1:17" hidden="1" outlineLevel="2" x14ac:dyDescent="0.2">
      <c r="B1001">
        <v>1080</v>
      </c>
      <c r="C1001" t="s">
        <v>15</v>
      </c>
      <c r="D1001">
        <v>2007</v>
      </c>
      <c r="E1001">
        <v>12</v>
      </c>
      <c r="F1001">
        <v>422</v>
      </c>
      <c r="G1001">
        <v>1534.4</v>
      </c>
      <c r="H1001">
        <v>1803.12</v>
      </c>
      <c r="I1001">
        <v>648.51</v>
      </c>
      <c r="J1001">
        <v>15</v>
      </c>
      <c r="K1001">
        <v>931</v>
      </c>
      <c r="L1001">
        <v>34611</v>
      </c>
      <c r="M1001" t="s">
        <v>18</v>
      </c>
      <c r="N1001">
        <v>52292</v>
      </c>
      <c r="O1001">
        <v>444.2</v>
      </c>
      <c r="P1001">
        <v>54431.89</v>
      </c>
      <c r="Q1001">
        <v>3</v>
      </c>
    </row>
    <row r="1002" spans="1:17" outlineLevel="1" collapsed="1" x14ac:dyDescent="0.2">
      <c r="A1002" s="1" t="s">
        <v>109</v>
      </c>
      <c r="B1002">
        <f>SUBTOTAL(3,B990:B1001)</f>
        <v>12</v>
      </c>
      <c r="Q1002">
        <v>3</v>
      </c>
    </row>
    <row r="1003" spans="1:17" hidden="1" outlineLevel="2" x14ac:dyDescent="0.2">
      <c r="B1003">
        <v>1084</v>
      </c>
      <c r="C1003" t="s">
        <v>15</v>
      </c>
      <c r="D1003">
        <v>2007</v>
      </c>
      <c r="E1003">
        <v>1</v>
      </c>
      <c r="F1003">
        <v>40</v>
      </c>
      <c r="G1003">
        <v>158.08000000000001</v>
      </c>
      <c r="H1003">
        <v>185.75</v>
      </c>
      <c r="I1003">
        <v>75.94</v>
      </c>
      <c r="J1003">
        <v>4</v>
      </c>
      <c r="K1003">
        <v>249</v>
      </c>
      <c r="L1003">
        <v>13059</v>
      </c>
      <c r="M1003" t="s">
        <v>18</v>
      </c>
      <c r="N1003">
        <v>23320</v>
      </c>
      <c r="O1003">
        <v>158.19999999999999</v>
      </c>
      <c r="P1003">
        <v>18901.580000000002</v>
      </c>
      <c r="Q1003">
        <v>3</v>
      </c>
    </row>
    <row r="1004" spans="1:17" hidden="1" outlineLevel="2" x14ac:dyDescent="0.2">
      <c r="B1004">
        <v>1084</v>
      </c>
      <c r="C1004" t="s">
        <v>15</v>
      </c>
      <c r="D1004">
        <v>2007</v>
      </c>
      <c r="E1004">
        <v>2</v>
      </c>
      <c r="F1004">
        <v>24</v>
      </c>
      <c r="G1004">
        <v>85.02</v>
      </c>
      <c r="H1004">
        <v>99.9</v>
      </c>
      <c r="I1004">
        <v>36.31</v>
      </c>
      <c r="J1004">
        <v>4</v>
      </c>
      <c r="K1004">
        <v>249</v>
      </c>
      <c r="L1004">
        <v>13059</v>
      </c>
      <c r="M1004" t="s">
        <v>18</v>
      </c>
      <c r="N1004">
        <v>23320</v>
      </c>
      <c r="O1004">
        <v>158.19999999999999</v>
      </c>
      <c r="P1004">
        <v>18901.580000000002</v>
      </c>
      <c r="Q1004">
        <v>3</v>
      </c>
    </row>
    <row r="1005" spans="1:17" hidden="1" outlineLevel="2" x14ac:dyDescent="0.2">
      <c r="B1005">
        <v>1084</v>
      </c>
      <c r="C1005" t="s">
        <v>15</v>
      </c>
      <c r="D1005">
        <v>2007</v>
      </c>
      <c r="E1005">
        <v>3</v>
      </c>
      <c r="F1005">
        <v>65</v>
      </c>
      <c r="G1005">
        <v>243.49</v>
      </c>
      <c r="H1005">
        <v>286.10000000000002</v>
      </c>
      <c r="I1005">
        <v>107.12</v>
      </c>
      <c r="J1005">
        <v>4</v>
      </c>
      <c r="K1005">
        <v>249</v>
      </c>
      <c r="L1005">
        <v>13059</v>
      </c>
      <c r="M1005" t="s">
        <v>18</v>
      </c>
      <c r="N1005">
        <v>23320</v>
      </c>
      <c r="O1005">
        <v>158.19999999999999</v>
      </c>
      <c r="P1005">
        <v>18901.580000000002</v>
      </c>
      <c r="Q1005">
        <v>3</v>
      </c>
    </row>
    <row r="1006" spans="1:17" hidden="1" outlineLevel="2" x14ac:dyDescent="0.2">
      <c r="B1006">
        <v>1084</v>
      </c>
      <c r="C1006" t="s">
        <v>15</v>
      </c>
      <c r="D1006">
        <v>2007</v>
      </c>
      <c r="E1006">
        <v>4</v>
      </c>
      <c r="F1006">
        <v>68</v>
      </c>
      <c r="G1006">
        <v>279.02</v>
      </c>
      <c r="H1006">
        <v>327.89</v>
      </c>
      <c r="I1006">
        <v>119.24</v>
      </c>
      <c r="J1006">
        <v>4</v>
      </c>
      <c r="K1006">
        <v>249</v>
      </c>
      <c r="L1006">
        <v>13059</v>
      </c>
      <c r="M1006" t="s">
        <v>18</v>
      </c>
      <c r="N1006">
        <v>23320</v>
      </c>
      <c r="O1006">
        <v>158.19999999999999</v>
      </c>
      <c r="P1006">
        <v>18901.580000000002</v>
      </c>
      <c r="Q1006">
        <v>3</v>
      </c>
    </row>
    <row r="1007" spans="1:17" hidden="1" outlineLevel="2" x14ac:dyDescent="0.2">
      <c r="B1007">
        <v>1084</v>
      </c>
      <c r="C1007" t="s">
        <v>15</v>
      </c>
      <c r="D1007">
        <v>2007</v>
      </c>
      <c r="E1007">
        <v>5</v>
      </c>
      <c r="F1007">
        <v>152</v>
      </c>
      <c r="G1007">
        <v>652.4</v>
      </c>
      <c r="H1007">
        <v>766.64</v>
      </c>
      <c r="I1007">
        <v>287.25</v>
      </c>
      <c r="J1007">
        <v>4</v>
      </c>
      <c r="K1007">
        <v>249</v>
      </c>
      <c r="L1007">
        <v>13059</v>
      </c>
      <c r="M1007" t="s">
        <v>18</v>
      </c>
      <c r="N1007">
        <v>23320</v>
      </c>
      <c r="O1007">
        <v>158.19999999999999</v>
      </c>
      <c r="P1007">
        <v>18901.580000000002</v>
      </c>
      <c r="Q1007">
        <v>3</v>
      </c>
    </row>
    <row r="1008" spans="1:17" hidden="1" outlineLevel="2" x14ac:dyDescent="0.2">
      <c r="B1008">
        <v>1084</v>
      </c>
      <c r="C1008" t="s">
        <v>15</v>
      </c>
      <c r="D1008">
        <v>2007</v>
      </c>
      <c r="E1008">
        <v>6</v>
      </c>
      <c r="F1008">
        <v>139</v>
      </c>
      <c r="G1008">
        <v>535.47</v>
      </c>
      <c r="H1008">
        <v>629.21</v>
      </c>
      <c r="I1008">
        <v>257.20999999999998</v>
      </c>
      <c r="J1008">
        <v>4</v>
      </c>
      <c r="K1008">
        <v>249</v>
      </c>
      <c r="L1008">
        <v>13059</v>
      </c>
      <c r="M1008" t="s">
        <v>18</v>
      </c>
      <c r="N1008">
        <v>23320</v>
      </c>
      <c r="O1008">
        <v>158.19999999999999</v>
      </c>
      <c r="P1008">
        <v>18901.580000000002</v>
      </c>
      <c r="Q1008">
        <v>3</v>
      </c>
    </row>
    <row r="1009" spans="1:17" hidden="1" outlineLevel="2" x14ac:dyDescent="0.2">
      <c r="B1009">
        <v>1084</v>
      </c>
      <c r="C1009" t="s">
        <v>15</v>
      </c>
      <c r="D1009">
        <v>2007</v>
      </c>
      <c r="E1009">
        <v>7</v>
      </c>
      <c r="F1009">
        <v>62</v>
      </c>
      <c r="G1009">
        <v>234.41</v>
      </c>
      <c r="H1009">
        <v>275.44</v>
      </c>
      <c r="I1009">
        <v>140.37</v>
      </c>
      <c r="J1009">
        <v>4</v>
      </c>
      <c r="K1009">
        <v>249</v>
      </c>
      <c r="L1009">
        <v>13059</v>
      </c>
      <c r="M1009" t="s">
        <v>18</v>
      </c>
      <c r="N1009">
        <v>23320</v>
      </c>
      <c r="O1009">
        <v>158.19999999999999</v>
      </c>
      <c r="P1009">
        <v>18901.580000000002</v>
      </c>
      <c r="Q1009">
        <v>3</v>
      </c>
    </row>
    <row r="1010" spans="1:17" hidden="1" outlineLevel="2" x14ac:dyDescent="0.2">
      <c r="B1010">
        <v>1084</v>
      </c>
      <c r="C1010" t="s">
        <v>15</v>
      </c>
      <c r="D1010">
        <v>2007</v>
      </c>
      <c r="E1010">
        <v>8</v>
      </c>
      <c r="F1010">
        <v>73</v>
      </c>
      <c r="G1010">
        <v>278.32</v>
      </c>
      <c r="H1010">
        <v>327.01</v>
      </c>
      <c r="I1010">
        <v>171.24</v>
      </c>
      <c r="J1010">
        <v>4</v>
      </c>
      <c r="K1010">
        <v>249</v>
      </c>
      <c r="L1010">
        <v>13059</v>
      </c>
      <c r="M1010" t="s">
        <v>18</v>
      </c>
      <c r="N1010">
        <v>23320</v>
      </c>
      <c r="O1010">
        <v>158.19999999999999</v>
      </c>
      <c r="P1010">
        <v>18901.580000000002</v>
      </c>
      <c r="Q1010">
        <v>3</v>
      </c>
    </row>
    <row r="1011" spans="1:17" hidden="1" outlineLevel="2" x14ac:dyDescent="0.2">
      <c r="B1011">
        <v>1084</v>
      </c>
      <c r="C1011" t="s">
        <v>15</v>
      </c>
      <c r="D1011">
        <v>2007</v>
      </c>
      <c r="E1011">
        <v>9</v>
      </c>
      <c r="F1011">
        <v>81</v>
      </c>
      <c r="G1011">
        <v>326.5</v>
      </c>
      <c r="H1011">
        <v>383.68</v>
      </c>
      <c r="I1011">
        <v>166.27</v>
      </c>
      <c r="J1011">
        <v>4</v>
      </c>
      <c r="K1011">
        <v>249</v>
      </c>
      <c r="L1011">
        <v>13059</v>
      </c>
      <c r="M1011" t="s">
        <v>18</v>
      </c>
      <c r="N1011">
        <v>23320</v>
      </c>
      <c r="O1011">
        <v>158.19999999999999</v>
      </c>
      <c r="P1011">
        <v>18901.580000000002</v>
      </c>
      <c r="Q1011">
        <v>3</v>
      </c>
    </row>
    <row r="1012" spans="1:17" hidden="1" outlineLevel="2" collapsed="1" x14ac:dyDescent="0.2">
      <c r="B1012">
        <v>1084</v>
      </c>
      <c r="C1012" t="s">
        <v>15</v>
      </c>
      <c r="D1012">
        <v>2007</v>
      </c>
      <c r="E1012">
        <v>10</v>
      </c>
      <c r="F1012">
        <v>380</v>
      </c>
      <c r="G1012">
        <v>1446.73</v>
      </c>
      <c r="H1012">
        <v>1699.9</v>
      </c>
      <c r="I1012">
        <v>739.61</v>
      </c>
      <c r="J1012">
        <v>4</v>
      </c>
      <c r="K1012">
        <v>249</v>
      </c>
      <c r="L1012">
        <v>13059</v>
      </c>
      <c r="M1012" t="s">
        <v>18</v>
      </c>
      <c r="N1012">
        <v>23320</v>
      </c>
      <c r="O1012">
        <v>158.19999999999999</v>
      </c>
      <c r="P1012">
        <v>18901.580000000002</v>
      </c>
    </row>
    <row r="1013" spans="1:17" hidden="1" outlineLevel="2" x14ac:dyDescent="0.2">
      <c r="B1013">
        <v>1084</v>
      </c>
      <c r="C1013" t="s">
        <v>15</v>
      </c>
      <c r="D1013">
        <v>2007</v>
      </c>
      <c r="E1013">
        <v>11</v>
      </c>
      <c r="F1013">
        <v>254</v>
      </c>
      <c r="G1013">
        <v>981.2</v>
      </c>
      <c r="H1013">
        <v>1152.9100000000001</v>
      </c>
      <c r="I1013">
        <v>504.59</v>
      </c>
      <c r="J1013">
        <v>4</v>
      </c>
      <c r="K1013">
        <v>249</v>
      </c>
      <c r="L1013">
        <v>13059</v>
      </c>
      <c r="M1013" t="s">
        <v>18</v>
      </c>
      <c r="N1013">
        <v>23320</v>
      </c>
      <c r="O1013">
        <v>158.19999999999999</v>
      </c>
      <c r="P1013">
        <v>18901.580000000002</v>
      </c>
      <c r="Q1013">
        <v>3</v>
      </c>
    </row>
    <row r="1014" spans="1:17" hidden="1" outlineLevel="2" x14ac:dyDescent="0.2">
      <c r="B1014">
        <v>1084</v>
      </c>
      <c r="C1014" t="s">
        <v>15</v>
      </c>
      <c r="D1014">
        <v>2007</v>
      </c>
      <c r="E1014">
        <v>12</v>
      </c>
      <c r="F1014">
        <v>125</v>
      </c>
      <c r="G1014">
        <v>440.51</v>
      </c>
      <c r="H1014">
        <v>517.57000000000005</v>
      </c>
      <c r="I1014">
        <v>235.78</v>
      </c>
      <c r="J1014">
        <v>4</v>
      </c>
      <c r="K1014">
        <v>249</v>
      </c>
      <c r="L1014">
        <v>13059</v>
      </c>
      <c r="M1014" t="s">
        <v>18</v>
      </c>
      <c r="N1014">
        <v>23320</v>
      </c>
      <c r="O1014">
        <v>158.19999999999999</v>
      </c>
      <c r="P1014">
        <v>18901.580000000002</v>
      </c>
      <c r="Q1014">
        <v>3</v>
      </c>
    </row>
    <row r="1015" spans="1:17" outlineLevel="1" collapsed="1" x14ac:dyDescent="0.2">
      <c r="A1015" s="1" t="s">
        <v>110</v>
      </c>
      <c r="B1015">
        <f>SUBTOTAL(3,B1003:B1014)</f>
        <v>12</v>
      </c>
      <c r="Q1015">
        <v>3</v>
      </c>
    </row>
    <row r="1016" spans="1:17" hidden="1" outlineLevel="2" x14ac:dyDescent="0.2">
      <c r="B1016">
        <v>1108</v>
      </c>
      <c r="C1016" t="s">
        <v>15</v>
      </c>
      <c r="D1016">
        <v>2007</v>
      </c>
      <c r="E1016">
        <v>12</v>
      </c>
      <c r="F1016">
        <v>143</v>
      </c>
      <c r="G1016">
        <v>588.51</v>
      </c>
      <c r="H1016">
        <v>691.5</v>
      </c>
      <c r="I1016">
        <v>244.8</v>
      </c>
      <c r="J1016">
        <v>4</v>
      </c>
      <c r="K1016">
        <v>263</v>
      </c>
      <c r="L1016">
        <v>42458</v>
      </c>
      <c r="M1016" t="s">
        <v>16</v>
      </c>
      <c r="N1016">
        <v>697618</v>
      </c>
      <c r="O1016">
        <v>161</v>
      </c>
      <c r="P1016">
        <v>40431.89</v>
      </c>
      <c r="Q1016">
        <v>3</v>
      </c>
    </row>
    <row r="1017" spans="1:17" hidden="1" outlineLevel="2" x14ac:dyDescent="0.2">
      <c r="B1017">
        <v>1108</v>
      </c>
      <c r="C1017" t="s">
        <v>15</v>
      </c>
      <c r="D1017">
        <v>2007</v>
      </c>
      <c r="E1017">
        <v>1</v>
      </c>
      <c r="F1017">
        <v>77</v>
      </c>
      <c r="G1017">
        <v>315.89</v>
      </c>
      <c r="H1017">
        <v>371.21</v>
      </c>
      <c r="I1017">
        <v>161.46</v>
      </c>
      <c r="J1017">
        <v>4</v>
      </c>
      <c r="K1017">
        <v>263</v>
      </c>
      <c r="L1017">
        <v>42458</v>
      </c>
      <c r="M1017" t="s">
        <v>16</v>
      </c>
      <c r="N1017">
        <v>697618</v>
      </c>
      <c r="O1017">
        <v>161</v>
      </c>
      <c r="P1017">
        <v>40431.89</v>
      </c>
      <c r="Q1017">
        <v>3</v>
      </c>
    </row>
    <row r="1018" spans="1:17" hidden="1" outlineLevel="2" x14ac:dyDescent="0.2">
      <c r="B1018">
        <v>1108</v>
      </c>
      <c r="C1018" t="s">
        <v>15</v>
      </c>
      <c r="D1018">
        <v>2007</v>
      </c>
      <c r="E1018">
        <v>2</v>
      </c>
      <c r="F1018">
        <v>58</v>
      </c>
      <c r="G1018">
        <v>225.8</v>
      </c>
      <c r="H1018">
        <v>265.33</v>
      </c>
      <c r="I1018">
        <v>73.069999999999993</v>
      </c>
      <c r="J1018">
        <v>4</v>
      </c>
      <c r="K1018">
        <v>263</v>
      </c>
      <c r="L1018">
        <v>42458</v>
      </c>
      <c r="M1018" t="s">
        <v>16</v>
      </c>
      <c r="N1018">
        <v>697618</v>
      </c>
      <c r="O1018">
        <v>161</v>
      </c>
      <c r="P1018">
        <v>40431.89</v>
      </c>
      <c r="Q1018">
        <v>3</v>
      </c>
    </row>
    <row r="1019" spans="1:17" hidden="1" outlineLevel="2" x14ac:dyDescent="0.2">
      <c r="B1019">
        <v>1108</v>
      </c>
      <c r="C1019" t="s">
        <v>15</v>
      </c>
      <c r="D1019">
        <v>2007</v>
      </c>
      <c r="E1019">
        <v>3</v>
      </c>
      <c r="F1019">
        <v>41</v>
      </c>
      <c r="G1019">
        <v>166.36</v>
      </c>
      <c r="H1019">
        <v>195.48</v>
      </c>
      <c r="I1019">
        <v>58.08</v>
      </c>
      <c r="J1019">
        <v>4</v>
      </c>
      <c r="K1019">
        <v>263</v>
      </c>
      <c r="L1019">
        <v>42458</v>
      </c>
      <c r="M1019" t="s">
        <v>16</v>
      </c>
      <c r="N1019">
        <v>697618</v>
      </c>
      <c r="O1019">
        <v>161</v>
      </c>
      <c r="P1019">
        <v>40431.89</v>
      </c>
      <c r="Q1019">
        <v>3</v>
      </c>
    </row>
    <row r="1020" spans="1:17" hidden="1" outlineLevel="2" x14ac:dyDescent="0.2">
      <c r="B1020">
        <v>1108</v>
      </c>
      <c r="C1020" t="s">
        <v>15</v>
      </c>
      <c r="D1020">
        <v>2007</v>
      </c>
      <c r="E1020">
        <v>4</v>
      </c>
      <c r="F1020">
        <v>160</v>
      </c>
      <c r="G1020">
        <v>583.79999999999995</v>
      </c>
      <c r="H1020">
        <v>685.99</v>
      </c>
      <c r="I1020">
        <v>242.26</v>
      </c>
      <c r="J1020">
        <v>4</v>
      </c>
      <c r="K1020">
        <v>263</v>
      </c>
      <c r="L1020">
        <v>42458</v>
      </c>
      <c r="M1020" t="s">
        <v>16</v>
      </c>
      <c r="N1020">
        <v>697618</v>
      </c>
      <c r="O1020">
        <v>161</v>
      </c>
      <c r="P1020">
        <v>40431.89</v>
      </c>
      <c r="Q1020">
        <v>3</v>
      </c>
    </row>
    <row r="1021" spans="1:17" hidden="1" outlineLevel="2" x14ac:dyDescent="0.2">
      <c r="B1021">
        <v>1108</v>
      </c>
      <c r="C1021" t="s">
        <v>15</v>
      </c>
      <c r="D1021">
        <v>2007</v>
      </c>
      <c r="E1021">
        <v>5</v>
      </c>
      <c r="F1021">
        <v>220</v>
      </c>
      <c r="G1021">
        <v>849.72</v>
      </c>
      <c r="H1021">
        <v>998.47</v>
      </c>
      <c r="I1021">
        <v>333.83</v>
      </c>
      <c r="J1021">
        <v>4</v>
      </c>
      <c r="K1021">
        <v>263</v>
      </c>
      <c r="L1021">
        <v>42458</v>
      </c>
      <c r="M1021" t="s">
        <v>16</v>
      </c>
      <c r="N1021">
        <v>697618</v>
      </c>
      <c r="O1021">
        <v>161</v>
      </c>
      <c r="P1021">
        <v>40431.89</v>
      </c>
      <c r="Q1021">
        <v>3</v>
      </c>
    </row>
    <row r="1022" spans="1:17" hidden="1" outlineLevel="2" x14ac:dyDescent="0.2">
      <c r="B1022">
        <v>1108</v>
      </c>
      <c r="C1022" t="s">
        <v>15</v>
      </c>
      <c r="D1022">
        <v>2007</v>
      </c>
      <c r="E1022">
        <v>6</v>
      </c>
      <c r="F1022">
        <v>270</v>
      </c>
      <c r="G1022">
        <v>1075.56</v>
      </c>
      <c r="H1022">
        <v>1263.8900000000001</v>
      </c>
      <c r="I1022">
        <v>416.89</v>
      </c>
      <c r="J1022">
        <v>4</v>
      </c>
      <c r="K1022">
        <v>263</v>
      </c>
      <c r="L1022">
        <v>42458</v>
      </c>
      <c r="M1022" t="s">
        <v>16</v>
      </c>
      <c r="N1022">
        <v>697618</v>
      </c>
      <c r="O1022">
        <v>161</v>
      </c>
      <c r="P1022">
        <v>40431.89</v>
      </c>
      <c r="Q1022">
        <v>3</v>
      </c>
    </row>
    <row r="1023" spans="1:17" hidden="1" outlineLevel="2" x14ac:dyDescent="0.2">
      <c r="B1023">
        <v>1108</v>
      </c>
      <c r="C1023" t="s">
        <v>15</v>
      </c>
      <c r="D1023">
        <v>2007</v>
      </c>
      <c r="E1023">
        <v>7</v>
      </c>
      <c r="F1023">
        <v>130</v>
      </c>
      <c r="G1023">
        <v>556.55999999999995</v>
      </c>
      <c r="H1023">
        <v>653.95000000000005</v>
      </c>
      <c r="I1023">
        <v>278.45</v>
      </c>
      <c r="J1023">
        <v>4</v>
      </c>
      <c r="K1023">
        <v>263</v>
      </c>
      <c r="L1023">
        <v>42458</v>
      </c>
      <c r="M1023" t="s">
        <v>16</v>
      </c>
      <c r="N1023">
        <v>697618</v>
      </c>
      <c r="O1023">
        <v>161</v>
      </c>
      <c r="P1023">
        <v>40431.89</v>
      </c>
      <c r="Q1023">
        <v>3</v>
      </c>
    </row>
    <row r="1024" spans="1:17" hidden="1" outlineLevel="2" x14ac:dyDescent="0.2">
      <c r="B1024">
        <v>1108</v>
      </c>
      <c r="C1024" t="s">
        <v>15</v>
      </c>
      <c r="D1024">
        <v>2007</v>
      </c>
      <c r="E1024">
        <v>8</v>
      </c>
      <c r="F1024">
        <v>159</v>
      </c>
      <c r="G1024">
        <v>621.89</v>
      </c>
      <c r="H1024">
        <v>730.7</v>
      </c>
      <c r="I1024">
        <v>276.77999999999997</v>
      </c>
      <c r="J1024">
        <v>4</v>
      </c>
      <c r="K1024">
        <v>263</v>
      </c>
      <c r="L1024">
        <v>42458</v>
      </c>
      <c r="M1024" t="s">
        <v>16</v>
      </c>
      <c r="N1024">
        <v>697618</v>
      </c>
      <c r="O1024">
        <v>161</v>
      </c>
      <c r="P1024">
        <v>40431.89</v>
      </c>
      <c r="Q1024">
        <v>3</v>
      </c>
    </row>
    <row r="1025" spans="1:17" hidden="1" outlineLevel="2" collapsed="1" x14ac:dyDescent="0.2">
      <c r="B1025">
        <v>1108</v>
      </c>
      <c r="C1025" t="s">
        <v>15</v>
      </c>
      <c r="D1025">
        <v>2007</v>
      </c>
      <c r="E1025">
        <v>9</v>
      </c>
      <c r="F1025">
        <v>252</v>
      </c>
      <c r="G1025">
        <v>1013.03</v>
      </c>
      <c r="H1025">
        <v>1190.31</v>
      </c>
      <c r="I1025">
        <v>377.57</v>
      </c>
      <c r="J1025">
        <v>4</v>
      </c>
      <c r="K1025">
        <v>263</v>
      </c>
      <c r="L1025">
        <v>42458</v>
      </c>
      <c r="M1025" t="s">
        <v>16</v>
      </c>
      <c r="N1025">
        <v>697618</v>
      </c>
      <c r="O1025">
        <v>161</v>
      </c>
      <c r="P1025">
        <v>40431.89</v>
      </c>
    </row>
    <row r="1026" spans="1:17" hidden="1" outlineLevel="2" x14ac:dyDescent="0.2">
      <c r="B1026">
        <v>1108</v>
      </c>
      <c r="C1026" t="s">
        <v>15</v>
      </c>
      <c r="D1026">
        <v>2007</v>
      </c>
      <c r="E1026">
        <v>10</v>
      </c>
      <c r="F1026">
        <v>686</v>
      </c>
      <c r="G1026">
        <v>2632</v>
      </c>
      <c r="H1026">
        <v>3092.67</v>
      </c>
      <c r="I1026">
        <v>1089.69</v>
      </c>
      <c r="J1026">
        <v>4</v>
      </c>
      <c r="K1026">
        <v>263</v>
      </c>
      <c r="L1026">
        <v>42458</v>
      </c>
      <c r="M1026" t="s">
        <v>16</v>
      </c>
      <c r="N1026">
        <v>697618</v>
      </c>
      <c r="O1026">
        <v>161</v>
      </c>
      <c r="P1026">
        <v>40431.89</v>
      </c>
      <c r="Q1026">
        <v>3</v>
      </c>
    </row>
    <row r="1027" spans="1:17" hidden="1" outlineLevel="2" x14ac:dyDescent="0.2">
      <c r="B1027">
        <v>1108</v>
      </c>
      <c r="C1027" t="s">
        <v>15</v>
      </c>
      <c r="D1027">
        <v>2007</v>
      </c>
      <c r="E1027">
        <v>11</v>
      </c>
      <c r="F1027">
        <v>356</v>
      </c>
      <c r="G1027">
        <v>1360.9</v>
      </c>
      <c r="H1027">
        <v>1599.11</v>
      </c>
      <c r="I1027">
        <v>540.97</v>
      </c>
      <c r="J1027">
        <v>4</v>
      </c>
      <c r="K1027">
        <v>263</v>
      </c>
      <c r="L1027">
        <v>42458</v>
      </c>
      <c r="M1027" t="s">
        <v>16</v>
      </c>
      <c r="N1027">
        <v>697618</v>
      </c>
      <c r="O1027">
        <v>161</v>
      </c>
      <c r="P1027">
        <v>40431.89</v>
      </c>
      <c r="Q1027">
        <v>3</v>
      </c>
    </row>
    <row r="1028" spans="1:17" outlineLevel="1" collapsed="1" x14ac:dyDescent="0.2">
      <c r="A1028" s="1" t="s">
        <v>111</v>
      </c>
      <c r="B1028">
        <f>SUBTOTAL(3,B1016:B1027)</f>
        <v>12</v>
      </c>
      <c r="Q1028">
        <v>3</v>
      </c>
    </row>
    <row r="1029" spans="1:17" hidden="1" outlineLevel="2" x14ac:dyDescent="0.2">
      <c r="B1029">
        <v>1123</v>
      </c>
      <c r="C1029" t="s">
        <v>15</v>
      </c>
      <c r="D1029">
        <v>2007</v>
      </c>
      <c r="E1029">
        <v>1</v>
      </c>
      <c r="F1029">
        <v>115</v>
      </c>
      <c r="G1029">
        <v>370.57</v>
      </c>
      <c r="H1029">
        <v>435.43</v>
      </c>
      <c r="I1029">
        <v>137.80000000000001</v>
      </c>
      <c r="J1029">
        <v>12</v>
      </c>
      <c r="K1029">
        <v>600</v>
      </c>
      <c r="L1029">
        <v>26867</v>
      </c>
      <c r="M1029" t="s">
        <v>18</v>
      </c>
      <c r="N1029">
        <v>53182</v>
      </c>
      <c r="O1029">
        <v>332</v>
      </c>
      <c r="P1029">
        <v>38545.58</v>
      </c>
      <c r="Q1029">
        <v>3</v>
      </c>
    </row>
    <row r="1030" spans="1:17" hidden="1" outlineLevel="2" x14ac:dyDescent="0.2">
      <c r="B1030">
        <v>1123</v>
      </c>
      <c r="C1030" t="s">
        <v>15</v>
      </c>
      <c r="D1030">
        <v>2007</v>
      </c>
      <c r="E1030">
        <v>2</v>
      </c>
      <c r="F1030">
        <v>69</v>
      </c>
      <c r="G1030">
        <v>295.41000000000003</v>
      </c>
      <c r="H1030">
        <v>347.14</v>
      </c>
      <c r="I1030">
        <v>143.44</v>
      </c>
      <c r="J1030">
        <v>12</v>
      </c>
      <c r="K1030">
        <v>600</v>
      </c>
      <c r="L1030">
        <v>26867</v>
      </c>
      <c r="M1030" t="s">
        <v>18</v>
      </c>
      <c r="N1030">
        <v>53182</v>
      </c>
      <c r="O1030">
        <v>332</v>
      </c>
      <c r="P1030">
        <v>38545.58</v>
      </c>
      <c r="Q1030">
        <v>3</v>
      </c>
    </row>
    <row r="1031" spans="1:17" hidden="1" outlineLevel="2" x14ac:dyDescent="0.2">
      <c r="B1031">
        <v>1123</v>
      </c>
      <c r="C1031" t="s">
        <v>15</v>
      </c>
      <c r="D1031">
        <v>2007</v>
      </c>
      <c r="E1031">
        <v>3</v>
      </c>
      <c r="F1031">
        <v>76</v>
      </c>
      <c r="G1031">
        <v>315.97000000000003</v>
      </c>
      <c r="H1031">
        <v>371.26</v>
      </c>
      <c r="I1031">
        <v>177.36</v>
      </c>
      <c r="J1031">
        <v>12</v>
      </c>
      <c r="K1031">
        <v>600</v>
      </c>
      <c r="L1031">
        <v>26867</v>
      </c>
      <c r="M1031" t="s">
        <v>18</v>
      </c>
      <c r="N1031">
        <v>53182</v>
      </c>
      <c r="O1031">
        <v>332</v>
      </c>
      <c r="P1031">
        <v>38545.58</v>
      </c>
      <c r="Q1031">
        <v>3</v>
      </c>
    </row>
    <row r="1032" spans="1:17" hidden="1" outlineLevel="2" x14ac:dyDescent="0.2">
      <c r="B1032">
        <v>1123</v>
      </c>
      <c r="C1032" t="s">
        <v>15</v>
      </c>
      <c r="D1032">
        <v>2007</v>
      </c>
      <c r="E1032">
        <v>4</v>
      </c>
      <c r="F1032">
        <v>173</v>
      </c>
      <c r="G1032">
        <v>776.77</v>
      </c>
      <c r="H1032">
        <v>912.72</v>
      </c>
      <c r="I1032">
        <v>426.8</v>
      </c>
      <c r="J1032">
        <v>12</v>
      </c>
      <c r="K1032">
        <v>600</v>
      </c>
      <c r="L1032">
        <v>26867</v>
      </c>
      <c r="M1032" t="s">
        <v>18</v>
      </c>
      <c r="N1032">
        <v>53182</v>
      </c>
      <c r="O1032">
        <v>332</v>
      </c>
      <c r="P1032">
        <v>38545.58</v>
      </c>
      <c r="Q1032">
        <v>3</v>
      </c>
    </row>
    <row r="1033" spans="1:17" hidden="1" outlineLevel="2" x14ac:dyDescent="0.2">
      <c r="B1033">
        <v>1123</v>
      </c>
      <c r="C1033" t="s">
        <v>15</v>
      </c>
      <c r="D1033">
        <v>2007</v>
      </c>
      <c r="E1033">
        <v>5</v>
      </c>
      <c r="F1033">
        <v>252</v>
      </c>
      <c r="G1033">
        <v>1109.28</v>
      </c>
      <c r="H1033">
        <v>1303.57</v>
      </c>
      <c r="I1033">
        <v>541.02</v>
      </c>
      <c r="J1033">
        <v>12</v>
      </c>
      <c r="K1033">
        <v>600</v>
      </c>
      <c r="L1033">
        <v>26867</v>
      </c>
      <c r="M1033" t="s">
        <v>18</v>
      </c>
      <c r="N1033">
        <v>53182</v>
      </c>
      <c r="O1033">
        <v>332</v>
      </c>
      <c r="P1033">
        <v>38545.58</v>
      </c>
      <c r="Q1033">
        <v>3</v>
      </c>
    </row>
    <row r="1034" spans="1:17" hidden="1" outlineLevel="2" x14ac:dyDescent="0.2">
      <c r="B1034">
        <v>1123</v>
      </c>
      <c r="C1034" t="s">
        <v>15</v>
      </c>
      <c r="D1034">
        <v>2007</v>
      </c>
      <c r="E1034">
        <v>6</v>
      </c>
      <c r="F1034">
        <v>336</v>
      </c>
      <c r="G1034">
        <v>1393.48</v>
      </c>
      <c r="H1034">
        <v>1637.48</v>
      </c>
      <c r="I1034">
        <v>772.85</v>
      </c>
      <c r="J1034">
        <v>12</v>
      </c>
      <c r="K1034">
        <v>600</v>
      </c>
      <c r="L1034">
        <v>26867</v>
      </c>
      <c r="M1034" t="s">
        <v>18</v>
      </c>
      <c r="N1034">
        <v>53182</v>
      </c>
      <c r="O1034">
        <v>332</v>
      </c>
      <c r="P1034">
        <v>38545.58</v>
      </c>
      <c r="Q1034">
        <v>3</v>
      </c>
    </row>
    <row r="1035" spans="1:17" hidden="1" outlineLevel="2" x14ac:dyDescent="0.2">
      <c r="B1035">
        <v>1123</v>
      </c>
      <c r="C1035" t="s">
        <v>15</v>
      </c>
      <c r="D1035">
        <v>2007</v>
      </c>
      <c r="E1035">
        <v>7</v>
      </c>
      <c r="F1035">
        <v>186</v>
      </c>
      <c r="G1035">
        <v>767.27</v>
      </c>
      <c r="H1035">
        <v>901.51</v>
      </c>
      <c r="I1035">
        <v>491.58</v>
      </c>
      <c r="J1035">
        <v>12</v>
      </c>
      <c r="K1035">
        <v>600</v>
      </c>
      <c r="L1035">
        <v>26867</v>
      </c>
      <c r="M1035" t="s">
        <v>18</v>
      </c>
      <c r="N1035">
        <v>53182</v>
      </c>
      <c r="O1035">
        <v>332</v>
      </c>
      <c r="P1035">
        <v>38545.58</v>
      </c>
      <c r="Q1035">
        <v>3</v>
      </c>
    </row>
    <row r="1036" spans="1:17" hidden="1" outlineLevel="2" x14ac:dyDescent="0.2">
      <c r="B1036">
        <v>1123</v>
      </c>
      <c r="C1036" t="s">
        <v>15</v>
      </c>
      <c r="D1036">
        <v>2007</v>
      </c>
      <c r="E1036">
        <v>8</v>
      </c>
      <c r="F1036">
        <v>353</v>
      </c>
      <c r="G1036">
        <v>1429.68</v>
      </c>
      <c r="H1036">
        <v>1679.96</v>
      </c>
      <c r="I1036">
        <v>867.97</v>
      </c>
      <c r="J1036">
        <v>12</v>
      </c>
      <c r="K1036">
        <v>600</v>
      </c>
      <c r="L1036">
        <v>26867</v>
      </c>
      <c r="M1036" t="s">
        <v>18</v>
      </c>
      <c r="N1036">
        <v>53182</v>
      </c>
      <c r="O1036">
        <v>332</v>
      </c>
      <c r="P1036">
        <v>38545.58</v>
      </c>
      <c r="Q1036">
        <v>3</v>
      </c>
    </row>
    <row r="1037" spans="1:17" hidden="1" outlineLevel="2" x14ac:dyDescent="0.2">
      <c r="B1037">
        <v>1123</v>
      </c>
      <c r="C1037" t="s">
        <v>15</v>
      </c>
      <c r="D1037">
        <v>2007</v>
      </c>
      <c r="E1037">
        <v>9</v>
      </c>
      <c r="F1037">
        <v>352</v>
      </c>
      <c r="G1037">
        <v>1311.21</v>
      </c>
      <c r="H1037">
        <v>1540.83</v>
      </c>
      <c r="I1037">
        <v>619.24</v>
      </c>
      <c r="J1037">
        <v>12</v>
      </c>
      <c r="K1037">
        <v>600</v>
      </c>
      <c r="L1037">
        <v>26867</v>
      </c>
      <c r="M1037" t="s">
        <v>18</v>
      </c>
      <c r="N1037">
        <v>53182</v>
      </c>
      <c r="O1037">
        <v>332</v>
      </c>
      <c r="P1037">
        <v>38545.58</v>
      </c>
      <c r="Q1037">
        <v>3</v>
      </c>
    </row>
    <row r="1038" spans="1:17" hidden="1" outlineLevel="2" collapsed="1" x14ac:dyDescent="0.2">
      <c r="B1038">
        <v>1123</v>
      </c>
      <c r="C1038" t="s">
        <v>15</v>
      </c>
      <c r="D1038">
        <v>2007</v>
      </c>
      <c r="E1038">
        <v>10</v>
      </c>
      <c r="F1038">
        <v>654</v>
      </c>
      <c r="G1038">
        <v>2490.4499999999998</v>
      </c>
      <c r="H1038">
        <v>2926.42</v>
      </c>
      <c r="I1038">
        <v>1120.3599999999999</v>
      </c>
      <c r="J1038">
        <v>12</v>
      </c>
      <c r="K1038">
        <v>600</v>
      </c>
      <c r="L1038">
        <v>26867</v>
      </c>
      <c r="M1038" t="s">
        <v>18</v>
      </c>
      <c r="N1038">
        <v>53182</v>
      </c>
      <c r="O1038">
        <v>332</v>
      </c>
      <c r="P1038">
        <v>38545.58</v>
      </c>
    </row>
    <row r="1039" spans="1:17" hidden="1" outlineLevel="2" x14ac:dyDescent="0.2">
      <c r="B1039">
        <v>1123</v>
      </c>
      <c r="C1039" t="s">
        <v>15</v>
      </c>
      <c r="D1039">
        <v>2007</v>
      </c>
      <c r="E1039">
        <v>11</v>
      </c>
      <c r="F1039">
        <v>444</v>
      </c>
      <c r="G1039">
        <v>1701.83</v>
      </c>
      <c r="H1039">
        <v>1999.75</v>
      </c>
      <c r="I1039">
        <v>726.37</v>
      </c>
      <c r="J1039">
        <v>12</v>
      </c>
      <c r="K1039">
        <v>600</v>
      </c>
      <c r="L1039">
        <v>26867</v>
      </c>
      <c r="M1039" t="s">
        <v>18</v>
      </c>
      <c r="N1039">
        <v>53182</v>
      </c>
      <c r="O1039">
        <v>332</v>
      </c>
      <c r="P1039">
        <v>38545.58</v>
      </c>
      <c r="Q1039">
        <v>2</v>
      </c>
    </row>
    <row r="1040" spans="1:17" hidden="1" outlineLevel="2" x14ac:dyDescent="0.2">
      <c r="B1040">
        <v>1123</v>
      </c>
      <c r="C1040" t="s">
        <v>15</v>
      </c>
      <c r="D1040">
        <v>2007</v>
      </c>
      <c r="E1040">
        <v>12</v>
      </c>
      <c r="F1040">
        <v>293</v>
      </c>
      <c r="G1040">
        <v>1157.6400000000001</v>
      </c>
      <c r="H1040">
        <v>1360.22</v>
      </c>
      <c r="I1040">
        <v>574.76</v>
      </c>
      <c r="J1040">
        <v>12</v>
      </c>
      <c r="K1040">
        <v>600</v>
      </c>
      <c r="L1040">
        <v>26867</v>
      </c>
      <c r="M1040" t="s">
        <v>18</v>
      </c>
      <c r="N1040">
        <v>53182</v>
      </c>
      <c r="O1040">
        <v>332</v>
      </c>
      <c r="P1040">
        <v>38545.58</v>
      </c>
      <c r="Q1040">
        <v>2</v>
      </c>
    </row>
    <row r="1041" spans="1:17" outlineLevel="1" collapsed="1" x14ac:dyDescent="0.2">
      <c r="A1041" s="1" t="s">
        <v>113</v>
      </c>
      <c r="B1041">
        <f>SUBTOTAL(3,B1029:B1040)</f>
        <v>12</v>
      </c>
      <c r="Q1041">
        <v>2</v>
      </c>
    </row>
    <row r="1042" spans="1:17" hidden="1" outlineLevel="2" x14ac:dyDescent="0.2">
      <c r="B1042">
        <v>1179</v>
      </c>
      <c r="C1042" t="s">
        <v>15</v>
      </c>
      <c r="D1042">
        <v>2007</v>
      </c>
      <c r="E1042">
        <v>1</v>
      </c>
      <c r="F1042">
        <v>204</v>
      </c>
      <c r="G1042">
        <v>710.82</v>
      </c>
      <c r="H1042">
        <v>835.23</v>
      </c>
      <c r="I1042">
        <v>356.32</v>
      </c>
      <c r="J1042">
        <v>12</v>
      </c>
      <c r="K1042">
        <v>912</v>
      </c>
      <c r="L1042">
        <v>40120</v>
      </c>
      <c r="M1042" t="s">
        <v>18</v>
      </c>
      <c r="N1042">
        <v>127208</v>
      </c>
      <c r="O1042">
        <v>453.2</v>
      </c>
      <c r="P1042">
        <v>56713.16</v>
      </c>
      <c r="Q1042">
        <v>2</v>
      </c>
    </row>
    <row r="1043" spans="1:17" hidden="1" outlineLevel="2" x14ac:dyDescent="0.2">
      <c r="B1043">
        <v>1179</v>
      </c>
      <c r="C1043" t="s">
        <v>15</v>
      </c>
      <c r="D1043">
        <v>2007</v>
      </c>
      <c r="E1043">
        <v>2</v>
      </c>
      <c r="F1043">
        <v>175</v>
      </c>
      <c r="G1043">
        <v>739.76</v>
      </c>
      <c r="H1043">
        <v>869.15</v>
      </c>
      <c r="I1043">
        <v>374.19</v>
      </c>
      <c r="J1043">
        <v>12</v>
      </c>
      <c r="K1043">
        <v>912</v>
      </c>
      <c r="L1043">
        <v>40120</v>
      </c>
      <c r="M1043" t="s">
        <v>18</v>
      </c>
      <c r="N1043">
        <v>127208</v>
      </c>
      <c r="O1043">
        <v>453.2</v>
      </c>
      <c r="P1043">
        <v>56713.16</v>
      </c>
      <c r="Q1043">
        <v>2</v>
      </c>
    </row>
    <row r="1044" spans="1:17" hidden="1" outlineLevel="2" x14ac:dyDescent="0.2">
      <c r="B1044">
        <v>1179</v>
      </c>
      <c r="C1044" t="s">
        <v>15</v>
      </c>
      <c r="D1044">
        <v>2007</v>
      </c>
      <c r="E1044">
        <v>3</v>
      </c>
      <c r="F1044">
        <v>206</v>
      </c>
      <c r="G1044">
        <v>736.08</v>
      </c>
      <c r="H1044">
        <v>864.93</v>
      </c>
      <c r="I1044">
        <v>295.61</v>
      </c>
      <c r="J1044">
        <v>12</v>
      </c>
      <c r="K1044">
        <v>912</v>
      </c>
      <c r="L1044">
        <v>40120</v>
      </c>
      <c r="M1044" t="s">
        <v>18</v>
      </c>
      <c r="N1044">
        <v>127208</v>
      </c>
      <c r="O1044">
        <v>453.2</v>
      </c>
      <c r="P1044">
        <v>56713.16</v>
      </c>
      <c r="Q1044">
        <v>2</v>
      </c>
    </row>
    <row r="1045" spans="1:17" hidden="1" outlineLevel="2" x14ac:dyDescent="0.2">
      <c r="B1045">
        <v>1179</v>
      </c>
      <c r="C1045" t="s">
        <v>15</v>
      </c>
      <c r="D1045">
        <v>2007</v>
      </c>
      <c r="E1045">
        <v>4</v>
      </c>
      <c r="F1045">
        <v>302</v>
      </c>
      <c r="G1045">
        <v>1160.08</v>
      </c>
      <c r="H1045">
        <v>1363.11</v>
      </c>
      <c r="I1045">
        <v>531.1</v>
      </c>
      <c r="J1045">
        <v>12</v>
      </c>
      <c r="K1045">
        <v>912</v>
      </c>
      <c r="L1045">
        <v>40120</v>
      </c>
      <c r="M1045" t="s">
        <v>18</v>
      </c>
      <c r="N1045">
        <v>127208</v>
      </c>
      <c r="O1045">
        <v>453.2</v>
      </c>
      <c r="P1045">
        <v>56713.16</v>
      </c>
      <c r="Q1045">
        <v>2</v>
      </c>
    </row>
    <row r="1046" spans="1:17" hidden="1" outlineLevel="2" x14ac:dyDescent="0.2">
      <c r="B1046">
        <v>1179</v>
      </c>
      <c r="C1046" t="s">
        <v>15</v>
      </c>
      <c r="D1046">
        <v>2007</v>
      </c>
      <c r="E1046">
        <v>5</v>
      </c>
      <c r="F1046">
        <v>416</v>
      </c>
      <c r="G1046">
        <v>1666.63</v>
      </c>
      <c r="H1046">
        <v>1958.27</v>
      </c>
      <c r="I1046">
        <v>698.84</v>
      </c>
      <c r="J1046">
        <v>12</v>
      </c>
      <c r="K1046">
        <v>912</v>
      </c>
      <c r="L1046">
        <v>40120</v>
      </c>
      <c r="M1046" t="s">
        <v>18</v>
      </c>
      <c r="N1046">
        <v>127208</v>
      </c>
      <c r="O1046">
        <v>453.2</v>
      </c>
      <c r="P1046">
        <v>56713.16</v>
      </c>
      <c r="Q1046">
        <v>2</v>
      </c>
    </row>
    <row r="1047" spans="1:17" hidden="1" outlineLevel="2" x14ac:dyDescent="0.2">
      <c r="B1047">
        <v>1179</v>
      </c>
      <c r="C1047" t="s">
        <v>15</v>
      </c>
      <c r="D1047">
        <v>2007</v>
      </c>
      <c r="E1047">
        <v>6</v>
      </c>
      <c r="F1047">
        <v>430</v>
      </c>
      <c r="G1047">
        <v>1697.44</v>
      </c>
      <c r="H1047">
        <v>1994.6</v>
      </c>
      <c r="I1047">
        <v>815.77</v>
      </c>
      <c r="J1047">
        <v>12</v>
      </c>
      <c r="K1047">
        <v>912</v>
      </c>
      <c r="L1047">
        <v>40120</v>
      </c>
      <c r="M1047" t="s">
        <v>18</v>
      </c>
      <c r="N1047">
        <v>127208</v>
      </c>
      <c r="O1047">
        <v>453.2</v>
      </c>
      <c r="P1047">
        <v>56713.16</v>
      </c>
      <c r="Q1047">
        <v>2</v>
      </c>
    </row>
    <row r="1048" spans="1:17" hidden="1" outlineLevel="2" x14ac:dyDescent="0.2">
      <c r="B1048">
        <v>1179</v>
      </c>
      <c r="C1048" t="s">
        <v>15</v>
      </c>
      <c r="D1048">
        <v>2007</v>
      </c>
      <c r="E1048">
        <v>7</v>
      </c>
      <c r="F1048">
        <v>290</v>
      </c>
      <c r="G1048">
        <v>1284.72</v>
      </c>
      <c r="H1048">
        <v>1509.5</v>
      </c>
      <c r="I1048">
        <v>587.54999999999995</v>
      </c>
      <c r="J1048">
        <v>12</v>
      </c>
      <c r="K1048">
        <v>912</v>
      </c>
      <c r="L1048">
        <v>40120</v>
      </c>
      <c r="M1048" t="s">
        <v>18</v>
      </c>
      <c r="N1048">
        <v>127208</v>
      </c>
      <c r="O1048">
        <v>453.2</v>
      </c>
      <c r="P1048">
        <v>56713.16</v>
      </c>
      <c r="Q1048">
        <v>2</v>
      </c>
    </row>
    <row r="1049" spans="1:17" hidden="1" outlineLevel="2" x14ac:dyDescent="0.2">
      <c r="B1049">
        <v>1179</v>
      </c>
      <c r="C1049" t="s">
        <v>15</v>
      </c>
      <c r="D1049">
        <v>2007</v>
      </c>
      <c r="E1049">
        <v>8</v>
      </c>
      <c r="F1049">
        <v>404</v>
      </c>
      <c r="G1049">
        <v>1516.64</v>
      </c>
      <c r="H1049">
        <v>1782.03</v>
      </c>
      <c r="I1049">
        <v>579.36</v>
      </c>
      <c r="J1049">
        <v>12</v>
      </c>
      <c r="K1049">
        <v>912</v>
      </c>
      <c r="L1049">
        <v>40120</v>
      </c>
      <c r="M1049" t="s">
        <v>18</v>
      </c>
      <c r="N1049">
        <v>127208</v>
      </c>
      <c r="O1049">
        <v>453.2</v>
      </c>
      <c r="P1049">
        <v>56713.16</v>
      </c>
      <c r="Q1049">
        <v>2</v>
      </c>
    </row>
    <row r="1050" spans="1:17" hidden="1" outlineLevel="2" x14ac:dyDescent="0.2">
      <c r="B1050">
        <v>1179</v>
      </c>
      <c r="C1050" t="s">
        <v>15</v>
      </c>
      <c r="D1050">
        <v>2007</v>
      </c>
      <c r="E1050">
        <v>9</v>
      </c>
      <c r="F1050">
        <v>487</v>
      </c>
      <c r="G1050">
        <v>1723.76</v>
      </c>
      <c r="H1050">
        <v>2025.46</v>
      </c>
      <c r="I1050">
        <v>563.39</v>
      </c>
      <c r="J1050">
        <v>12</v>
      </c>
      <c r="K1050">
        <v>912</v>
      </c>
      <c r="L1050">
        <v>40120</v>
      </c>
      <c r="M1050" t="s">
        <v>18</v>
      </c>
      <c r="N1050">
        <v>127208</v>
      </c>
      <c r="O1050">
        <v>453.2</v>
      </c>
      <c r="P1050">
        <v>56713.16</v>
      </c>
      <c r="Q1050">
        <v>2</v>
      </c>
    </row>
    <row r="1051" spans="1:17" hidden="1" outlineLevel="2" collapsed="1" x14ac:dyDescent="0.2">
      <c r="B1051">
        <v>1179</v>
      </c>
      <c r="C1051" t="s">
        <v>15</v>
      </c>
      <c r="D1051">
        <v>2007</v>
      </c>
      <c r="E1051">
        <v>10</v>
      </c>
      <c r="F1051">
        <v>941</v>
      </c>
      <c r="G1051">
        <v>3372.87</v>
      </c>
      <c r="H1051">
        <v>3963.17</v>
      </c>
      <c r="I1051">
        <v>1111.43</v>
      </c>
      <c r="J1051">
        <v>12</v>
      </c>
      <c r="K1051">
        <v>912</v>
      </c>
      <c r="L1051">
        <v>40120</v>
      </c>
      <c r="M1051" t="s">
        <v>18</v>
      </c>
      <c r="N1051">
        <v>127208</v>
      </c>
      <c r="O1051">
        <v>453.2</v>
      </c>
      <c r="P1051">
        <v>56713.16</v>
      </c>
    </row>
    <row r="1052" spans="1:17" hidden="1" outlineLevel="2" x14ac:dyDescent="0.2">
      <c r="B1052">
        <v>1179</v>
      </c>
      <c r="C1052" t="s">
        <v>15</v>
      </c>
      <c r="D1052">
        <v>2007</v>
      </c>
      <c r="E1052">
        <v>11</v>
      </c>
      <c r="F1052">
        <v>713</v>
      </c>
      <c r="G1052">
        <v>2615.0500000000002</v>
      </c>
      <c r="H1052">
        <v>3072.87</v>
      </c>
      <c r="I1052">
        <v>857.51</v>
      </c>
      <c r="J1052">
        <v>12</v>
      </c>
      <c r="K1052">
        <v>912</v>
      </c>
      <c r="L1052">
        <v>40120</v>
      </c>
      <c r="M1052" t="s">
        <v>18</v>
      </c>
      <c r="N1052">
        <v>127208</v>
      </c>
      <c r="O1052">
        <v>453.2</v>
      </c>
      <c r="P1052">
        <v>56713.16</v>
      </c>
      <c r="Q1052">
        <v>3</v>
      </c>
    </row>
    <row r="1053" spans="1:17" hidden="1" outlineLevel="2" x14ac:dyDescent="0.2">
      <c r="B1053">
        <v>1179</v>
      </c>
      <c r="C1053" t="s">
        <v>15</v>
      </c>
      <c r="D1053">
        <v>2007</v>
      </c>
      <c r="E1053">
        <v>12</v>
      </c>
      <c r="F1053">
        <v>387</v>
      </c>
      <c r="G1053">
        <v>1400.74</v>
      </c>
      <c r="H1053">
        <v>1645.95</v>
      </c>
      <c r="I1053">
        <v>498.94</v>
      </c>
      <c r="J1053">
        <v>12</v>
      </c>
      <c r="K1053">
        <v>912</v>
      </c>
      <c r="L1053">
        <v>40120</v>
      </c>
      <c r="M1053" t="s">
        <v>18</v>
      </c>
      <c r="N1053">
        <v>127208</v>
      </c>
      <c r="O1053">
        <v>453.2</v>
      </c>
      <c r="P1053">
        <v>56713.16</v>
      </c>
      <c r="Q1053">
        <v>3</v>
      </c>
    </row>
    <row r="1054" spans="1:17" outlineLevel="1" collapsed="1" x14ac:dyDescent="0.2">
      <c r="A1054" s="1" t="s">
        <v>116</v>
      </c>
      <c r="B1054">
        <f>SUBTOTAL(3,B1042:B1053)</f>
        <v>12</v>
      </c>
      <c r="Q1054">
        <v>3</v>
      </c>
    </row>
    <row r="1055" spans="1:17" hidden="1" outlineLevel="2" x14ac:dyDescent="0.2">
      <c r="B1055">
        <v>1187</v>
      </c>
      <c r="C1055" t="s">
        <v>15</v>
      </c>
      <c r="D1055">
        <v>2007</v>
      </c>
      <c r="E1055">
        <v>1</v>
      </c>
      <c r="F1055">
        <v>38</v>
      </c>
      <c r="G1055">
        <v>179.06</v>
      </c>
      <c r="H1055">
        <v>210.38</v>
      </c>
      <c r="I1055">
        <v>108.23</v>
      </c>
      <c r="J1055">
        <v>6</v>
      </c>
      <c r="K1055">
        <v>298</v>
      </c>
      <c r="L1055">
        <v>9880</v>
      </c>
      <c r="M1055" t="s">
        <v>18</v>
      </c>
      <c r="N1055">
        <v>27405</v>
      </c>
      <c r="O1055">
        <v>169</v>
      </c>
      <c r="P1055">
        <v>15064.58</v>
      </c>
      <c r="Q1055">
        <v>3</v>
      </c>
    </row>
    <row r="1056" spans="1:17" hidden="1" outlineLevel="2" x14ac:dyDescent="0.2">
      <c r="B1056">
        <v>1187</v>
      </c>
      <c r="C1056" t="s">
        <v>15</v>
      </c>
      <c r="D1056">
        <v>2007</v>
      </c>
      <c r="E1056">
        <v>2</v>
      </c>
      <c r="F1056">
        <v>43</v>
      </c>
      <c r="G1056">
        <v>188.18</v>
      </c>
      <c r="H1056">
        <v>221.12</v>
      </c>
      <c r="I1056">
        <v>123.23</v>
      </c>
      <c r="J1056">
        <v>6</v>
      </c>
      <c r="K1056">
        <v>298</v>
      </c>
      <c r="L1056">
        <v>9880</v>
      </c>
      <c r="M1056" t="s">
        <v>18</v>
      </c>
      <c r="N1056">
        <v>27405</v>
      </c>
      <c r="O1056">
        <v>169</v>
      </c>
      <c r="P1056">
        <v>15064.58</v>
      </c>
      <c r="Q1056">
        <v>3</v>
      </c>
    </row>
    <row r="1057" spans="1:17" hidden="1" outlineLevel="2" x14ac:dyDescent="0.2">
      <c r="B1057">
        <v>1187</v>
      </c>
      <c r="C1057" t="s">
        <v>15</v>
      </c>
      <c r="D1057">
        <v>2007</v>
      </c>
      <c r="E1057">
        <v>3</v>
      </c>
      <c r="F1057">
        <v>46</v>
      </c>
      <c r="G1057">
        <v>232.91</v>
      </c>
      <c r="H1057">
        <v>273.74</v>
      </c>
      <c r="I1057">
        <v>133.65</v>
      </c>
      <c r="J1057">
        <v>6</v>
      </c>
      <c r="K1057">
        <v>298</v>
      </c>
      <c r="L1057">
        <v>9880</v>
      </c>
      <c r="M1057" t="s">
        <v>18</v>
      </c>
      <c r="N1057">
        <v>27405</v>
      </c>
      <c r="O1057">
        <v>169</v>
      </c>
      <c r="P1057">
        <v>15064.58</v>
      </c>
      <c r="Q1057">
        <v>3</v>
      </c>
    </row>
    <row r="1058" spans="1:17" hidden="1" outlineLevel="2" x14ac:dyDescent="0.2">
      <c r="B1058">
        <v>1187</v>
      </c>
      <c r="C1058" t="s">
        <v>15</v>
      </c>
      <c r="D1058">
        <v>2007</v>
      </c>
      <c r="E1058">
        <v>4</v>
      </c>
      <c r="F1058">
        <v>61</v>
      </c>
      <c r="G1058">
        <v>310.58999999999997</v>
      </c>
      <c r="H1058">
        <v>364.91</v>
      </c>
      <c r="I1058">
        <v>162.28</v>
      </c>
      <c r="J1058">
        <v>6</v>
      </c>
      <c r="K1058">
        <v>298</v>
      </c>
      <c r="L1058">
        <v>9880</v>
      </c>
      <c r="M1058" t="s">
        <v>18</v>
      </c>
      <c r="N1058">
        <v>27405</v>
      </c>
      <c r="O1058">
        <v>169</v>
      </c>
      <c r="P1058">
        <v>15064.58</v>
      </c>
      <c r="Q1058">
        <v>3</v>
      </c>
    </row>
    <row r="1059" spans="1:17" hidden="1" outlineLevel="2" x14ac:dyDescent="0.2">
      <c r="B1059">
        <v>1187</v>
      </c>
      <c r="C1059" t="s">
        <v>15</v>
      </c>
      <c r="D1059">
        <v>2007</v>
      </c>
      <c r="E1059">
        <v>5</v>
      </c>
      <c r="F1059">
        <v>98</v>
      </c>
      <c r="G1059">
        <v>388.61</v>
      </c>
      <c r="H1059">
        <v>456.61</v>
      </c>
      <c r="I1059">
        <v>220.06</v>
      </c>
      <c r="J1059">
        <v>6</v>
      </c>
      <c r="K1059">
        <v>298</v>
      </c>
      <c r="L1059">
        <v>9880</v>
      </c>
      <c r="M1059" t="s">
        <v>18</v>
      </c>
      <c r="N1059">
        <v>27405</v>
      </c>
      <c r="O1059">
        <v>169</v>
      </c>
      <c r="P1059">
        <v>15064.58</v>
      </c>
      <c r="Q1059">
        <v>3</v>
      </c>
    </row>
    <row r="1060" spans="1:17" hidden="1" outlineLevel="2" x14ac:dyDescent="0.2">
      <c r="B1060">
        <v>1187</v>
      </c>
      <c r="C1060" t="s">
        <v>15</v>
      </c>
      <c r="D1060">
        <v>2007</v>
      </c>
      <c r="E1060">
        <v>6</v>
      </c>
      <c r="F1060">
        <v>132</v>
      </c>
      <c r="G1060">
        <v>667.74</v>
      </c>
      <c r="H1060">
        <v>784.61</v>
      </c>
      <c r="I1060">
        <v>366.51</v>
      </c>
      <c r="J1060">
        <v>6</v>
      </c>
      <c r="K1060">
        <v>298</v>
      </c>
      <c r="L1060">
        <v>9880</v>
      </c>
      <c r="M1060" t="s">
        <v>18</v>
      </c>
      <c r="N1060">
        <v>27405</v>
      </c>
      <c r="O1060">
        <v>169</v>
      </c>
      <c r="P1060">
        <v>15064.58</v>
      </c>
      <c r="Q1060">
        <v>3</v>
      </c>
    </row>
    <row r="1061" spans="1:17" hidden="1" outlineLevel="2" x14ac:dyDescent="0.2">
      <c r="B1061">
        <v>1187</v>
      </c>
      <c r="C1061" t="s">
        <v>15</v>
      </c>
      <c r="D1061">
        <v>2007</v>
      </c>
      <c r="E1061">
        <v>7</v>
      </c>
      <c r="F1061">
        <v>98</v>
      </c>
      <c r="G1061">
        <v>366.69</v>
      </c>
      <c r="H1061">
        <v>430.83</v>
      </c>
      <c r="I1061">
        <v>206.28</v>
      </c>
      <c r="J1061">
        <v>6</v>
      </c>
      <c r="K1061">
        <v>298</v>
      </c>
      <c r="L1061">
        <v>9880</v>
      </c>
      <c r="M1061" t="s">
        <v>18</v>
      </c>
      <c r="N1061">
        <v>27405</v>
      </c>
      <c r="O1061">
        <v>169</v>
      </c>
      <c r="P1061">
        <v>15064.58</v>
      </c>
      <c r="Q1061">
        <v>3</v>
      </c>
    </row>
    <row r="1062" spans="1:17" hidden="1" outlineLevel="2" x14ac:dyDescent="0.2">
      <c r="B1062">
        <v>1187</v>
      </c>
      <c r="C1062" t="s">
        <v>15</v>
      </c>
      <c r="D1062">
        <v>2007</v>
      </c>
      <c r="E1062">
        <v>8</v>
      </c>
      <c r="F1062">
        <v>120</v>
      </c>
      <c r="G1062">
        <v>508.02</v>
      </c>
      <c r="H1062">
        <v>596.94000000000005</v>
      </c>
      <c r="I1062">
        <v>297.25</v>
      </c>
      <c r="J1062">
        <v>6</v>
      </c>
      <c r="K1062">
        <v>298</v>
      </c>
      <c r="L1062">
        <v>9880</v>
      </c>
      <c r="M1062" t="s">
        <v>18</v>
      </c>
      <c r="N1062">
        <v>27405</v>
      </c>
      <c r="O1062">
        <v>169</v>
      </c>
      <c r="P1062">
        <v>15064.58</v>
      </c>
      <c r="Q1062">
        <v>3</v>
      </c>
    </row>
    <row r="1063" spans="1:17" hidden="1" outlineLevel="2" x14ac:dyDescent="0.2">
      <c r="B1063">
        <v>1187</v>
      </c>
      <c r="C1063" t="s">
        <v>15</v>
      </c>
      <c r="D1063">
        <v>2007</v>
      </c>
      <c r="E1063">
        <v>9</v>
      </c>
      <c r="F1063">
        <v>137</v>
      </c>
      <c r="G1063">
        <v>526.71</v>
      </c>
      <c r="H1063">
        <v>618.89</v>
      </c>
      <c r="I1063">
        <v>243.84</v>
      </c>
      <c r="J1063">
        <v>6</v>
      </c>
      <c r="K1063">
        <v>298</v>
      </c>
      <c r="L1063">
        <v>9880</v>
      </c>
      <c r="M1063" t="s">
        <v>18</v>
      </c>
      <c r="N1063">
        <v>27405</v>
      </c>
      <c r="O1063">
        <v>169</v>
      </c>
      <c r="P1063">
        <v>15064.58</v>
      </c>
      <c r="Q1063">
        <v>3</v>
      </c>
    </row>
    <row r="1064" spans="1:17" hidden="1" outlineLevel="2" collapsed="1" x14ac:dyDescent="0.2">
      <c r="B1064">
        <v>1187</v>
      </c>
      <c r="C1064" t="s">
        <v>15</v>
      </c>
      <c r="D1064">
        <v>2007</v>
      </c>
      <c r="E1064">
        <v>10</v>
      </c>
      <c r="F1064">
        <v>417</v>
      </c>
      <c r="G1064">
        <v>1570.21</v>
      </c>
      <c r="H1064">
        <v>1845.13</v>
      </c>
      <c r="I1064">
        <v>839</v>
      </c>
      <c r="J1064">
        <v>6</v>
      </c>
      <c r="K1064">
        <v>298</v>
      </c>
      <c r="L1064">
        <v>9880</v>
      </c>
      <c r="M1064" t="s">
        <v>18</v>
      </c>
      <c r="N1064">
        <v>27405</v>
      </c>
      <c r="O1064">
        <v>169</v>
      </c>
      <c r="P1064">
        <v>15064.58</v>
      </c>
    </row>
    <row r="1065" spans="1:17" hidden="1" outlineLevel="2" x14ac:dyDescent="0.2">
      <c r="B1065">
        <v>1187</v>
      </c>
      <c r="C1065" t="s">
        <v>15</v>
      </c>
      <c r="D1065">
        <v>2007</v>
      </c>
      <c r="E1065">
        <v>11</v>
      </c>
      <c r="F1065">
        <v>195</v>
      </c>
      <c r="G1065">
        <v>784.89</v>
      </c>
      <c r="H1065">
        <v>922.29</v>
      </c>
      <c r="I1065">
        <v>441.34</v>
      </c>
      <c r="J1065">
        <v>6</v>
      </c>
      <c r="K1065">
        <v>298</v>
      </c>
      <c r="L1065">
        <v>9880</v>
      </c>
      <c r="M1065" t="s">
        <v>18</v>
      </c>
      <c r="N1065">
        <v>27405</v>
      </c>
      <c r="O1065">
        <v>169</v>
      </c>
      <c r="P1065">
        <v>15064.58</v>
      </c>
      <c r="Q1065">
        <v>3</v>
      </c>
    </row>
    <row r="1066" spans="1:17" hidden="1" outlineLevel="2" x14ac:dyDescent="0.2">
      <c r="B1066">
        <v>1187</v>
      </c>
      <c r="C1066" t="s">
        <v>15</v>
      </c>
      <c r="D1066">
        <v>2007</v>
      </c>
      <c r="E1066">
        <v>12</v>
      </c>
      <c r="F1066">
        <v>98</v>
      </c>
      <c r="G1066">
        <v>376.09</v>
      </c>
      <c r="H1066">
        <v>441.86</v>
      </c>
      <c r="I1066">
        <v>179.47</v>
      </c>
      <c r="J1066">
        <v>6</v>
      </c>
      <c r="K1066">
        <v>298</v>
      </c>
      <c r="L1066">
        <v>9880</v>
      </c>
      <c r="M1066" t="s">
        <v>18</v>
      </c>
      <c r="N1066">
        <v>27405</v>
      </c>
      <c r="O1066">
        <v>169</v>
      </c>
      <c r="P1066">
        <v>15064.58</v>
      </c>
      <c r="Q1066">
        <v>3</v>
      </c>
    </row>
    <row r="1067" spans="1:17" outlineLevel="1" collapsed="1" x14ac:dyDescent="0.2">
      <c r="A1067" s="1" t="s">
        <v>119</v>
      </c>
      <c r="B1067">
        <f>SUBTOTAL(3,B1055:B1066)</f>
        <v>12</v>
      </c>
      <c r="Q1067">
        <v>3</v>
      </c>
    </row>
    <row r="1068" spans="1:17" hidden="1" outlineLevel="2" x14ac:dyDescent="0.2">
      <c r="B1068">
        <v>1238</v>
      </c>
      <c r="C1068" t="s">
        <v>15</v>
      </c>
      <c r="D1068">
        <v>2007</v>
      </c>
      <c r="E1068">
        <v>1</v>
      </c>
      <c r="F1068">
        <v>153</v>
      </c>
      <c r="G1068">
        <v>519.04999999999995</v>
      </c>
      <c r="H1068">
        <v>609.89</v>
      </c>
      <c r="I1068">
        <v>292.44</v>
      </c>
      <c r="J1068">
        <v>16</v>
      </c>
      <c r="K1068">
        <v>1177</v>
      </c>
      <c r="L1068">
        <v>39486</v>
      </c>
      <c r="M1068" t="s">
        <v>18</v>
      </c>
      <c r="N1068">
        <v>130520</v>
      </c>
      <c r="O1068">
        <v>505.7</v>
      </c>
      <c r="P1068">
        <v>54189.785000000003</v>
      </c>
      <c r="Q1068">
        <v>3</v>
      </c>
    </row>
    <row r="1069" spans="1:17" hidden="1" outlineLevel="2" x14ac:dyDescent="0.2">
      <c r="B1069">
        <v>1238</v>
      </c>
      <c r="C1069" t="s">
        <v>15</v>
      </c>
      <c r="D1069">
        <v>2007</v>
      </c>
      <c r="E1069">
        <v>2</v>
      </c>
      <c r="F1069">
        <v>152</v>
      </c>
      <c r="G1069">
        <v>662.93</v>
      </c>
      <c r="H1069">
        <v>779.09</v>
      </c>
      <c r="I1069">
        <v>268.08999999999997</v>
      </c>
      <c r="J1069">
        <v>16</v>
      </c>
      <c r="K1069">
        <v>1177</v>
      </c>
      <c r="L1069">
        <v>39486</v>
      </c>
      <c r="M1069" t="s">
        <v>18</v>
      </c>
      <c r="N1069">
        <v>130520</v>
      </c>
      <c r="O1069">
        <v>505.7</v>
      </c>
      <c r="P1069">
        <v>54189.785000000003</v>
      </c>
      <c r="Q1069">
        <v>3</v>
      </c>
    </row>
    <row r="1070" spans="1:17" hidden="1" outlineLevel="2" x14ac:dyDescent="0.2">
      <c r="B1070">
        <v>1238</v>
      </c>
      <c r="C1070" t="s">
        <v>15</v>
      </c>
      <c r="D1070">
        <v>2007</v>
      </c>
      <c r="E1070">
        <v>3</v>
      </c>
      <c r="F1070">
        <v>149</v>
      </c>
      <c r="G1070">
        <v>525.58000000000004</v>
      </c>
      <c r="H1070">
        <v>617.62</v>
      </c>
      <c r="I1070">
        <v>228.93</v>
      </c>
      <c r="J1070">
        <v>16</v>
      </c>
      <c r="K1070">
        <v>1177</v>
      </c>
      <c r="L1070">
        <v>39486</v>
      </c>
      <c r="M1070" t="s">
        <v>18</v>
      </c>
      <c r="N1070">
        <v>130520</v>
      </c>
      <c r="O1070">
        <v>505.7</v>
      </c>
      <c r="P1070">
        <v>54189.785000000003</v>
      </c>
      <c r="Q1070">
        <v>3</v>
      </c>
    </row>
    <row r="1071" spans="1:17" hidden="1" outlineLevel="2" x14ac:dyDescent="0.2">
      <c r="B1071">
        <v>1238</v>
      </c>
      <c r="C1071" t="s">
        <v>15</v>
      </c>
      <c r="D1071">
        <v>2007</v>
      </c>
      <c r="E1071">
        <v>4</v>
      </c>
      <c r="F1071">
        <v>224</v>
      </c>
      <c r="G1071">
        <v>943</v>
      </c>
      <c r="H1071">
        <v>1108.05</v>
      </c>
      <c r="I1071">
        <v>447.27</v>
      </c>
      <c r="J1071">
        <v>16</v>
      </c>
      <c r="K1071">
        <v>1177</v>
      </c>
      <c r="L1071">
        <v>39486</v>
      </c>
      <c r="M1071" t="s">
        <v>18</v>
      </c>
      <c r="N1071">
        <v>130520</v>
      </c>
      <c r="O1071">
        <v>505.7</v>
      </c>
      <c r="P1071">
        <v>54189.785000000003</v>
      </c>
      <c r="Q1071">
        <v>3</v>
      </c>
    </row>
    <row r="1072" spans="1:17" hidden="1" outlineLevel="2" x14ac:dyDescent="0.2">
      <c r="B1072">
        <v>1238</v>
      </c>
      <c r="C1072" t="s">
        <v>15</v>
      </c>
      <c r="D1072">
        <v>2007</v>
      </c>
      <c r="E1072">
        <v>5</v>
      </c>
      <c r="F1072">
        <v>284</v>
      </c>
      <c r="G1072">
        <v>1129.3399999999999</v>
      </c>
      <c r="H1072">
        <v>1326.86</v>
      </c>
      <c r="I1072">
        <v>520.23</v>
      </c>
      <c r="J1072">
        <v>16</v>
      </c>
      <c r="K1072">
        <v>1177</v>
      </c>
      <c r="L1072">
        <v>39486</v>
      </c>
      <c r="M1072" t="s">
        <v>18</v>
      </c>
      <c r="N1072">
        <v>130520</v>
      </c>
      <c r="O1072">
        <v>505.7</v>
      </c>
      <c r="P1072">
        <v>54189.785000000003</v>
      </c>
      <c r="Q1072">
        <v>3</v>
      </c>
    </row>
    <row r="1073" spans="1:17" hidden="1" outlineLevel="2" x14ac:dyDescent="0.2">
      <c r="B1073">
        <v>1238</v>
      </c>
      <c r="C1073" t="s">
        <v>15</v>
      </c>
      <c r="D1073">
        <v>2007</v>
      </c>
      <c r="E1073">
        <v>6</v>
      </c>
      <c r="F1073">
        <v>332</v>
      </c>
      <c r="G1073">
        <v>1320.67</v>
      </c>
      <c r="H1073">
        <v>1551.9</v>
      </c>
      <c r="I1073">
        <v>604.01</v>
      </c>
      <c r="J1073">
        <v>16</v>
      </c>
      <c r="K1073">
        <v>1177</v>
      </c>
      <c r="L1073">
        <v>39486</v>
      </c>
      <c r="M1073" t="s">
        <v>18</v>
      </c>
      <c r="N1073">
        <v>130520</v>
      </c>
      <c r="O1073">
        <v>505.7</v>
      </c>
      <c r="P1073">
        <v>54189.785000000003</v>
      </c>
      <c r="Q1073">
        <v>3</v>
      </c>
    </row>
    <row r="1074" spans="1:17" hidden="1" outlineLevel="2" x14ac:dyDescent="0.2">
      <c r="B1074">
        <v>1238</v>
      </c>
      <c r="C1074" t="s">
        <v>15</v>
      </c>
      <c r="D1074">
        <v>2007</v>
      </c>
      <c r="E1074">
        <v>7</v>
      </c>
      <c r="F1074">
        <v>311</v>
      </c>
      <c r="G1074">
        <v>1166.3800000000001</v>
      </c>
      <c r="H1074">
        <v>1370.72</v>
      </c>
      <c r="I1074">
        <v>631.38</v>
      </c>
      <c r="J1074">
        <v>16</v>
      </c>
      <c r="K1074">
        <v>1177</v>
      </c>
      <c r="L1074">
        <v>39486</v>
      </c>
      <c r="M1074" t="s">
        <v>18</v>
      </c>
      <c r="N1074">
        <v>130520</v>
      </c>
      <c r="O1074">
        <v>505.7</v>
      </c>
      <c r="P1074">
        <v>54189.785000000003</v>
      </c>
      <c r="Q1074">
        <v>3</v>
      </c>
    </row>
    <row r="1075" spans="1:17" hidden="1" outlineLevel="2" x14ac:dyDescent="0.2">
      <c r="B1075">
        <v>1238</v>
      </c>
      <c r="C1075" t="s">
        <v>15</v>
      </c>
      <c r="D1075">
        <v>2007</v>
      </c>
      <c r="E1075">
        <v>8</v>
      </c>
      <c r="F1075">
        <v>383</v>
      </c>
      <c r="G1075">
        <v>1471.82</v>
      </c>
      <c r="H1075">
        <v>1729.4</v>
      </c>
      <c r="I1075">
        <v>597.91999999999996</v>
      </c>
      <c r="J1075">
        <v>16</v>
      </c>
      <c r="K1075">
        <v>1177</v>
      </c>
      <c r="L1075">
        <v>39486</v>
      </c>
      <c r="M1075" t="s">
        <v>18</v>
      </c>
      <c r="N1075">
        <v>130520</v>
      </c>
      <c r="O1075">
        <v>505.7</v>
      </c>
      <c r="P1075">
        <v>54189.785000000003</v>
      </c>
      <c r="Q1075">
        <v>3</v>
      </c>
    </row>
    <row r="1076" spans="1:17" hidden="1" outlineLevel="2" x14ac:dyDescent="0.2">
      <c r="B1076">
        <v>1238</v>
      </c>
      <c r="C1076" t="s">
        <v>15</v>
      </c>
      <c r="D1076">
        <v>2007</v>
      </c>
      <c r="E1076">
        <v>9</v>
      </c>
      <c r="F1076">
        <v>397</v>
      </c>
      <c r="G1076">
        <v>1431.5</v>
      </c>
      <c r="H1076">
        <v>1682.06</v>
      </c>
      <c r="I1076">
        <v>608.83000000000004</v>
      </c>
      <c r="J1076">
        <v>16</v>
      </c>
      <c r="K1076">
        <v>1177</v>
      </c>
      <c r="L1076">
        <v>39486</v>
      </c>
      <c r="M1076" t="s">
        <v>18</v>
      </c>
      <c r="N1076">
        <v>130520</v>
      </c>
      <c r="O1076">
        <v>505.7</v>
      </c>
      <c r="P1076">
        <v>54189.785000000003</v>
      </c>
      <c r="Q1076">
        <v>3</v>
      </c>
    </row>
    <row r="1077" spans="1:17" hidden="1" outlineLevel="2" collapsed="1" x14ac:dyDescent="0.2">
      <c r="B1077">
        <v>1238</v>
      </c>
      <c r="C1077" t="s">
        <v>15</v>
      </c>
      <c r="D1077">
        <v>2007</v>
      </c>
      <c r="E1077">
        <v>10</v>
      </c>
      <c r="F1077">
        <v>820</v>
      </c>
      <c r="G1077">
        <v>2864.52</v>
      </c>
      <c r="H1077">
        <v>3365.81</v>
      </c>
      <c r="I1077">
        <v>1101.3900000000001</v>
      </c>
      <c r="J1077">
        <v>16</v>
      </c>
      <c r="K1077">
        <v>1177</v>
      </c>
      <c r="L1077">
        <v>39486</v>
      </c>
      <c r="M1077" t="s">
        <v>18</v>
      </c>
      <c r="N1077">
        <v>130520</v>
      </c>
      <c r="O1077">
        <v>505.7</v>
      </c>
      <c r="P1077">
        <v>54189.785000000003</v>
      </c>
    </row>
    <row r="1078" spans="1:17" hidden="1" outlineLevel="2" x14ac:dyDescent="0.2">
      <c r="B1078">
        <v>1238</v>
      </c>
      <c r="C1078" t="s">
        <v>15</v>
      </c>
      <c r="D1078">
        <v>2007</v>
      </c>
      <c r="E1078">
        <v>11</v>
      </c>
      <c r="F1078">
        <v>612</v>
      </c>
      <c r="G1078">
        <v>2454.6799999999998</v>
      </c>
      <c r="H1078">
        <v>2884.45</v>
      </c>
      <c r="I1078">
        <v>891.35</v>
      </c>
      <c r="J1078">
        <v>16</v>
      </c>
      <c r="K1078">
        <v>1177</v>
      </c>
      <c r="L1078">
        <v>39486</v>
      </c>
      <c r="M1078" t="s">
        <v>18</v>
      </c>
      <c r="N1078">
        <v>130520</v>
      </c>
      <c r="O1078">
        <v>505.7</v>
      </c>
      <c r="P1078">
        <v>54189.785000000003</v>
      </c>
      <c r="Q1078">
        <v>2</v>
      </c>
    </row>
    <row r="1079" spans="1:17" hidden="1" outlineLevel="2" x14ac:dyDescent="0.2">
      <c r="B1079">
        <v>1238</v>
      </c>
      <c r="C1079" t="s">
        <v>15</v>
      </c>
      <c r="D1079">
        <v>2007</v>
      </c>
      <c r="E1079">
        <v>12</v>
      </c>
      <c r="F1079">
        <v>397</v>
      </c>
      <c r="G1079">
        <v>1454.07</v>
      </c>
      <c r="H1079">
        <v>1708.64</v>
      </c>
      <c r="I1079">
        <v>491.31</v>
      </c>
      <c r="J1079">
        <v>16</v>
      </c>
      <c r="K1079">
        <v>1177</v>
      </c>
      <c r="L1079">
        <v>39486</v>
      </c>
      <c r="M1079" t="s">
        <v>18</v>
      </c>
      <c r="N1079">
        <v>130520</v>
      </c>
      <c r="O1079">
        <v>505.7</v>
      </c>
      <c r="P1079">
        <v>54189.785000000003</v>
      </c>
      <c r="Q1079">
        <v>2</v>
      </c>
    </row>
    <row r="1080" spans="1:17" outlineLevel="1" collapsed="1" x14ac:dyDescent="0.2">
      <c r="A1080" s="1" t="s">
        <v>120</v>
      </c>
      <c r="B1080">
        <f>SUBTOTAL(3,B1068:B1079)</f>
        <v>12</v>
      </c>
      <c r="Q1080">
        <v>2</v>
      </c>
    </row>
    <row r="1081" spans="1:17" hidden="1" outlineLevel="2" x14ac:dyDescent="0.2">
      <c r="B1081">
        <v>1262</v>
      </c>
      <c r="C1081" t="s">
        <v>15</v>
      </c>
      <c r="D1081">
        <v>2007</v>
      </c>
      <c r="E1081">
        <v>1</v>
      </c>
      <c r="F1081">
        <v>12</v>
      </c>
      <c r="G1081">
        <v>46.51</v>
      </c>
      <c r="H1081">
        <v>54.65</v>
      </c>
      <c r="I1081">
        <v>16.88</v>
      </c>
      <c r="J1081">
        <v>4</v>
      </c>
      <c r="K1081">
        <v>261</v>
      </c>
      <c r="L1081">
        <v>13046</v>
      </c>
      <c r="M1081" t="s">
        <v>18</v>
      </c>
      <c r="N1081">
        <v>79018</v>
      </c>
      <c r="O1081">
        <v>156.19999999999999</v>
      </c>
      <c r="P1081">
        <v>14025.96</v>
      </c>
      <c r="Q1081">
        <v>2</v>
      </c>
    </row>
    <row r="1082" spans="1:17" hidden="1" outlineLevel="2" x14ac:dyDescent="0.2">
      <c r="B1082">
        <v>1262</v>
      </c>
      <c r="C1082" t="s">
        <v>15</v>
      </c>
      <c r="D1082">
        <v>2007</v>
      </c>
      <c r="E1082">
        <v>2</v>
      </c>
      <c r="F1082">
        <v>36</v>
      </c>
      <c r="G1082">
        <v>174.26</v>
      </c>
      <c r="H1082">
        <v>204.76</v>
      </c>
      <c r="I1082">
        <v>107.79</v>
      </c>
      <c r="J1082">
        <v>4</v>
      </c>
      <c r="K1082">
        <v>261</v>
      </c>
      <c r="L1082">
        <v>13046</v>
      </c>
      <c r="M1082" t="s">
        <v>18</v>
      </c>
      <c r="N1082">
        <v>79018</v>
      </c>
      <c r="O1082">
        <v>156.19999999999999</v>
      </c>
      <c r="P1082">
        <v>14025.96</v>
      </c>
      <c r="Q1082">
        <v>2</v>
      </c>
    </row>
    <row r="1083" spans="1:17" hidden="1" outlineLevel="2" x14ac:dyDescent="0.2">
      <c r="B1083">
        <v>1262</v>
      </c>
      <c r="C1083" t="s">
        <v>15</v>
      </c>
      <c r="D1083">
        <v>2007</v>
      </c>
      <c r="E1083">
        <v>3</v>
      </c>
      <c r="F1083">
        <v>28</v>
      </c>
      <c r="G1083">
        <v>120.09</v>
      </c>
      <c r="H1083">
        <v>141.1</v>
      </c>
      <c r="I1083">
        <v>82.54</v>
      </c>
      <c r="J1083">
        <v>4</v>
      </c>
      <c r="K1083">
        <v>261</v>
      </c>
      <c r="L1083">
        <v>13046</v>
      </c>
      <c r="M1083" t="s">
        <v>18</v>
      </c>
      <c r="N1083">
        <v>79018</v>
      </c>
      <c r="O1083">
        <v>156.19999999999999</v>
      </c>
      <c r="P1083">
        <v>14025.96</v>
      </c>
      <c r="Q1083">
        <v>2</v>
      </c>
    </row>
    <row r="1084" spans="1:17" hidden="1" outlineLevel="2" x14ac:dyDescent="0.2">
      <c r="B1084">
        <v>1262</v>
      </c>
      <c r="C1084" t="s">
        <v>15</v>
      </c>
      <c r="D1084">
        <v>2007</v>
      </c>
      <c r="E1084">
        <v>4</v>
      </c>
      <c r="F1084">
        <v>37</v>
      </c>
      <c r="G1084">
        <v>140.16</v>
      </c>
      <c r="H1084">
        <v>164.68</v>
      </c>
      <c r="I1084">
        <v>91.1</v>
      </c>
      <c r="J1084">
        <v>4</v>
      </c>
      <c r="K1084">
        <v>261</v>
      </c>
      <c r="L1084">
        <v>13046</v>
      </c>
      <c r="M1084" t="s">
        <v>18</v>
      </c>
      <c r="N1084">
        <v>79018</v>
      </c>
      <c r="O1084">
        <v>156.19999999999999</v>
      </c>
      <c r="P1084">
        <v>14025.96</v>
      </c>
      <c r="Q1084">
        <v>2</v>
      </c>
    </row>
    <row r="1085" spans="1:17" hidden="1" outlineLevel="2" x14ac:dyDescent="0.2">
      <c r="B1085">
        <v>1262</v>
      </c>
      <c r="C1085" t="s">
        <v>15</v>
      </c>
      <c r="D1085">
        <v>2007</v>
      </c>
      <c r="E1085">
        <v>5</v>
      </c>
      <c r="F1085">
        <v>79</v>
      </c>
      <c r="G1085">
        <v>320.19</v>
      </c>
      <c r="H1085">
        <v>376.24</v>
      </c>
      <c r="I1085">
        <v>176.99</v>
      </c>
      <c r="J1085">
        <v>4</v>
      </c>
      <c r="K1085">
        <v>261</v>
      </c>
      <c r="L1085">
        <v>13046</v>
      </c>
      <c r="M1085" t="s">
        <v>18</v>
      </c>
      <c r="N1085">
        <v>79018</v>
      </c>
      <c r="O1085">
        <v>156.19999999999999</v>
      </c>
      <c r="P1085">
        <v>14025.96</v>
      </c>
      <c r="Q1085">
        <v>2</v>
      </c>
    </row>
    <row r="1086" spans="1:17" hidden="1" outlineLevel="2" x14ac:dyDescent="0.2">
      <c r="B1086">
        <v>1262</v>
      </c>
      <c r="C1086" t="s">
        <v>15</v>
      </c>
      <c r="D1086">
        <v>2007</v>
      </c>
      <c r="E1086">
        <v>6</v>
      </c>
      <c r="F1086">
        <v>97</v>
      </c>
      <c r="G1086">
        <v>373.31</v>
      </c>
      <c r="H1086">
        <v>438.63</v>
      </c>
      <c r="I1086">
        <v>248.62</v>
      </c>
      <c r="J1086">
        <v>4</v>
      </c>
      <c r="K1086">
        <v>261</v>
      </c>
      <c r="L1086">
        <v>13046</v>
      </c>
      <c r="M1086" t="s">
        <v>18</v>
      </c>
      <c r="N1086">
        <v>79018</v>
      </c>
      <c r="O1086">
        <v>156.19999999999999</v>
      </c>
      <c r="P1086">
        <v>14025.96</v>
      </c>
      <c r="Q1086">
        <v>2</v>
      </c>
    </row>
    <row r="1087" spans="1:17" hidden="1" outlineLevel="2" x14ac:dyDescent="0.2">
      <c r="B1087">
        <v>1262</v>
      </c>
      <c r="C1087" t="s">
        <v>15</v>
      </c>
      <c r="D1087">
        <v>2007</v>
      </c>
      <c r="E1087">
        <v>7</v>
      </c>
      <c r="F1087">
        <v>49</v>
      </c>
      <c r="G1087">
        <v>171.08</v>
      </c>
      <c r="H1087">
        <v>201.01</v>
      </c>
      <c r="I1087">
        <v>100.33</v>
      </c>
      <c r="J1087">
        <v>4</v>
      </c>
      <c r="K1087">
        <v>261</v>
      </c>
      <c r="L1087">
        <v>13046</v>
      </c>
      <c r="M1087" t="s">
        <v>18</v>
      </c>
      <c r="N1087">
        <v>79018</v>
      </c>
      <c r="O1087">
        <v>156.19999999999999</v>
      </c>
      <c r="P1087">
        <v>14025.96</v>
      </c>
      <c r="Q1087">
        <v>2</v>
      </c>
    </row>
    <row r="1088" spans="1:17" hidden="1" outlineLevel="2" collapsed="1" x14ac:dyDescent="0.2">
      <c r="B1088">
        <v>1262</v>
      </c>
      <c r="C1088" t="s">
        <v>15</v>
      </c>
      <c r="D1088">
        <v>2007</v>
      </c>
      <c r="E1088">
        <v>8</v>
      </c>
      <c r="F1088">
        <v>81</v>
      </c>
      <c r="G1088">
        <v>285.35000000000002</v>
      </c>
      <c r="H1088">
        <v>335.23</v>
      </c>
      <c r="I1088">
        <v>175.4</v>
      </c>
      <c r="J1088">
        <v>4</v>
      </c>
      <c r="K1088">
        <v>261</v>
      </c>
      <c r="L1088">
        <v>13046</v>
      </c>
      <c r="M1088" t="s">
        <v>18</v>
      </c>
      <c r="N1088">
        <v>79018</v>
      </c>
      <c r="O1088">
        <v>156.19999999999999</v>
      </c>
      <c r="P1088">
        <v>14025.96</v>
      </c>
    </row>
    <row r="1089" spans="1:17" hidden="1" outlineLevel="2" x14ac:dyDescent="0.2">
      <c r="B1089">
        <v>1262</v>
      </c>
      <c r="C1089" t="s">
        <v>15</v>
      </c>
      <c r="D1089">
        <v>2007</v>
      </c>
      <c r="E1089">
        <v>9</v>
      </c>
      <c r="F1089">
        <v>124</v>
      </c>
      <c r="G1089">
        <v>471.41</v>
      </c>
      <c r="H1089">
        <v>553.87</v>
      </c>
      <c r="I1089">
        <v>194.52</v>
      </c>
      <c r="J1089">
        <v>4</v>
      </c>
      <c r="K1089">
        <v>261</v>
      </c>
      <c r="L1089">
        <v>13046</v>
      </c>
      <c r="M1089" t="s">
        <v>18</v>
      </c>
      <c r="N1089">
        <v>79018</v>
      </c>
      <c r="O1089">
        <v>156.19999999999999</v>
      </c>
      <c r="P1089">
        <v>14025.96</v>
      </c>
      <c r="Q1089">
        <v>2</v>
      </c>
    </row>
    <row r="1090" spans="1:17" hidden="1" outlineLevel="2" x14ac:dyDescent="0.2">
      <c r="B1090">
        <v>1262</v>
      </c>
      <c r="C1090" t="s">
        <v>15</v>
      </c>
      <c r="D1090">
        <v>2007</v>
      </c>
      <c r="E1090">
        <v>10</v>
      </c>
      <c r="F1090">
        <v>259</v>
      </c>
      <c r="G1090">
        <v>926.69</v>
      </c>
      <c r="H1090">
        <v>1088.9000000000001</v>
      </c>
      <c r="I1090">
        <v>357.57</v>
      </c>
      <c r="J1090">
        <v>4</v>
      </c>
      <c r="K1090">
        <v>261</v>
      </c>
      <c r="L1090">
        <v>13046</v>
      </c>
      <c r="M1090" t="s">
        <v>18</v>
      </c>
      <c r="N1090">
        <v>79018</v>
      </c>
      <c r="O1090">
        <v>156.19999999999999</v>
      </c>
      <c r="P1090">
        <v>14025.96</v>
      </c>
      <c r="Q1090">
        <v>2</v>
      </c>
    </row>
    <row r="1091" spans="1:17" hidden="1" outlineLevel="2" x14ac:dyDescent="0.2">
      <c r="B1091">
        <v>1262</v>
      </c>
      <c r="C1091" t="s">
        <v>15</v>
      </c>
      <c r="D1091">
        <v>2007</v>
      </c>
      <c r="E1091">
        <v>11</v>
      </c>
      <c r="F1091">
        <v>170</v>
      </c>
      <c r="G1091">
        <v>626.96</v>
      </c>
      <c r="H1091">
        <v>736.69</v>
      </c>
      <c r="I1091">
        <v>253.95</v>
      </c>
      <c r="J1091">
        <v>4</v>
      </c>
      <c r="K1091">
        <v>261</v>
      </c>
      <c r="L1091">
        <v>13046</v>
      </c>
      <c r="M1091" t="s">
        <v>18</v>
      </c>
      <c r="N1091">
        <v>79018</v>
      </c>
      <c r="O1091">
        <v>156.19999999999999</v>
      </c>
      <c r="P1091">
        <v>14025.96</v>
      </c>
      <c r="Q1091">
        <v>2</v>
      </c>
    </row>
    <row r="1092" spans="1:17" hidden="1" outlineLevel="2" x14ac:dyDescent="0.2">
      <c r="B1092">
        <v>1262</v>
      </c>
      <c r="C1092" t="s">
        <v>15</v>
      </c>
      <c r="D1092">
        <v>2007</v>
      </c>
      <c r="E1092">
        <v>12</v>
      </c>
      <c r="F1092">
        <v>60</v>
      </c>
      <c r="G1092">
        <v>233.29</v>
      </c>
      <c r="H1092">
        <v>274.08999999999997</v>
      </c>
      <c r="I1092">
        <v>150.71</v>
      </c>
      <c r="J1092">
        <v>4</v>
      </c>
      <c r="K1092">
        <v>261</v>
      </c>
      <c r="L1092">
        <v>13046</v>
      </c>
      <c r="M1092" t="s">
        <v>18</v>
      </c>
      <c r="N1092">
        <v>79018</v>
      </c>
      <c r="O1092">
        <v>156.19999999999999</v>
      </c>
      <c r="P1092">
        <v>14025.96</v>
      </c>
      <c r="Q1092">
        <v>2</v>
      </c>
    </row>
    <row r="1093" spans="1:17" outlineLevel="1" collapsed="1" x14ac:dyDescent="0.2">
      <c r="A1093" s="1" t="s">
        <v>121</v>
      </c>
      <c r="B1093">
        <f>SUBTOTAL(3,B1081:B1092)</f>
        <v>12</v>
      </c>
      <c r="Q1093">
        <v>2</v>
      </c>
    </row>
    <row r="1094" spans="1:17" hidden="1" outlineLevel="2" x14ac:dyDescent="0.2">
      <c r="B1094">
        <v>1403</v>
      </c>
      <c r="C1094" t="s">
        <v>15</v>
      </c>
      <c r="D1094">
        <v>2007</v>
      </c>
      <c r="E1094">
        <v>1</v>
      </c>
      <c r="F1094">
        <v>101</v>
      </c>
      <c r="G1094">
        <v>427.7</v>
      </c>
      <c r="H1094">
        <v>502.53</v>
      </c>
      <c r="I1094">
        <v>211.84</v>
      </c>
      <c r="J1094">
        <v>8</v>
      </c>
      <c r="K1094">
        <v>489</v>
      </c>
      <c r="L1094">
        <v>20390</v>
      </c>
      <c r="M1094" t="s">
        <v>18</v>
      </c>
      <c r="N1094">
        <v>36129</v>
      </c>
      <c r="O1094">
        <v>308</v>
      </c>
      <c r="P1094">
        <v>35819.22</v>
      </c>
      <c r="Q1094">
        <v>2</v>
      </c>
    </row>
    <row r="1095" spans="1:17" hidden="1" outlineLevel="2" x14ac:dyDescent="0.2">
      <c r="B1095">
        <v>1403</v>
      </c>
      <c r="C1095" t="s">
        <v>15</v>
      </c>
      <c r="D1095">
        <v>2007</v>
      </c>
      <c r="E1095">
        <v>2</v>
      </c>
      <c r="F1095">
        <v>93</v>
      </c>
      <c r="G1095">
        <v>452.99</v>
      </c>
      <c r="H1095">
        <v>532.29999999999995</v>
      </c>
      <c r="I1095">
        <v>201.99</v>
      </c>
      <c r="J1095">
        <v>8</v>
      </c>
      <c r="K1095">
        <v>489</v>
      </c>
      <c r="L1095">
        <v>20390</v>
      </c>
      <c r="M1095" t="s">
        <v>18</v>
      </c>
      <c r="N1095">
        <v>36129</v>
      </c>
      <c r="O1095">
        <v>308</v>
      </c>
      <c r="P1095">
        <v>35819.22</v>
      </c>
      <c r="Q1095">
        <v>2</v>
      </c>
    </row>
    <row r="1096" spans="1:17" hidden="1" outlineLevel="2" x14ac:dyDescent="0.2">
      <c r="B1096">
        <v>1403</v>
      </c>
      <c r="C1096" t="s">
        <v>15</v>
      </c>
      <c r="D1096">
        <v>2007</v>
      </c>
      <c r="E1096">
        <v>3</v>
      </c>
      <c r="F1096">
        <v>100</v>
      </c>
      <c r="G1096">
        <v>409.79</v>
      </c>
      <c r="H1096">
        <v>481.51</v>
      </c>
      <c r="I1096">
        <v>230.06</v>
      </c>
      <c r="J1096">
        <v>8</v>
      </c>
      <c r="K1096">
        <v>489</v>
      </c>
      <c r="L1096">
        <v>20390</v>
      </c>
      <c r="M1096" t="s">
        <v>18</v>
      </c>
      <c r="N1096">
        <v>36129</v>
      </c>
      <c r="O1096">
        <v>308</v>
      </c>
      <c r="P1096">
        <v>35819.22</v>
      </c>
      <c r="Q1096">
        <v>2</v>
      </c>
    </row>
    <row r="1097" spans="1:17" hidden="1" outlineLevel="2" x14ac:dyDescent="0.2">
      <c r="B1097">
        <v>1403</v>
      </c>
      <c r="C1097" t="s">
        <v>15</v>
      </c>
      <c r="D1097">
        <v>2007</v>
      </c>
      <c r="E1097">
        <v>4</v>
      </c>
      <c r="F1097">
        <v>142</v>
      </c>
      <c r="G1097">
        <v>618.63</v>
      </c>
      <c r="H1097">
        <v>726.9</v>
      </c>
      <c r="I1097">
        <v>359.32</v>
      </c>
      <c r="J1097">
        <v>8</v>
      </c>
      <c r="K1097">
        <v>489</v>
      </c>
      <c r="L1097">
        <v>20390</v>
      </c>
      <c r="M1097" t="s">
        <v>18</v>
      </c>
      <c r="N1097">
        <v>36129</v>
      </c>
      <c r="O1097">
        <v>308</v>
      </c>
      <c r="P1097">
        <v>35819.22</v>
      </c>
      <c r="Q1097">
        <v>2</v>
      </c>
    </row>
    <row r="1098" spans="1:17" hidden="1" outlineLevel="2" x14ac:dyDescent="0.2">
      <c r="B1098">
        <v>1403</v>
      </c>
      <c r="C1098" t="s">
        <v>15</v>
      </c>
      <c r="D1098">
        <v>2007</v>
      </c>
      <c r="E1098">
        <v>5</v>
      </c>
      <c r="F1098">
        <v>233</v>
      </c>
      <c r="G1098">
        <v>1102.03</v>
      </c>
      <c r="H1098">
        <v>1294.9000000000001</v>
      </c>
      <c r="I1098">
        <v>528.14</v>
      </c>
      <c r="J1098">
        <v>8</v>
      </c>
      <c r="K1098">
        <v>489</v>
      </c>
      <c r="L1098">
        <v>20390</v>
      </c>
      <c r="M1098" t="s">
        <v>18</v>
      </c>
      <c r="N1098">
        <v>36129</v>
      </c>
      <c r="O1098">
        <v>308</v>
      </c>
      <c r="P1098">
        <v>35819.22</v>
      </c>
      <c r="Q1098">
        <v>2</v>
      </c>
    </row>
    <row r="1099" spans="1:17" hidden="1" outlineLevel="2" x14ac:dyDescent="0.2">
      <c r="B1099">
        <v>1403</v>
      </c>
      <c r="C1099" t="s">
        <v>15</v>
      </c>
      <c r="D1099">
        <v>2007</v>
      </c>
      <c r="E1099">
        <v>6</v>
      </c>
      <c r="F1099">
        <v>270</v>
      </c>
      <c r="G1099">
        <v>1294.33</v>
      </c>
      <c r="H1099">
        <v>1520.99</v>
      </c>
      <c r="I1099">
        <v>582.54</v>
      </c>
      <c r="J1099">
        <v>8</v>
      </c>
      <c r="K1099">
        <v>489</v>
      </c>
      <c r="L1099">
        <v>20390</v>
      </c>
      <c r="M1099" t="s">
        <v>18</v>
      </c>
      <c r="N1099">
        <v>36129</v>
      </c>
      <c r="O1099">
        <v>308</v>
      </c>
      <c r="P1099">
        <v>35819.22</v>
      </c>
      <c r="Q1099">
        <v>2</v>
      </c>
    </row>
    <row r="1100" spans="1:17" hidden="1" outlineLevel="2" collapsed="1" x14ac:dyDescent="0.2">
      <c r="B1100">
        <v>1403</v>
      </c>
      <c r="C1100" t="s">
        <v>15</v>
      </c>
      <c r="D1100">
        <v>2007</v>
      </c>
      <c r="E1100">
        <v>7</v>
      </c>
      <c r="F1100">
        <v>231</v>
      </c>
      <c r="G1100">
        <v>1089.05</v>
      </c>
      <c r="H1100">
        <v>1279.6300000000001</v>
      </c>
      <c r="I1100">
        <v>536.11</v>
      </c>
      <c r="J1100">
        <v>8</v>
      </c>
      <c r="K1100">
        <v>489</v>
      </c>
      <c r="L1100">
        <v>20390</v>
      </c>
      <c r="M1100" t="s">
        <v>18</v>
      </c>
      <c r="N1100">
        <v>36129</v>
      </c>
      <c r="O1100">
        <v>308</v>
      </c>
      <c r="P1100">
        <v>35819.22</v>
      </c>
    </row>
    <row r="1101" spans="1:17" hidden="1" outlineLevel="2" x14ac:dyDescent="0.2">
      <c r="B1101">
        <v>1403</v>
      </c>
      <c r="C1101" t="s">
        <v>15</v>
      </c>
      <c r="D1101">
        <v>2007</v>
      </c>
      <c r="E1101">
        <v>8</v>
      </c>
      <c r="F1101">
        <v>279</v>
      </c>
      <c r="G1101">
        <v>1177.98</v>
      </c>
      <c r="H1101">
        <v>1384.25</v>
      </c>
      <c r="I1101">
        <v>397.49</v>
      </c>
      <c r="J1101">
        <v>8</v>
      </c>
      <c r="K1101">
        <v>489</v>
      </c>
      <c r="L1101">
        <v>20390</v>
      </c>
      <c r="M1101" t="s">
        <v>18</v>
      </c>
      <c r="N1101">
        <v>36129</v>
      </c>
      <c r="O1101">
        <v>308</v>
      </c>
      <c r="P1101">
        <v>35819.22</v>
      </c>
      <c r="Q1101">
        <v>2</v>
      </c>
    </row>
    <row r="1102" spans="1:17" hidden="1" outlineLevel="2" x14ac:dyDescent="0.2">
      <c r="B1102">
        <v>1403</v>
      </c>
      <c r="C1102" t="s">
        <v>15</v>
      </c>
      <c r="D1102">
        <v>2007</v>
      </c>
      <c r="E1102">
        <v>9</v>
      </c>
      <c r="F1102">
        <v>282</v>
      </c>
      <c r="G1102">
        <v>1250.01</v>
      </c>
      <c r="H1102">
        <v>1468.79</v>
      </c>
      <c r="I1102">
        <v>520.70000000000005</v>
      </c>
      <c r="J1102">
        <v>8</v>
      </c>
      <c r="K1102">
        <v>489</v>
      </c>
      <c r="L1102">
        <v>20390</v>
      </c>
      <c r="M1102" t="s">
        <v>18</v>
      </c>
      <c r="N1102">
        <v>36129</v>
      </c>
      <c r="O1102">
        <v>308</v>
      </c>
      <c r="P1102">
        <v>35819.22</v>
      </c>
      <c r="Q1102">
        <v>2</v>
      </c>
    </row>
    <row r="1103" spans="1:17" hidden="1" outlineLevel="2" x14ac:dyDescent="0.2">
      <c r="B1103">
        <v>1403</v>
      </c>
      <c r="C1103" t="s">
        <v>15</v>
      </c>
      <c r="D1103">
        <v>2007</v>
      </c>
      <c r="E1103">
        <v>10</v>
      </c>
      <c r="F1103">
        <v>760</v>
      </c>
      <c r="G1103">
        <v>3283.73</v>
      </c>
      <c r="H1103">
        <v>3858.59</v>
      </c>
      <c r="I1103">
        <v>1294.3</v>
      </c>
      <c r="J1103">
        <v>8</v>
      </c>
      <c r="K1103">
        <v>489</v>
      </c>
      <c r="L1103">
        <v>20390</v>
      </c>
      <c r="M1103" t="s">
        <v>18</v>
      </c>
      <c r="N1103">
        <v>36129</v>
      </c>
      <c r="O1103">
        <v>308</v>
      </c>
      <c r="P1103">
        <v>35819.22</v>
      </c>
      <c r="Q1103">
        <v>2</v>
      </c>
    </row>
    <row r="1104" spans="1:17" hidden="1" outlineLevel="2" x14ac:dyDescent="0.2">
      <c r="B1104">
        <v>1403</v>
      </c>
      <c r="C1104" t="s">
        <v>15</v>
      </c>
      <c r="D1104">
        <v>2007</v>
      </c>
      <c r="E1104">
        <v>11</v>
      </c>
      <c r="F1104">
        <v>517</v>
      </c>
      <c r="G1104">
        <v>2272.58</v>
      </c>
      <c r="H1104">
        <v>2670.38</v>
      </c>
      <c r="I1104">
        <v>882.44</v>
      </c>
      <c r="J1104">
        <v>8</v>
      </c>
      <c r="K1104">
        <v>489</v>
      </c>
      <c r="L1104">
        <v>20390</v>
      </c>
      <c r="M1104" t="s">
        <v>18</v>
      </c>
      <c r="N1104">
        <v>36129</v>
      </c>
      <c r="O1104">
        <v>308</v>
      </c>
      <c r="P1104">
        <v>35819.22</v>
      </c>
      <c r="Q1104">
        <v>2</v>
      </c>
    </row>
    <row r="1105" spans="1:17" hidden="1" outlineLevel="2" x14ac:dyDescent="0.2">
      <c r="B1105">
        <v>1403</v>
      </c>
      <c r="C1105" t="s">
        <v>15</v>
      </c>
      <c r="D1105">
        <v>2007</v>
      </c>
      <c r="E1105">
        <v>12</v>
      </c>
      <c r="F1105">
        <v>380</v>
      </c>
      <c r="G1105">
        <v>1485.11</v>
      </c>
      <c r="H1105">
        <v>1745.02</v>
      </c>
      <c r="I1105">
        <v>466.52</v>
      </c>
      <c r="J1105">
        <v>8</v>
      </c>
      <c r="K1105">
        <v>489</v>
      </c>
      <c r="L1105">
        <v>20390</v>
      </c>
      <c r="M1105" t="s">
        <v>18</v>
      </c>
      <c r="N1105">
        <v>36129</v>
      </c>
      <c r="O1105">
        <v>308</v>
      </c>
      <c r="P1105">
        <v>35819.22</v>
      </c>
      <c r="Q1105">
        <v>2</v>
      </c>
    </row>
    <row r="1106" spans="1:17" outlineLevel="1" collapsed="1" x14ac:dyDescent="0.2">
      <c r="A1106" s="1" t="s">
        <v>122</v>
      </c>
      <c r="B1106">
        <f>SUBTOTAL(3,B1094:B1105)</f>
        <v>12</v>
      </c>
      <c r="Q1106">
        <v>2</v>
      </c>
    </row>
    <row r="1107" spans="1:17" hidden="1" outlineLevel="2" x14ac:dyDescent="0.2">
      <c r="B1107">
        <v>1407</v>
      </c>
      <c r="C1107" t="s">
        <v>15</v>
      </c>
      <c r="D1107">
        <v>2007</v>
      </c>
      <c r="E1107">
        <v>1</v>
      </c>
      <c r="F1107">
        <v>107</v>
      </c>
      <c r="G1107">
        <v>507.36</v>
      </c>
      <c r="H1107">
        <v>596.21</v>
      </c>
      <c r="I1107">
        <v>232.52</v>
      </c>
      <c r="J1107">
        <v>6</v>
      </c>
      <c r="K1107">
        <v>350</v>
      </c>
      <c r="L1107">
        <v>21304</v>
      </c>
      <c r="M1107" t="s">
        <v>18</v>
      </c>
      <c r="N1107">
        <v>35166</v>
      </c>
      <c r="O1107">
        <v>221.2</v>
      </c>
      <c r="P1107">
        <v>32038.91</v>
      </c>
      <c r="Q1107">
        <v>2</v>
      </c>
    </row>
    <row r="1108" spans="1:17" hidden="1" outlineLevel="2" x14ac:dyDescent="0.2">
      <c r="B1108">
        <v>1407</v>
      </c>
      <c r="C1108" t="s">
        <v>15</v>
      </c>
      <c r="D1108">
        <v>2007</v>
      </c>
      <c r="E1108">
        <v>2</v>
      </c>
      <c r="F1108">
        <v>65</v>
      </c>
      <c r="G1108">
        <v>259.74</v>
      </c>
      <c r="H1108">
        <v>305.19</v>
      </c>
      <c r="I1108">
        <v>124.72</v>
      </c>
      <c r="J1108">
        <v>6</v>
      </c>
      <c r="K1108">
        <v>350</v>
      </c>
      <c r="L1108">
        <v>21304</v>
      </c>
      <c r="M1108" t="s">
        <v>18</v>
      </c>
      <c r="N1108">
        <v>35166</v>
      </c>
      <c r="O1108">
        <v>221.2</v>
      </c>
      <c r="P1108">
        <v>32038.91</v>
      </c>
      <c r="Q1108">
        <v>2</v>
      </c>
    </row>
    <row r="1109" spans="1:17" hidden="1" outlineLevel="2" x14ac:dyDescent="0.2">
      <c r="B1109">
        <v>1407</v>
      </c>
      <c r="C1109" t="s">
        <v>15</v>
      </c>
      <c r="D1109">
        <v>2007</v>
      </c>
      <c r="E1109">
        <v>3</v>
      </c>
      <c r="F1109">
        <v>102</v>
      </c>
      <c r="G1109">
        <v>436.2</v>
      </c>
      <c r="H1109">
        <v>512.54</v>
      </c>
      <c r="I1109">
        <v>235.51</v>
      </c>
      <c r="J1109">
        <v>6</v>
      </c>
      <c r="K1109">
        <v>350</v>
      </c>
      <c r="L1109">
        <v>21304</v>
      </c>
      <c r="M1109" t="s">
        <v>18</v>
      </c>
      <c r="N1109">
        <v>35166</v>
      </c>
      <c r="O1109">
        <v>221.2</v>
      </c>
      <c r="P1109">
        <v>32038.91</v>
      </c>
      <c r="Q1109">
        <v>2</v>
      </c>
    </row>
    <row r="1110" spans="1:17" hidden="1" outlineLevel="2" x14ac:dyDescent="0.2">
      <c r="B1110">
        <v>1407</v>
      </c>
      <c r="C1110" t="s">
        <v>15</v>
      </c>
      <c r="D1110">
        <v>2007</v>
      </c>
      <c r="E1110">
        <v>4</v>
      </c>
      <c r="F1110">
        <v>94</v>
      </c>
      <c r="G1110">
        <v>464.21</v>
      </c>
      <c r="H1110">
        <v>545.5</v>
      </c>
      <c r="I1110">
        <v>178.08</v>
      </c>
      <c r="J1110">
        <v>6</v>
      </c>
      <c r="K1110">
        <v>350</v>
      </c>
      <c r="L1110">
        <v>21304</v>
      </c>
      <c r="M1110" t="s">
        <v>18</v>
      </c>
      <c r="N1110">
        <v>35166</v>
      </c>
      <c r="O1110">
        <v>221.2</v>
      </c>
      <c r="P1110">
        <v>32038.91</v>
      </c>
      <c r="Q1110">
        <v>2</v>
      </c>
    </row>
    <row r="1111" spans="1:17" hidden="1" outlineLevel="2" x14ac:dyDescent="0.2">
      <c r="B1111">
        <v>1407</v>
      </c>
      <c r="C1111" t="s">
        <v>15</v>
      </c>
      <c r="D1111">
        <v>2007</v>
      </c>
      <c r="E1111">
        <v>5</v>
      </c>
      <c r="F1111">
        <v>223</v>
      </c>
      <c r="G1111">
        <v>1006.95</v>
      </c>
      <c r="H1111">
        <v>1183.26</v>
      </c>
      <c r="I1111">
        <v>451.03</v>
      </c>
      <c r="J1111">
        <v>6</v>
      </c>
      <c r="K1111">
        <v>350</v>
      </c>
      <c r="L1111">
        <v>21304</v>
      </c>
      <c r="M1111" t="s">
        <v>18</v>
      </c>
      <c r="N1111">
        <v>35166</v>
      </c>
      <c r="O1111">
        <v>221.2</v>
      </c>
      <c r="P1111">
        <v>32038.91</v>
      </c>
      <c r="Q1111">
        <v>2</v>
      </c>
    </row>
    <row r="1112" spans="1:17" hidden="1" outlineLevel="2" x14ac:dyDescent="0.2">
      <c r="B1112">
        <v>1407</v>
      </c>
      <c r="C1112" t="s">
        <v>15</v>
      </c>
      <c r="D1112">
        <v>2007</v>
      </c>
      <c r="E1112">
        <v>6</v>
      </c>
      <c r="F1112">
        <v>271</v>
      </c>
      <c r="G1112">
        <v>1268.49</v>
      </c>
      <c r="H1112">
        <v>1490.6</v>
      </c>
      <c r="I1112">
        <v>550.62</v>
      </c>
      <c r="J1112">
        <v>6</v>
      </c>
      <c r="K1112">
        <v>350</v>
      </c>
      <c r="L1112">
        <v>21304</v>
      </c>
      <c r="M1112" t="s">
        <v>18</v>
      </c>
      <c r="N1112">
        <v>35166</v>
      </c>
      <c r="O1112">
        <v>221.2</v>
      </c>
      <c r="P1112">
        <v>32038.91</v>
      </c>
      <c r="Q1112">
        <v>2</v>
      </c>
    </row>
    <row r="1113" spans="1:17" hidden="1" outlineLevel="2" collapsed="1" x14ac:dyDescent="0.2">
      <c r="B1113">
        <v>1407</v>
      </c>
      <c r="C1113" t="s">
        <v>15</v>
      </c>
      <c r="D1113">
        <v>2007</v>
      </c>
      <c r="E1113">
        <v>7</v>
      </c>
      <c r="F1113">
        <v>118</v>
      </c>
      <c r="G1113">
        <v>534.51</v>
      </c>
      <c r="H1113">
        <v>628.04999999999995</v>
      </c>
      <c r="I1113">
        <v>248.94</v>
      </c>
      <c r="J1113">
        <v>6</v>
      </c>
      <c r="K1113">
        <v>350</v>
      </c>
      <c r="L1113">
        <v>21304</v>
      </c>
      <c r="M1113" t="s">
        <v>18</v>
      </c>
      <c r="N1113">
        <v>35166</v>
      </c>
      <c r="O1113">
        <v>221.2</v>
      </c>
      <c r="P1113">
        <v>32038.91</v>
      </c>
    </row>
    <row r="1114" spans="1:17" hidden="1" outlineLevel="2" x14ac:dyDescent="0.2">
      <c r="B1114">
        <v>1407</v>
      </c>
      <c r="C1114" t="s">
        <v>15</v>
      </c>
      <c r="D1114">
        <v>2007</v>
      </c>
      <c r="E1114">
        <v>8</v>
      </c>
      <c r="F1114">
        <v>167</v>
      </c>
      <c r="G1114">
        <v>694.96</v>
      </c>
      <c r="H1114">
        <v>816.67</v>
      </c>
      <c r="I1114">
        <v>247.85</v>
      </c>
      <c r="J1114">
        <v>6</v>
      </c>
      <c r="K1114">
        <v>350</v>
      </c>
      <c r="L1114">
        <v>21304</v>
      </c>
      <c r="M1114" t="s">
        <v>18</v>
      </c>
      <c r="N1114">
        <v>35166</v>
      </c>
      <c r="O1114">
        <v>221.2</v>
      </c>
      <c r="P1114">
        <v>32038.91</v>
      </c>
      <c r="Q1114">
        <v>2</v>
      </c>
    </row>
    <row r="1115" spans="1:17" hidden="1" outlineLevel="2" x14ac:dyDescent="0.2">
      <c r="B1115">
        <v>1407</v>
      </c>
      <c r="C1115" t="s">
        <v>15</v>
      </c>
      <c r="D1115">
        <v>2007</v>
      </c>
      <c r="E1115">
        <v>9</v>
      </c>
      <c r="F1115">
        <v>237</v>
      </c>
      <c r="G1115">
        <v>1022.91</v>
      </c>
      <c r="H1115">
        <v>1202.01</v>
      </c>
      <c r="I1115">
        <v>401.64</v>
      </c>
      <c r="J1115">
        <v>6</v>
      </c>
      <c r="K1115">
        <v>350</v>
      </c>
      <c r="L1115">
        <v>21304</v>
      </c>
      <c r="M1115" t="s">
        <v>18</v>
      </c>
      <c r="N1115">
        <v>35166</v>
      </c>
      <c r="O1115">
        <v>221.2</v>
      </c>
      <c r="P1115">
        <v>32038.91</v>
      </c>
      <c r="Q1115">
        <v>2</v>
      </c>
    </row>
    <row r="1116" spans="1:17" hidden="1" outlineLevel="2" x14ac:dyDescent="0.2">
      <c r="B1116">
        <v>1407</v>
      </c>
      <c r="C1116" t="s">
        <v>15</v>
      </c>
      <c r="D1116">
        <v>2007</v>
      </c>
      <c r="E1116">
        <v>10</v>
      </c>
      <c r="F1116">
        <v>711</v>
      </c>
      <c r="G1116">
        <v>3004.97</v>
      </c>
      <c r="H1116">
        <v>3531.01</v>
      </c>
      <c r="I1116">
        <v>1083.0899999999999</v>
      </c>
      <c r="J1116">
        <v>6</v>
      </c>
      <c r="K1116">
        <v>350</v>
      </c>
      <c r="L1116">
        <v>21304</v>
      </c>
      <c r="M1116" t="s">
        <v>18</v>
      </c>
      <c r="N1116">
        <v>35166</v>
      </c>
      <c r="O1116">
        <v>221.2</v>
      </c>
      <c r="P1116">
        <v>32038.91</v>
      </c>
      <c r="Q1116">
        <v>2</v>
      </c>
    </row>
    <row r="1117" spans="1:17" hidden="1" outlineLevel="2" x14ac:dyDescent="0.2">
      <c r="B1117">
        <v>1407</v>
      </c>
      <c r="C1117" t="s">
        <v>15</v>
      </c>
      <c r="D1117">
        <v>2007</v>
      </c>
      <c r="E1117">
        <v>11</v>
      </c>
      <c r="F1117">
        <v>391</v>
      </c>
      <c r="G1117">
        <v>1708.15</v>
      </c>
      <c r="H1117">
        <v>2007.25</v>
      </c>
      <c r="I1117">
        <v>525.73</v>
      </c>
      <c r="J1117">
        <v>6</v>
      </c>
      <c r="K1117">
        <v>350</v>
      </c>
      <c r="L1117">
        <v>21304</v>
      </c>
      <c r="M1117" t="s">
        <v>18</v>
      </c>
      <c r="N1117">
        <v>35166</v>
      </c>
      <c r="O1117">
        <v>221.2</v>
      </c>
      <c r="P1117">
        <v>32038.91</v>
      </c>
      <c r="Q1117">
        <v>2</v>
      </c>
    </row>
    <row r="1118" spans="1:17" hidden="1" outlineLevel="2" x14ac:dyDescent="0.2">
      <c r="B1118">
        <v>1407</v>
      </c>
      <c r="C1118" t="s">
        <v>15</v>
      </c>
      <c r="D1118">
        <v>2007</v>
      </c>
      <c r="E1118">
        <v>12</v>
      </c>
      <c r="F1118">
        <v>219</v>
      </c>
      <c r="G1118">
        <v>939.18</v>
      </c>
      <c r="H1118">
        <v>1103.6400000000001</v>
      </c>
      <c r="I1118">
        <v>365.77</v>
      </c>
      <c r="J1118">
        <v>6</v>
      </c>
      <c r="K1118">
        <v>350</v>
      </c>
      <c r="L1118">
        <v>21304</v>
      </c>
      <c r="M1118" t="s">
        <v>18</v>
      </c>
      <c r="N1118">
        <v>35166</v>
      </c>
      <c r="O1118">
        <v>221.2</v>
      </c>
      <c r="P1118">
        <v>32038.91</v>
      </c>
      <c r="Q1118">
        <v>2</v>
      </c>
    </row>
    <row r="1119" spans="1:17" outlineLevel="1" collapsed="1" x14ac:dyDescent="0.2">
      <c r="A1119" s="1" t="s">
        <v>123</v>
      </c>
      <c r="B1119">
        <f>SUBTOTAL(3,B1107:B1118)</f>
        <v>12</v>
      </c>
      <c r="Q1119">
        <v>2</v>
      </c>
    </row>
    <row r="1120" spans="1:17" hidden="1" outlineLevel="2" x14ac:dyDescent="0.2">
      <c r="B1120">
        <v>1433</v>
      </c>
      <c r="C1120" t="s">
        <v>15</v>
      </c>
      <c r="D1120">
        <v>2007</v>
      </c>
      <c r="E1120">
        <v>1</v>
      </c>
      <c r="F1120">
        <v>113</v>
      </c>
      <c r="G1120">
        <v>652.36</v>
      </c>
      <c r="H1120">
        <v>766.5</v>
      </c>
      <c r="I1120">
        <v>348.01</v>
      </c>
      <c r="J1120">
        <v>4</v>
      </c>
      <c r="K1120">
        <v>294</v>
      </c>
      <c r="L1120">
        <v>19444</v>
      </c>
      <c r="M1120" t="s">
        <v>17</v>
      </c>
      <c r="N1120">
        <v>14918</v>
      </c>
      <c r="O1120">
        <v>203.5</v>
      </c>
      <c r="P1120">
        <v>33406.44</v>
      </c>
      <c r="Q1120">
        <v>2</v>
      </c>
    </row>
    <row r="1121" spans="1:17" hidden="1" outlineLevel="2" x14ac:dyDescent="0.2">
      <c r="B1121">
        <v>1433</v>
      </c>
      <c r="C1121" t="s">
        <v>15</v>
      </c>
      <c r="D1121">
        <v>2007</v>
      </c>
      <c r="E1121">
        <v>2</v>
      </c>
      <c r="F1121">
        <v>80</v>
      </c>
      <c r="G1121">
        <v>386.5</v>
      </c>
      <c r="H1121">
        <v>454.16</v>
      </c>
      <c r="I1121">
        <v>207.15</v>
      </c>
      <c r="J1121">
        <v>4</v>
      </c>
      <c r="K1121">
        <v>294</v>
      </c>
      <c r="L1121">
        <v>19444</v>
      </c>
      <c r="M1121" t="s">
        <v>17</v>
      </c>
      <c r="N1121">
        <v>14918</v>
      </c>
      <c r="O1121">
        <v>203.5</v>
      </c>
      <c r="P1121">
        <v>33406.44</v>
      </c>
      <c r="Q1121">
        <v>2</v>
      </c>
    </row>
    <row r="1122" spans="1:17" hidden="1" outlineLevel="2" x14ac:dyDescent="0.2">
      <c r="B1122">
        <v>1433</v>
      </c>
      <c r="C1122" t="s">
        <v>15</v>
      </c>
      <c r="D1122">
        <v>2007</v>
      </c>
      <c r="E1122">
        <v>3</v>
      </c>
      <c r="F1122">
        <v>95</v>
      </c>
      <c r="G1122">
        <v>429.27</v>
      </c>
      <c r="H1122">
        <v>504.42</v>
      </c>
      <c r="I1122">
        <v>167.65</v>
      </c>
      <c r="J1122">
        <v>4</v>
      </c>
      <c r="K1122">
        <v>294</v>
      </c>
      <c r="L1122">
        <v>19444</v>
      </c>
      <c r="M1122" t="s">
        <v>17</v>
      </c>
      <c r="N1122">
        <v>14918</v>
      </c>
      <c r="O1122">
        <v>203.5</v>
      </c>
      <c r="P1122">
        <v>33406.44</v>
      </c>
      <c r="Q1122">
        <v>2</v>
      </c>
    </row>
    <row r="1123" spans="1:17" hidden="1" outlineLevel="2" x14ac:dyDescent="0.2">
      <c r="B1123">
        <v>1433</v>
      </c>
      <c r="C1123" t="s">
        <v>15</v>
      </c>
      <c r="D1123">
        <v>2007</v>
      </c>
      <c r="E1123">
        <v>4</v>
      </c>
      <c r="F1123">
        <v>107</v>
      </c>
      <c r="G1123">
        <v>492.5</v>
      </c>
      <c r="H1123">
        <v>578.66999999999996</v>
      </c>
      <c r="I1123">
        <v>304.07</v>
      </c>
      <c r="J1123">
        <v>4</v>
      </c>
      <c r="K1123">
        <v>294</v>
      </c>
      <c r="L1123">
        <v>19444</v>
      </c>
      <c r="M1123" t="s">
        <v>17</v>
      </c>
      <c r="N1123">
        <v>14918</v>
      </c>
      <c r="O1123">
        <v>203.5</v>
      </c>
      <c r="P1123">
        <v>33406.44</v>
      </c>
      <c r="Q1123">
        <v>2</v>
      </c>
    </row>
    <row r="1124" spans="1:17" hidden="1" outlineLevel="2" x14ac:dyDescent="0.2">
      <c r="B1124">
        <v>1433</v>
      </c>
      <c r="C1124" t="s">
        <v>15</v>
      </c>
      <c r="D1124">
        <v>2007</v>
      </c>
      <c r="E1124">
        <v>5</v>
      </c>
      <c r="F1124">
        <v>199</v>
      </c>
      <c r="G1124">
        <v>924.74</v>
      </c>
      <c r="H1124">
        <v>1086.68</v>
      </c>
      <c r="I1124">
        <v>474.81</v>
      </c>
      <c r="J1124">
        <v>4</v>
      </c>
      <c r="K1124">
        <v>294</v>
      </c>
      <c r="L1124">
        <v>19444</v>
      </c>
      <c r="M1124" t="s">
        <v>17</v>
      </c>
      <c r="N1124">
        <v>14918</v>
      </c>
      <c r="O1124">
        <v>203.5</v>
      </c>
      <c r="P1124">
        <v>33406.44</v>
      </c>
      <c r="Q1124">
        <v>2</v>
      </c>
    </row>
    <row r="1125" spans="1:17" hidden="1" outlineLevel="2" collapsed="1" x14ac:dyDescent="0.2">
      <c r="B1125">
        <v>1433</v>
      </c>
      <c r="C1125" t="s">
        <v>15</v>
      </c>
      <c r="D1125">
        <v>2007</v>
      </c>
      <c r="E1125">
        <v>6</v>
      </c>
      <c r="F1125">
        <v>245</v>
      </c>
      <c r="G1125">
        <v>1230.75</v>
      </c>
      <c r="H1125">
        <v>1446.24</v>
      </c>
      <c r="I1125">
        <v>612.71</v>
      </c>
      <c r="J1125">
        <v>4</v>
      </c>
      <c r="K1125">
        <v>294</v>
      </c>
      <c r="L1125">
        <v>19444</v>
      </c>
      <c r="M1125" t="s">
        <v>17</v>
      </c>
      <c r="N1125">
        <v>14918</v>
      </c>
      <c r="O1125">
        <v>203.5</v>
      </c>
      <c r="P1125">
        <v>33406.44</v>
      </c>
    </row>
    <row r="1126" spans="1:17" hidden="1" outlineLevel="2" x14ac:dyDescent="0.2">
      <c r="B1126">
        <v>1433</v>
      </c>
      <c r="C1126" t="s">
        <v>15</v>
      </c>
      <c r="D1126">
        <v>2007</v>
      </c>
      <c r="E1126">
        <v>7</v>
      </c>
      <c r="F1126">
        <v>131</v>
      </c>
      <c r="G1126">
        <v>644.57000000000005</v>
      </c>
      <c r="H1126">
        <v>757.3</v>
      </c>
      <c r="I1126">
        <v>403.96</v>
      </c>
      <c r="J1126">
        <v>4</v>
      </c>
      <c r="K1126">
        <v>294</v>
      </c>
      <c r="L1126">
        <v>19444</v>
      </c>
      <c r="M1126" t="s">
        <v>17</v>
      </c>
      <c r="N1126">
        <v>14918</v>
      </c>
      <c r="O1126">
        <v>203.5</v>
      </c>
      <c r="P1126">
        <v>33406.44</v>
      </c>
      <c r="Q1126">
        <v>2</v>
      </c>
    </row>
    <row r="1127" spans="1:17" hidden="1" outlineLevel="2" x14ac:dyDescent="0.2">
      <c r="B1127">
        <v>1433</v>
      </c>
      <c r="C1127" t="s">
        <v>15</v>
      </c>
      <c r="D1127">
        <v>2007</v>
      </c>
      <c r="E1127">
        <v>8</v>
      </c>
      <c r="F1127">
        <v>169</v>
      </c>
      <c r="G1127">
        <v>716.65</v>
      </c>
      <c r="H1127">
        <v>842.04</v>
      </c>
      <c r="I1127">
        <v>367.73</v>
      </c>
      <c r="J1127">
        <v>4</v>
      </c>
      <c r="K1127">
        <v>294</v>
      </c>
      <c r="L1127">
        <v>19444</v>
      </c>
      <c r="M1127" t="s">
        <v>17</v>
      </c>
      <c r="N1127">
        <v>14918</v>
      </c>
      <c r="O1127">
        <v>203.5</v>
      </c>
      <c r="P1127">
        <v>33406.44</v>
      </c>
      <c r="Q1127">
        <v>2</v>
      </c>
    </row>
    <row r="1128" spans="1:17" hidden="1" outlineLevel="2" x14ac:dyDescent="0.2">
      <c r="B1128">
        <v>1433</v>
      </c>
      <c r="C1128" t="s">
        <v>15</v>
      </c>
      <c r="D1128">
        <v>2007</v>
      </c>
      <c r="E1128">
        <v>9</v>
      </c>
      <c r="F1128">
        <v>206</v>
      </c>
      <c r="G1128">
        <v>912.14</v>
      </c>
      <c r="H1128">
        <v>1071.8699999999999</v>
      </c>
      <c r="I1128">
        <v>486.79</v>
      </c>
      <c r="J1128">
        <v>4</v>
      </c>
      <c r="K1128">
        <v>294</v>
      </c>
      <c r="L1128">
        <v>19444</v>
      </c>
      <c r="M1128" t="s">
        <v>17</v>
      </c>
      <c r="N1128">
        <v>14918</v>
      </c>
      <c r="O1128">
        <v>203.5</v>
      </c>
      <c r="P1128">
        <v>33406.44</v>
      </c>
      <c r="Q1128">
        <v>2</v>
      </c>
    </row>
    <row r="1129" spans="1:17" hidden="1" outlineLevel="2" x14ac:dyDescent="0.2">
      <c r="B1129">
        <v>1433</v>
      </c>
      <c r="C1129" t="s">
        <v>15</v>
      </c>
      <c r="D1129">
        <v>2007</v>
      </c>
      <c r="E1129">
        <v>10</v>
      </c>
      <c r="F1129">
        <v>723</v>
      </c>
      <c r="G1129">
        <v>3133.4</v>
      </c>
      <c r="H1129">
        <v>3681.9</v>
      </c>
      <c r="I1129">
        <v>1294.55</v>
      </c>
      <c r="J1129">
        <v>4</v>
      </c>
      <c r="K1129">
        <v>294</v>
      </c>
      <c r="L1129">
        <v>19444</v>
      </c>
      <c r="M1129" t="s">
        <v>17</v>
      </c>
      <c r="N1129">
        <v>14918</v>
      </c>
      <c r="O1129">
        <v>203.5</v>
      </c>
      <c r="P1129">
        <v>33406.44</v>
      </c>
      <c r="Q1129">
        <v>2</v>
      </c>
    </row>
    <row r="1130" spans="1:17" hidden="1" outlineLevel="2" x14ac:dyDescent="0.2">
      <c r="B1130">
        <v>1433</v>
      </c>
      <c r="C1130" t="s">
        <v>15</v>
      </c>
      <c r="D1130">
        <v>2007</v>
      </c>
      <c r="E1130">
        <v>11</v>
      </c>
      <c r="F1130">
        <v>472</v>
      </c>
      <c r="G1130">
        <v>1971.53</v>
      </c>
      <c r="H1130">
        <v>2316.56</v>
      </c>
      <c r="I1130">
        <v>716.73</v>
      </c>
      <c r="J1130">
        <v>4</v>
      </c>
      <c r="K1130">
        <v>294</v>
      </c>
      <c r="L1130">
        <v>19444</v>
      </c>
      <c r="M1130" t="s">
        <v>17</v>
      </c>
      <c r="N1130">
        <v>14918</v>
      </c>
      <c r="O1130">
        <v>203.5</v>
      </c>
      <c r="P1130">
        <v>33406.44</v>
      </c>
      <c r="Q1130">
        <v>2</v>
      </c>
    </row>
    <row r="1131" spans="1:17" hidden="1" outlineLevel="2" x14ac:dyDescent="0.2">
      <c r="B1131">
        <v>1433</v>
      </c>
      <c r="C1131" t="s">
        <v>15</v>
      </c>
      <c r="D1131">
        <v>2007</v>
      </c>
      <c r="E1131">
        <v>12</v>
      </c>
      <c r="F1131">
        <v>314</v>
      </c>
      <c r="G1131">
        <v>1330.41</v>
      </c>
      <c r="H1131">
        <v>1563.33</v>
      </c>
      <c r="I1131">
        <v>327.37</v>
      </c>
      <c r="J1131">
        <v>4</v>
      </c>
      <c r="K1131">
        <v>294</v>
      </c>
      <c r="L1131">
        <v>19444</v>
      </c>
      <c r="M1131" t="s">
        <v>17</v>
      </c>
      <c r="N1131">
        <v>14918</v>
      </c>
      <c r="O1131">
        <v>203.5</v>
      </c>
      <c r="P1131">
        <v>33406.44</v>
      </c>
      <c r="Q1131">
        <v>2</v>
      </c>
    </row>
    <row r="1132" spans="1:17" outlineLevel="1" collapsed="1" x14ac:dyDescent="0.2">
      <c r="A1132" s="1" t="s">
        <v>124</v>
      </c>
      <c r="B1132">
        <f>SUBTOTAL(3,B1120:B1131)</f>
        <v>12</v>
      </c>
      <c r="Q1132">
        <v>2</v>
      </c>
    </row>
    <row r="1133" spans="1:17" hidden="1" outlineLevel="2" x14ac:dyDescent="0.2">
      <c r="B1133">
        <v>1445</v>
      </c>
      <c r="C1133" t="s">
        <v>15</v>
      </c>
      <c r="D1133">
        <v>2007</v>
      </c>
      <c r="E1133">
        <v>1</v>
      </c>
      <c r="F1133">
        <v>27</v>
      </c>
      <c r="G1133">
        <v>85.62</v>
      </c>
      <c r="H1133">
        <v>100.66</v>
      </c>
      <c r="I1133">
        <v>47.53</v>
      </c>
      <c r="J1133">
        <v>6</v>
      </c>
      <c r="K1133">
        <v>302</v>
      </c>
      <c r="L1133">
        <v>11405</v>
      </c>
      <c r="M1133" t="s">
        <v>18</v>
      </c>
      <c r="N1133">
        <v>59787</v>
      </c>
      <c r="O1133">
        <v>197</v>
      </c>
      <c r="P1133">
        <v>13879.73</v>
      </c>
      <c r="Q1133">
        <v>2</v>
      </c>
    </row>
    <row r="1134" spans="1:17" hidden="1" outlineLevel="2" x14ac:dyDescent="0.2">
      <c r="B1134">
        <v>1445</v>
      </c>
      <c r="C1134" t="s">
        <v>15</v>
      </c>
      <c r="D1134">
        <v>2007</v>
      </c>
      <c r="E1134">
        <v>2</v>
      </c>
      <c r="F1134">
        <v>23</v>
      </c>
      <c r="G1134">
        <v>86.16</v>
      </c>
      <c r="H1134">
        <v>101.25</v>
      </c>
      <c r="I1134">
        <v>48.08</v>
      </c>
      <c r="J1134">
        <v>6</v>
      </c>
      <c r="K1134">
        <v>302</v>
      </c>
      <c r="L1134">
        <v>11405</v>
      </c>
      <c r="M1134" t="s">
        <v>18</v>
      </c>
      <c r="N1134">
        <v>59787</v>
      </c>
      <c r="O1134">
        <v>197</v>
      </c>
      <c r="P1134">
        <v>13879.73</v>
      </c>
      <c r="Q1134">
        <v>2</v>
      </c>
    </row>
    <row r="1135" spans="1:17" hidden="1" outlineLevel="2" collapsed="1" x14ac:dyDescent="0.2">
      <c r="B1135">
        <v>1445</v>
      </c>
      <c r="C1135" t="s">
        <v>15</v>
      </c>
      <c r="D1135">
        <v>2007</v>
      </c>
      <c r="E1135">
        <v>3</v>
      </c>
      <c r="F1135">
        <v>44</v>
      </c>
      <c r="G1135">
        <v>159.05000000000001</v>
      </c>
      <c r="H1135">
        <v>186.9</v>
      </c>
      <c r="I1135">
        <v>74.33</v>
      </c>
      <c r="J1135">
        <v>6</v>
      </c>
      <c r="K1135">
        <v>302</v>
      </c>
      <c r="L1135">
        <v>11405</v>
      </c>
      <c r="M1135" t="s">
        <v>18</v>
      </c>
      <c r="N1135">
        <v>59787</v>
      </c>
      <c r="O1135">
        <v>197</v>
      </c>
      <c r="P1135">
        <v>13879.73</v>
      </c>
    </row>
    <row r="1136" spans="1:17" hidden="1" outlineLevel="2" x14ac:dyDescent="0.2">
      <c r="B1136">
        <v>1445</v>
      </c>
      <c r="C1136" t="s">
        <v>15</v>
      </c>
      <c r="D1136">
        <v>2007</v>
      </c>
      <c r="E1136">
        <v>4</v>
      </c>
      <c r="F1136">
        <v>58</v>
      </c>
      <c r="G1136">
        <v>251.82</v>
      </c>
      <c r="H1136">
        <v>295.88</v>
      </c>
      <c r="I1136">
        <v>119.07</v>
      </c>
      <c r="J1136">
        <v>6</v>
      </c>
      <c r="K1136">
        <v>302</v>
      </c>
      <c r="L1136">
        <v>11405</v>
      </c>
      <c r="M1136" t="s">
        <v>18</v>
      </c>
      <c r="N1136">
        <v>59787</v>
      </c>
      <c r="O1136">
        <v>197</v>
      </c>
      <c r="P1136">
        <v>13879.73</v>
      </c>
      <c r="Q1136">
        <v>3</v>
      </c>
    </row>
    <row r="1137" spans="1:17" hidden="1" outlineLevel="2" x14ac:dyDescent="0.2">
      <c r="B1137">
        <v>1445</v>
      </c>
      <c r="C1137" t="s">
        <v>15</v>
      </c>
      <c r="D1137">
        <v>2007</v>
      </c>
      <c r="E1137">
        <v>5</v>
      </c>
      <c r="F1137">
        <v>81</v>
      </c>
      <c r="G1137">
        <v>345.18</v>
      </c>
      <c r="H1137">
        <v>405.63</v>
      </c>
      <c r="I1137">
        <v>156.87</v>
      </c>
      <c r="J1137">
        <v>6</v>
      </c>
      <c r="K1137">
        <v>302</v>
      </c>
      <c r="L1137">
        <v>11405</v>
      </c>
      <c r="M1137" t="s">
        <v>18</v>
      </c>
      <c r="N1137">
        <v>59787</v>
      </c>
      <c r="O1137">
        <v>197</v>
      </c>
      <c r="P1137">
        <v>13879.73</v>
      </c>
      <c r="Q1137">
        <v>3</v>
      </c>
    </row>
    <row r="1138" spans="1:17" hidden="1" outlineLevel="2" x14ac:dyDescent="0.2">
      <c r="B1138">
        <v>1445</v>
      </c>
      <c r="C1138" t="s">
        <v>15</v>
      </c>
      <c r="D1138">
        <v>2007</v>
      </c>
      <c r="E1138">
        <v>6</v>
      </c>
      <c r="F1138">
        <v>111</v>
      </c>
      <c r="G1138">
        <v>433.29</v>
      </c>
      <c r="H1138">
        <v>509.16</v>
      </c>
      <c r="I1138">
        <v>249.26</v>
      </c>
      <c r="J1138">
        <v>6</v>
      </c>
      <c r="K1138">
        <v>302</v>
      </c>
      <c r="L1138">
        <v>11405</v>
      </c>
      <c r="M1138" t="s">
        <v>18</v>
      </c>
      <c r="N1138">
        <v>59787</v>
      </c>
      <c r="O1138">
        <v>197</v>
      </c>
      <c r="P1138">
        <v>13879.73</v>
      </c>
      <c r="Q1138">
        <v>3</v>
      </c>
    </row>
    <row r="1139" spans="1:17" hidden="1" outlineLevel="2" x14ac:dyDescent="0.2">
      <c r="B1139">
        <v>1445</v>
      </c>
      <c r="C1139" t="s">
        <v>15</v>
      </c>
      <c r="D1139">
        <v>2007</v>
      </c>
      <c r="E1139">
        <v>7</v>
      </c>
      <c r="F1139">
        <v>54</v>
      </c>
      <c r="G1139">
        <v>206.6</v>
      </c>
      <c r="H1139">
        <v>242.78</v>
      </c>
      <c r="I1139">
        <v>111.4</v>
      </c>
      <c r="J1139">
        <v>6</v>
      </c>
      <c r="K1139">
        <v>302</v>
      </c>
      <c r="L1139">
        <v>11405</v>
      </c>
      <c r="M1139" t="s">
        <v>18</v>
      </c>
      <c r="N1139">
        <v>59787</v>
      </c>
      <c r="O1139">
        <v>197</v>
      </c>
      <c r="P1139">
        <v>13879.73</v>
      </c>
      <c r="Q1139">
        <v>3</v>
      </c>
    </row>
    <row r="1140" spans="1:17" hidden="1" outlineLevel="2" x14ac:dyDescent="0.2">
      <c r="B1140">
        <v>1445</v>
      </c>
      <c r="C1140" t="s">
        <v>15</v>
      </c>
      <c r="D1140">
        <v>2007</v>
      </c>
      <c r="E1140">
        <v>8</v>
      </c>
      <c r="F1140">
        <v>56</v>
      </c>
      <c r="G1140">
        <v>246.07</v>
      </c>
      <c r="H1140">
        <v>289.16000000000003</v>
      </c>
      <c r="I1140">
        <v>121.83</v>
      </c>
      <c r="J1140">
        <v>6</v>
      </c>
      <c r="K1140">
        <v>302</v>
      </c>
      <c r="L1140">
        <v>11405</v>
      </c>
      <c r="M1140" t="s">
        <v>18</v>
      </c>
      <c r="N1140">
        <v>59787</v>
      </c>
      <c r="O1140">
        <v>197</v>
      </c>
      <c r="P1140">
        <v>13879.73</v>
      </c>
      <c r="Q1140">
        <v>3</v>
      </c>
    </row>
    <row r="1141" spans="1:17" hidden="1" outlineLevel="2" x14ac:dyDescent="0.2">
      <c r="B1141">
        <v>1445</v>
      </c>
      <c r="C1141" t="s">
        <v>15</v>
      </c>
      <c r="D1141">
        <v>2007</v>
      </c>
      <c r="E1141">
        <v>9</v>
      </c>
      <c r="F1141">
        <v>117</v>
      </c>
      <c r="G1141">
        <v>485.73</v>
      </c>
      <c r="H1141">
        <v>570.74</v>
      </c>
      <c r="I1141">
        <v>224.43</v>
      </c>
      <c r="J1141">
        <v>6</v>
      </c>
      <c r="K1141">
        <v>302</v>
      </c>
      <c r="L1141">
        <v>11405</v>
      </c>
      <c r="M1141" t="s">
        <v>18</v>
      </c>
      <c r="N1141">
        <v>59787</v>
      </c>
      <c r="O1141">
        <v>197</v>
      </c>
      <c r="P1141">
        <v>13879.73</v>
      </c>
      <c r="Q1141">
        <v>3</v>
      </c>
    </row>
    <row r="1142" spans="1:17" hidden="1" outlineLevel="2" collapsed="1" x14ac:dyDescent="0.2">
      <c r="B1142">
        <v>1445</v>
      </c>
      <c r="C1142" t="s">
        <v>15</v>
      </c>
      <c r="D1142">
        <v>2007</v>
      </c>
      <c r="E1142">
        <v>10</v>
      </c>
      <c r="F1142">
        <v>379</v>
      </c>
      <c r="G1142">
        <v>1529.2</v>
      </c>
      <c r="H1142">
        <v>1796.94</v>
      </c>
      <c r="I1142">
        <v>787</v>
      </c>
      <c r="J1142">
        <v>6</v>
      </c>
      <c r="K1142">
        <v>302</v>
      </c>
      <c r="L1142">
        <v>11405</v>
      </c>
      <c r="M1142" t="s">
        <v>18</v>
      </c>
      <c r="N1142">
        <v>59787</v>
      </c>
      <c r="O1142">
        <v>197</v>
      </c>
      <c r="P1142">
        <v>13879.73</v>
      </c>
    </row>
    <row r="1143" spans="1:17" hidden="1" outlineLevel="2" x14ac:dyDescent="0.2">
      <c r="B1143">
        <v>1445</v>
      </c>
      <c r="C1143" t="s">
        <v>15</v>
      </c>
      <c r="D1143">
        <v>2007</v>
      </c>
      <c r="E1143">
        <v>11</v>
      </c>
      <c r="F1143">
        <v>177</v>
      </c>
      <c r="G1143">
        <v>667.58</v>
      </c>
      <c r="H1143">
        <v>784.46</v>
      </c>
      <c r="I1143">
        <v>372.55</v>
      </c>
      <c r="J1143">
        <v>6</v>
      </c>
      <c r="K1143">
        <v>302</v>
      </c>
      <c r="L1143">
        <v>11405</v>
      </c>
      <c r="M1143" t="s">
        <v>18</v>
      </c>
      <c r="N1143">
        <v>59787</v>
      </c>
      <c r="O1143">
        <v>197</v>
      </c>
      <c r="P1143">
        <v>13879.73</v>
      </c>
      <c r="Q1143">
        <v>2</v>
      </c>
    </row>
    <row r="1144" spans="1:17" hidden="1" outlineLevel="2" x14ac:dyDescent="0.2">
      <c r="B1144">
        <v>1445</v>
      </c>
      <c r="C1144" t="s">
        <v>15</v>
      </c>
      <c r="D1144">
        <v>2007</v>
      </c>
      <c r="E1144">
        <v>12</v>
      </c>
      <c r="F1144">
        <v>108</v>
      </c>
      <c r="G1144">
        <v>419.17</v>
      </c>
      <c r="H1144">
        <v>492.59</v>
      </c>
      <c r="I1144">
        <v>163.58000000000001</v>
      </c>
      <c r="J1144">
        <v>6</v>
      </c>
      <c r="K1144">
        <v>302</v>
      </c>
      <c r="L1144">
        <v>11405</v>
      </c>
      <c r="M1144" t="s">
        <v>18</v>
      </c>
      <c r="N1144">
        <v>59787</v>
      </c>
      <c r="O1144">
        <v>197</v>
      </c>
      <c r="P1144">
        <v>13879.73</v>
      </c>
      <c r="Q1144">
        <v>2</v>
      </c>
    </row>
    <row r="1145" spans="1:17" outlineLevel="1" collapsed="1" x14ac:dyDescent="0.2">
      <c r="A1145" s="1" t="s">
        <v>125</v>
      </c>
      <c r="B1145">
        <f>SUBTOTAL(3,B1133:B1144)</f>
        <v>12</v>
      </c>
      <c r="Q1145">
        <v>2</v>
      </c>
    </row>
    <row r="1146" spans="1:17" hidden="1" outlineLevel="2" x14ac:dyDescent="0.2">
      <c r="B1146">
        <v>1465</v>
      </c>
      <c r="C1146" t="s">
        <v>15</v>
      </c>
      <c r="D1146">
        <v>2007</v>
      </c>
      <c r="E1146">
        <v>1</v>
      </c>
      <c r="F1146">
        <v>102</v>
      </c>
      <c r="G1146">
        <v>459.42</v>
      </c>
      <c r="H1146">
        <v>539.74</v>
      </c>
      <c r="I1146">
        <v>242.74</v>
      </c>
      <c r="J1146">
        <v>6</v>
      </c>
      <c r="K1146">
        <v>457</v>
      </c>
      <c r="L1146">
        <v>23726</v>
      </c>
      <c r="M1146" t="s">
        <v>18</v>
      </c>
      <c r="N1146">
        <v>37805</v>
      </c>
      <c r="O1146">
        <v>245.2</v>
      </c>
      <c r="P1146">
        <v>37981.440000000002</v>
      </c>
      <c r="Q1146">
        <v>2</v>
      </c>
    </row>
    <row r="1147" spans="1:17" hidden="1" outlineLevel="2" x14ac:dyDescent="0.2">
      <c r="B1147">
        <v>1465</v>
      </c>
      <c r="C1147" t="s">
        <v>15</v>
      </c>
      <c r="D1147">
        <v>2007</v>
      </c>
      <c r="E1147">
        <v>2</v>
      </c>
      <c r="F1147">
        <v>74</v>
      </c>
      <c r="G1147">
        <v>341.82</v>
      </c>
      <c r="H1147">
        <v>401.63</v>
      </c>
      <c r="I1147">
        <v>143.19999999999999</v>
      </c>
      <c r="J1147">
        <v>6</v>
      </c>
      <c r="K1147">
        <v>457</v>
      </c>
      <c r="L1147">
        <v>23726</v>
      </c>
      <c r="M1147" t="s">
        <v>18</v>
      </c>
      <c r="N1147">
        <v>37805</v>
      </c>
      <c r="O1147">
        <v>245.2</v>
      </c>
      <c r="P1147">
        <v>37981.440000000002</v>
      </c>
      <c r="Q1147">
        <v>2</v>
      </c>
    </row>
    <row r="1148" spans="1:17" hidden="1" outlineLevel="2" x14ac:dyDescent="0.2">
      <c r="B1148">
        <v>1465</v>
      </c>
      <c r="C1148" t="s">
        <v>15</v>
      </c>
      <c r="D1148">
        <v>2007</v>
      </c>
      <c r="E1148">
        <v>3</v>
      </c>
      <c r="F1148">
        <v>76</v>
      </c>
      <c r="G1148">
        <v>351.66</v>
      </c>
      <c r="H1148">
        <v>413.28</v>
      </c>
      <c r="I1148">
        <v>186.08</v>
      </c>
      <c r="J1148">
        <v>6</v>
      </c>
      <c r="K1148">
        <v>457</v>
      </c>
      <c r="L1148">
        <v>23726</v>
      </c>
      <c r="M1148" t="s">
        <v>18</v>
      </c>
      <c r="N1148">
        <v>37805</v>
      </c>
      <c r="O1148">
        <v>245.2</v>
      </c>
      <c r="P1148">
        <v>37981.440000000002</v>
      </c>
      <c r="Q1148">
        <v>2</v>
      </c>
    </row>
    <row r="1149" spans="1:17" hidden="1" outlineLevel="2" x14ac:dyDescent="0.2">
      <c r="B1149">
        <v>1465</v>
      </c>
      <c r="C1149" t="s">
        <v>15</v>
      </c>
      <c r="D1149">
        <v>2007</v>
      </c>
      <c r="E1149">
        <v>4</v>
      </c>
      <c r="F1149">
        <v>149</v>
      </c>
      <c r="G1149">
        <v>619.47</v>
      </c>
      <c r="H1149">
        <v>727.93</v>
      </c>
      <c r="I1149">
        <v>264.75</v>
      </c>
      <c r="J1149">
        <v>6</v>
      </c>
      <c r="K1149">
        <v>457</v>
      </c>
      <c r="L1149">
        <v>23726</v>
      </c>
      <c r="M1149" t="s">
        <v>18</v>
      </c>
      <c r="N1149">
        <v>37805</v>
      </c>
      <c r="O1149">
        <v>245.2</v>
      </c>
      <c r="P1149">
        <v>37981.440000000002</v>
      </c>
      <c r="Q1149">
        <v>2</v>
      </c>
    </row>
    <row r="1150" spans="1:17" hidden="1" outlineLevel="2" x14ac:dyDescent="0.2">
      <c r="B1150">
        <v>1465</v>
      </c>
      <c r="C1150" t="s">
        <v>15</v>
      </c>
      <c r="D1150">
        <v>2007</v>
      </c>
      <c r="E1150">
        <v>5</v>
      </c>
      <c r="F1150">
        <v>243</v>
      </c>
      <c r="G1150">
        <v>1031.21</v>
      </c>
      <c r="H1150">
        <v>1211.73</v>
      </c>
      <c r="I1150">
        <v>477.46</v>
      </c>
      <c r="J1150">
        <v>6</v>
      </c>
      <c r="K1150">
        <v>457</v>
      </c>
      <c r="L1150">
        <v>23726</v>
      </c>
      <c r="M1150" t="s">
        <v>18</v>
      </c>
      <c r="N1150">
        <v>37805</v>
      </c>
      <c r="O1150">
        <v>245.2</v>
      </c>
      <c r="P1150">
        <v>37981.440000000002</v>
      </c>
      <c r="Q1150">
        <v>2</v>
      </c>
    </row>
    <row r="1151" spans="1:17" hidden="1" outlineLevel="2" x14ac:dyDescent="0.2">
      <c r="B1151">
        <v>1465</v>
      </c>
      <c r="C1151" t="s">
        <v>15</v>
      </c>
      <c r="D1151">
        <v>2007</v>
      </c>
      <c r="E1151">
        <v>6</v>
      </c>
      <c r="F1151">
        <v>348</v>
      </c>
      <c r="G1151">
        <v>1487.72</v>
      </c>
      <c r="H1151">
        <v>1748.16</v>
      </c>
      <c r="I1151">
        <v>713.11</v>
      </c>
      <c r="J1151">
        <v>6</v>
      </c>
      <c r="K1151">
        <v>457</v>
      </c>
      <c r="L1151">
        <v>23726</v>
      </c>
      <c r="M1151" t="s">
        <v>18</v>
      </c>
      <c r="N1151">
        <v>37805</v>
      </c>
      <c r="O1151">
        <v>245.2</v>
      </c>
      <c r="P1151">
        <v>37981.440000000002</v>
      </c>
      <c r="Q1151">
        <v>2</v>
      </c>
    </row>
    <row r="1152" spans="1:17" hidden="1" outlineLevel="2" x14ac:dyDescent="0.2">
      <c r="B1152">
        <v>1465</v>
      </c>
      <c r="C1152" t="s">
        <v>15</v>
      </c>
      <c r="D1152">
        <v>2007</v>
      </c>
      <c r="E1152">
        <v>7</v>
      </c>
      <c r="F1152">
        <v>216</v>
      </c>
      <c r="G1152">
        <v>916.48</v>
      </c>
      <c r="H1152">
        <v>1076.98</v>
      </c>
      <c r="I1152">
        <v>409.21</v>
      </c>
      <c r="J1152">
        <v>6</v>
      </c>
      <c r="K1152">
        <v>457</v>
      </c>
      <c r="L1152">
        <v>23726</v>
      </c>
      <c r="M1152" t="s">
        <v>18</v>
      </c>
      <c r="N1152">
        <v>37805</v>
      </c>
      <c r="O1152">
        <v>245.2</v>
      </c>
      <c r="P1152">
        <v>37981.440000000002</v>
      </c>
      <c r="Q1152">
        <v>2</v>
      </c>
    </row>
    <row r="1153" spans="1:17" hidden="1" outlineLevel="2" x14ac:dyDescent="0.2">
      <c r="B1153">
        <v>1465</v>
      </c>
      <c r="C1153" t="s">
        <v>15</v>
      </c>
      <c r="D1153">
        <v>2007</v>
      </c>
      <c r="E1153">
        <v>8</v>
      </c>
      <c r="F1153">
        <v>205</v>
      </c>
      <c r="G1153">
        <v>820.81</v>
      </c>
      <c r="H1153">
        <v>964.47</v>
      </c>
      <c r="I1153">
        <v>358.32</v>
      </c>
      <c r="J1153">
        <v>6</v>
      </c>
      <c r="K1153">
        <v>457</v>
      </c>
      <c r="L1153">
        <v>23726</v>
      </c>
      <c r="M1153" t="s">
        <v>18</v>
      </c>
      <c r="N1153">
        <v>37805</v>
      </c>
      <c r="O1153">
        <v>245.2</v>
      </c>
      <c r="P1153">
        <v>37981.440000000002</v>
      </c>
      <c r="Q1153">
        <v>2</v>
      </c>
    </row>
    <row r="1154" spans="1:17" hidden="1" outlineLevel="2" x14ac:dyDescent="0.2">
      <c r="B1154">
        <v>1465</v>
      </c>
      <c r="C1154" t="s">
        <v>15</v>
      </c>
      <c r="D1154">
        <v>2007</v>
      </c>
      <c r="E1154">
        <v>9</v>
      </c>
      <c r="F1154">
        <v>206</v>
      </c>
      <c r="G1154">
        <v>794.24</v>
      </c>
      <c r="H1154">
        <v>933.35</v>
      </c>
      <c r="I1154">
        <v>309.56</v>
      </c>
      <c r="J1154">
        <v>6</v>
      </c>
      <c r="K1154">
        <v>457</v>
      </c>
      <c r="L1154">
        <v>23726</v>
      </c>
      <c r="M1154" t="s">
        <v>18</v>
      </c>
      <c r="N1154">
        <v>37805</v>
      </c>
      <c r="O1154">
        <v>245.2</v>
      </c>
      <c r="P1154">
        <v>37981.440000000002</v>
      </c>
      <c r="Q1154">
        <v>2</v>
      </c>
    </row>
    <row r="1155" spans="1:17" hidden="1" outlineLevel="2" collapsed="1" x14ac:dyDescent="0.2">
      <c r="B1155">
        <v>1465</v>
      </c>
      <c r="C1155" t="s">
        <v>15</v>
      </c>
      <c r="D1155">
        <v>2007</v>
      </c>
      <c r="E1155">
        <v>10</v>
      </c>
      <c r="F1155">
        <v>800</v>
      </c>
      <c r="G1155">
        <v>3197.65</v>
      </c>
      <c r="H1155">
        <v>3757.32</v>
      </c>
      <c r="I1155">
        <v>1225.3599999999999</v>
      </c>
      <c r="J1155">
        <v>6</v>
      </c>
      <c r="K1155">
        <v>457</v>
      </c>
      <c r="L1155">
        <v>23726</v>
      </c>
      <c r="M1155" t="s">
        <v>18</v>
      </c>
      <c r="N1155">
        <v>37805</v>
      </c>
      <c r="O1155">
        <v>245.2</v>
      </c>
      <c r="P1155">
        <v>37981.440000000002</v>
      </c>
    </row>
    <row r="1156" spans="1:17" hidden="1" outlineLevel="2" x14ac:dyDescent="0.2">
      <c r="B1156">
        <v>1465</v>
      </c>
      <c r="C1156" t="s">
        <v>15</v>
      </c>
      <c r="D1156">
        <v>2007</v>
      </c>
      <c r="E1156">
        <v>11</v>
      </c>
      <c r="F1156">
        <v>626</v>
      </c>
      <c r="G1156">
        <v>2512.34</v>
      </c>
      <c r="H1156">
        <v>2952.01</v>
      </c>
      <c r="I1156">
        <v>1017.15</v>
      </c>
      <c r="J1156">
        <v>6</v>
      </c>
      <c r="K1156">
        <v>457</v>
      </c>
      <c r="L1156">
        <v>23726</v>
      </c>
      <c r="M1156" t="s">
        <v>18</v>
      </c>
      <c r="N1156">
        <v>37805</v>
      </c>
      <c r="O1156">
        <v>245.2</v>
      </c>
      <c r="P1156">
        <v>37981.440000000002</v>
      </c>
      <c r="Q1156">
        <v>2</v>
      </c>
    </row>
    <row r="1157" spans="1:17" hidden="1" outlineLevel="2" x14ac:dyDescent="0.2">
      <c r="B1157">
        <v>1465</v>
      </c>
      <c r="C1157" t="s">
        <v>15</v>
      </c>
      <c r="D1157">
        <v>2007</v>
      </c>
      <c r="E1157">
        <v>12</v>
      </c>
      <c r="F1157">
        <v>321</v>
      </c>
      <c r="G1157">
        <v>1328.41</v>
      </c>
      <c r="H1157">
        <v>1560.9</v>
      </c>
      <c r="I1157">
        <v>562.19000000000005</v>
      </c>
      <c r="J1157">
        <v>6</v>
      </c>
      <c r="K1157">
        <v>457</v>
      </c>
      <c r="L1157">
        <v>23726</v>
      </c>
      <c r="M1157" t="s">
        <v>18</v>
      </c>
      <c r="N1157">
        <v>37805</v>
      </c>
      <c r="O1157">
        <v>245.2</v>
      </c>
      <c r="P1157">
        <v>37981.440000000002</v>
      </c>
      <c r="Q1157">
        <v>2</v>
      </c>
    </row>
    <row r="1158" spans="1:17" outlineLevel="1" collapsed="1" x14ac:dyDescent="0.2">
      <c r="A1158" s="1" t="s">
        <v>127</v>
      </c>
      <c r="B1158">
        <f>SUBTOTAL(3,B1146:B1157)</f>
        <v>12</v>
      </c>
      <c r="Q1158">
        <v>2</v>
      </c>
    </row>
    <row r="1159" spans="1:17" hidden="1" outlineLevel="2" x14ac:dyDescent="0.2">
      <c r="B1159">
        <v>1595</v>
      </c>
      <c r="C1159" t="s">
        <v>15</v>
      </c>
      <c r="D1159">
        <v>2007</v>
      </c>
      <c r="E1159">
        <v>1</v>
      </c>
      <c r="F1159">
        <v>94</v>
      </c>
      <c r="G1159">
        <v>450.24</v>
      </c>
      <c r="H1159">
        <v>529.11</v>
      </c>
      <c r="I1159">
        <v>217.32</v>
      </c>
      <c r="J1159">
        <v>5</v>
      </c>
      <c r="K1159">
        <v>239</v>
      </c>
      <c r="L1159">
        <v>16294</v>
      </c>
      <c r="M1159" t="s">
        <v>17</v>
      </c>
      <c r="N1159">
        <v>111947</v>
      </c>
      <c r="O1159">
        <v>149</v>
      </c>
      <c r="P1159">
        <v>26170.26</v>
      </c>
      <c r="Q1159">
        <v>2</v>
      </c>
    </row>
    <row r="1160" spans="1:17" hidden="1" outlineLevel="2" x14ac:dyDescent="0.2">
      <c r="B1160">
        <v>1595</v>
      </c>
      <c r="C1160" t="s">
        <v>15</v>
      </c>
      <c r="D1160">
        <v>2007</v>
      </c>
      <c r="E1160">
        <v>2</v>
      </c>
      <c r="F1160">
        <v>109</v>
      </c>
      <c r="G1160">
        <v>421.07</v>
      </c>
      <c r="H1160">
        <v>494.79</v>
      </c>
      <c r="I1160">
        <v>187.99</v>
      </c>
      <c r="J1160">
        <v>5</v>
      </c>
      <c r="K1160">
        <v>239</v>
      </c>
      <c r="L1160">
        <v>16294</v>
      </c>
      <c r="M1160" t="s">
        <v>17</v>
      </c>
      <c r="N1160">
        <v>111947</v>
      </c>
      <c r="O1160">
        <v>149</v>
      </c>
      <c r="P1160">
        <v>26170.26</v>
      </c>
      <c r="Q1160">
        <v>2</v>
      </c>
    </row>
    <row r="1161" spans="1:17" hidden="1" outlineLevel="2" x14ac:dyDescent="0.2">
      <c r="B1161">
        <v>1595</v>
      </c>
      <c r="C1161" t="s">
        <v>15</v>
      </c>
      <c r="D1161">
        <v>2007</v>
      </c>
      <c r="E1161">
        <v>3</v>
      </c>
      <c r="F1161">
        <v>101</v>
      </c>
      <c r="G1161">
        <v>406.21</v>
      </c>
      <c r="H1161">
        <v>477.37</v>
      </c>
      <c r="I1161">
        <v>150.96</v>
      </c>
      <c r="J1161">
        <v>5</v>
      </c>
      <c r="K1161">
        <v>239</v>
      </c>
      <c r="L1161">
        <v>16294</v>
      </c>
      <c r="M1161" t="s">
        <v>17</v>
      </c>
      <c r="N1161">
        <v>111947</v>
      </c>
      <c r="O1161">
        <v>149</v>
      </c>
      <c r="P1161">
        <v>26170.26</v>
      </c>
      <c r="Q1161">
        <v>2</v>
      </c>
    </row>
    <row r="1162" spans="1:17" hidden="1" outlineLevel="2" x14ac:dyDescent="0.2">
      <c r="B1162">
        <v>1595</v>
      </c>
      <c r="C1162" t="s">
        <v>15</v>
      </c>
      <c r="D1162">
        <v>2007</v>
      </c>
      <c r="E1162">
        <v>4</v>
      </c>
      <c r="F1162">
        <v>154</v>
      </c>
      <c r="G1162">
        <v>638.66999999999996</v>
      </c>
      <c r="H1162">
        <v>750.48</v>
      </c>
      <c r="I1162">
        <v>260.12</v>
      </c>
      <c r="J1162">
        <v>5</v>
      </c>
      <c r="K1162">
        <v>239</v>
      </c>
      <c r="L1162">
        <v>16294</v>
      </c>
      <c r="M1162" t="s">
        <v>17</v>
      </c>
      <c r="N1162">
        <v>111947</v>
      </c>
      <c r="O1162">
        <v>149</v>
      </c>
      <c r="P1162">
        <v>26170.26</v>
      </c>
      <c r="Q1162">
        <v>2</v>
      </c>
    </row>
    <row r="1163" spans="1:17" hidden="1" outlineLevel="2" x14ac:dyDescent="0.2">
      <c r="B1163">
        <v>1595</v>
      </c>
      <c r="C1163" t="s">
        <v>15</v>
      </c>
      <c r="D1163">
        <v>2007</v>
      </c>
      <c r="E1163">
        <v>5</v>
      </c>
      <c r="F1163">
        <v>155</v>
      </c>
      <c r="G1163">
        <v>575.67999999999995</v>
      </c>
      <c r="H1163">
        <v>676.46</v>
      </c>
      <c r="I1163">
        <v>194.47</v>
      </c>
      <c r="J1163">
        <v>5</v>
      </c>
      <c r="K1163">
        <v>239</v>
      </c>
      <c r="L1163">
        <v>16294</v>
      </c>
      <c r="M1163" t="s">
        <v>17</v>
      </c>
      <c r="N1163">
        <v>111947</v>
      </c>
      <c r="O1163">
        <v>149</v>
      </c>
      <c r="P1163">
        <v>26170.26</v>
      </c>
      <c r="Q1163">
        <v>2</v>
      </c>
    </row>
    <row r="1164" spans="1:17" hidden="1" outlineLevel="2" x14ac:dyDescent="0.2">
      <c r="B1164">
        <v>1595</v>
      </c>
      <c r="C1164" t="s">
        <v>15</v>
      </c>
      <c r="D1164">
        <v>2007</v>
      </c>
      <c r="E1164">
        <v>6</v>
      </c>
      <c r="F1164">
        <v>259</v>
      </c>
      <c r="G1164">
        <v>1021.2</v>
      </c>
      <c r="H1164">
        <v>1200.01</v>
      </c>
      <c r="I1164">
        <v>344.47</v>
      </c>
      <c r="J1164">
        <v>5</v>
      </c>
      <c r="K1164">
        <v>239</v>
      </c>
      <c r="L1164">
        <v>16294</v>
      </c>
      <c r="M1164" t="s">
        <v>17</v>
      </c>
      <c r="N1164">
        <v>111947</v>
      </c>
      <c r="O1164">
        <v>149</v>
      </c>
      <c r="P1164">
        <v>26170.26</v>
      </c>
      <c r="Q1164">
        <v>2</v>
      </c>
    </row>
    <row r="1165" spans="1:17" hidden="1" outlineLevel="2" x14ac:dyDescent="0.2">
      <c r="B1165">
        <v>1595</v>
      </c>
      <c r="C1165" t="s">
        <v>15</v>
      </c>
      <c r="D1165">
        <v>2007</v>
      </c>
      <c r="E1165">
        <v>7</v>
      </c>
      <c r="F1165">
        <v>156</v>
      </c>
      <c r="G1165">
        <v>573.16999999999996</v>
      </c>
      <c r="H1165">
        <v>673.44</v>
      </c>
      <c r="I1165">
        <v>239.19</v>
      </c>
      <c r="J1165">
        <v>5</v>
      </c>
      <c r="K1165">
        <v>239</v>
      </c>
      <c r="L1165">
        <v>16294</v>
      </c>
      <c r="M1165" t="s">
        <v>17</v>
      </c>
      <c r="N1165">
        <v>111947</v>
      </c>
      <c r="O1165">
        <v>149</v>
      </c>
      <c r="P1165">
        <v>26170.26</v>
      </c>
      <c r="Q1165">
        <v>2</v>
      </c>
    </row>
    <row r="1166" spans="1:17" hidden="1" outlineLevel="2" x14ac:dyDescent="0.2">
      <c r="B1166">
        <v>1595</v>
      </c>
      <c r="C1166" t="s">
        <v>15</v>
      </c>
      <c r="D1166">
        <v>2007</v>
      </c>
      <c r="E1166">
        <v>8</v>
      </c>
      <c r="F1166">
        <v>260</v>
      </c>
      <c r="G1166">
        <v>1055.51</v>
      </c>
      <c r="H1166">
        <v>1240.22</v>
      </c>
      <c r="I1166">
        <v>444.67</v>
      </c>
      <c r="J1166">
        <v>5</v>
      </c>
      <c r="K1166">
        <v>239</v>
      </c>
      <c r="L1166">
        <v>16294</v>
      </c>
      <c r="M1166" t="s">
        <v>17</v>
      </c>
      <c r="N1166">
        <v>111947</v>
      </c>
      <c r="O1166">
        <v>149</v>
      </c>
      <c r="P1166">
        <v>26170.26</v>
      </c>
      <c r="Q1166">
        <v>2</v>
      </c>
    </row>
    <row r="1167" spans="1:17" hidden="1" outlineLevel="2" collapsed="1" x14ac:dyDescent="0.2">
      <c r="B1167">
        <v>1595</v>
      </c>
      <c r="C1167" t="s">
        <v>15</v>
      </c>
      <c r="D1167">
        <v>2007</v>
      </c>
      <c r="E1167">
        <v>9</v>
      </c>
      <c r="F1167">
        <v>390</v>
      </c>
      <c r="G1167">
        <v>1475.82</v>
      </c>
      <c r="H1167">
        <v>1734.2</v>
      </c>
      <c r="I1167">
        <v>514.67999999999995</v>
      </c>
      <c r="J1167">
        <v>5</v>
      </c>
      <c r="K1167">
        <v>239</v>
      </c>
      <c r="L1167">
        <v>16294</v>
      </c>
      <c r="M1167" t="s">
        <v>17</v>
      </c>
      <c r="N1167">
        <v>111947</v>
      </c>
      <c r="O1167">
        <v>149</v>
      </c>
      <c r="P1167">
        <v>26170.26</v>
      </c>
    </row>
    <row r="1168" spans="1:17" hidden="1" outlineLevel="2" x14ac:dyDescent="0.2">
      <c r="B1168">
        <v>1595</v>
      </c>
      <c r="C1168" t="s">
        <v>15</v>
      </c>
      <c r="D1168">
        <v>2007</v>
      </c>
      <c r="E1168">
        <v>10</v>
      </c>
      <c r="F1168">
        <v>645</v>
      </c>
      <c r="G1168">
        <v>2440.16</v>
      </c>
      <c r="H1168">
        <v>2867.22</v>
      </c>
      <c r="I1168">
        <v>924.81</v>
      </c>
      <c r="J1168">
        <v>5</v>
      </c>
      <c r="K1168">
        <v>239</v>
      </c>
      <c r="L1168">
        <v>16294</v>
      </c>
      <c r="M1168" t="s">
        <v>17</v>
      </c>
      <c r="N1168">
        <v>111947</v>
      </c>
      <c r="O1168">
        <v>149</v>
      </c>
      <c r="P1168">
        <v>26170.26</v>
      </c>
      <c r="Q1168">
        <v>2</v>
      </c>
    </row>
    <row r="1169" spans="1:17" hidden="1" outlineLevel="2" x14ac:dyDescent="0.2">
      <c r="B1169">
        <v>1595</v>
      </c>
      <c r="C1169" t="s">
        <v>15</v>
      </c>
      <c r="D1169">
        <v>2007</v>
      </c>
      <c r="E1169">
        <v>11</v>
      </c>
      <c r="F1169">
        <v>497</v>
      </c>
      <c r="G1169">
        <v>1931.78</v>
      </c>
      <c r="H1169">
        <v>2269.9499999999998</v>
      </c>
      <c r="I1169">
        <v>757.55</v>
      </c>
      <c r="J1169">
        <v>5</v>
      </c>
      <c r="K1169">
        <v>239</v>
      </c>
      <c r="L1169">
        <v>16294</v>
      </c>
      <c r="M1169" t="s">
        <v>17</v>
      </c>
      <c r="N1169">
        <v>111947</v>
      </c>
      <c r="O1169">
        <v>149</v>
      </c>
      <c r="P1169">
        <v>26170.26</v>
      </c>
      <c r="Q1169">
        <v>2</v>
      </c>
    </row>
    <row r="1170" spans="1:17" hidden="1" outlineLevel="2" x14ac:dyDescent="0.2">
      <c r="B1170">
        <v>1595</v>
      </c>
      <c r="C1170" t="s">
        <v>15</v>
      </c>
      <c r="D1170">
        <v>2007</v>
      </c>
      <c r="E1170">
        <v>12</v>
      </c>
      <c r="F1170">
        <v>347</v>
      </c>
      <c r="G1170">
        <v>1415.24</v>
      </c>
      <c r="H1170">
        <v>1662.99</v>
      </c>
      <c r="I1170">
        <v>474.86</v>
      </c>
      <c r="J1170">
        <v>5</v>
      </c>
      <c r="K1170">
        <v>239</v>
      </c>
      <c r="L1170">
        <v>16294</v>
      </c>
      <c r="M1170" t="s">
        <v>17</v>
      </c>
      <c r="N1170">
        <v>111947</v>
      </c>
      <c r="O1170">
        <v>149</v>
      </c>
      <c r="P1170">
        <v>26170.26</v>
      </c>
      <c r="Q1170">
        <v>2</v>
      </c>
    </row>
    <row r="1171" spans="1:17" outlineLevel="1" collapsed="1" x14ac:dyDescent="0.2">
      <c r="A1171" s="1" t="s">
        <v>129</v>
      </c>
      <c r="B1171">
        <f>SUBTOTAL(3,B1159:B1170)</f>
        <v>12</v>
      </c>
      <c r="Q1171">
        <v>2</v>
      </c>
    </row>
    <row r="1172" spans="1:17" hidden="1" outlineLevel="2" x14ac:dyDescent="0.2">
      <c r="B1172">
        <v>1624</v>
      </c>
      <c r="C1172" t="s">
        <v>15</v>
      </c>
      <c r="D1172">
        <v>2007</v>
      </c>
      <c r="E1172">
        <v>1</v>
      </c>
      <c r="F1172">
        <v>112</v>
      </c>
      <c r="G1172">
        <v>552.66999999999996</v>
      </c>
      <c r="H1172">
        <v>649.51</v>
      </c>
      <c r="I1172">
        <v>242.96</v>
      </c>
      <c r="J1172">
        <v>7</v>
      </c>
      <c r="K1172">
        <v>605</v>
      </c>
      <c r="L1172">
        <v>53191</v>
      </c>
      <c r="M1172" t="s">
        <v>18</v>
      </c>
      <c r="N1172">
        <v>74242</v>
      </c>
      <c r="O1172">
        <v>267.2</v>
      </c>
      <c r="P1172">
        <v>95796</v>
      </c>
      <c r="Q1172">
        <v>2</v>
      </c>
    </row>
    <row r="1173" spans="1:17" hidden="1" outlineLevel="2" x14ac:dyDescent="0.2">
      <c r="B1173">
        <v>1624</v>
      </c>
      <c r="C1173" t="s">
        <v>15</v>
      </c>
      <c r="D1173">
        <v>2007</v>
      </c>
      <c r="E1173">
        <v>2</v>
      </c>
      <c r="F1173">
        <v>97</v>
      </c>
      <c r="G1173">
        <v>512.9</v>
      </c>
      <c r="H1173">
        <v>602.77</v>
      </c>
      <c r="I1173">
        <v>218.92</v>
      </c>
      <c r="J1173">
        <v>7</v>
      </c>
      <c r="K1173">
        <v>605</v>
      </c>
      <c r="L1173">
        <v>53191</v>
      </c>
      <c r="M1173" t="s">
        <v>18</v>
      </c>
      <c r="N1173">
        <v>74242</v>
      </c>
      <c r="O1173">
        <v>267.2</v>
      </c>
      <c r="P1173">
        <v>95796</v>
      </c>
      <c r="Q1173">
        <v>2</v>
      </c>
    </row>
    <row r="1174" spans="1:17" hidden="1" outlineLevel="2" x14ac:dyDescent="0.2">
      <c r="B1174">
        <v>1624</v>
      </c>
      <c r="C1174" t="s">
        <v>15</v>
      </c>
      <c r="D1174">
        <v>2007</v>
      </c>
      <c r="E1174">
        <v>3</v>
      </c>
      <c r="F1174">
        <v>100</v>
      </c>
      <c r="G1174">
        <v>534.16</v>
      </c>
      <c r="H1174">
        <v>627.76</v>
      </c>
      <c r="I1174">
        <v>208.76</v>
      </c>
      <c r="J1174">
        <v>7</v>
      </c>
      <c r="K1174">
        <v>605</v>
      </c>
      <c r="L1174">
        <v>53191</v>
      </c>
      <c r="M1174" t="s">
        <v>18</v>
      </c>
      <c r="N1174">
        <v>74242</v>
      </c>
      <c r="O1174">
        <v>267.2</v>
      </c>
      <c r="P1174">
        <v>95796</v>
      </c>
      <c r="Q1174">
        <v>2</v>
      </c>
    </row>
    <row r="1175" spans="1:17" hidden="1" outlineLevel="2" x14ac:dyDescent="0.2">
      <c r="B1175">
        <v>1624</v>
      </c>
      <c r="C1175" t="s">
        <v>15</v>
      </c>
      <c r="D1175">
        <v>2007</v>
      </c>
      <c r="E1175">
        <v>4</v>
      </c>
      <c r="F1175">
        <v>133</v>
      </c>
      <c r="G1175">
        <v>685.78</v>
      </c>
      <c r="H1175">
        <v>805.85</v>
      </c>
      <c r="I1175">
        <v>272.7</v>
      </c>
      <c r="J1175">
        <v>7</v>
      </c>
      <c r="K1175">
        <v>605</v>
      </c>
      <c r="L1175">
        <v>53191</v>
      </c>
      <c r="M1175" t="s">
        <v>18</v>
      </c>
      <c r="N1175">
        <v>74242</v>
      </c>
      <c r="O1175">
        <v>267.2</v>
      </c>
      <c r="P1175">
        <v>95796</v>
      </c>
      <c r="Q1175">
        <v>2</v>
      </c>
    </row>
    <row r="1176" spans="1:17" hidden="1" outlineLevel="2" x14ac:dyDescent="0.2">
      <c r="B1176">
        <v>1624</v>
      </c>
      <c r="C1176" t="s">
        <v>15</v>
      </c>
      <c r="D1176">
        <v>2007</v>
      </c>
      <c r="E1176">
        <v>5</v>
      </c>
      <c r="F1176">
        <v>190</v>
      </c>
      <c r="G1176">
        <v>931.55</v>
      </c>
      <c r="H1176">
        <v>1094.7</v>
      </c>
      <c r="I1176">
        <v>356.84</v>
      </c>
      <c r="J1176">
        <v>7</v>
      </c>
      <c r="K1176">
        <v>605</v>
      </c>
      <c r="L1176">
        <v>53191</v>
      </c>
      <c r="M1176" t="s">
        <v>18</v>
      </c>
      <c r="N1176">
        <v>74242</v>
      </c>
      <c r="O1176">
        <v>267.2</v>
      </c>
      <c r="P1176">
        <v>95796</v>
      </c>
      <c r="Q1176">
        <v>2</v>
      </c>
    </row>
    <row r="1177" spans="1:17" hidden="1" outlineLevel="2" x14ac:dyDescent="0.2">
      <c r="B1177">
        <v>1624</v>
      </c>
      <c r="C1177" t="s">
        <v>15</v>
      </c>
      <c r="D1177">
        <v>2007</v>
      </c>
      <c r="E1177">
        <v>6</v>
      </c>
      <c r="F1177">
        <v>206</v>
      </c>
      <c r="G1177">
        <v>1087.9000000000001</v>
      </c>
      <c r="H1177">
        <v>1278.47</v>
      </c>
      <c r="I1177">
        <v>395.99</v>
      </c>
      <c r="J1177">
        <v>7</v>
      </c>
      <c r="K1177">
        <v>605</v>
      </c>
      <c r="L1177">
        <v>53191</v>
      </c>
      <c r="M1177" t="s">
        <v>18</v>
      </c>
      <c r="N1177">
        <v>74242</v>
      </c>
      <c r="O1177">
        <v>267.2</v>
      </c>
      <c r="P1177">
        <v>95796</v>
      </c>
      <c r="Q1177">
        <v>2</v>
      </c>
    </row>
    <row r="1178" spans="1:17" hidden="1" outlineLevel="2" x14ac:dyDescent="0.2">
      <c r="B1178">
        <v>1624</v>
      </c>
      <c r="C1178" t="s">
        <v>15</v>
      </c>
      <c r="D1178">
        <v>2007</v>
      </c>
      <c r="E1178">
        <v>7</v>
      </c>
      <c r="F1178">
        <v>138</v>
      </c>
      <c r="G1178">
        <v>679.21</v>
      </c>
      <c r="H1178">
        <v>798.24</v>
      </c>
      <c r="I1178">
        <v>182.22</v>
      </c>
      <c r="J1178">
        <v>7</v>
      </c>
      <c r="K1178">
        <v>605</v>
      </c>
      <c r="L1178">
        <v>53191</v>
      </c>
      <c r="M1178" t="s">
        <v>18</v>
      </c>
      <c r="N1178">
        <v>74242</v>
      </c>
      <c r="O1178">
        <v>267.2</v>
      </c>
      <c r="P1178">
        <v>95796</v>
      </c>
      <c r="Q1178">
        <v>2</v>
      </c>
    </row>
    <row r="1179" spans="1:17" hidden="1" outlineLevel="2" x14ac:dyDescent="0.2">
      <c r="B1179">
        <v>1624</v>
      </c>
      <c r="C1179" t="s">
        <v>15</v>
      </c>
      <c r="D1179">
        <v>2007</v>
      </c>
      <c r="E1179">
        <v>8</v>
      </c>
      <c r="F1179">
        <v>171</v>
      </c>
      <c r="G1179">
        <v>811.76</v>
      </c>
      <c r="H1179">
        <v>953.97</v>
      </c>
      <c r="I1179">
        <v>255.7</v>
      </c>
      <c r="J1179">
        <v>7</v>
      </c>
      <c r="K1179">
        <v>605</v>
      </c>
      <c r="L1179">
        <v>53191</v>
      </c>
      <c r="M1179" t="s">
        <v>18</v>
      </c>
      <c r="N1179">
        <v>74242</v>
      </c>
      <c r="O1179">
        <v>267.2</v>
      </c>
      <c r="P1179">
        <v>95796</v>
      </c>
      <c r="Q1179">
        <v>2</v>
      </c>
    </row>
    <row r="1180" spans="1:17" hidden="1" outlineLevel="2" collapsed="1" x14ac:dyDescent="0.2">
      <c r="B1180">
        <v>1624</v>
      </c>
      <c r="C1180" t="s">
        <v>15</v>
      </c>
      <c r="D1180">
        <v>2007</v>
      </c>
      <c r="E1180">
        <v>9</v>
      </c>
      <c r="F1180">
        <v>302</v>
      </c>
      <c r="G1180">
        <v>1311.17</v>
      </c>
      <c r="H1180">
        <v>1540.75</v>
      </c>
      <c r="I1180">
        <v>378.3</v>
      </c>
      <c r="J1180">
        <v>7</v>
      </c>
      <c r="K1180">
        <v>605</v>
      </c>
      <c r="L1180">
        <v>53191</v>
      </c>
      <c r="M1180" t="s">
        <v>18</v>
      </c>
      <c r="N1180">
        <v>74242</v>
      </c>
      <c r="O1180">
        <v>267.2</v>
      </c>
      <c r="P1180">
        <v>95796</v>
      </c>
    </row>
    <row r="1181" spans="1:17" hidden="1" outlineLevel="2" x14ac:dyDescent="0.2">
      <c r="B1181">
        <v>1624</v>
      </c>
      <c r="C1181" t="s">
        <v>15</v>
      </c>
      <c r="D1181">
        <v>2007</v>
      </c>
      <c r="E1181">
        <v>10</v>
      </c>
      <c r="F1181">
        <v>791</v>
      </c>
      <c r="G1181">
        <v>3529.37</v>
      </c>
      <c r="H1181">
        <v>4147.21</v>
      </c>
      <c r="I1181">
        <v>1100.05</v>
      </c>
      <c r="J1181">
        <v>7</v>
      </c>
      <c r="K1181">
        <v>605</v>
      </c>
      <c r="L1181">
        <v>53191</v>
      </c>
      <c r="M1181" t="s">
        <v>18</v>
      </c>
      <c r="N1181">
        <v>74242</v>
      </c>
      <c r="O1181">
        <v>267.2</v>
      </c>
      <c r="P1181">
        <v>95796</v>
      </c>
      <c r="Q1181">
        <v>2</v>
      </c>
    </row>
    <row r="1182" spans="1:17" hidden="1" outlineLevel="2" x14ac:dyDescent="0.2">
      <c r="B1182">
        <v>1624</v>
      </c>
      <c r="C1182" t="s">
        <v>15</v>
      </c>
      <c r="D1182">
        <v>2007</v>
      </c>
      <c r="E1182">
        <v>11</v>
      </c>
      <c r="F1182">
        <v>737</v>
      </c>
      <c r="G1182">
        <v>3292.36</v>
      </c>
      <c r="H1182">
        <v>3868.77</v>
      </c>
      <c r="I1182">
        <v>1059.9000000000001</v>
      </c>
      <c r="J1182">
        <v>7</v>
      </c>
      <c r="K1182">
        <v>605</v>
      </c>
      <c r="L1182">
        <v>53191</v>
      </c>
      <c r="M1182" t="s">
        <v>18</v>
      </c>
      <c r="N1182">
        <v>74242</v>
      </c>
      <c r="O1182">
        <v>267.2</v>
      </c>
      <c r="P1182">
        <v>95796</v>
      </c>
      <c r="Q1182">
        <v>2</v>
      </c>
    </row>
    <row r="1183" spans="1:17" hidden="1" outlineLevel="2" x14ac:dyDescent="0.2">
      <c r="B1183">
        <v>1624</v>
      </c>
      <c r="C1183" t="s">
        <v>15</v>
      </c>
      <c r="D1183">
        <v>2007</v>
      </c>
      <c r="E1183">
        <v>12</v>
      </c>
      <c r="F1183">
        <v>406</v>
      </c>
      <c r="G1183">
        <v>1662.08</v>
      </c>
      <c r="H1183">
        <v>1953.1</v>
      </c>
      <c r="I1183">
        <v>494.31</v>
      </c>
      <c r="J1183">
        <v>7</v>
      </c>
      <c r="K1183">
        <v>605</v>
      </c>
      <c r="L1183">
        <v>53191</v>
      </c>
      <c r="M1183" t="s">
        <v>18</v>
      </c>
      <c r="N1183">
        <v>74242</v>
      </c>
      <c r="O1183">
        <v>267.2</v>
      </c>
      <c r="P1183">
        <v>95796</v>
      </c>
      <c r="Q1183">
        <v>2</v>
      </c>
    </row>
    <row r="1184" spans="1:17" outlineLevel="1" x14ac:dyDescent="0.2">
      <c r="A1184" s="1" t="s">
        <v>130</v>
      </c>
      <c r="B1184">
        <f>SUBTOTAL(3,B1172:B1183)</f>
        <v>12</v>
      </c>
      <c r="Q1184">
        <v>2</v>
      </c>
    </row>
    <row r="1185" spans="1:17" hidden="1" outlineLevel="2" x14ac:dyDescent="0.2">
      <c r="B1185">
        <v>2023</v>
      </c>
      <c r="C1185" t="s">
        <v>15</v>
      </c>
      <c r="D1185">
        <v>2007</v>
      </c>
      <c r="E1185">
        <v>1</v>
      </c>
      <c r="F1185">
        <v>116</v>
      </c>
      <c r="G1185">
        <v>459.15</v>
      </c>
      <c r="H1185">
        <v>539.51</v>
      </c>
      <c r="I1185">
        <v>223.81</v>
      </c>
      <c r="J1185">
        <v>8</v>
      </c>
      <c r="K1185">
        <v>462</v>
      </c>
      <c r="L1185">
        <v>31565</v>
      </c>
      <c r="M1185" t="s">
        <v>18</v>
      </c>
      <c r="N1185">
        <v>80321</v>
      </c>
      <c r="O1185">
        <v>273.2</v>
      </c>
      <c r="P1185">
        <v>46837.5</v>
      </c>
      <c r="Q1185">
        <v>2</v>
      </c>
    </row>
    <row r="1186" spans="1:17" hidden="1" outlineLevel="2" x14ac:dyDescent="0.2">
      <c r="B1186">
        <v>2023</v>
      </c>
      <c r="C1186" t="s">
        <v>15</v>
      </c>
      <c r="D1186">
        <v>2007</v>
      </c>
      <c r="E1186">
        <v>2</v>
      </c>
      <c r="F1186">
        <v>151</v>
      </c>
      <c r="G1186">
        <v>584.59</v>
      </c>
      <c r="H1186">
        <v>686.92</v>
      </c>
      <c r="I1186">
        <v>354.9</v>
      </c>
      <c r="J1186">
        <v>8</v>
      </c>
      <c r="K1186">
        <v>462</v>
      </c>
      <c r="L1186">
        <v>31565</v>
      </c>
      <c r="M1186" t="s">
        <v>18</v>
      </c>
      <c r="N1186">
        <v>80321</v>
      </c>
      <c r="O1186">
        <v>273.2</v>
      </c>
      <c r="P1186">
        <v>46837.5</v>
      </c>
      <c r="Q1186">
        <v>2</v>
      </c>
    </row>
    <row r="1187" spans="1:17" hidden="1" outlineLevel="2" x14ac:dyDescent="0.2">
      <c r="B1187">
        <v>2023</v>
      </c>
      <c r="C1187" t="s">
        <v>15</v>
      </c>
      <c r="D1187">
        <v>2007</v>
      </c>
      <c r="E1187">
        <v>3</v>
      </c>
      <c r="F1187">
        <v>84</v>
      </c>
      <c r="G1187">
        <v>316.47000000000003</v>
      </c>
      <c r="H1187">
        <v>371.87</v>
      </c>
      <c r="I1187">
        <v>170.59</v>
      </c>
      <c r="J1187">
        <v>8</v>
      </c>
      <c r="K1187">
        <v>462</v>
      </c>
      <c r="L1187">
        <v>31565</v>
      </c>
      <c r="M1187" t="s">
        <v>18</v>
      </c>
      <c r="N1187">
        <v>80321</v>
      </c>
      <c r="O1187">
        <v>273.2</v>
      </c>
      <c r="P1187">
        <v>46837.5</v>
      </c>
      <c r="Q1187">
        <v>2</v>
      </c>
    </row>
    <row r="1188" spans="1:17" hidden="1" outlineLevel="2" x14ac:dyDescent="0.2">
      <c r="B1188">
        <v>2023</v>
      </c>
      <c r="C1188" t="s">
        <v>15</v>
      </c>
      <c r="D1188">
        <v>2007</v>
      </c>
      <c r="E1188">
        <v>4</v>
      </c>
      <c r="F1188">
        <v>153</v>
      </c>
      <c r="G1188">
        <v>626.4</v>
      </c>
      <c r="H1188">
        <v>736.05</v>
      </c>
      <c r="I1188">
        <v>348.75</v>
      </c>
      <c r="J1188">
        <v>8</v>
      </c>
      <c r="K1188">
        <v>462</v>
      </c>
      <c r="L1188">
        <v>31565</v>
      </c>
      <c r="M1188" t="s">
        <v>18</v>
      </c>
      <c r="N1188">
        <v>80321</v>
      </c>
      <c r="O1188">
        <v>273.2</v>
      </c>
      <c r="P1188">
        <v>46837.5</v>
      </c>
      <c r="Q1188">
        <v>2</v>
      </c>
    </row>
    <row r="1189" spans="1:17" hidden="1" outlineLevel="2" x14ac:dyDescent="0.2">
      <c r="B1189">
        <v>2023</v>
      </c>
      <c r="C1189" t="s">
        <v>15</v>
      </c>
      <c r="D1189">
        <v>2007</v>
      </c>
      <c r="E1189">
        <v>5</v>
      </c>
      <c r="F1189">
        <v>206</v>
      </c>
      <c r="G1189">
        <v>863.39</v>
      </c>
      <c r="H1189">
        <v>1014.49</v>
      </c>
      <c r="I1189">
        <v>426.63</v>
      </c>
      <c r="J1189">
        <v>8</v>
      </c>
      <c r="K1189">
        <v>462</v>
      </c>
      <c r="L1189">
        <v>31565</v>
      </c>
      <c r="M1189" t="s">
        <v>18</v>
      </c>
      <c r="N1189">
        <v>80321</v>
      </c>
      <c r="O1189">
        <v>273.2</v>
      </c>
      <c r="P1189">
        <v>46837.5</v>
      </c>
      <c r="Q1189">
        <v>2</v>
      </c>
    </row>
    <row r="1190" spans="1:17" hidden="1" outlineLevel="2" x14ac:dyDescent="0.2">
      <c r="B1190">
        <v>2023</v>
      </c>
      <c r="C1190" t="s">
        <v>15</v>
      </c>
      <c r="D1190">
        <v>2007</v>
      </c>
      <c r="E1190">
        <v>6</v>
      </c>
      <c r="F1190">
        <v>312</v>
      </c>
      <c r="G1190">
        <v>1362.89</v>
      </c>
      <c r="H1190">
        <v>1601.53</v>
      </c>
      <c r="I1190">
        <v>595.05999999999995</v>
      </c>
      <c r="J1190">
        <v>8</v>
      </c>
      <c r="K1190">
        <v>462</v>
      </c>
      <c r="L1190">
        <v>31565</v>
      </c>
      <c r="M1190" t="s">
        <v>18</v>
      </c>
      <c r="N1190">
        <v>80321</v>
      </c>
      <c r="O1190">
        <v>273.2</v>
      </c>
      <c r="P1190">
        <v>46837.5</v>
      </c>
      <c r="Q1190">
        <v>2</v>
      </c>
    </row>
    <row r="1191" spans="1:17" hidden="1" outlineLevel="2" x14ac:dyDescent="0.2">
      <c r="B1191">
        <v>2023</v>
      </c>
      <c r="C1191" t="s">
        <v>15</v>
      </c>
      <c r="D1191">
        <v>2007</v>
      </c>
      <c r="E1191">
        <v>7</v>
      </c>
      <c r="F1191">
        <v>206</v>
      </c>
      <c r="G1191">
        <v>952.33</v>
      </c>
      <c r="H1191">
        <v>1119.07</v>
      </c>
      <c r="I1191">
        <v>515.29999999999995</v>
      </c>
      <c r="J1191">
        <v>8</v>
      </c>
      <c r="K1191">
        <v>462</v>
      </c>
      <c r="L1191">
        <v>31565</v>
      </c>
      <c r="M1191" t="s">
        <v>18</v>
      </c>
      <c r="N1191">
        <v>80321</v>
      </c>
      <c r="O1191">
        <v>273.2</v>
      </c>
      <c r="P1191">
        <v>46837.5</v>
      </c>
      <c r="Q1191">
        <v>2</v>
      </c>
    </row>
    <row r="1192" spans="1:17" hidden="1" outlineLevel="2" x14ac:dyDescent="0.2">
      <c r="B1192">
        <v>2023</v>
      </c>
      <c r="C1192" t="s">
        <v>15</v>
      </c>
      <c r="D1192">
        <v>2007</v>
      </c>
      <c r="E1192">
        <v>8</v>
      </c>
      <c r="F1192">
        <v>264</v>
      </c>
      <c r="G1192">
        <v>1105.53</v>
      </c>
      <c r="H1192">
        <v>1299.0999999999999</v>
      </c>
      <c r="I1192">
        <v>439.26</v>
      </c>
      <c r="J1192">
        <v>8</v>
      </c>
      <c r="K1192">
        <v>462</v>
      </c>
      <c r="L1192">
        <v>31565</v>
      </c>
      <c r="M1192" t="s">
        <v>18</v>
      </c>
      <c r="N1192">
        <v>80321</v>
      </c>
      <c r="O1192">
        <v>273.2</v>
      </c>
      <c r="P1192">
        <v>46837.5</v>
      </c>
      <c r="Q1192">
        <v>2</v>
      </c>
    </row>
    <row r="1193" spans="1:17" hidden="1" outlineLevel="2" collapsed="1" x14ac:dyDescent="0.2">
      <c r="B1193">
        <v>2023</v>
      </c>
      <c r="C1193" t="s">
        <v>15</v>
      </c>
      <c r="D1193">
        <v>2007</v>
      </c>
      <c r="E1193">
        <v>9</v>
      </c>
      <c r="F1193">
        <v>591</v>
      </c>
      <c r="G1193">
        <v>2415.09</v>
      </c>
      <c r="H1193">
        <v>2837.71</v>
      </c>
      <c r="I1193">
        <v>943.37</v>
      </c>
      <c r="J1193">
        <v>8</v>
      </c>
      <c r="K1193">
        <v>462</v>
      </c>
      <c r="L1193">
        <v>31565</v>
      </c>
      <c r="M1193" t="s">
        <v>18</v>
      </c>
      <c r="N1193">
        <v>80321</v>
      </c>
      <c r="O1193">
        <v>273.2</v>
      </c>
      <c r="P1193">
        <v>46837.5</v>
      </c>
    </row>
    <row r="1194" spans="1:17" hidden="1" outlineLevel="2" x14ac:dyDescent="0.2">
      <c r="B1194">
        <v>2023</v>
      </c>
      <c r="C1194" t="s">
        <v>15</v>
      </c>
      <c r="D1194">
        <v>2007</v>
      </c>
      <c r="E1194">
        <v>10</v>
      </c>
      <c r="F1194">
        <v>809</v>
      </c>
      <c r="G1194">
        <v>3375.06</v>
      </c>
      <c r="H1194">
        <v>3965.79</v>
      </c>
      <c r="I1194">
        <v>1327.21</v>
      </c>
      <c r="J1194">
        <v>8</v>
      </c>
      <c r="K1194">
        <v>462</v>
      </c>
      <c r="L1194">
        <v>31565</v>
      </c>
      <c r="M1194" t="s">
        <v>18</v>
      </c>
      <c r="N1194">
        <v>80321</v>
      </c>
      <c r="O1194">
        <v>273.2</v>
      </c>
      <c r="P1194">
        <v>46837.5</v>
      </c>
      <c r="Q1194">
        <v>3</v>
      </c>
    </row>
    <row r="1195" spans="1:17" hidden="1" outlineLevel="2" x14ac:dyDescent="0.2">
      <c r="B1195">
        <v>2023</v>
      </c>
      <c r="C1195" t="s">
        <v>15</v>
      </c>
      <c r="D1195">
        <v>2007</v>
      </c>
      <c r="E1195">
        <v>11</v>
      </c>
      <c r="F1195">
        <v>481</v>
      </c>
      <c r="G1195">
        <v>1889.42</v>
      </c>
      <c r="H1195">
        <v>2220.06</v>
      </c>
      <c r="I1195">
        <v>738.4</v>
      </c>
      <c r="J1195">
        <v>8</v>
      </c>
      <c r="K1195">
        <v>462</v>
      </c>
      <c r="L1195">
        <v>31565</v>
      </c>
      <c r="M1195" t="s">
        <v>18</v>
      </c>
      <c r="N1195">
        <v>80321</v>
      </c>
      <c r="O1195">
        <v>273.2</v>
      </c>
      <c r="P1195">
        <v>46837.5</v>
      </c>
      <c r="Q1195">
        <v>3</v>
      </c>
    </row>
    <row r="1196" spans="1:17" hidden="1" outlineLevel="2" x14ac:dyDescent="0.2">
      <c r="B1196">
        <v>2023</v>
      </c>
      <c r="C1196" t="s">
        <v>15</v>
      </c>
      <c r="D1196">
        <v>2007</v>
      </c>
      <c r="E1196">
        <v>12</v>
      </c>
      <c r="F1196">
        <v>338</v>
      </c>
      <c r="G1196">
        <v>1195.4000000000001</v>
      </c>
      <c r="H1196">
        <v>1404.59</v>
      </c>
      <c r="I1196">
        <v>448.51</v>
      </c>
      <c r="J1196">
        <v>8</v>
      </c>
      <c r="K1196">
        <v>462</v>
      </c>
      <c r="L1196">
        <v>31565</v>
      </c>
      <c r="M1196" t="s">
        <v>18</v>
      </c>
      <c r="N1196">
        <v>80321</v>
      </c>
      <c r="O1196">
        <v>273.2</v>
      </c>
      <c r="P1196">
        <v>46837.5</v>
      </c>
      <c r="Q1196">
        <v>3</v>
      </c>
    </row>
    <row r="1197" spans="1:17" outlineLevel="1" x14ac:dyDescent="0.2">
      <c r="A1197" s="1" t="s">
        <v>131</v>
      </c>
      <c r="B1197">
        <f>SUBTOTAL(3,B1185:B1196)</f>
        <v>12</v>
      </c>
      <c r="Q1197">
        <v>3</v>
      </c>
    </row>
    <row r="1198" spans="1:17" hidden="1" outlineLevel="2" x14ac:dyDescent="0.2">
      <c r="B1198">
        <v>5009</v>
      </c>
      <c r="C1198" t="s">
        <v>15</v>
      </c>
      <c r="D1198">
        <v>2007</v>
      </c>
      <c r="E1198">
        <v>1</v>
      </c>
      <c r="F1198">
        <v>50</v>
      </c>
      <c r="G1198">
        <v>191.5</v>
      </c>
      <c r="H1198">
        <v>225.05</v>
      </c>
      <c r="I1198">
        <v>108.01</v>
      </c>
      <c r="J1198">
        <v>6</v>
      </c>
      <c r="K1198">
        <v>325</v>
      </c>
      <c r="L1198">
        <v>12671</v>
      </c>
      <c r="M1198" t="s">
        <v>18</v>
      </c>
      <c r="N1198">
        <v>24856</v>
      </c>
      <c r="O1198">
        <v>213.2</v>
      </c>
      <c r="P1198">
        <v>14427.91</v>
      </c>
      <c r="Q1198">
        <v>3</v>
      </c>
    </row>
    <row r="1199" spans="1:17" hidden="1" outlineLevel="2" x14ac:dyDescent="0.2">
      <c r="B1199">
        <v>5009</v>
      </c>
      <c r="C1199" t="s">
        <v>15</v>
      </c>
      <c r="D1199">
        <v>2007</v>
      </c>
      <c r="E1199">
        <v>2</v>
      </c>
      <c r="F1199">
        <v>40</v>
      </c>
      <c r="G1199">
        <v>165.7</v>
      </c>
      <c r="H1199">
        <v>194.72</v>
      </c>
      <c r="I1199">
        <v>102.41</v>
      </c>
      <c r="J1199">
        <v>6</v>
      </c>
      <c r="K1199">
        <v>325</v>
      </c>
      <c r="L1199">
        <v>12671</v>
      </c>
      <c r="M1199" t="s">
        <v>18</v>
      </c>
      <c r="N1199">
        <v>24856</v>
      </c>
      <c r="O1199">
        <v>213.2</v>
      </c>
      <c r="P1199">
        <v>14427.91</v>
      </c>
      <c r="Q1199">
        <v>3</v>
      </c>
    </row>
    <row r="1200" spans="1:17" hidden="1" outlineLevel="2" x14ac:dyDescent="0.2">
      <c r="B1200">
        <v>5009</v>
      </c>
      <c r="C1200" t="s">
        <v>15</v>
      </c>
      <c r="D1200">
        <v>2007</v>
      </c>
      <c r="E1200">
        <v>3</v>
      </c>
      <c r="F1200">
        <v>39</v>
      </c>
      <c r="G1200">
        <v>148.68</v>
      </c>
      <c r="H1200">
        <v>174.73</v>
      </c>
      <c r="I1200">
        <v>47.87</v>
      </c>
      <c r="J1200">
        <v>6</v>
      </c>
      <c r="K1200">
        <v>325</v>
      </c>
      <c r="L1200">
        <v>12671</v>
      </c>
      <c r="M1200" t="s">
        <v>18</v>
      </c>
      <c r="N1200">
        <v>24856</v>
      </c>
      <c r="O1200">
        <v>213.2</v>
      </c>
      <c r="P1200">
        <v>14427.91</v>
      </c>
      <c r="Q1200">
        <v>3</v>
      </c>
    </row>
    <row r="1201" spans="1:17" hidden="1" outlineLevel="2" x14ac:dyDescent="0.2">
      <c r="B1201">
        <v>5009</v>
      </c>
      <c r="C1201" t="s">
        <v>15</v>
      </c>
      <c r="D1201">
        <v>2007</v>
      </c>
      <c r="E1201">
        <v>4</v>
      </c>
      <c r="F1201">
        <v>59</v>
      </c>
      <c r="G1201">
        <v>265.06</v>
      </c>
      <c r="H1201">
        <v>311.45999999999998</v>
      </c>
      <c r="I1201">
        <v>134.44999999999999</v>
      </c>
      <c r="J1201">
        <v>6</v>
      </c>
      <c r="K1201">
        <v>325</v>
      </c>
      <c r="L1201">
        <v>12671</v>
      </c>
      <c r="M1201" t="s">
        <v>18</v>
      </c>
      <c r="N1201">
        <v>24856</v>
      </c>
      <c r="O1201">
        <v>213.2</v>
      </c>
      <c r="P1201">
        <v>14427.91</v>
      </c>
      <c r="Q1201">
        <v>3</v>
      </c>
    </row>
    <row r="1202" spans="1:17" hidden="1" outlineLevel="2" x14ac:dyDescent="0.2">
      <c r="B1202">
        <v>5009</v>
      </c>
      <c r="C1202" t="s">
        <v>15</v>
      </c>
      <c r="D1202">
        <v>2007</v>
      </c>
      <c r="E1202">
        <v>5</v>
      </c>
      <c r="F1202">
        <v>66</v>
      </c>
      <c r="G1202">
        <v>271.08</v>
      </c>
      <c r="H1202">
        <v>318.55</v>
      </c>
      <c r="I1202">
        <v>164.39</v>
      </c>
      <c r="J1202">
        <v>6</v>
      </c>
      <c r="K1202">
        <v>325</v>
      </c>
      <c r="L1202">
        <v>12671</v>
      </c>
      <c r="M1202" t="s">
        <v>18</v>
      </c>
      <c r="N1202">
        <v>24856</v>
      </c>
      <c r="O1202">
        <v>213.2</v>
      </c>
      <c r="P1202">
        <v>14427.91</v>
      </c>
      <c r="Q1202">
        <v>3</v>
      </c>
    </row>
    <row r="1203" spans="1:17" hidden="1" outlineLevel="2" x14ac:dyDescent="0.2">
      <c r="B1203">
        <v>5009</v>
      </c>
      <c r="C1203" t="s">
        <v>15</v>
      </c>
      <c r="D1203">
        <v>2007</v>
      </c>
      <c r="E1203">
        <v>6</v>
      </c>
      <c r="F1203">
        <v>104</v>
      </c>
      <c r="G1203">
        <v>427.98</v>
      </c>
      <c r="H1203">
        <v>502.92</v>
      </c>
      <c r="I1203">
        <v>256.88</v>
      </c>
      <c r="J1203">
        <v>6</v>
      </c>
      <c r="K1203">
        <v>325</v>
      </c>
      <c r="L1203">
        <v>12671</v>
      </c>
      <c r="M1203" t="s">
        <v>18</v>
      </c>
      <c r="N1203">
        <v>24856</v>
      </c>
      <c r="O1203">
        <v>213.2</v>
      </c>
      <c r="P1203">
        <v>14427.91</v>
      </c>
      <c r="Q1203">
        <v>3</v>
      </c>
    </row>
    <row r="1204" spans="1:17" hidden="1" outlineLevel="2" collapsed="1" x14ac:dyDescent="0.2">
      <c r="B1204">
        <v>5009</v>
      </c>
      <c r="C1204" t="s">
        <v>15</v>
      </c>
      <c r="D1204">
        <v>2007</v>
      </c>
      <c r="E1204">
        <v>7</v>
      </c>
      <c r="F1204">
        <v>75</v>
      </c>
      <c r="G1204">
        <v>263.45</v>
      </c>
      <c r="H1204">
        <v>309.58999999999997</v>
      </c>
      <c r="I1204">
        <v>105.82</v>
      </c>
      <c r="J1204">
        <v>6</v>
      </c>
      <c r="K1204">
        <v>325</v>
      </c>
      <c r="L1204">
        <v>12671</v>
      </c>
      <c r="M1204" t="s">
        <v>18</v>
      </c>
      <c r="N1204">
        <v>24856</v>
      </c>
      <c r="O1204">
        <v>213.2</v>
      </c>
      <c r="P1204">
        <v>14427.91</v>
      </c>
    </row>
    <row r="1205" spans="1:17" hidden="1" outlineLevel="2" x14ac:dyDescent="0.2">
      <c r="B1205">
        <v>5009</v>
      </c>
      <c r="C1205" t="s">
        <v>15</v>
      </c>
      <c r="D1205">
        <v>2007</v>
      </c>
      <c r="E1205">
        <v>8</v>
      </c>
      <c r="F1205">
        <v>82</v>
      </c>
      <c r="G1205">
        <v>323.8</v>
      </c>
      <c r="H1205">
        <v>380.44</v>
      </c>
      <c r="I1205">
        <v>156.83000000000001</v>
      </c>
      <c r="J1205">
        <v>6</v>
      </c>
      <c r="K1205">
        <v>325</v>
      </c>
      <c r="L1205">
        <v>12671</v>
      </c>
      <c r="M1205" t="s">
        <v>18</v>
      </c>
      <c r="N1205">
        <v>24856</v>
      </c>
      <c r="O1205">
        <v>213.2</v>
      </c>
      <c r="P1205">
        <v>14427.91</v>
      </c>
      <c r="Q1205">
        <v>3</v>
      </c>
    </row>
    <row r="1206" spans="1:17" hidden="1" outlineLevel="2" x14ac:dyDescent="0.2">
      <c r="B1206">
        <v>5009</v>
      </c>
      <c r="C1206" t="s">
        <v>15</v>
      </c>
      <c r="D1206">
        <v>2007</v>
      </c>
      <c r="E1206">
        <v>9</v>
      </c>
      <c r="F1206">
        <v>146</v>
      </c>
      <c r="G1206">
        <v>507.89</v>
      </c>
      <c r="H1206">
        <v>596.79</v>
      </c>
      <c r="I1206">
        <v>199.44</v>
      </c>
      <c r="J1206">
        <v>6</v>
      </c>
      <c r="K1206">
        <v>325</v>
      </c>
      <c r="L1206">
        <v>12671</v>
      </c>
      <c r="M1206" t="s">
        <v>18</v>
      </c>
      <c r="N1206">
        <v>24856</v>
      </c>
      <c r="O1206">
        <v>213.2</v>
      </c>
      <c r="P1206">
        <v>14427.91</v>
      </c>
      <c r="Q1206">
        <v>3</v>
      </c>
    </row>
    <row r="1207" spans="1:17" hidden="1" outlineLevel="2" x14ac:dyDescent="0.2">
      <c r="B1207">
        <v>5009</v>
      </c>
      <c r="C1207" t="s">
        <v>15</v>
      </c>
      <c r="D1207">
        <v>2007</v>
      </c>
      <c r="E1207">
        <v>10</v>
      </c>
      <c r="F1207">
        <v>240</v>
      </c>
      <c r="G1207">
        <v>828.04</v>
      </c>
      <c r="H1207">
        <v>972.96</v>
      </c>
      <c r="I1207">
        <v>338.99</v>
      </c>
      <c r="J1207">
        <v>6</v>
      </c>
      <c r="K1207">
        <v>325</v>
      </c>
      <c r="L1207">
        <v>12671</v>
      </c>
      <c r="M1207" t="s">
        <v>18</v>
      </c>
      <c r="N1207">
        <v>24856</v>
      </c>
      <c r="O1207">
        <v>213.2</v>
      </c>
      <c r="P1207">
        <v>14427.91</v>
      </c>
      <c r="Q1207">
        <v>3</v>
      </c>
    </row>
    <row r="1208" spans="1:17" hidden="1" outlineLevel="2" x14ac:dyDescent="0.2">
      <c r="B1208">
        <v>5009</v>
      </c>
      <c r="C1208" t="s">
        <v>15</v>
      </c>
      <c r="D1208">
        <v>2007</v>
      </c>
      <c r="E1208">
        <v>11</v>
      </c>
      <c r="F1208">
        <v>131</v>
      </c>
      <c r="G1208">
        <v>457.86</v>
      </c>
      <c r="H1208">
        <v>538.03</v>
      </c>
      <c r="I1208">
        <v>125.01</v>
      </c>
      <c r="J1208">
        <v>6</v>
      </c>
      <c r="K1208">
        <v>325</v>
      </c>
      <c r="L1208">
        <v>12671</v>
      </c>
      <c r="M1208" t="s">
        <v>18</v>
      </c>
      <c r="N1208">
        <v>24856</v>
      </c>
      <c r="O1208">
        <v>213.2</v>
      </c>
      <c r="P1208">
        <v>14427.91</v>
      </c>
      <c r="Q1208">
        <v>3</v>
      </c>
    </row>
    <row r="1209" spans="1:17" hidden="1" outlineLevel="2" x14ac:dyDescent="0.2">
      <c r="B1209">
        <v>5009</v>
      </c>
      <c r="C1209" t="s">
        <v>15</v>
      </c>
      <c r="D1209">
        <v>2007</v>
      </c>
      <c r="E1209">
        <v>12</v>
      </c>
      <c r="F1209">
        <v>83</v>
      </c>
      <c r="G1209">
        <v>339.9</v>
      </c>
      <c r="H1209">
        <v>399.48</v>
      </c>
      <c r="I1209">
        <v>156.96</v>
      </c>
      <c r="J1209">
        <v>6</v>
      </c>
      <c r="K1209">
        <v>325</v>
      </c>
      <c r="L1209">
        <v>12671</v>
      </c>
      <c r="M1209" t="s">
        <v>18</v>
      </c>
      <c r="N1209">
        <v>24856</v>
      </c>
      <c r="O1209">
        <v>213.2</v>
      </c>
      <c r="P1209">
        <v>14427.91</v>
      </c>
      <c r="Q1209">
        <v>3</v>
      </c>
    </row>
    <row r="1210" spans="1:17" outlineLevel="1" x14ac:dyDescent="0.2">
      <c r="A1210" s="1" t="s">
        <v>132</v>
      </c>
      <c r="B1210">
        <f>SUBTOTAL(3,B1198:B1209)</f>
        <v>12</v>
      </c>
      <c r="Q1210">
        <v>3</v>
      </c>
    </row>
    <row r="1211" spans="1:17" hidden="1" outlineLevel="2" x14ac:dyDescent="0.2">
      <c r="B1211">
        <v>5053</v>
      </c>
      <c r="C1211" t="s">
        <v>15</v>
      </c>
      <c r="D1211">
        <v>2007</v>
      </c>
      <c r="E1211">
        <v>1</v>
      </c>
      <c r="F1211">
        <v>72</v>
      </c>
      <c r="G1211">
        <v>277.08999999999997</v>
      </c>
      <c r="H1211">
        <v>325.62</v>
      </c>
      <c r="I1211">
        <v>90.78</v>
      </c>
      <c r="J1211">
        <v>6</v>
      </c>
      <c r="K1211">
        <v>346</v>
      </c>
      <c r="L1211">
        <v>21051</v>
      </c>
      <c r="M1211" t="s">
        <v>18</v>
      </c>
      <c r="N1211">
        <v>63511</v>
      </c>
      <c r="O1211">
        <v>207.2</v>
      </c>
      <c r="P1211">
        <v>31485.95</v>
      </c>
      <c r="Q1211">
        <v>3</v>
      </c>
    </row>
    <row r="1212" spans="1:17" hidden="1" outlineLevel="2" x14ac:dyDescent="0.2">
      <c r="B1212">
        <v>5053</v>
      </c>
      <c r="C1212" t="s">
        <v>15</v>
      </c>
      <c r="D1212">
        <v>2007</v>
      </c>
      <c r="E1212">
        <v>2</v>
      </c>
      <c r="F1212">
        <v>48</v>
      </c>
      <c r="G1212">
        <v>235.59</v>
      </c>
      <c r="H1212">
        <v>276.86</v>
      </c>
      <c r="I1212">
        <v>99.66</v>
      </c>
      <c r="J1212">
        <v>6</v>
      </c>
      <c r="K1212">
        <v>346</v>
      </c>
      <c r="L1212">
        <v>21051</v>
      </c>
      <c r="M1212" t="s">
        <v>18</v>
      </c>
      <c r="N1212">
        <v>63511</v>
      </c>
      <c r="O1212">
        <v>207.2</v>
      </c>
      <c r="P1212">
        <v>31485.95</v>
      </c>
      <c r="Q1212">
        <v>3</v>
      </c>
    </row>
    <row r="1213" spans="1:17" hidden="1" outlineLevel="2" x14ac:dyDescent="0.2">
      <c r="B1213">
        <v>5053</v>
      </c>
      <c r="C1213" t="s">
        <v>15</v>
      </c>
      <c r="D1213">
        <v>2007</v>
      </c>
      <c r="E1213">
        <v>3</v>
      </c>
      <c r="F1213">
        <v>68</v>
      </c>
      <c r="G1213">
        <v>302.55</v>
      </c>
      <c r="H1213">
        <v>355.52</v>
      </c>
      <c r="I1213">
        <v>91.29</v>
      </c>
      <c r="J1213">
        <v>6</v>
      </c>
      <c r="K1213">
        <v>346</v>
      </c>
      <c r="L1213">
        <v>21051</v>
      </c>
      <c r="M1213" t="s">
        <v>18</v>
      </c>
      <c r="N1213">
        <v>63511</v>
      </c>
      <c r="O1213">
        <v>207.2</v>
      </c>
      <c r="P1213">
        <v>31485.95</v>
      </c>
      <c r="Q1213">
        <v>3</v>
      </c>
    </row>
    <row r="1214" spans="1:17" hidden="1" outlineLevel="2" x14ac:dyDescent="0.2">
      <c r="B1214">
        <v>5053</v>
      </c>
      <c r="C1214" t="s">
        <v>15</v>
      </c>
      <c r="D1214">
        <v>2007</v>
      </c>
      <c r="E1214">
        <v>4</v>
      </c>
      <c r="F1214">
        <v>75</v>
      </c>
      <c r="G1214">
        <v>326.14</v>
      </c>
      <c r="H1214">
        <v>383.26</v>
      </c>
      <c r="I1214">
        <v>138.74</v>
      </c>
      <c r="J1214">
        <v>6</v>
      </c>
      <c r="K1214">
        <v>346</v>
      </c>
      <c r="L1214">
        <v>21051</v>
      </c>
      <c r="M1214" t="s">
        <v>18</v>
      </c>
      <c r="N1214">
        <v>63511</v>
      </c>
      <c r="O1214">
        <v>207.2</v>
      </c>
      <c r="P1214">
        <v>31485.95</v>
      </c>
      <c r="Q1214">
        <v>3</v>
      </c>
    </row>
    <row r="1215" spans="1:17" hidden="1" outlineLevel="2" x14ac:dyDescent="0.2">
      <c r="B1215">
        <v>5053</v>
      </c>
      <c r="C1215" t="s">
        <v>15</v>
      </c>
      <c r="D1215">
        <v>2007</v>
      </c>
      <c r="E1215">
        <v>5</v>
      </c>
      <c r="F1215">
        <v>213</v>
      </c>
      <c r="G1215">
        <v>837.96</v>
      </c>
      <c r="H1215">
        <v>984.61</v>
      </c>
      <c r="I1215">
        <v>395.22</v>
      </c>
      <c r="J1215">
        <v>6</v>
      </c>
      <c r="K1215">
        <v>346</v>
      </c>
      <c r="L1215">
        <v>21051</v>
      </c>
      <c r="M1215" t="s">
        <v>18</v>
      </c>
      <c r="N1215">
        <v>63511</v>
      </c>
      <c r="O1215">
        <v>207.2</v>
      </c>
      <c r="P1215">
        <v>31485.95</v>
      </c>
      <c r="Q1215">
        <v>3</v>
      </c>
    </row>
    <row r="1216" spans="1:17" hidden="1" outlineLevel="2" collapsed="1" x14ac:dyDescent="0.2">
      <c r="B1216">
        <v>5053</v>
      </c>
      <c r="C1216" t="s">
        <v>15</v>
      </c>
      <c r="D1216">
        <v>2007</v>
      </c>
      <c r="E1216">
        <v>6</v>
      </c>
      <c r="F1216">
        <v>237</v>
      </c>
      <c r="G1216">
        <v>1015.83</v>
      </c>
      <c r="H1216">
        <v>1193.68</v>
      </c>
      <c r="I1216">
        <v>467.39</v>
      </c>
      <c r="J1216">
        <v>6</v>
      </c>
      <c r="K1216">
        <v>346</v>
      </c>
      <c r="L1216">
        <v>21051</v>
      </c>
      <c r="M1216" t="s">
        <v>18</v>
      </c>
      <c r="N1216">
        <v>63511</v>
      </c>
      <c r="O1216">
        <v>207.2</v>
      </c>
      <c r="P1216">
        <v>31485.95</v>
      </c>
    </row>
    <row r="1217" spans="1:17" hidden="1" outlineLevel="2" x14ac:dyDescent="0.2">
      <c r="B1217">
        <v>5053</v>
      </c>
      <c r="C1217" t="s">
        <v>15</v>
      </c>
      <c r="D1217">
        <v>2007</v>
      </c>
      <c r="E1217">
        <v>7</v>
      </c>
      <c r="F1217">
        <v>145</v>
      </c>
      <c r="G1217">
        <v>591.09</v>
      </c>
      <c r="H1217">
        <v>694.52</v>
      </c>
      <c r="I1217">
        <v>264.49</v>
      </c>
      <c r="J1217">
        <v>6</v>
      </c>
      <c r="K1217">
        <v>346</v>
      </c>
      <c r="L1217">
        <v>21051</v>
      </c>
      <c r="M1217" t="s">
        <v>18</v>
      </c>
      <c r="N1217">
        <v>63511</v>
      </c>
      <c r="O1217">
        <v>207.2</v>
      </c>
      <c r="P1217">
        <v>31485.95</v>
      </c>
      <c r="Q1217">
        <v>2</v>
      </c>
    </row>
    <row r="1218" spans="1:17" hidden="1" outlineLevel="2" x14ac:dyDescent="0.2">
      <c r="B1218">
        <v>5053</v>
      </c>
      <c r="C1218" t="s">
        <v>15</v>
      </c>
      <c r="D1218">
        <v>2007</v>
      </c>
      <c r="E1218">
        <v>8</v>
      </c>
      <c r="F1218">
        <v>169</v>
      </c>
      <c r="G1218">
        <v>695.75</v>
      </c>
      <c r="H1218">
        <v>817.56</v>
      </c>
      <c r="I1218">
        <v>335.21</v>
      </c>
      <c r="J1218">
        <v>6</v>
      </c>
      <c r="K1218">
        <v>346</v>
      </c>
      <c r="L1218">
        <v>21051</v>
      </c>
      <c r="M1218" t="s">
        <v>18</v>
      </c>
      <c r="N1218">
        <v>63511</v>
      </c>
      <c r="O1218">
        <v>207.2</v>
      </c>
      <c r="P1218">
        <v>31485.95</v>
      </c>
      <c r="Q1218">
        <v>2</v>
      </c>
    </row>
    <row r="1219" spans="1:17" hidden="1" outlineLevel="2" x14ac:dyDescent="0.2">
      <c r="B1219">
        <v>5053</v>
      </c>
      <c r="C1219" t="s">
        <v>15</v>
      </c>
      <c r="D1219">
        <v>2007</v>
      </c>
      <c r="E1219">
        <v>9</v>
      </c>
      <c r="F1219">
        <v>259</v>
      </c>
      <c r="G1219">
        <v>1064.4000000000001</v>
      </c>
      <c r="H1219">
        <v>1250.6600000000001</v>
      </c>
      <c r="I1219">
        <v>430.77</v>
      </c>
      <c r="J1219">
        <v>6</v>
      </c>
      <c r="K1219">
        <v>346</v>
      </c>
      <c r="L1219">
        <v>21051</v>
      </c>
      <c r="M1219" t="s">
        <v>18</v>
      </c>
      <c r="N1219">
        <v>63511</v>
      </c>
      <c r="O1219">
        <v>207.2</v>
      </c>
      <c r="P1219">
        <v>31485.95</v>
      </c>
      <c r="Q1219">
        <v>2</v>
      </c>
    </row>
    <row r="1220" spans="1:17" hidden="1" outlineLevel="2" x14ac:dyDescent="0.2">
      <c r="B1220">
        <v>5053</v>
      </c>
      <c r="C1220" t="s">
        <v>15</v>
      </c>
      <c r="D1220">
        <v>2007</v>
      </c>
      <c r="E1220">
        <v>10</v>
      </c>
      <c r="F1220">
        <v>712</v>
      </c>
      <c r="G1220">
        <v>2785.93</v>
      </c>
      <c r="H1220">
        <v>3273.56</v>
      </c>
      <c r="I1220">
        <v>1000.84</v>
      </c>
      <c r="J1220">
        <v>6</v>
      </c>
      <c r="K1220">
        <v>346</v>
      </c>
      <c r="L1220">
        <v>21051</v>
      </c>
      <c r="M1220" t="s">
        <v>18</v>
      </c>
      <c r="N1220">
        <v>63511</v>
      </c>
      <c r="O1220">
        <v>207.2</v>
      </c>
      <c r="P1220">
        <v>31485.95</v>
      </c>
      <c r="Q1220">
        <v>2</v>
      </c>
    </row>
    <row r="1221" spans="1:17" hidden="1" outlineLevel="2" x14ac:dyDescent="0.2">
      <c r="B1221">
        <v>5053</v>
      </c>
      <c r="C1221" t="s">
        <v>15</v>
      </c>
      <c r="D1221">
        <v>2007</v>
      </c>
      <c r="E1221">
        <v>11</v>
      </c>
      <c r="F1221">
        <v>337</v>
      </c>
      <c r="G1221">
        <v>1300.5</v>
      </c>
      <c r="H1221">
        <v>1528.15</v>
      </c>
      <c r="I1221">
        <v>508.98</v>
      </c>
      <c r="J1221">
        <v>6</v>
      </c>
      <c r="K1221">
        <v>346</v>
      </c>
      <c r="L1221">
        <v>21051</v>
      </c>
      <c r="M1221" t="s">
        <v>18</v>
      </c>
      <c r="N1221">
        <v>63511</v>
      </c>
      <c r="O1221">
        <v>207.2</v>
      </c>
      <c r="P1221">
        <v>31485.95</v>
      </c>
      <c r="Q1221">
        <v>2</v>
      </c>
    </row>
    <row r="1222" spans="1:17" hidden="1" outlineLevel="2" x14ac:dyDescent="0.2">
      <c r="B1222">
        <v>5053</v>
      </c>
      <c r="C1222" t="s">
        <v>15</v>
      </c>
      <c r="D1222">
        <v>2007</v>
      </c>
      <c r="E1222">
        <v>12</v>
      </c>
      <c r="F1222">
        <v>220</v>
      </c>
      <c r="G1222">
        <v>890.34</v>
      </c>
      <c r="H1222">
        <v>1046.18</v>
      </c>
      <c r="I1222">
        <v>321.98</v>
      </c>
      <c r="J1222">
        <v>6</v>
      </c>
      <c r="K1222">
        <v>346</v>
      </c>
      <c r="L1222">
        <v>21051</v>
      </c>
      <c r="M1222" t="s">
        <v>18</v>
      </c>
      <c r="N1222">
        <v>63511</v>
      </c>
      <c r="O1222">
        <v>207.2</v>
      </c>
      <c r="P1222">
        <v>31485.95</v>
      </c>
      <c r="Q1222">
        <v>2</v>
      </c>
    </row>
    <row r="1223" spans="1:17" outlineLevel="1" x14ac:dyDescent="0.2">
      <c r="A1223" s="1" t="s">
        <v>133</v>
      </c>
      <c r="B1223">
        <f>SUBTOTAL(3,B1211:B1222)</f>
        <v>12</v>
      </c>
      <c r="Q1223">
        <v>2</v>
      </c>
    </row>
    <row r="1224" spans="1:17" hidden="1" outlineLevel="2" x14ac:dyDescent="0.2">
      <c r="B1224">
        <v>5060</v>
      </c>
      <c r="C1224" t="s">
        <v>15</v>
      </c>
      <c r="D1224">
        <v>2007</v>
      </c>
      <c r="E1224">
        <v>1</v>
      </c>
      <c r="F1224">
        <v>159</v>
      </c>
      <c r="G1224">
        <v>686.96</v>
      </c>
      <c r="H1224">
        <v>807.26</v>
      </c>
      <c r="I1224">
        <v>274.57</v>
      </c>
      <c r="J1224">
        <v>5</v>
      </c>
      <c r="K1224">
        <v>670</v>
      </c>
      <c r="L1224">
        <v>45206</v>
      </c>
      <c r="M1224" t="s">
        <v>18</v>
      </c>
      <c r="N1224">
        <v>2727610</v>
      </c>
      <c r="O1224">
        <v>319.5</v>
      </c>
      <c r="P1224">
        <v>85380.72</v>
      </c>
      <c r="Q1224">
        <v>2</v>
      </c>
    </row>
    <row r="1225" spans="1:17" hidden="1" outlineLevel="2" x14ac:dyDescent="0.2">
      <c r="B1225">
        <v>5060</v>
      </c>
      <c r="C1225" t="s">
        <v>15</v>
      </c>
      <c r="D1225">
        <v>2007</v>
      </c>
      <c r="E1225">
        <v>2</v>
      </c>
      <c r="F1225">
        <v>138</v>
      </c>
      <c r="G1225">
        <v>688.39</v>
      </c>
      <c r="H1225">
        <v>808.82</v>
      </c>
      <c r="I1225">
        <v>308.11</v>
      </c>
      <c r="J1225">
        <v>5</v>
      </c>
      <c r="K1225">
        <v>670</v>
      </c>
      <c r="L1225">
        <v>45206</v>
      </c>
      <c r="M1225" t="s">
        <v>18</v>
      </c>
      <c r="N1225">
        <v>2727610</v>
      </c>
      <c r="O1225">
        <v>319.5</v>
      </c>
      <c r="P1225">
        <v>85380.72</v>
      </c>
      <c r="Q1225">
        <v>2</v>
      </c>
    </row>
    <row r="1226" spans="1:17" hidden="1" outlineLevel="2" x14ac:dyDescent="0.2">
      <c r="B1226">
        <v>5060</v>
      </c>
      <c r="C1226" t="s">
        <v>15</v>
      </c>
      <c r="D1226">
        <v>2007</v>
      </c>
      <c r="E1226">
        <v>3</v>
      </c>
      <c r="F1226">
        <v>109</v>
      </c>
      <c r="G1226">
        <v>491.54</v>
      </c>
      <c r="H1226">
        <v>577.62</v>
      </c>
      <c r="I1226">
        <v>220.85</v>
      </c>
      <c r="J1226">
        <v>5</v>
      </c>
      <c r="K1226">
        <v>670</v>
      </c>
      <c r="L1226">
        <v>45206</v>
      </c>
      <c r="M1226" t="s">
        <v>18</v>
      </c>
      <c r="N1226">
        <v>2727610</v>
      </c>
      <c r="O1226">
        <v>319.5</v>
      </c>
      <c r="P1226">
        <v>85380.72</v>
      </c>
      <c r="Q1226">
        <v>2</v>
      </c>
    </row>
    <row r="1227" spans="1:17" hidden="1" outlineLevel="2" x14ac:dyDescent="0.2">
      <c r="B1227">
        <v>5060</v>
      </c>
      <c r="C1227" t="s">
        <v>15</v>
      </c>
      <c r="D1227">
        <v>2007</v>
      </c>
      <c r="E1227">
        <v>4</v>
      </c>
      <c r="F1227">
        <v>166</v>
      </c>
      <c r="G1227">
        <v>712.48</v>
      </c>
      <c r="H1227">
        <v>837.18</v>
      </c>
      <c r="I1227">
        <v>259.25</v>
      </c>
      <c r="J1227">
        <v>5</v>
      </c>
      <c r="K1227">
        <v>670</v>
      </c>
      <c r="L1227">
        <v>45206</v>
      </c>
      <c r="M1227" t="s">
        <v>18</v>
      </c>
      <c r="N1227">
        <v>2727610</v>
      </c>
      <c r="O1227">
        <v>319.5</v>
      </c>
      <c r="P1227">
        <v>85380.72</v>
      </c>
      <c r="Q1227">
        <v>2</v>
      </c>
    </row>
    <row r="1228" spans="1:17" hidden="1" outlineLevel="2" collapsed="1" x14ac:dyDescent="0.2">
      <c r="B1228">
        <v>5060</v>
      </c>
      <c r="C1228" t="s">
        <v>15</v>
      </c>
      <c r="D1228">
        <v>2007</v>
      </c>
      <c r="E1228">
        <v>5</v>
      </c>
      <c r="F1228">
        <v>158</v>
      </c>
      <c r="G1228">
        <v>661.73</v>
      </c>
      <c r="H1228">
        <v>777.55</v>
      </c>
      <c r="I1228">
        <v>215.62</v>
      </c>
      <c r="J1228">
        <v>5</v>
      </c>
      <c r="K1228">
        <v>670</v>
      </c>
      <c r="L1228">
        <v>45206</v>
      </c>
      <c r="M1228" t="s">
        <v>18</v>
      </c>
      <c r="N1228">
        <v>2727610</v>
      </c>
      <c r="O1228">
        <v>319.5</v>
      </c>
      <c r="P1228">
        <v>85380.72</v>
      </c>
    </row>
    <row r="1229" spans="1:17" hidden="1" outlineLevel="2" x14ac:dyDescent="0.2">
      <c r="B1229">
        <v>5060</v>
      </c>
      <c r="C1229" t="s">
        <v>15</v>
      </c>
      <c r="D1229">
        <v>2007</v>
      </c>
      <c r="E1229">
        <v>6</v>
      </c>
      <c r="F1229">
        <v>299</v>
      </c>
      <c r="G1229">
        <v>1288.3499999999999</v>
      </c>
      <c r="H1229">
        <v>1513.89</v>
      </c>
      <c r="I1229">
        <v>430.91</v>
      </c>
      <c r="J1229">
        <v>5</v>
      </c>
      <c r="K1229">
        <v>670</v>
      </c>
      <c r="L1229">
        <v>45206</v>
      </c>
      <c r="M1229" t="s">
        <v>18</v>
      </c>
      <c r="N1229">
        <v>2727610</v>
      </c>
      <c r="O1229">
        <v>319.5</v>
      </c>
      <c r="P1229">
        <v>85380.72</v>
      </c>
      <c r="Q1229">
        <v>2</v>
      </c>
    </row>
    <row r="1230" spans="1:17" hidden="1" outlineLevel="2" x14ac:dyDescent="0.2">
      <c r="B1230">
        <v>5060</v>
      </c>
      <c r="C1230" t="s">
        <v>15</v>
      </c>
      <c r="D1230">
        <v>2007</v>
      </c>
      <c r="E1230">
        <v>7</v>
      </c>
      <c r="F1230">
        <v>176</v>
      </c>
      <c r="G1230">
        <v>748.96</v>
      </c>
      <c r="H1230">
        <v>880</v>
      </c>
      <c r="I1230">
        <v>287.85000000000002</v>
      </c>
      <c r="J1230">
        <v>5</v>
      </c>
      <c r="K1230">
        <v>670</v>
      </c>
      <c r="L1230">
        <v>45206</v>
      </c>
      <c r="M1230" t="s">
        <v>18</v>
      </c>
      <c r="N1230">
        <v>2727610</v>
      </c>
      <c r="O1230">
        <v>319.5</v>
      </c>
      <c r="P1230">
        <v>85380.72</v>
      </c>
      <c r="Q1230">
        <v>2</v>
      </c>
    </row>
    <row r="1231" spans="1:17" hidden="1" outlineLevel="2" x14ac:dyDescent="0.2">
      <c r="B1231">
        <v>5060</v>
      </c>
      <c r="C1231" t="s">
        <v>15</v>
      </c>
      <c r="D1231">
        <v>2007</v>
      </c>
      <c r="E1231">
        <v>8</v>
      </c>
      <c r="F1231">
        <v>276</v>
      </c>
      <c r="G1231">
        <v>1212.6099999999999</v>
      </c>
      <c r="H1231">
        <v>1424.89</v>
      </c>
      <c r="I1231">
        <v>336.07</v>
      </c>
      <c r="J1231">
        <v>5</v>
      </c>
      <c r="K1231">
        <v>670</v>
      </c>
      <c r="L1231">
        <v>45206</v>
      </c>
      <c r="M1231" t="s">
        <v>18</v>
      </c>
      <c r="N1231">
        <v>2727610</v>
      </c>
      <c r="O1231">
        <v>319.5</v>
      </c>
      <c r="P1231">
        <v>85380.72</v>
      </c>
      <c r="Q1231">
        <v>2</v>
      </c>
    </row>
    <row r="1232" spans="1:17" hidden="1" outlineLevel="2" x14ac:dyDescent="0.2">
      <c r="B1232">
        <v>5060</v>
      </c>
      <c r="C1232" t="s">
        <v>15</v>
      </c>
      <c r="D1232">
        <v>2007</v>
      </c>
      <c r="E1232">
        <v>9</v>
      </c>
      <c r="F1232">
        <v>258</v>
      </c>
      <c r="G1232">
        <v>1084.33</v>
      </c>
      <c r="H1232">
        <v>1274.08</v>
      </c>
      <c r="I1232">
        <v>316.05</v>
      </c>
      <c r="J1232">
        <v>5</v>
      </c>
      <c r="K1232">
        <v>670</v>
      </c>
      <c r="L1232">
        <v>45206</v>
      </c>
      <c r="M1232" t="s">
        <v>18</v>
      </c>
      <c r="N1232">
        <v>2727610</v>
      </c>
      <c r="O1232">
        <v>319.5</v>
      </c>
      <c r="P1232">
        <v>85380.72</v>
      </c>
      <c r="Q1232">
        <v>2</v>
      </c>
    </row>
    <row r="1233" spans="1:17" hidden="1" outlineLevel="2" x14ac:dyDescent="0.2">
      <c r="B1233">
        <v>5060</v>
      </c>
      <c r="C1233" t="s">
        <v>15</v>
      </c>
      <c r="D1233">
        <v>2007</v>
      </c>
      <c r="E1233">
        <v>10</v>
      </c>
      <c r="F1233">
        <v>781</v>
      </c>
      <c r="G1233">
        <v>3385.39</v>
      </c>
      <c r="H1233">
        <v>3978.03</v>
      </c>
      <c r="I1233">
        <v>920.91</v>
      </c>
      <c r="J1233">
        <v>5</v>
      </c>
      <c r="K1233">
        <v>670</v>
      </c>
      <c r="L1233">
        <v>45206</v>
      </c>
      <c r="M1233" t="s">
        <v>18</v>
      </c>
      <c r="N1233">
        <v>2727610</v>
      </c>
      <c r="O1233">
        <v>319.5</v>
      </c>
      <c r="P1233">
        <v>85380.72</v>
      </c>
      <c r="Q1233">
        <v>2</v>
      </c>
    </row>
    <row r="1234" spans="1:17" hidden="1" outlineLevel="2" x14ac:dyDescent="0.2">
      <c r="B1234">
        <v>5060</v>
      </c>
      <c r="C1234" t="s">
        <v>15</v>
      </c>
      <c r="D1234">
        <v>2007</v>
      </c>
      <c r="E1234">
        <v>11</v>
      </c>
      <c r="F1234">
        <v>596</v>
      </c>
      <c r="G1234">
        <v>2574.0100000000002</v>
      </c>
      <c r="H1234">
        <v>3024.63</v>
      </c>
      <c r="I1234">
        <v>746.44</v>
      </c>
      <c r="J1234">
        <v>5</v>
      </c>
      <c r="K1234">
        <v>670</v>
      </c>
      <c r="L1234">
        <v>45206</v>
      </c>
      <c r="M1234" t="s">
        <v>18</v>
      </c>
      <c r="N1234">
        <v>2727610</v>
      </c>
      <c r="O1234">
        <v>319.5</v>
      </c>
      <c r="P1234">
        <v>85380.72</v>
      </c>
      <c r="Q1234">
        <v>2</v>
      </c>
    </row>
    <row r="1235" spans="1:17" hidden="1" outlineLevel="2" x14ac:dyDescent="0.2">
      <c r="B1235">
        <v>5060</v>
      </c>
      <c r="C1235" t="s">
        <v>15</v>
      </c>
      <c r="D1235">
        <v>2007</v>
      </c>
      <c r="E1235">
        <v>12</v>
      </c>
      <c r="F1235">
        <v>347</v>
      </c>
      <c r="G1235">
        <v>1444.12</v>
      </c>
      <c r="H1235">
        <v>1696.93</v>
      </c>
      <c r="I1235">
        <v>341.83</v>
      </c>
      <c r="J1235">
        <v>5</v>
      </c>
      <c r="K1235">
        <v>670</v>
      </c>
      <c r="L1235">
        <v>45206</v>
      </c>
      <c r="M1235" t="s">
        <v>18</v>
      </c>
      <c r="N1235">
        <v>2727610</v>
      </c>
      <c r="O1235">
        <v>319.5</v>
      </c>
      <c r="P1235">
        <v>85380.72</v>
      </c>
      <c r="Q1235">
        <v>2</v>
      </c>
    </row>
    <row r="1236" spans="1:17" outlineLevel="1" x14ac:dyDescent="0.2">
      <c r="A1236" s="1" t="s">
        <v>134</v>
      </c>
      <c r="B1236">
        <f>SUBTOTAL(3,B1224:B1235)</f>
        <v>12</v>
      </c>
      <c r="Q1236">
        <v>2</v>
      </c>
    </row>
    <row r="1237" spans="1:17" hidden="1" outlineLevel="2" x14ac:dyDescent="0.2">
      <c r="B1237">
        <v>6437</v>
      </c>
      <c r="C1237" t="s">
        <v>15</v>
      </c>
      <c r="D1237">
        <v>2007</v>
      </c>
      <c r="E1237">
        <v>1</v>
      </c>
      <c r="F1237">
        <v>93</v>
      </c>
      <c r="G1237">
        <v>372.04</v>
      </c>
      <c r="H1237">
        <v>437.19</v>
      </c>
      <c r="I1237">
        <v>129.62</v>
      </c>
      <c r="J1237">
        <v>7</v>
      </c>
      <c r="K1237">
        <v>512</v>
      </c>
      <c r="L1237">
        <v>14931</v>
      </c>
      <c r="M1237" t="s">
        <v>18</v>
      </c>
      <c r="N1237">
        <v>115391</v>
      </c>
      <c r="O1237">
        <v>308</v>
      </c>
      <c r="P1237">
        <v>30062.98</v>
      </c>
      <c r="Q1237">
        <v>2</v>
      </c>
    </row>
    <row r="1238" spans="1:17" hidden="1" outlineLevel="2" x14ac:dyDescent="0.2">
      <c r="B1238">
        <v>6437</v>
      </c>
      <c r="C1238" t="s">
        <v>15</v>
      </c>
      <c r="D1238">
        <v>2007</v>
      </c>
      <c r="E1238">
        <v>2</v>
      </c>
      <c r="F1238">
        <v>78</v>
      </c>
      <c r="G1238">
        <v>320.95999999999998</v>
      </c>
      <c r="H1238">
        <v>377.16</v>
      </c>
      <c r="I1238">
        <v>144.74</v>
      </c>
      <c r="J1238">
        <v>7</v>
      </c>
      <c r="K1238">
        <v>512</v>
      </c>
      <c r="L1238">
        <v>14931</v>
      </c>
      <c r="M1238" t="s">
        <v>18</v>
      </c>
      <c r="N1238">
        <v>115391</v>
      </c>
      <c r="O1238">
        <v>308</v>
      </c>
      <c r="P1238">
        <v>30062.98</v>
      </c>
      <c r="Q1238">
        <v>2</v>
      </c>
    </row>
    <row r="1239" spans="1:17" hidden="1" outlineLevel="2" x14ac:dyDescent="0.2">
      <c r="B1239">
        <v>6437</v>
      </c>
      <c r="C1239" t="s">
        <v>15</v>
      </c>
      <c r="D1239">
        <v>2007</v>
      </c>
      <c r="E1239">
        <v>3</v>
      </c>
      <c r="F1239">
        <v>94</v>
      </c>
      <c r="G1239">
        <v>389.61</v>
      </c>
      <c r="H1239">
        <v>457.85</v>
      </c>
      <c r="I1239">
        <v>203.26</v>
      </c>
      <c r="J1239">
        <v>7</v>
      </c>
      <c r="K1239">
        <v>512</v>
      </c>
      <c r="L1239">
        <v>14931</v>
      </c>
      <c r="M1239" t="s">
        <v>18</v>
      </c>
      <c r="N1239">
        <v>115391</v>
      </c>
      <c r="O1239">
        <v>308</v>
      </c>
      <c r="P1239">
        <v>30062.98</v>
      </c>
      <c r="Q1239">
        <v>2</v>
      </c>
    </row>
    <row r="1240" spans="1:17" hidden="1" outlineLevel="2" collapsed="1" x14ac:dyDescent="0.2">
      <c r="B1240">
        <v>6437</v>
      </c>
      <c r="C1240" t="s">
        <v>15</v>
      </c>
      <c r="D1240">
        <v>2007</v>
      </c>
      <c r="E1240">
        <v>4</v>
      </c>
      <c r="F1240">
        <v>103</v>
      </c>
      <c r="G1240">
        <v>371.53</v>
      </c>
      <c r="H1240">
        <v>436.55</v>
      </c>
      <c r="I1240">
        <v>142.57</v>
      </c>
      <c r="J1240">
        <v>7</v>
      </c>
      <c r="K1240">
        <v>512</v>
      </c>
      <c r="L1240">
        <v>14931</v>
      </c>
      <c r="M1240" t="s">
        <v>18</v>
      </c>
      <c r="N1240">
        <v>115391</v>
      </c>
      <c r="O1240">
        <v>308</v>
      </c>
      <c r="P1240">
        <v>30062.98</v>
      </c>
    </row>
    <row r="1241" spans="1:17" hidden="1" outlineLevel="2" x14ac:dyDescent="0.2">
      <c r="B1241">
        <v>6437</v>
      </c>
      <c r="C1241" t="s">
        <v>15</v>
      </c>
      <c r="D1241">
        <v>2007</v>
      </c>
      <c r="E1241">
        <v>5</v>
      </c>
      <c r="F1241">
        <v>222</v>
      </c>
      <c r="G1241">
        <v>906.93</v>
      </c>
      <c r="H1241">
        <v>1065.69</v>
      </c>
      <c r="I1241">
        <v>457.53</v>
      </c>
      <c r="J1241">
        <v>7</v>
      </c>
      <c r="K1241">
        <v>512</v>
      </c>
      <c r="L1241">
        <v>14931</v>
      </c>
      <c r="M1241" t="s">
        <v>18</v>
      </c>
      <c r="N1241">
        <v>115391</v>
      </c>
      <c r="O1241">
        <v>308</v>
      </c>
      <c r="P1241">
        <v>30062.98</v>
      </c>
      <c r="Q1241">
        <v>2</v>
      </c>
    </row>
    <row r="1242" spans="1:17" hidden="1" outlineLevel="2" x14ac:dyDescent="0.2">
      <c r="B1242">
        <v>6437</v>
      </c>
      <c r="C1242" t="s">
        <v>15</v>
      </c>
      <c r="D1242">
        <v>2007</v>
      </c>
      <c r="E1242">
        <v>6</v>
      </c>
      <c r="F1242">
        <v>193</v>
      </c>
      <c r="G1242">
        <v>713.71</v>
      </c>
      <c r="H1242">
        <v>838.67</v>
      </c>
      <c r="I1242">
        <v>290.55</v>
      </c>
      <c r="J1242">
        <v>7</v>
      </c>
      <c r="K1242">
        <v>512</v>
      </c>
      <c r="L1242">
        <v>14931</v>
      </c>
      <c r="M1242" t="s">
        <v>18</v>
      </c>
      <c r="N1242">
        <v>115391</v>
      </c>
      <c r="O1242">
        <v>308</v>
      </c>
      <c r="P1242">
        <v>30062.98</v>
      </c>
      <c r="Q1242">
        <v>2</v>
      </c>
    </row>
    <row r="1243" spans="1:17" hidden="1" outlineLevel="2" x14ac:dyDescent="0.2">
      <c r="B1243">
        <v>6437</v>
      </c>
      <c r="C1243" t="s">
        <v>15</v>
      </c>
      <c r="D1243">
        <v>2007</v>
      </c>
      <c r="E1243">
        <v>7</v>
      </c>
      <c r="F1243">
        <v>148</v>
      </c>
      <c r="G1243">
        <v>567.04999999999995</v>
      </c>
      <c r="H1243">
        <v>666.34</v>
      </c>
      <c r="I1243">
        <v>303.95</v>
      </c>
      <c r="J1243">
        <v>7</v>
      </c>
      <c r="K1243">
        <v>512</v>
      </c>
      <c r="L1243">
        <v>14931</v>
      </c>
      <c r="M1243" t="s">
        <v>18</v>
      </c>
      <c r="N1243">
        <v>115391</v>
      </c>
      <c r="O1243">
        <v>308</v>
      </c>
      <c r="P1243">
        <v>30062.98</v>
      </c>
      <c r="Q1243">
        <v>2</v>
      </c>
    </row>
    <row r="1244" spans="1:17" hidden="1" outlineLevel="2" x14ac:dyDescent="0.2">
      <c r="B1244">
        <v>6437</v>
      </c>
      <c r="C1244" t="s">
        <v>15</v>
      </c>
      <c r="D1244">
        <v>2007</v>
      </c>
      <c r="E1244">
        <v>8</v>
      </c>
      <c r="F1244">
        <v>260</v>
      </c>
      <c r="G1244">
        <v>1112.3399999999999</v>
      </c>
      <c r="H1244">
        <v>1307.06</v>
      </c>
      <c r="I1244">
        <v>456.61</v>
      </c>
      <c r="J1244">
        <v>7</v>
      </c>
      <c r="K1244">
        <v>512</v>
      </c>
      <c r="L1244">
        <v>14931</v>
      </c>
      <c r="M1244" t="s">
        <v>18</v>
      </c>
      <c r="N1244">
        <v>115391</v>
      </c>
      <c r="O1244">
        <v>308</v>
      </c>
      <c r="P1244">
        <v>30062.98</v>
      </c>
      <c r="Q1244">
        <v>2</v>
      </c>
    </row>
    <row r="1245" spans="1:17" hidden="1" outlineLevel="2" x14ac:dyDescent="0.2">
      <c r="B1245">
        <v>6437</v>
      </c>
      <c r="C1245" t="s">
        <v>15</v>
      </c>
      <c r="D1245">
        <v>2007</v>
      </c>
      <c r="E1245">
        <v>9</v>
      </c>
      <c r="F1245">
        <v>222</v>
      </c>
      <c r="G1245">
        <v>872.11</v>
      </c>
      <c r="H1245">
        <v>1024.74</v>
      </c>
      <c r="I1245">
        <v>412.87</v>
      </c>
      <c r="J1245">
        <v>7</v>
      </c>
      <c r="K1245">
        <v>512</v>
      </c>
      <c r="L1245">
        <v>14931</v>
      </c>
      <c r="M1245" t="s">
        <v>18</v>
      </c>
      <c r="N1245">
        <v>115391</v>
      </c>
      <c r="O1245">
        <v>308</v>
      </c>
      <c r="P1245">
        <v>30062.98</v>
      </c>
      <c r="Q1245">
        <v>2</v>
      </c>
    </row>
    <row r="1246" spans="1:17" hidden="1" outlineLevel="2" x14ac:dyDescent="0.2">
      <c r="B1246">
        <v>6437</v>
      </c>
      <c r="C1246" t="s">
        <v>15</v>
      </c>
      <c r="D1246">
        <v>2007</v>
      </c>
      <c r="E1246">
        <v>10</v>
      </c>
      <c r="F1246">
        <v>533</v>
      </c>
      <c r="G1246">
        <v>1981.49</v>
      </c>
      <c r="H1246">
        <v>2328.44</v>
      </c>
      <c r="I1246">
        <v>769.03</v>
      </c>
      <c r="J1246">
        <v>7</v>
      </c>
      <c r="K1246">
        <v>512</v>
      </c>
      <c r="L1246">
        <v>14931</v>
      </c>
      <c r="M1246" t="s">
        <v>18</v>
      </c>
      <c r="N1246">
        <v>115391</v>
      </c>
      <c r="O1246">
        <v>308</v>
      </c>
      <c r="P1246">
        <v>30062.98</v>
      </c>
      <c r="Q1246">
        <v>2</v>
      </c>
    </row>
    <row r="1247" spans="1:17" hidden="1" outlineLevel="2" x14ac:dyDescent="0.2">
      <c r="B1247">
        <v>6437</v>
      </c>
      <c r="C1247" t="s">
        <v>15</v>
      </c>
      <c r="D1247">
        <v>2007</v>
      </c>
      <c r="E1247">
        <v>11</v>
      </c>
      <c r="F1247">
        <v>360</v>
      </c>
      <c r="G1247">
        <v>1379.51</v>
      </c>
      <c r="H1247">
        <v>1621.02</v>
      </c>
      <c r="I1247">
        <v>443.88</v>
      </c>
      <c r="J1247">
        <v>7</v>
      </c>
      <c r="K1247">
        <v>512</v>
      </c>
      <c r="L1247">
        <v>14931</v>
      </c>
      <c r="M1247" t="s">
        <v>18</v>
      </c>
      <c r="N1247">
        <v>115391</v>
      </c>
      <c r="O1247">
        <v>308</v>
      </c>
      <c r="P1247">
        <v>30062.98</v>
      </c>
      <c r="Q1247">
        <v>2</v>
      </c>
    </row>
    <row r="1248" spans="1:17" hidden="1" outlineLevel="2" x14ac:dyDescent="0.2">
      <c r="B1248">
        <v>6437</v>
      </c>
      <c r="C1248" t="s">
        <v>15</v>
      </c>
      <c r="D1248">
        <v>2007</v>
      </c>
      <c r="E1248">
        <v>12</v>
      </c>
      <c r="F1248">
        <v>207</v>
      </c>
      <c r="G1248">
        <v>791.11</v>
      </c>
      <c r="H1248">
        <v>929.65</v>
      </c>
      <c r="I1248">
        <v>272.08999999999997</v>
      </c>
      <c r="J1248">
        <v>7</v>
      </c>
      <c r="K1248">
        <v>512</v>
      </c>
      <c r="L1248">
        <v>14931</v>
      </c>
      <c r="M1248" t="s">
        <v>18</v>
      </c>
      <c r="N1248">
        <v>115391</v>
      </c>
      <c r="O1248">
        <v>308</v>
      </c>
      <c r="P1248">
        <v>30062.98</v>
      </c>
      <c r="Q1248">
        <v>2</v>
      </c>
    </row>
    <row r="1249" spans="1:17" outlineLevel="1" x14ac:dyDescent="0.2">
      <c r="A1249" s="1" t="s">
        <v>137</v>
      </c>
      <c r="B1249">
        <f>SUBTOTAL(3,B1237:B1248)</f>
        <v>12</v>
      </c>
      <c r="Q1249">
        <v>2</v>
      </c>
    </row>
    <row r="1250" spans="1:17" hidden="1" outlineLevel="2" x14ac:dyDescent="0.2">
      <c r="B1250">
        <v>6467</v>
      </c>
      <c r="C1250" t="s">
        <v>15</v>
      </c>
      <c r="D1250">
        <v>2007</v>
      </c>
      <c r="E1250">
        <v>1</v>
      </c>
      <c r="F1250">
        <v>46</v>
      </c>
      <c r="G1250">
        <v>177.22</v>
      </c>
      <c r="H1250">
        <v>208.23</v>
      </c>
      <c r="I1250">
        <v>91.57</v>
      </c>
      <c r="J1250">
        <v>12</v>
      </c>
      <c r="K1250">
        <v>805</v>
      </c>
      <c r="L1250">
        <v>16276</v>
      </c>
      <c r="M1250" t="s">
        <v>18</v>
      </c>
      <c r="N1250">
        <v>62100</v>
      </c>
      <c r="O1250">
        <v>487.2</v>
      </c>
      <c r="P1250">
        <v>36238.04</v>
      </c>
      <c r="Q1250">
        <v>2</v>
      </c>
    </row>
    <row r="1251" spans="1:17" hidden="1" outlineLevel="2" x14ac:dyDescent="0.2">
      <c r="B1251">
        <v>6467</v>
      </c>
      <c r="C1251" t="s">
        <v>15</v>
      </c>
      <c r="D1251">
        <v>2007</v>
      </c>
      <c r="E1251">
        <v>2</v>
      </c>
      <c r="F1251">
        <v>58</v>
      </c>
      <c r="G1251">
        <v>189.15</v>
      </c>
      <c r="H1251">
        <v>222.25</v>
      </c>
      <c r="I1251">
        <v>101.01</v>
      </c>
      <c r="J1251">
        <v>12</v>
      </c>
      <c r="K1251">
        <v>805</v>
      </c>
      <c r="L1251">
        <v>16276</v>
      </c>
      <c r="M1251" t="s">
        <v>18</v>
      </c>
      <c r="N1251">
        <v>62100</v>
      </c>
      <c r="O1251">
        <v>487.2</v>
      </c>
      <c r="P1251">
        <v>36238.04</v>
      </c>
      <c r="Q1251">
        <v>2</v>
      </c>
    </row>
    <row r="1252" spans="1:17" hidden="1" outlineLevel="2" collapsed="1" x14ac:dyDescent="0.2">
      <c r="B1252">
        <v>6467</v>
      </c>
      <c r="C1252" t="s">
        <v>15</v>
      </c>
      <c r="D1252">
        <v>2007</v>
      </c>
      <c r="E1252">
        <v>3</v>
      </c>
      <c r="F1252">
        <v>58</v>
      </c>
      <c r="G1252">
        <v>241.61</v>
      </c>
      <c r="H1252">
        <v>283.91000000000003</v>
      </c>
      <c r="I1252">
        <v>127.13</v>
      </c>
      <c r="J1252">
        <v>12</v>
      </c>
      <c r="K1252">
        <v>805</v>
      </c>
      <c r="L1252">
        <v>16276</v>
      </c>
      <c r="M1252" t="s">
        <v>18</v>
      </c>
      <c r="N1252">
        <v>62100</v>
      </c>
      <c r="O1252">
        <v>487.2</v>
      </c>
      <c r="P1252">
        <v>36238.04</v>
      </c>
    </row>
    <row r="1253" spans="1:17" hidden="1" outlineLevel="2" x14ac:dyDescent="0.2">
      <c r="B1253">
        <v>6467</v>
      </c>
      <c r="C1253" t="s">
        <v>15</v>
      </c>
      <c r="D1253">
        <v>2007</v>
      </c>
      <c r="E1253">
        <v>4</v>
      </c>
      <c r="F1253">
        <v>64</v>
      </c>
      <c r="G1253">
        <v>269.95</v>
      </c>
      <c r="H1253">
        <v>317.20999999999998</v>
      </c>
      <c r="I1253">
        <v>132.93</v>
      </c>
      <c r="J1253">
        <v>12</v>
      </c>
      <c r="K1253">
        <v>805</v>
      </c>
      <c r="L1253">
        <v>16276</v>
      </c>
      <c r="M1253" t="s">
        <v>18</v>
      </c>
      <c r="N1253">
        <v>62100</v>
      </c>
      <c r="O1253">
        <v>487.2</v>
      </c>
      <c r="P1253">
        <v>36238.04</v>
      </c>
      <c r="Q1253">
        <v>2</v>
      </c>
    </row>
    <row r="1254" spans="1:17" hidden="1" outlineLevel="2" x14ac:dyDescent="0.2">
      <c r="B1254">
        <v>6467</v>
      </c>
      <c r="C1254" t="s">
        <v>15</v>
      </c>
      <c r="D1254">
        <v>2007</v>
      </c>
      <c r="E1254">
        <v>5</v>
      </c>
      <c r="F1254">
        <v>145</v>
      </c>
      <c r="G1254">
        <v>636.74</v>
      </c>
      <c r="H1254">
        <v>748.14</v>
      </c>
      <c r="I1254">
        <v>323.87</v>
      </c>
      <c r="J1254">
        <v>12</v>
      </c>
      <c r="K1254">
        <v>805</v>
      </c>
      <c r="L1254">
        <v>16276</v>
      </c>
      <c r="M1254" t="s">
        <v>18</v>
      </c>
      <c r="N1254">
        <v>62100</v>
      </c>
      <c r="O1254">
        <v>487.2</v>
      </c>
      <c r="P1254">
        <v>36238.04</v>
      </c>
      <c r="Q1254">
        <v>2</v>
      </c>
    </row>
    <row r="1255" spans="1:17" hidden="1" outlineLevel="2" x14ac:dyDescent="0.2">
      <c r="B1255">
        <v>6467</v>
      </c>
      <c r="C1255" t="s">
        <v>15</v>
      </c>
      <c r="D1255">
        <v>2007</v>
      </c>
      <c r="E1255">
        <v>6</v>
      </c>
      <c r="F1255">
        <v>156</v>
      </c>
      <c r="G1255">
        <v>680.02</v>
      </c>
      <c r="H1255">
        <v>799.14</v>
      </c>
      <c r="I1255">
        <v>331.77</v>
      </c>
      <c r="J1255">
        <v>12</v>
      </c>
      <c r="K1255">
        <v>805</v>
      </c>
      <c r="L1255">
        <v>16276</v>
      </c>
      <c r="M1255" t="s">
        <v>18</v>
      </c>
      <c r="N1255">
        <v>62100</v>
      </c>
      <c r="O1255">
        <v>487.2</v>
      </c>
      <c r="P1255">
        <v>36238.04</v>
      </c>
      <c r="Q1255">
        <v>2</v>
      </c>
    </row>
    <row r="1256" spans="1:17" hidden="1" outlineLevel="2" x14ac:dyDescent="0.2">
      <c r="B1256">
        <v>6467</v>
      </c>
      <c r="C1256" t="s">
        <v>15</v>
      </c>
      <c r="D1256">
        <v>2007</v>
      </c>
      <c r="E1256">
        <v>7</v>
      </c>
      <c r="F1256">
        <v>107</v>
      </c>
      <c r="G1256">
        <v>457.06</v>
      </c>
      <c r="H1256">
        <v>537.07000000000005</v>
      </c>
      <c r="I1256">
        <v>216.86</v>
      </c>
      <c r="J1256">
        <v>12</v>
      </c>
      <c r="K1256">
        <v>805</v>
      </c>
      <c r="L1256">
        <v>16276</v>
      </c>
      <c r="M1256" t="s">
        <v>18</v>
      </c>
      <c r="N1256">
        <v>62100</v>
      </c>
      <c r="O1256">
        <v>487.2</v>
      </c>
      <c r="P1256">
        <v>36238.04</v>
      </c>
      <c r="Q1256">
        <v>2</v>
      </c>
    </row>
    <row r="1257" spans="1:17" hidden="1" outlineLevel="2" x14ac:dyDescent="0.2">
      <c r="B1257">
        <v>6467</v>
      </c>
      <c r="C1257" t="s">
        <v>15</v>
      </c>
      <c r="D1257">
        <v>2007</v>
      </c>
      <c r="E1257">
        <v>8</v>
      </c>
      <c r="F1257">
        <v>78</v>
      </c>
      <c r="G1257">
        <v>349.73</v>
      </c>
      <c r="H1257">
        <v>411</v>
      </c>
      <c r="I1257">
        <v>134.09</v>
      </c>
      <c r="J1257">
        <v>12</v>
      </c>
      <c r="K1257">
        <v>805</v>
      </c>
      <c r="L1257">
        <v>16276</v>
      </c>
      <c r="M1257" t="s">
        <v>18</v>
      </c>
      <c r="N1257">
        <v>62100</v>
      </c>
      <c r="O1257">
        <v>487.2</v>
      </c>
      <c r="P1257">
        <v>36238.04</v>
      </c>
      <c r="Q1257">
        <v>2</v>
      </c>
    </row>
    <row r="1258" spans="1:17" hidden="1" outlineLevel="2" x14ac:dyDescent="0.2">
      <c r="B1258">
        <v>6467</v>
      </c>
      <c r="C1258" t="s">
        <v>15</v>
      </c>
      <c r="D1258">
        <v>2007</v>
      </c>
      <c r="E1258">
        <v>9</v>
      </c>
      <c r="F1258">
        <v>133</v>
      </c>
      <c r="G1258">
        <v>551.99</v>
      </c>
      <c r="H1258">
        <v>648.55999999999995</v>
      </c>
      <c r="I1258">
        <v>250.7</v>
      </c>
      <c r="J1258">
        <v>12</v>
      </c>
      <c r="K1258">
        <v>805</v>
      </c>
      <c r="L1258">
        <v>16276</v>
      </c>
      <c r="M1258" t="s">
        <v>18</v>
      </c>
      <c r="N1258">
        <v>62100</v>
      </c>
      <c r="O1258">
        <v>487.2</v>
      </c>
      <c r="P1258">
        <v>36238.04</v>
      </c>
      <c r="Q1258">
        <v>2</v>
      </c>
    </row>
    <row r="1259" spans="1:17" hidden="1" outlineLevel="2" x14ac:dyDescent="0.2">
      <c r="B1259">
        <v>6467</v>
      </c>
      <c r="C1259" t="s">
        <v>15</v>
      </c>
      <c r="D1259">
        <v>2007</v>
      </c>
      <c r="E1259">
        <v>10</v>
      </c>
      <c r="F1259">
        <v>481</v>
      </c>
      <c r="G1259">
        <v>1893.86</v>
      </c>
      <c r="H1259">
        <v>2225.33</v>
      </c>
      <c r="I1259">
        <v>770.21</v>
      </c>
      <c r="J1259">
        <v>12</v>
      </c>
      <c r="K1259">
        <v>805</v>
      </c>
      <c r="L1259">
        <v>16276</v>
      </c>
      <c r="M1259" t="s">
        <v>18</v>
      </c>
      <c r="N1259">
        <v>62100</v>
      </c>
      <c r="O1259">
        <v>487.2</v>
      </c>
      <c r="P1259">
        <v>36238.04</v>
      </c>
      <c r="Q1259">
        <v>2</v>
      </c>
    </row>
    <row r="1260" spans="1:17" hidden="1" outlineLevel="2" x14ac:dyDescent="0.2">
      <c r="B1260">
        <v>6467</v>
      </c>
      <c r="C1260" t="s">
        <v>15</v>
      </c>
      <c r="D1260">
        <v>2007</v>
      </c>
      <c r="E1260">
        <v>11</v>
      </c>
      <c r="F1260">
        <v>325</v>
      </c>
      <c r="G1260">
        <v>1235.8499999999999</v>
      </c>
      <c r="H1260">
        <v>1452.26</v>
      </c>
      <c r="I1260">
        <v>473.72</v>
      </c>
      <c r="J1260">
        <v>12</v>
      </c>
      <c r="K1260">
        <v>805</v>
      </c>
      <c r="L1260">
        <v>16276</v>
      </c>
      <c r="M1260" t="s">
        <v>18</v>
      </c>
      <c r="N1260">
        <v>62100</v>
      </c>
      <c r="O1260">
        <v>487.2</v>
      </c>
      <c r="P1260">
        <v>36238.04</v>
      </c>
      <c r="Q1260">
        <v>2</v>
      </c>
    </row>
    <row r="1261" spans="1:17" hidden="1" outlineLevel="2" x14ac:dyDescent="0.2">
      <c r="B1261">
        <v>6467</v>
      </c>
      <c r="C1261" t="s">
        <v>15</v>
      </c>
      <c r="D1261">
        <v>2007</v>
      </c>
      <c r="E1261">
        <v>12</v>
      </c>
      <c r="F1261">
        <v>208</v>
      </c>
      <c r="G1261">
        <v>775.77</v>
      </c>
      <c r="H1261">
        <v>911.5</v>
      </c>
      <c r="I1261">
        <v>308.2</v>
      </c>
      <c r="J1261">
        <v>12</v>
      </c>
      <c r="K1261">
        <v>805</v>
      </c>
      <c r="L1261">
        <v>16276</v>
      </c>
      <c r="M1261" t="s">
        <v>18</v>
      </c>
      <c r="N1261">
        <v>62100</v>
      </c>
      <c r="O1261">
        <v>487.2</v>
      </c>
      <c r="P1261">
        <v>36238.04</v>
      </c>
      <c r="Q1261">
        <v>2</v>
      </c>
    </row>
    <row r="1262" spans="1:17" outlineLevel="1" x14ac:dyDescent="0.2">
      <c r="A1262" s="1" t="s">
        <v>141</v>
      </c>
      <c r="B1262">
        <f>SUBTOTAL(3,B1250:B1261)</f>
        <v>12</v>
      </c>
      <c r="Q1262">
        <v>2</v>
      </c>
    </row>
    <row r="1263" spans="1:17" hidden="1" outlineLevel="2" x14ac:dyDescent="0.2">
      <c r="B1263">
        <v>6485</v>
      </c>
      <c r="C1263" t="s">
        <v>15</v>
      </c>
      <c r="D1263">
        <v>2007</v>
      </c>
      <c r="E1263">
        <v>1</v>
      </c>
      <c r="F1263">
        <v>199</v>
      </c>
      <c r="G1263">
        <v>935.1</v>
      </c>
      <c r="H1263">
        <v>1098.82</v>
      </c>
      <c r="I1263">
        <v>307.29000000000002</v>
      </c>
      <c r="J1263">
        <v>16</v>
      </c>
      <c r="K1263">
        <v>785</v>
      </c>
      <c r="L1263">
        <v>18329</v>
      </c>
      <c r="M1263" t="s">
        <v>18</v>
      </c>
      <c r="N1263">
        <v>124512</v>
      </c>
      <c r="O1263">
        <v>446</v>
      </c>
      <c r="P1263">
        <v>46173.02</v>
      </c>
      <c r="Q1263">
        <v>2</v>
      </c>
    </row>
    <row r="1264" spans="1:17" hidden="1" outlineLevel="2" collapsed="1" x14ac:dyDescent="0.2">
      <c r="B1264">
        <v>6485</v>
      </c>
      <c r="C1264" t="s">
        <v>15</v>
      </c>
      <c r="D1264">
        <v>2007</v>
      </c>
      <c r="E1264">
        <v>2</v>
      </c>
      <c r="F1264">
        <v>182</v>
      </c>
      <c r="G1264">
        <v>760.92</v>
      </c>
      <c r="H1264">
        <v>894.18</v>
      </c>
      <c r="I1264">
        <v>273.37</v>
      </c>
      <c r="J1264">
        <v>16</v>
      </c>
      <c r="K1264">
        <v>785</v>
      </c>
      <c r="L1264">
        <v>18329</v>
      </c>
      <c r="M1264" t="s">
        <v>18</v>
      </c>
      <c r="N1264">
        <v>124512</v>
      </c>
      <c r="O1264">
        <v>446</v>
      </c>
      <c r="P1264">
        <v>46173.02</v>
      </c>
    </row>
    <row r="1265" spans="1:17" hidden="1" outlineLevel="2" x14ac:dyDescent="0.2">
      <c r="B1265">
        <v>6485</v>
      </c>
      <c r="C1265" t="s">
        <v>15</v>
      </c>
      <c r="D1265">
        <v>2007</v>
      </c>
      <c r="E1265">
        <v>3</v>
      </c>
      <c r="F1265">
        <v>203</v>
      </c>
      <c r="G1265">
        <v>1076.75</v>
      </c>
      <c r="H1265">
        <v>1265.22</v>
      </c>
      <c r="I1265">
        <v>509.8</v>
      </c>
      <c r="J1265">
        <v>16</v>
      </c>
      <c r="K1265">
        <v>785</v>
      </c>
      <c r="L1265">
        <v>18329</v>
      </c>
      <c r="M1265" t="s">
        <v>18</v>
      </c>
      <c r="N1265">
        <v>124512</v>
      </c>
      <c r="O1265">
        <v>446</v>
      </c>
      <c r="P1265">
        <v>46173.02</v>
      </c>
      <c r="Q1265">
        <v>2</v>
      </c>
    </row>
    <row r="1266" spans="1:17" hidden="1" outlineLevel="2" x14ac:dyDescent="0.2">
      <c r="B1266">
        <v>6485</v>
      </c>
      <c r="C1266" t="s">
        <v>15</v>
      </c>
      <c r="D1266">
        <v>2007</v>
      </c>
      <c r="E1266">
        <v>4</v>
      </c>
      <c r="F1266">
        <v>131</v>
      </c>
      <c r="G1266">
        <v>633.15</v>
      </c>
      <c r="H1266">
        <v>743.99</v>
      </c>
      <c r="I1266">
        <v>212.37</v>
      </c>
      <c r="J1266">
        <v>16</v>
      </c>
      <c r="K1266">
        <v>785</v>
      </c>
      <c r="L1266">
        <v>18329</v>
      </c>
      <c r="M1266" t="s">
        <v>18</v>
      </c>
      <c r="N1266">
        <v>124512</v>
      </c>
      <c r="O1266">
        <v>446</v>
      </c>
      <c r="P1266">
        <v>46173.02</v>
      </c>
      <c r="Q1266">
        <v>2</v>
      </c>
    </row>
    <row r="1267" spans="1:17" hidden="1" outlineLevel="2" x14ac:dyDescent="0.2">
      <c r="B1267">
        <v>6485</v>
      </c>
      <c r="C1267" t="s">
        <v>15</v>
      </c>
      <c r="D1267">
        <v>2007</v>
      </c>
      <c r="E1267">
        <v>5</v>
      </c>
      <c r="F1267">
        <v>225</v>
      </c>
      <c r="G1267">
        <v>1119.2</v>
      </c>
      <c r="H1267">
        <v>1315.14</v>
      </c>
      <c r="I1267">
        <v>436.06</v>
      </c>
      <c r="J1267">
        <v>16</v>
      </c>
      <c r="K1267">
        <v>785</v>
      </c>
      <c r="L1267">
        <v>18329</v>
      </c>
      <c r="M1267" t="s">
        <v>18</v>
      </c>
      <c r="N1267">
        <v>124512</v>
      </c>
      <c r="O1267">
        <v>446</v>
      </c>
      <c r="P1267">
        <v>46173.02</v>
      </c>
      <c r="Q1267">
        <v>2</v>
      </c>
    </row>
    <row r="1268" spans="1:17" hidden="1" outlineLevel="2" x14ac:dyDescent="0.2">
      <c r="B1268">
        <v>6485</v>
      </c>
      <c r="C1268" t="s">
        <v>15</v>
      </c>
      <c r="D1268">
        <v>2007</v>
      </c>
      <c r="E1268">
        <v>6</v>
      </c>
      <c r="F1268">
        <v>270</v>
      </c>
      <c r="G1268">
        <v>1245.72</v>
      </c>
      <c r="H1268">
        <v>1463.85</v>
      </c>
      <c r="I1268">
        <v>515.38</v>
      </c>
      <c r="J1268">
        <v>16</v>
      </c>
      <c r="K1268">
        <v>785</v>
      </c>
      <c r="L1268">
        <v>18329</v>
      </c>
      <c r="M1268" t="s">
        <v>18</v>
      </c>
      <c r="N1268">
        <v>124512</v>
      </c>
      <c r="O1268">
        <v>446</v>
      </c>
      <c r="P1268">
        <v>46173.02</v>
      </c>
      <c r="Q1268">
        <v>2</v>
      </c>
    </row>
    <row r="1269" spans="1:17" hidden="1" outlineLevel="2" x14ac:dyDescent="0.2">
      <c r="B1269">
        <v>6485</v>
      </c>
      <c r="C1269" t="s">
        <v>15</v>
      </c>
      <c r="D1269">
        <v>2007</v>
      </c>
      <c r="E1269">
        <v>7</v>
      </c>
      <c r="F1269">
        <v>205</v>
      </c>
      <c r="G1269">
        <v>912.3</v>
      </c>
      <c r="H1269">
        <v>1071.93</v>
      </c>
      <c r="I1269">
        <v>373.43</v>
      </c>
      <c r="J1269">
        <v>16</v>
      </c>
      <c r="K1269">
        <v>785</v>
      </c>
      <c r="L1269">
        <v>18329</v>
      </c>
      <c r="M1269" t="s">
        <v>18</v>
      </c>
      <c r="N1269">
        <v>124512</v>
      </c>
      <c r="O1269">
        <v>446</v>
      </c>
      <c r="P1269">
        <v>46173.02</v>
      </c>
      <c r="Q1269">
        <v>2</v>
      </c>
    </row>
    <row r="1270" spans="1:17" hidden="1" outlineLevel="2" x14ac:dyDescent="0.2">
      <c r="B1270">
        <v>6485</v>
      </c>
      <c r="C1270" t="s">
        <v>15</v>
      </c>
      <c r="D1270">
        <v>2007</v>
      </c>
      <c r="E1270">
        <v>8</v>
      </c>
      <c r="F1270">
        <v>249</v>
      </c>
      <c r="G1270">
        <v>1060.05</v>
      </c>
      <c r="H1270">
        <v>1245.57</v>
      </c>
      <c r="I1270">
        <v>432.46</v>
      </c>
      <c r="J1270">
        <v>16</v>
      </c>
      <c r="K1270">
        <v>785</v>
      </c>
      <c r="L1270">
        <v>18329</v>
      </c>
      <c r="M1270" t="s">
        <v>18</v>
      </c>
      <c r="N1270">
        <v>124512</v>
      </c>
      <c r="O1270">
        <v>446</v>
      </c>
      <c r="P1270">
        <v>46173.02</v>
      </c>
      <c r="Q1270">
        <v>2</v>
      </c>
    </row>
    <row r="1271" spans="1:17" hidden="1" outlineLevel="2" x14ac:dyDescent="0.2">
      <c r="B1271">
        <v>6485</v>
      </c>
      <c r="C1271" t="s">
        <v>15</v>
      </c>
      <c r="D1271">
        <v>2007</v>
      </c>
      <c r="E1271">
        <v>9</v>
      </c>
      <c r="F1271">
        <v>355</v>
      </c>
      <c r="G1271">
        <v>1439.31</v>
      </c>
      <c r="H1271">
        <v>1691.3</v>
      </c>
      <c r="I1271">
        <v>492.56</v>
      </c>
      <c r="J1271">
        <v>16</v>
      </c>
      <c r="K1271">
        <v>785</v>
      </c>
      <c r="L1271">
        <v>18329</v>
      </c>
      <c r="M1271" t="s">
        <v>18</v>
      </c>
      <c r="N1271">
        <v>124512</v>
      </c>
      <c r="O1271">
        <v>446</v>
      </c>
      <c r="P1271">
        <v>46173.02</v>
      </c>
      <c r="Q1271">
        <v>2</v>
      </c>
    </row>
    <row r="1272" spans="1:17" hidden="1" outlineLevel="2" x14ac:dyDescent="0.2">
      <c r="B1272">
        <v>6485</v>
      </c>
      <c r="C1272" t="s">
        <v>15</v>
      </c>
      <c r="D1272">
        <v>2007</v>
      </c>
      <c r="E1272">
        <v>10</v>
      </c>
      <c r="F1272">
        <v>796</v>
      </c>
      <c r="G1272">
        <v>3367.2</v>
      </c>
      <c r="H1272">
        <v>3956.73</v>
      </c>
      <c r="I1272">
        <v>1077.95</v>
      </c>
      <c r="J1272">
        <v>16</v>
      </c>
      <c r="K1272">
        <v>785</v>
      </c>
      <c r="L1272">
        <v>18329</v>
      </c>
      <c r="M1272" t="s">
        <v>18</v>
      </c>
      <c r="N1272">
        <v>124512</v>
      </c>
      <c r="O1272">
        <v>446</v>
      </c>
      <c r="P1272">
        <v>46173.02</v>
      </c>
      <c r="Q1272">
        <v>2</v>
      </c>
    </row>
    <row r="1273" spans="1:17" hidden="1" outlineLevel="2" x14ac:dyDescent="0.2">
      <c r="B1273">
        <v>6485</v>
      </c>
      <c r="C1273" t="s">
        <v>15</v>
      </c>
      <c r="D1273">
        <v>2007</v>
      </c>
      <c r="E1273">
        <v>11</v>
      </c>
      <c r="F1273">
        <v>601</v>
      </c>
      <c r="G1273">
        <v>2461.1799999999998</v>
      </c>
      <c r="H1273">
        <v>2892.01</v>
      </c>
      <c r="I1273">
        <v>804.12</v>
      </c>
      <c r="J1273">
        <v>16</v>
      </c>
      <c r="K1273">
        <v>785</v>
      </c>
      <c r="L1273">
        <v>18329</v>
      </c>
      <c r="M1273" t="s">
        <v>18</v>
      </c>
      <c r="N1273">
        <v>124512</v>
      </c>
      <c r="O1273">
        <v>446</v>
      </c>
      <c r="P1273">
        <v>46173.02</v>
      </c>
      <c r="Q1273">
        <v>2</v>
      </c>
    </row>
    <row r="1274" spans="1:17" hidden="1" outlineLevel="2" x14ac:dyDescent="0.2">
      <c r="B1274">
        <v>6485</v>
      </c>
      <c r="C1274" t="s">
        <v>15</v>
      </c>
      <c r="D1274">
        <v>2007</v>
      </c>
      <c r="E1274">
        <v>12</v>
      </c>
      <c r="F1274">
        <v>385</v>
      </c>
      <c r="G1274">
        <v>1578.22</v>
      </c>
      <c r="H1274">
        <v>1854.41</v>
      </c>
      <c r="I1274">
        <v>495.13</v>
      </c>
      <c r="J1274">
        <v>16</v>
      </c>
      <c r="K1274">
        <v>785</v>
      </c>
      <c r="L1274">
        <v>18329</v>
      </c>
      <c r="M1274" t="s">
        <v>18</v>
      </c>
      <c r="N1274">
        <v>124512</v>
      </c>
      <c r="O1274">
        <v>446</v>
      </c>
      <c r="P1274">
        <v>46173.02</v>
      </c>
      <c r="Q1274">
        <v>2</v>
      </c>
    </row>
    <row r="1275" spans="1:17" outlineLevel="1" x14ac:dyDescent="0.2">
      <c r="A1275" s="1" t="s">
        <v>143</v>
      </c>
      <c r="B1275">
        <f>SUBTOTAL(3,B1263:B1274)</f>
        <v>12</v>
      </c>
      <c r="Q1275">
        <v>2</v>
      </c>
    </row>
    <row r="1276" spans="1:17" hidden="1" outlineLevel="2" x14ac:dyDescent="0.2">
      <c r="B1276">
        <v>6488</v>
      </c>
      <c r="C1276" t="s">
        <v>15</v>
      </c>
      <c r="D1276">
        <v>2007</v>
      </c>
      <c r="E1276">
        <v>1</v>
      </c>
      <c r="F1276">
        <v>152</v>
      </c>
      <c r="G1276">
        <v>645.34</v>
      </c>
      <c r="H1276">
        <v>758.34</v>
      </c>
      <c r="I1276">
        <v>247.77</v>
      </c>
      <c r="J1276">
        <v>12</v>
      </c>
      <c r="K1276">
        <v>769</v>
      </c>
      <c r="L1276">
        <v>20908</v>
      </c>
      <c r="M1276" t="s">
        <v>18</v>
      </c>
      <c r="N1276">
        <v>73553</v>
      </c>
      <c r="O1276">
        <v>455.2</v>
      </c>
      <c r="P1276">
        <v>48737.06</v>
      </c>
      <c r="Q1276">
        <v>2</v>
      </c>
    </row>
    <row r="1277" spans="1:17" hidden="1" outlineLevel="2" collapsed="1" x14ac:dyDescent="0.2">
      <c r="B1277">
        <v>6488</v>
      </c>
      <c r="C1277" t="s">
        <v>15</v>
      </c>
      <c r="D1277">
        <v>2007</v>
      </c>
      <c r="E1277">
        <v>2</v>
      </c>
      <c r="F1277">
        <v>116</v>
      </c>
      <c r="G1277">
        <v>568.91</v>
      </c>
      <c r="H1277">
        <v>668.5</v>
      </c>
      <c r="I1277">
        <v>282.11</v>
      </c>
      <c r="J1277">
        <v>12</v>
      </c>
      <c r="K1277">
        <v>769</v>
      </c>
      <c r="L1277">
        <v>20908</v>
      </c>
      <c r="M1277" t="s">
        <v>18</v>
      </c>
      <c r="N1277">
        <v>73553</v>
      </c>
      <c r="O1277">
        <v>455.2</v>
      </c>
      <c r="P1277">
        <v>48737.06</v>
      </c>
    </row>
    <row r="1278" spans="1:17" hidden="1" outlineLevel="2" x14ac:dyDescent="0.2">
      <c r="B1278">
        <v>6488</v>
      </c>
      <c r="C1278" t="s">
        <v>15</v>
      </c>
      <c r="D1278">
        <v>2007</v>
      </c>
      <c r="E1278">
        <v>3</v>
      </c>
      <c r="F1278">
        <v>125</v>
      </c>
      <c r="G1278">
        <v>480.25</v>
      </c>
      <c r="H1278">
        <v>564.38</v>
      </c>
      <c r="I1278">
        <v>202.92</v>
      </c>
      <c r="J1278">
        <v>12</v>
      </c>
      <c r="K1278">
        <v>769</v>
      </c>
      <c r="L1278">
        <v>20908</v>
      </c>
      <c r="M1278" t="s">
        <v>18</v>
      </c>
      <c r="N1278">
        <v>73553</v>
      </c>
      <c r="O1278">
        <v>455.2</v>
      </c>
      <c r="P1278">
        <v>48737.06</v>
      </c>
      <c r="Q1278">
        <v>2</v>
      </c>
    </row>
    <row r="1279" spans="1:17" hidden="1" outlineLevel="2" x14ac:dyDescent="0.2">
      <c r="B1279">
        <v>6488</v>
      </c>
      <c r="C1279" t="s">
        <v>15</v>
      </c>
      <c r="D1279">
        <v>2007</v>
      </c>
      <c r="E1279">
        <v>4</v>
      </c>
      <c r="F1279">
        <v>140</v>
      </c>
      <c r="G1279">
        <v>602.55999999999995</v>
      </c>
      <c r="H1279">
        <v>708.07</v>
      </c>
      <c r="I1279">
        <v>244.61</v>
      </c>
      <c r="J1279">
        <v>12</v>
      </c>
      <c r="K1279">
        <v>769</v>
      </c>
      <c r="L1279">
        <v>20908</v>
      </c>
      <c r="M1279" t="s">
        <v>18</v>
      </c>
      <c r="N1279">
        <v>73553</v>
      </c>
      <c r="O1279">
        <v>455.2</v>
      </c>
      <c r="P1279">
        <v>48737.06</v>
      </c>
      <c r="Q1279">
        <v>2</v>
      </c>
    </row>
    <row r="1280" spans="1:17" hidden="1" outlineLevel="2" x14ac:dyDescent="0.2">
      <c r="B1280">
        <v>6488</v>
      </c>
      <c r="C1280" t="s">
        <v>15</v>
      </c>
      <c r="D1280">
        <v>2007</v>
      </c>
      <c r="E1280">
        <v>5</v>
      </c>
      <c r="F1280">
        <v>312</v>
      </c>
      <c r="G1280">
        <v>1279.6600000000001</v>
      </c>
      <c r="H1280">
        <v>1503.76</v>
      </c>
      <c r="I1280">
        <v>417.51</v>
      </c>
      <c r="J1280">
        <v>12</v>
      </c>
      <c r="K1280">
        <v>769</v>
      </c>
      <c r="L1280">
        <v>20908</v>
      </c>
      <c r="M1280" t="s">
        <v>18</v>
      </c>
      <c r="N1280">
        <v>73553</v>
      </c>
      <c r="O1280">
        <v>455.2</v>
      </c>
      <c r="P1280">
        <v>48737.06</v>
      </c>
      <c r="Q1280">
        <v>2</v>
      </c>
    </row>
    <row r="1281" spans="1:17" hidden="1" outlineLevel="2" x14ac:dyDescent="0.2">
      <c r="B1281">
        <v>6488</v>
      </c>
      <c r="C1281" t="s">
        <v>15</v>
      </c>
      <c r="D1281">
        <v>2007</v>
      </c>
      <c r="E1281">
        <v>6</v>
      </c>
      <c r="F1281">
        <v>288</v>
      </c>
      <c r="G1281">
        <v>1275.95</v>
      </c>
      <c r="H1281">
        <v>1499.4</v>
      </c>
      <c r="I1281">
        <v>483.97</v>
      </c>
      <c r="J1281">
        <v>12</v>
      </c>
      <c r="K1281">
        <v>769</v>
      </c>
      <c r="L1281">
        <v>20908</v>
      </c>
      <c r="M1281" t="s">
        <v>18</v>
      </c>
      <c r="N1281">
        <v>73553</v>
      </c>
      <c r="O1281">
        <v>455.2</v>
      </c>
      <c r="P1281">
        <v>48737.06</v>
      </c>
      <c r="Q1281">
        <v>2</v>
      </c>
    </row>
    <row r="1282" spans="1:17" hidden="1" outlineLevel="2" x14ac:dyDescent="0.2">
      <c r="B1282">
        <v>6488</v>
      </c>
      <c r="C1282" t="s">
        <v>15</v>
      </c>
      <c r="D1282">
        <v>2007</v>
      </c>
      <c r="E1282">
        <v>7</v>
      </c>
      <c r="F1282">
        <v>214</v>
      </c>
      <c r="G1282">
        <v>871.76</v>
      </c>
      <c r="H1282">
        <v>1024.29</v>
      </c>
      <c r="I1282">
        <v>376.15</v>
      </c>
      <c r="J1282">
        <v>12</v>
      </c>
      <c r="K1282">
        <v>769</v>
      </c>
      <c r="L1282">
        <v>20908</v>
      </c>
      <c r="M1282" t="s">
        <v>18</v>
      </c>
      <c r="N1282">
        <v>73553</v>
      </c>
      <c r="O1282">
        <v>455.2</v>
      </c>
      <c r="P1282">
        <v>48737.06</v>
      </c>
      <c r="Q1282">
        <v>2</v>
      </c>
    </row>
    <row r="1283" spans="1:17" hidden="1" outlineLevel="2" x14ac:dyDescent="0.2">
      <c r="B1283">
        <v>6488</v>
      </c>
      <c r="C1283" t="s">
        <v>15</v>
      </c>
      <c r="D1283">
        <v>2007</v>
      </c>
      <c r="E1283">
        <v>8</v>
      </c>
      <c r="F1283">
        <v>207</v>
      </c>
      <c r="G1283">
        <v>889.77</v>
      </c>
      <c r="H1283">
        <v>1045.55</v>
      </c>
      <c r="I1283">
        <v>316.63</v>
      </c>
      <c r="J1283">
        <v>12</v>
      </c>
      <c r="K1283">
        <v>769</v>
      </c>
      <c r="L1283">
        <v>20908</v>
      </c>
      <c r="M1283" t="s">
        <v>18</v>
      </c>
      <c r="N1283">
        <v>73553</v>
      </c>
      <c r="O1283">
        <v>455.2</v>
      </c>
      <c r="P1283">
        <v>48737.06</v>
      </c>
      <c r="Q1283">
        <v>2</v>
      </c>
    </row>
    <row r="1284" spans="1:17" hidden="1" outlineLevel="2" x14ac:dyDescent="0.2">
      <c r="B1284">
        <v>6488</v>
      </c>
      <c r="C1284" t="s">
        <v>15</v>
      </c>
      <c r="D1284">
        <v>2007</v>
      </c>
      <c r="E1284">
        <v>9</v>
      </c>
      <c r="F1284">
        <v>354</v>
      </c>
      <c r="G1284">
        <v>1425.57</v>
      </c>
      <c r="H1284">
        <v>1675.04</v>
      </c>
      <c r="I1284">
        <v>448.62</v>
      </c>
      <c r="J1284">
        <v>12</v>
      </c>
      <c r="K1284">
        <v>769</v>
      </c>
      <c r="L1284">
        <v>20908</v>
      </c>
      <c r="M1284" t="s">
        <v>18</v>
      </c>
      <c r="N1284">
        <v>73553</v>
      </c>
      <c r="O1284">
        <v>455.2</v>
      </c>
      <c r="P1284">
        <v>48737.06</v>
      </c>
      <c r="Q1284">
        <v>2</v>
      </c>
    </row>
    <row r="1285" spans="1:17" hidden="1" outlineLevel="2" x14ac:dyDescent="0.2">
      <c r="B1285">
        <v>6488</v>
      </c>
      <c r="C1285" t="s">
        <v>15</v>
      </c>
      <c r="D1285">
        <v>2007</v>
      </c>
      <c r="E1285">
        <v>10</v>
      </c>
      <c r="F1285">
        <v>883</v>
      </c>
      <c r="G1285">
        <v>3672.15</v>
      </c>
      <c r="H1285">
        <v>4314.75</v>
      </c>
      <c r="I1285">
        <v>1145.76</v>
      </c>
      <c r="J1285">
        <v>12</v>
      </c>
      <c r="K1285">
        <v>769</v>
      </c>
      <c r="L1285">
        <v>20908</v>
      </c>
      <c r="M1285" t="s">
        <v>18</v>
      </c>
      <c r="N1285">
        <v>73553</v>
      </c>
      <c r="O1285">
        <v>455.2</v>
      </c>
      <c r="P1285">
        <v>48737.06</v>
      </c>
      <c r="Q1285">
        <v>2</v>
      </c>
    </row>
    <row r="1286" spans="1:17" hidden="1" outlineLevel="2" x14ac:dyDescent="0.2">
      <c r="B1286">
        <v>6488</v>
      </c>
      <c r="C1286" t="s">
        <v>15</v>
      </c>
      <c r="D1286">
        <v>2007</v>
      </c>
      <c r="E1286">
        <v>11</v>
      </c>
      <c r="F1286">
        <v>582</v>
      </c>
      <c r="G1286">
        <v>2420.65</v>
      </c>
      <c r="H1286">
        <v>2844.36</v>
      </c>
      <c r="I1286">
        <v>780.93</v>
      </c>
      <c r="J1286">
        <v>12</v>
      </c>
      <c r="K1286">
        <v>769</v>
      </c>
      <c r="L1286">
        <v>20908</v>
      </c>
      <c r="M1286" t="s">
        <v>18</v>
      </c>
      <c r="N1286">
        <v>73553</v>
      </c>
      <c r="O1286">
        <v>455.2</v>
      </c>
      <c r="P1286">
        <v>48737.06</v>
      </c>
      <c r="Q1286">
        <v>2</v>
      </c>
    </row>
    <row r="1287" spans="1:17" hidden="1" outlineLevel="2" x14ac:dyDescent="0.2">
      <c r="B1287">
        <v>6488</v>
      </c>
      <c r="C1287" t="s">
        <v>15</v>
      </c>
      <c r="D1287">
        <v>2007</v>
      </c>
      <c r="E1287">
        <v>12</v>
      </c>
      <c r="F1287">
        <v>263</v>
      </c>
      <c r="G1287">
        <v>1054.72</v>
      </c>
      <c r="H1287">
        <v>1239.4000000000001</v>
      </c>
      <c r="I1287">
        <v>482.99</v>
      </c>
      <c r="J1287">
        <v>12</v>
      </c>
      <c r="K1287">
        <v>769</v>
      </c>
      <c r="L1287">
        <v>20908</v>
      </c>
      <c r="M1287" t="s">
        <v>18</v>
      </c>
      <c r="N1287">
        <v>73553</v>
      </c>
      <c r="O1287">
        <v>455.2</v>
      </c>
      <c r="P1287">
        <v>48737.06</v>
      </c>
      <c r="Q1287">
        <v>2</v>
      </c>
    </row>
    <row r="1288" spans="1:17" outlineLevel="1" x14ac:dyDescent="0.2">
      <c r="A1288" s="1" t="s">
        <v>144</v>
      </c>
      <c r="B1288">
        <f>SUBTOTAL(3,B1276:B1287)</f>
        <v>12</v>
      </c>
      <c r="Q1288">
        <v>2</v>
      </c>
    </row>
    <row r="1289" spans="1:17" hidden="1" outlineLevel="2" x14ac:dyDescent="0.2">
      <c r="B1289">
        <v>6561</v>
      </c>
      <c r="C1289" t="s">
        <v>15</v>
      </c>
      <c r="D1289">
        <v>2007</v>
      </c>
      <c r="E1289">
        <v>1</v>
      </c>
      <c r="F1289">
        <v>128</v>
      </c>
      <c r="G1289">
        <v>502.53</v>
      </c>
      <c r="H1289">
        <v>590.5</v>
      </c>
      <c r="I1289">
        <v>287.52</v>
      </c>
      <c r="J1289">
        <v>15</v>
      </c>
      <c r="K1289">
        <v>696</v>
      </c>
      <c r="L1289">
        <v>16353</v>
      </c>
      <c r="M1289" t="s">
        <v>18</v>
      </c>
      <c r="N1289">
        <v>136420</v>
      </c>
      <c r="O1289">
        <v>438</v>
      </c>
      <c r="P1289">
        <v>39239.1</v>
      </c>
      <c r="Q1289">
        <v>2</v>
      </c>
    </row>
    <row r="1290" spans="1:17" hidden="1" outlineLevel="2" collapsed="1" x14ac:dyDescent="0.2">
      <c r="B1290">
        <v>6561</v>
      </c>
      <c r="C1290" t="s">
        <v>15</v>
      </c>
      <c r="D1290">
        <v>2007</v>
      </c>
      <c r="E1290">
        <v>2</v>
      </c>
      <c r="F1290">
        <v>109</v>
      </c>
      <c r="G1290">
        <v>452.9</v>
      </c>
      <c r="H1290">
        <v>532.17999999999995</v>
      </c>
      <c r="I1290">
        <v>199.08</v>
      </c>
      <c r="J1290">
        <v>15</v>
      </c>
      <c r="K1290">
        <v>696</v>
      </c>
      <c r="L1290">
        <v>16353</v>
      </c>
      <c r="M1290" t="s">
        <v>18</v>
      </c>
      <c r="N1290">
        <v>136420</v>
      </c>
      <c r="O1290">
        <v>438</v>
      </c>
      <c r="P1290">
        <v>39239.1</v>
      </c>
    </row>
    <row r="1291" spans="1:17" hidden="1" outlineLevel="2" x14ac:dyDescent="0.2">
      <c r="B1291">
        <v>6561</v>
      </c>
      <c r="C1291" t="s">
        <v>15</v>
      </c>
      <c r="D1291">
        <v>2007</v>
      </c>
      <c r="E1291">
        <v>3</v>
      </c>
      <c r="F1291">
        <v>144</v>
      </c>
      <c r="G1291">
        <v>593.98</v>
      </c>
      <c r="H1291">
        <v>697.97</v>
      </c>
      <c r="I1291">
        <v>278.16000000000003</v>
      </c>
      <c r="J1291">
        <v>15</v>
      </c>
      <c r="K1291">
        <v>696</v>
      </c>
      <c r="L1291">
        <v>16353</v>
      </c>
      <c r="M1291" t="s">
        <v>18</v>
      </c>
      <c r="N1291">
        <v>136420</v>
      </c>
      <c r="O1291">
        <v>438</v>
      </c>
      <c r="P1291">
        <v>39239.1</v>
      </c>
      <c r="Q1291">
        <v>2</v>
      </c>
    </row>
    <row r="1292" spans="1:17" hidden="1" outlineLevel="2" x14ac:dyDescent="0.2">
      <c r="B1292">
        <v>6561</v>
      </c>
      <c r="C1292" t="s">
        <v>15</v>
      </c>
      <c r="D1292">
        <v>2007</v>
      </c>
      <c r="E1292">
        <v>4</v>
      </c>
      <c r="F1292">
        <v>152</v>
      </c>
      <c r="G1292">
        <v>634.94000000000005</v>
      </c>
      <c r="H1292">
        <v>746.05</v>
      </c>
      <c r="I1292">
        <v>364.53</v>
      </c>
      <c r="J1292">
        <v>15</v>
      </c>
      <c r="K1292">
        <v>696</v>
      </c>
      <c r="L1292">
        <v>16353</v>
      </c>
      <c r="M1292" t="s">
        <v>18</v>
      </c>
      <c r="N1292">
        <v>136420</v>
      </c>
      <c r="O1292">
        <v>438</v>
      </c>
      <c r="P1292">
        <v>39239.1</v>
      </c>
      <c r="Q1292">
        <v>2</v>
      </c>
    </row>
    <row r="1293" spans="1:17" hidden="1" outlineLevel="2" x14ac:dyDescent="0.2">
      <c r="B1293">
        <v>6561</v>
      </c>
      <c r="C1293" t="s">
        <v>15</v>
      </c>
      <c r="D1293">
        <v>2007</v>
      </c>
      <c r="E1293">
        <v>5</v>
      </c>
      <c r="F1293">
        <v>285</v>
      </c>
      <c r="G1293">
        <v>1126.17</v>
      </c>
      <c r="H1293">
        <v>1323.37</v>
      </c>
      <c r="I1293">
        <v>470.7</v>
      </c>
      <c r="J1293">
        <v>15</v>
      </c>
      <c r="K1293">
        <v>696</v>
      </c>
      <c r="L1293">
        <v>16353</v>
      </c>
      <c r="M1293" t="s">
        <v>18</v>
      </c>
      <c r="N1293">
        <v>136420</v>
      </c>
      <c r="O1293">
        <v>438</v>
      </c>
      <c r="P1293">
        <v>39239.1</v>
      </c>
      <c r="Q1293">
        <v>2</v>
      </c>
    </row>
    <row r="1294" spans="1:17" hidden="1" outlineLevel="2" x14ac:dyDescent="0.2">
      <c r="B1294">
        <v>6561</v>
      </c>
      <c r="C1294" t="s">
        <v>15</v>
      </c>
      <c r="D1294">
        <v>2007</v>
      </c>
      <c r="E1294">
        <v>6</v>
      </c>
      <c r="F1294">
        <v>314</v>
      </c>
      <c r="G1294">
        <v>1333.92</v>
      </c>
      <c r="H1294">
        <v>1567.5</v>
      </c>
      <c r="I1294">
        <v>605.54999999999995</v>
      </c>
      <c r="J1294">
        <v>15</v>
      </c>
      <c r="K1294">
        <v>696</v>
      </c>
      <c r="L1294">
        <v>16353</v>
      </c>
      <c r="M1294" t="s">
        <v>18</v>
      </c>
      <c r="N1294">
        <v>136420</v>
      </c>
      <c r="O1294">
        <v>438</v>
      </c>
      <c r="P1294">
        <v>39239.1</v>
      </c>
      <c r="Q1294">
        <v>2</v>
      </c>
    </row>
    <row r="1295" spans="1:17" hidden="1" outlineLevel="2" x14ac:dyDescent="0.2">
      <c r="B1295">
        <v>6561</v>
      </c>
      <c r="C1295" t="s">
        <v>15</v>
      </c>
      <c r="D1295">
        <v>2007</v>
      </c>
      <c r="E1295">
        <v>7</v>
      </c>
      <c r="F1295">
        <v>240</v>
      </c>
      <c r="G1295">
        <v>1039.8800000000001</v>
      </c>
      <c r="H1295">
        <v>1221.93</v>
      </c>
      <c r="I1295">
        <v>494.55</v>
      </c>
      <c r="J1295">
        <v>15</v>
      </c>
      <c r="K1295">
        <v>696</v>
      </c>
      <c r="L1295">
        <v>16353</v>
      </c>
      <c r="M1295" t="s">
        <v>18</v>
      </c>
      <c r="N1295">
        <v>136420</v>
      </c>
      <c r="O1295">
        <v>438</v>
      </c>
      <c r="P1295">
        <v>39239.1</v>
      </c>
      <c r="Q1295">
        <v>2</v>
      </c>
    </row>
    <row r="1296" spans="1:17" hidden="1" outlineLevel="2" x14ac:dyDescent="0.2">
      <c r="B1296">
        <v>6561</v>
      </c>
      <c r="C1296" t="s">
        <v>15</v>
      </c>
      <c r="D1296">
        <v>2007</v>
      </c>
      <c r="E1296">
        <v>8</v>
      </c>
      <c r="F1296">
        <v>268</v>
      </c>
      <c r="G1296">
        <v>1133.6400000000001</v>
      </c>
      <c r="H1296">
        <v>1332.06</v>
      </c>
      <c r="I1296">
        <v>590.9</v>
      </c>
      <c r="J1296">
        <v>15</v>
      </c>
      <c r="K1296">
        <v>696</v>
      </c>
      <c r="L1296">
        <v>16353</v>
      </c>
      <c r="M1296" t="s">
        <v>18</v>
      </c>
      <c r="N1296">
        <v>136420</v>
      </c>
      <c r="O1296">
        <v>438</v>
      </c>
      <c r="P1296">
        <v>39239.1</v>
      </c>
      <c r="Q1296">
        <v>2</v>
      </c>
    </row>
    <row r="1297" spans="1:17" hidden="1" outlineLevel="2" x14ac:dyDescent="0.2">
      <c r="B1297">
        <v>6561</v>
      </c>
      <c r="C1297" t="s">
        <v>15</v>
      </c>
      <c r="D1297">
        <v>2007</v>
      </c>
      <c r="E1297">
        <v>9</v>
      </c>
      <c r="F1297">
        <v>401</v>
      </c>
      <c r="G1297">
        <v>1639.55</v>
      </c>
      <c r="H1297">
        <v>1926.52</v>
      </c>
      <c r="I1297">
        <v>809.98</v>
      </c>
      <c r="J1297">
        <v>15</v>
      </c>
      <c r="K1297">
        <v>696</v>
      </c>
      <c r="L1297">
        <v>16353</v>
      </c>
      <c r="M1297" t="s">
        <v>18</v>
      </c>
      <c r="N1297">
        <v>136420</v>
      </c>
      <c r="O1297">
        <v>438</v>
      </c>
      <c r="P1297">
        <v>39239.1</v>
      </c>
      <c r="Q1297">
        <v>2</v>
      </c>
    </row>
    <row r="1298" spans="1:17" hidden="1" outlineLevel="2" x14ac:dyDescent="0.2">
      <c r="B1298">
        <v>6561</v>
      </c>
      <c r="C1298" t="s">
        <v>15</v>
      </c>
      <c r="D1298">
        <v>2007</v>
      </c>
      <c r="E1298">
        <v>11</v>
      </c>
      <c r="F1298">
        <v>585</v>
      </c>
      <c r="G1298">
        <v>2291.2600000000002</v>
      </c>
      <c r="H1298">
        <v>2692.52</v>
      </c>
      <c r="I1298">
        <v>735.14</v>
      </c>
      <c r="J1298">
        <v>15</v>
      </c>
      <c r="K1298">
        <v>696</v>
      </c>
      <c r="L1298">
        <v>16353</v>
      </c>
      <c r="M1298" t="s">
        <v>18</v>
      </c>
      <c r="N1298">
        <v>136420</v>
      </c>
      <c r="O1298">
        <v>438</v>
      </c>
      <c r="P1298">
        <v>39239.1</v>
      </c>
      <c r="Q1298">
        <v>2</v>
      </c>
    </row>
    <row r="1299" spans="1:17" hidden="1" outlineLevel="2" x14ac:dyDescent="0.2">
      <c r="B1299">
        <v>6561</v>
      </c>
      <c r="C1299" t="s">
        <v>15</v>
      </c>
      <c r="D1299">
        <v>2007</v>
      </c>
      <c r="E1299">
        <v>12</v>
      </c>
      <c r="F1299">
        <v>352</v>
      </c>
      <c r="G1299">
        <v>1402.56</v>
      </c>
      <c r="H1299">
        <v>1647.97</v>
      </c>
      <c r="I1299">
        <v>447.95</v>
      </c>
      <c r="J1299">
        <v>15</v>
      </c>
      <c r="K1299">
        <v>696</v>
      </c>
      <c r="L1299">
        <v>16353</v>
      </c>
      <c r="M1299" t="s">
        <v>18</v>
      </c>
      <c r="N1299">
        <v>136420</v>
      </c>
      <c r="O1299">
        <v>438</v>
      </c>
      <c r="P1299">
        <v>39239.1</v>
      </c>
      <c r="Q1299">
        <v>2</v>
      </c>
    </row>
    <row r="1300" spans="1:17" hidden="1" outlineLevel="2" x14ac:dyDescent="0.2">
      <c r="B1300">
        <v>6561</v>
      </c>
      <c r="C1300" t="s">
        <v>15</v>
      </c>
      <c r="D1300">
        <v>2007</v>
      </c>
      <c r="E1300">
        <v>10</v>
      </c>
      <c r="F1300">
        <v>784</v>
      </c>
      <c r="G1300">
        <v>3130.72</v>
      </c>
      <c r="H1300">
        <v>3678.77</v>
      </c>
      <c r="I1300">
        <v>1173.53</v>
      </c>
      <c r="J1300">
        <v>15</v>
      </c>
      <c r="K1300">
        <v>696</v>
      </c>
      <c r="L1300">
        <v>16353</v>
      </c>
      <c r="M1300" t="s">
        <v>18</v>
      </c>
      <c r="N1300">
        <v>136420</v>
      </c>
      <c r="O1300">
        <v>438</v>
      </c>
      <c r="P1300">
        <v>39239.1</v>
      </c>
      <c r="Q1300">
        <v>2</v>
      </c>
    </row>
    <row r="1301" spans="1:17" outlineLevel="1" x14ac:dyDescent="0.2">
      <c r="A1301" s="1" t="s">
        <v>151</v>
      </c>
      <c r="B1301">
        <f>SUBTOTAL(3,B1289:B1300)</f>
        <v>12</v>
      </c>
      <c r="Q1301">
        <v>2</v>
      </c>
    </row>
    <row r="1302" spans="1:17" hidden="1" outlineLevel="2" collapsed="1" x14ac:dyDescent="0.2">
      <c r="B1302">
        <v>6565</v>
      </c>
      <c r="C1302" t="s">
        <v>15</v>
      </c>
      <c r="D1302">
        <v>2007</v>
      </c>
      <c r="E1302">
        <v>7</v>
      </c>
      <c r="F1302">
        <v>218</v>
      </c>
      <c r="G1302">
        <v>926.94</v>
      </c>
      <c r="H1302">
        <v>1089.21</v>
      </c>
      <c r="I1302">
        <v>462.04</v>
      </c>
      <c r="J1302">
        <v>12</v>
      </c>
      <c r="K1302">
        <v>736</v>
      </c>
      <c r="L1302">
        <v>16429</v>
      </c>
      <c r="M1302" t="s">
        <v>18</v>
      </c>
      <c r="N1302">
        <v>292562</v>
      </c>
      <c r="O1302">
        <v>437</v>
      </c>
      <c r="P1302">
        <v>38590.21</v>
      </c>
    </row>
    <row r="1303" spans="1:17" hidden="1" outlineLevel="2" x14ac:dyDescent="0.2">
      <c r="B1303">
        <v>6565</v>
      </c>
      <c r="C1303" t="s">
        <v>15</v>
      </c>
      <c r="D1303">
        <v>2007</v>
      </c>
      <c r="E1303">
        <v>8</v>
      </c>
      <c r="F1303">
        <v>185</v>
      </c>
      <c r="G1303">
        <v>749.26</v>
      </c>
      <c r="H1303">
        <v>880.42</v>
      </c>
      <c r="I1303">
        <v>370.87</v>
      </c>
      <c r="J1303">
        <v>12</v>
      </c>
      <c r="K1303">
        <v>736</v>
      </c>
      <c r="L1303">
        <v>16429</v>
      </c>
      <c r="M1303" t="s">
        <v>18</v>
      </c>
      <c r="N1303">
        <v>292562</v>
      </c>
      <c r="O1303">
        <v>437</v>
      </c>
      <c r="P1303">
        <v>38590.21</v>
      </c>
      <c r="Q1303">
        <v>2</v>
      </c>
    </row>
    <row r="1304" spans="1:17" hidden="1" outlineLevel="2" x14ac:dyDescent="0.2">
      <c r="B1304">
        <v>6565</v>
      </c>
      <c r="C1304" t="s">
        <v>15</v>
      </c>
      <c r="D1304">
        <v>2007</v>
      </c>
      <c r="E1304">
        <v>9</v>
      </c>
      <c r="F1304">
        <v>484</v>
      </c>
      <c r="G1304">
        <v>1941.34</v>
      </c>
      <c r="H1304">
        <v>2281.16</v>
      </c>
      <c r="I1304">
        <v>665.14</v>
      </c>
      <c r="J1304">
        <v>12</v>
      </c>
      <c r="K1304">
        <v>736</v>
      </c>
      <c r="L1304">
        <v>16429</v>
      </c>
      <c r="M1304" t="s">
        <v>18</v>
      </c>
      <c r="N1304">
        <v>292562</v>
      </c>
      <c r="O1304">
        <v>437</v>
      </c>
      <c r="P1304">
        <v>38590.21</v>
      </c>
      <c r="Q1304">
        <v>2</v>
      </c>
    </row>
    <row r="1305" spans="1:17" hidden="1" outlineLevel="2" x14ac:dyDescent="0.2">
      <c r="B1305">
        <v>6565</v>
      </c>
      <c r="C1305" t="s">
        <v>15</v>
      </c>
      <c r="D1305">
        <v>2007</v>
      </c>
      <c r="E1305">
        <v>10</v>
      </c>
      <c r="F1305">
        <v>785</v>
      </c>
      <c r="G1305">
        <v>3212.11</v>
      </c>
      <c r="H1305">
        <v>3774.38</v>
      </c>
      <c r="I1305">
        <v>1122.23</v>
      </c>
      <c r="J1305">
        <v>12</v>
      </c>
      <c r="K1305">
        <v>736</v>
      </c>
      <c r="L1305">
        <v>16429</v>
      </c>
      <c r="M1305" t="s">
        <v>18</v>
      </c>
      <c r="N1305">
        <v>292562</v>
      </c>
      <c r="O1305">
        <v>437</v>
      </c>
      <c r="P1305">
        <v>38590.21</v>
      </c>
      <c r="Q1305">
        <v>2</v>
      </c>
    </row>
    <row r="1306" spans="1:17" hidden="1" outlineLevel="2" x14ac:dyDescent="0.2">
      <c r="B1306">
        <v>6565</v>
      </c>
      <c r="C1306" t="s">
        <v>15</v>
      </c>
      <c r="D1306">
        <v>2007</v>
      </c>
      <c r="E1306">
        <v>11</v>
      </c>
      <c r="F1306">
        <v>482</v>
      </c>
      <c r="G1306">
        <v>1949.18</v>
      </c>
      <c r="H1306">
        <v>2290.5</v>
      </c>
      <c r="I1306">
        <v>746.19</v>
      </c>
      <c r="J1306">
        <v>12</v>
      </c>
      <c r="K1306">
        <v>736</v>
      </c>
      <c r="L1306">
        <v>16429</v>
      </c>
      <c r="M1306" t="s">
        <v>18</v>
      </c>
      <c r="N1306">
        <v>292562</v>
      </c>
      <c r="O1306">
        <v>437</v>
      </c>
      <c r="P1306">
        <v>38590.21</v>
      </c>
      <c r="Q1306">
        <v>2</v>
      </c>
    </row>
    <row r="1307" spans="1:17" hidden="1" outlineLevel="2" x14ac:dyDescent="0.2">
      <c r="B1307">
        <v>6565</v>
      </c>
      <c r="C1307" t="s">
        <v>15</v>
      </c>
      <c r="D1307">
        <v>2007</v>
      </c>
      <c r="E1307">
        <v>12</v>
      </c>
      <c r="F1307">
        <v>297</v>
      </c>
      <c r="G1307">
        <v>1112.8599999999999</v>
      </c>
      <c r="H1307">
        <v>1307.77</v>
      </c>
      <c r="I1307">
        <v>456.16</v>
      </c>
      <c r="J1307">
        <v>12</v>
      </c>
      <c r="K1307">
        <v>736</v>
      </c>
      <c r="L1307">
        <v>16429</v>
      </c>
      <c r="M1307" t="s">
        <v>18</v>
      </c>
      <c r="N1307">
        <v>292562</v>
      </c>
      <c r="O1307">
        <v>437</v>
      </c>
      <c r="P1307">
        <v>38590.21</v>
      </c>
      <c r="Q1307">
        <v>2</v>
      </c>
    </row>
    <row r="1308" spans="1:17" hidden="1" outlineLevel="2" x14ac:dyDescent="0.2">
      <c r="B1308">
        <v>6565</v>
      </c>
      <c r="C1308" t="s">
        <v>15</v>
      </c>
      <c r="D1308">
        <v>2007</v>
      </c>
      <c r="E1308">
        <v>1</v>
      </c>
      <c r="F1308">
        <v>99</v>
      </c>
      <c r="G1308">
        <v>448.61</v>
      </c>
      <c r="H1308">
        <v>527.21</v>
      </c>
      <c r="I1308">
        <v>175.64</v>
      </c>
      <c r="J1308">
        <v>12</v>
      </c>
      <c r="K1308">
        <v>736</v>
      </c>
      <c r="L1308">
        <v>16429</v>
      </c>
      <c r="M1308" t="s">
        <v>18</v>
      </c>
      <c r="N1308">
        <v>292562</v>
      </c>
      <c r="O1308">
        <v>437</v>
      </c>
      <c r="P1308">
        <v>38590.21</v>
      </c>
      <c r="Q1308">
        <v>2</v>
      </c>
    </row>
    <row r="1309" spans="1:17" hidden="1" outlineLevel="2" x14ac:dyDescent="0.2">
      <c r="B1309">
        <v>6565</v>
      </c>
      <c r="C1309" t="s">
        <v>15</v>
      </c>
      <c r="D1309">
        <v>2007</v>
      </c>
      <c r="E1309">
        <v>3</v>
      </c>
      <c r="F1309">
        <v>136</v>
      </c>
      <c r="G1309">
        <v>585.1</v>
      </c>
      <c r="H1309">
        <v>687.52</v>
      </c>
      <c r="I1309">
        <v>225.44</v>
      </c>
      <c r="J1309">
        <v>12</v>
      </c>
      <c r="K1309">
        <v>736</v>
      </c>
      <c r="L1309">
        <v>16429</v>
      </c>
      <c r="M1309" t="s">
        <v>18</v>
      </c>
      <c r="N1309">
        <v>292562</v>
      </c>
      <c r="O1309">
        <v>437</v>
      </c>
      <c r="P1309">
        <v>38590.21</v>
      </c>
      <c r="Q1309">
        <v>2</v>
      </c>
    </row>
    <row r="1310" spans="1:17" hidden="1" outlineLevel="2" x14ac:dyDescent="0.2">
      <c r="B1310">
        <v>6565</v>
      </c>
      <c r="C1310" t="s">
        <v>15</v>
      </c>
      <c r="D1310">
        <v>2007</v>
      </c>
      <c r="E1310">
        <v>4</v>
      </c>
      <c r="F1310">
        <v>199</v>
      </c>
      <c r="G1310">
        <v>855.19</v>
      </c>
      <c r="H1310">
        <v>1004.91</v>
      </c>
      <c r="I1310">
        <v>339.71</v>
      </c>
      <c r="J1310">
        <v>12</v>
      </c>
      <c r="K1310">
        <v>736</v>
      </c>
      <c r="L1310">
        <v>16429</v>
      </c>
      <c r="M1310" t="s">
        <v>18</v>
      </c>
      <c r="N1310">
        <v>292562</v>
      </c>
      <c r="O1310">
        <v>437</v>
      </c>
      <c r="P1310">
        <v>38590.21</v>
      </c>
      <c r="Q1310">
        <v>2</v>
      </c>
    </row>
    <row r="1311" spans="1:17" hidden="1" outlineLevel="2" x14ac:dyDescent="0.2">
      <c r="B1311">
        <v>6565</v>
      </c>
      <c r="C1311" t="s">
        <v>15</v>
      </c>
      <c r="D1311">
        <v>2007</v>
      </c>
      <c r="E1311">
        <v>5</v>
      </c>
      <c r="F1311">
        <v>272</v>
      </c>
      <c r="G1311">
        <v>1240.3800000000001</v>
      </c>
      <c r="H1311">
        <v>1457.58</v>
      </c>
      <c r="I1311">
        <v>413.09</v>
      </c>
      <c r="J1311">
        <v>12</v>
      </c>
      <c r="K1311">
        <v>736</v>
      </c>
      <c r="L1311">
        <v>16429</v>
      </c>
      <c r="M1311" t="s">
        <v>18</v>
      </c>
      <c r="N1311">
        <v>292562</v>
      </c>
      <c r="O1311">
        <v>437</v>
      </c>
      <c r="P1311">
        <v>38590.21</v>
      </c>
      <c r="Q1311">
        <v>2</v>
      </c>
    </row>
    <row r="1312" spans="1:17" hidden="1" outlineLevel="2" x14ac:dyDescent="0.2">
      <c r="B1312">
        <v>6565</v>
      </c>
      <c r="C1312" t="s">
        <v>15</v>
      </c>
      <c r="D1312">
        <v>2007</v>
      </c>
      <c r="E1312">
        <v>2</v>
      </c>
      <c r="F1312">
        <v>94</v>
      </c>
      <c r="G1312">
        <v>390.24</v>
      </c>
      <c r="H1312">
        <v>458.62</v>
      </c>
      <c r="I1312">
        <v>117.57</v>
      </c>
      <c r="J1312">
        <v>12</v>
      </c>
      <c r="K1312">
        <v>736</v>
      </c>
      <c r="L1312">
        <v>16429</v>
      </c>
      <c r="M1312" t="s">
        <v>18</v>
      </c>
      <c r="N1312">
        <v>292562</v>
      </c>
      <c r="O1312">
        <v>437</v>
      </c>
      <c r="P1312">
        <v>38590.21</v>
      </c>
      <c r="Q1312">
        <v>2</v>
      </c>
    </row>
    <row r="1313" spans="1:17" hidden="1" outlineLevel="2" x14ac:dyDescent="0.2">
      <c r="B1313">
        <v>6565</v>
      </c>
      <c r="C1313" t="s">
        <v>15</v>
      </c>
      <c r="D1313">
        <v>2007</v>
      </c>
      <c r="E1313">
        <v>6</v>
      </c>
      <c r="F1313">
        <v>324</v>
      </c>
      <c r="G1313">
        <v>1384.76</v>
      </c>
      <c r="H1313">
        <v>1627.21</v>
      </c>
      <c r="I1313">
        <v>530.96</v>
      </c>
      <c r="J1313">
        <v>12</v>
      </c>
      <c r="K1313">
        <v>736</v>
      </c>
      <c r="L1313">
        <v>16429</v>
      </c>
      <c r="M1313" t="s">
        <v>18</v>
      </c>
      <c r="N1313">
        <v>292562</v>
      </c>
      <c r="O1313">
        <v>437</v>
      </c>
      <c r="P1313">
        <v>38590.21</v>
      </c>
      <c r="Q1313">
        <v>2</v>
      </c>
    </row>
    <row r="1314" spans="1:17" outlineLevel="1" collapsed="1" x14ac:dyDescent="0.2">
      <c r="A1314" s="1" t="s">
        <v>152</v>
      </c>
      <c r="B1314">
        <f>SUBTOTAL(3,B1302:B1313)</f>
        <v>12</v>
      </c>
    </row>
    <row r="1315" spans="1:17" x14ac:dyDescent="0.2">
      <c r="A1315" s="1" t="s">
        <v>155</v>
      </c>
      <c r="B1315">
        <f>SUBTOTAL(3,B2:B1313)</f>
        <v>1200</v>
      </c>
    </row>
  </sheetData>
  <autoFilter ref="B1:Q1313" xr:uid="{53C76CBD-15AD-A845-AAED-5D954E9CFC66}"/>
  <sortState xmlns:xlrd2="http://schemas.microsoft.com/office/spreadsheetml/2017/richdata2" ref="A2:P1314">
    <sortCondition ref="B2:B131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05DE3E-4E0E-7541-B2E0-78AEE5A584DC}">
  <dimension ref="A1:K40"/>
  <sheetViews>
    <sheetView topLeftCell="A16" workbookViewId="0">
      <selection activeCell="E46" sqref="E46"/>
    </sheetView>
  </sheetViews>
  <sheetFormatPr baseColWidth="10" defaultRowHeight="15" x14ac:dyDescent="0.2"/>
  <cols>
    <col min="1" max="1" width="14" bestFit="1" customWidth="1"/>
    <col min="2" max="2" width="14.83203125" bestFit="1" customWidth="1"/>
    <col min="3" max="5" width="12.1640625" bestFit="1" customWidth="1"/>
    <col min="6" max="6" width="15.1640625" bestFit="1" customWidth="1"/>
    <col min="7" max="7" width="15.33203125" bestFit="1" customWidth="1"/>
    <col min="8" max="8" width="15" bestFit="1" customWidth="1"/>
    <col min="9" max="9" width="11.5" bestFit="1" customWidth="1"/>
    <col min="10" max="11" width="13.6640625" bestFit="1" customWidth="1"/>
    <col min="12" max="12" width="16.6640625" bestFit="1" customWidth="1"/>
    <col min="13" max="13" width="20.83203125" bestFit="1" customWidth="1"/>
    <col min="14" max="14" width="17" bestFit="1" customWidth="1"/>
  </cols>
  <sheetData>
    <row r="1" spans="1:11" x14ac:dyDescent="0.2">
      <c r="A1" s="18" t="s">
        <v>9</v>
      </c>
      <c r="B1" s="18"/>
      <c r="C1" s="18"/>
      <c r="D1" s="18"/>
      <c r="E1" s="18"/>
      <c r="G1" s="18" t="s">
        <v>6</v>
      </c>
      <c r="H1" s="18"/>
      <c r="I1" s="18"/>
      <c r="J1" s="18"/>
      <c r="K1" s="18"/>
    </row>
    <row r="2" spans="1:11" x14ac:dyDescent="0.2">
      <c r="A2" t="s">
        <v>182</v>
      </c>
      <c r="G2" t="s">
        <v>182</v>
      </c>
    </row>
    <row r="3" spans="1:11" x14ac:dyDescent="0.2">
      <c r="B3" s="7" t="s">
        <v>184</v>
      </c>
      <c r="H3" s="7" t="s">
        <v>184</v>
      </c>
    </row>
    <row r="4" spans="1:11" x14ac:dyDescent="0.2">
      <c r="B4" t="s">
        <v>17</v>
      </c>
      <c r="C4" t="s">
        <v>16</v>
      </c>
      <c r="D4" t="s">
        <v>18</v>
      </c>
      <c r="E4" t="s">
        <v>41</v>
      </c>
      <c r="H4" t="s">
        <v>17</v>
      </c>
      <c r="I4" t="s">
        <v>16</v>
      </c>
      <c r="J4" t="s">
        <v>18</v>
      </c>
      <c r="K4" t="s">
        <v>41</v>
      </c>
    </row>
    <row r="5" spans="1:11" x14ac:dyDescent="0.2">
      <c r="A5" t="s">
        <v>181</v>
      </c>
      <c r="B5" s="6">
        <v>20652</v>
      </c>
      <c r="C5" s="6">
        <v>20002</v>
      </c>
      <c r="D5" s="6">
        <v>740559</v>
      </c>
      <c r="E5" s="6">
        <v>781213</v>
      </c>
      <c r="G5" t="s">
        <v>187</v>
      </c>
      <c r="H5" s="6">
        <v>74083.140000000014</v>
      </c>
      <c r="I5" s="6">
        <v>90090.74</v>
      </c>
      <c r="J5" s="6">
        <v>1515225.3300000005</v>
      </c>
      <c r="K5" s="6">
        <v>1679399.2100000004</v>
      </c>
    </row>
    <row r="6" spans="1:11" x14ac:dyDescent="0.2">
      <c r="A6" s="8"/>
      <c r="B6" s="9"/>
      <c r="C6" s="9"/>
      <c r="D6" s="9"/>
      <c r="E6" s="9"/>
    </row>
    <row r="8" spans="1:11" x14ac:dyDescent="0.2">
      <c r="B8" s="7" t="s">
        <v>184</v>
      </c>
      <c r="H8" s="7" t="s">
        <v>184</v>
      </c>
    </row>
    <row r="9" spans="1:11" x14ac:dyDescent="0.2">
      <c r="B9" t="s">
        <v>17</v>
      </c>
      <c r="C9" t="s">
        <v>16</v>
      </c>
      <c r="D9" t="s">
        <v>18</v>
      </c>
      <c r="E9" t="s">
        <v>41</v>
      </c>
      <c r="H9" t="s">
        <v>17</v>
      </c>
      <c r="I9" t="s">
        <v>16</v>
      </c>
      <c r="J9" t="s">
        <v>18</v>
      </c>
      <c r="K9" t="s">
        <v>41</v>
      </c>
    </row>
    <row r="10" spans="1:11" x14ac:dyDescent="0.2">
      <c r="A10" t="s">
        <v>183</v>
      </c>
      <c r="B10" s="6">
        <v>245.85714285714286</v>
      </c>
      <c r="C10" s="6">
        <v>370.40740740740739</v>
      </c>
      <c r="D10" s="6">
        <v>697.3248587570622</v>
      </c>
      <c r="E10" s="6">
        <v>651.01083333333338</v>
      </c>
      <c r="G10" t="s">
        <v>188</v>
      </c>
      <c r="H10" s="6">
        <v>881.94214285714304</v>
      </c>
      <c r="I10" s="6">
        <v>1668.3470370370371</v>
      </c>
      <c r="J10" s="6">
        <v>1426.7658474576276</v>
      </c>
      <c r="K10" s="6">
        <v>1399.4993416666659</v>
      </c>
    </row>
    <row r="12" spans="1:11" x14ac:dyDescent="0.2">
      <c r="B12" s="7" t="s">
        <v>184</v>
      </c>
      <c r="H12" s="7" t="s">
        <v>184</v>
      </c>
    </row>
    <row r="13" spans="1:11" x14ac:dyDescent="0.2">
      <c r="B13" t="s">
        <v>17</v>
      </c>
      <c r="C13" t="s">
        <v>16</v>
      </c>
      <c r="D13" t="s">
        <v>18</v>
      </c>
      <c r="E13" t="s">
        <v>41</v>
      </c>
      <c r="H13" t="s">
        <v>17</v>
      </c>
      <c r="I13" t="s">
        <v>16</v>
      </c>
      <c r="J13" t="s">
        <v>18</v>
      </c>
      <c r="K13" t="s">
        <v>41</v>
      </c>
    </row>
    <row r="14" spans="1:11" x14ac:dyDescent="0.2">
      <c r="A14" t="s">
        <v>185</v>
      </c>
      <c r="B14" s="6">
        <v>294</v>
      </c>
      <c r="C14" s="6">
        <v>777</v>
      </c>
      <c r="D14" s="6">
        <v>2652</v>
      </c>
      <c r="E14" s="6">
        <v>2652</v>
      </c>
      <c r="G14" t="s">
        <v>189</v>
      </c>
      <c r="H14" s="6">
        <v>3681.9</v>
      </c>
      <c r="I14" s="6">
        <v>4244.46</v>
      </c>
      <c r="J14" s="6">
        <v>4594.17</v>
      </c>
      <c r="K14" s="6">
        <v>4594.17</v>
      </c>
    </row>
    <row r="16" spans="1:11" x14ac:dyDescent="0.2">
      <c r="B16" s="7" t="s">
        <v>184</v>
      </c>
      <c r="H16" s="7" t="s">
        <v>184</v>
      </c>
    </row>
    <row r="17" spans="1:11" x14ac:dyDescent="0.2">
      <c r="B17" t="s">
        <v>17</v>
      </c>
      <c r="C17" t="s">
        <v>16</v>
      </c>
      <c r="D17" t="s">
        <v>18</v>
      </c>
      <c r="E17" t="s">
        <v>41</v>
      </c>
      <c r="H17" t="s">
        <v>17</v>
      </c>
      <c r="I17" t="s">
        <v>16</v>
      </c>
      <c r="J17" t="s">
        <v>18</v>
      </c>
      <c r="K17" t="s">
        <v>41</v>
      </c>
    </row>
    <row r="18" spans="1:11" x14ac:dyDescent="0.2">
      <c r="A18" t="s">
        <v>186</v>
      </c>
      <c r="B18" s="6">
        <v>199</v>
      </c>
      <c r="C18" s="6">
        <v>215</v>
      </c>
      <c r="D18" s="6">
        <v>199</v>
      </c>
      <c r="E18" s="6">
        <v>199</v>
      </c>
      <c r="G18" t="s">
        <v>190</v>
      </c>
      <c r="H18" s="6">
        <v>87.89</v>
      </c>
      <c r="I18" s="6">
        <v>195.48</v>
      </c>
      <c r="J18" s="6">
        <v>43.28</v>
      </c>
      <c r="K18" s="6">
        <v>43.28</v>
      </c>
    </row>
    <row r="21" spans="1:11" x14ac:dyDescent="0.2">
      <c r="B21" s="7" t="s">
        <v>184</v>
      </c>
      <c r="H21" s="7" t="s">
        <v>184</v>
      </c>
    </row>
    <row r="22" spans="1:11" x14ac:dyDescent="0.2">
      <c r="B22" t="s">
        <v>17</v>
      </c>
      <c r="C22" t="s">
        <v>16</v>
      </c>
      <c r="D22" t="s">
        <v>18</v>
      </c>
      <c r="E22" t="s">
        <v>41</v>
      </c>
      <c r="H22" t="s">
        <v>17</v>
      </c>
      <c r="I22" t="s">
        <v>16</v>
      </c>
      <c r="J22" t="s">
        <v>18</v>
      </c>
      <c r="K22" t="s">
        <v>41</v>
      </c>
    </row>
    <row r="23" spans="1:11" x14ac:dyDescent="0.2">
      <c r="A23" t="s">
        <v>201</v>
      </c>
      <c r="B23" s="6">
        <v>84</v>
      </c>
      <c r="C23" s="6">
        <v>54</v>
      </c>
      <c r="D23" s="6">
        <v>1062</v>
      </c>
      <c r="E23" s="6">
        <v>1200</v>
      </c>
      <c r="G23" t="s">
        <v>202</v>
      </c>
      <c r="H23" s="6">
        <v>84</v>
      </c>
      <c r="I23" s="6">
        <v>54</v>
      </c>
      <c r="J23" s="6">
        <v>1062</v>
      </c>
      <c r="K23" s="6">
        <v>1200</v>
      </c>
    </row>
    <row r="26" spans="1:11" x14ac:dyDescent="0.2">
      <c r="G26" s="7" t="s">
        <v>187</v>
      </c>
      <c r="H26" s="7" t="s">
        <v>184</v>
      </c>
    </row>
    <row r="27" spans="1:11" x14ac:dyDescent="0.2">
      <c r="G27" s="7" t="s">
        <v>203</v>
      </c>
      <c r="H27" t="s">
        <v>17</v>
      </c>
      <c r="I27" t="s">
        <v>16</v>
      </c>
      <c r="J27" t="s">
        <v>18</v>
      </c>
      <c r="K27" t="s">
        <v>41</v>
      </c>
    </row>
    <row r="28" spans="1:11" x14ac:dyDescent="0.2">
      <c r="G28" s="16">
        <v>1</v>
      </c>
      <c r="H28" s="15">
        <v>2636.2400000000002</v>
      </c>
      <c r="I28" s="15">
        <v>5842.3300000000008</v>
      </c>
      <c r="J28" s="15">
        <v>87045.940000000017</v>
      </c>
      <c r="K28" s="15">
        <v>95524.510000000024</v>
      </c>
    </row>
    <row r="29" spans="1:11" x14ac:dyDescent="0.2">
      <c r="G29" s="16">
        <v>2</v>
      </c>
      <c r="H29" s="15">
        <v>2214.63</v>
      </c>
      <c r="I29" s="15">
        <v>5142.7899999999991</v>
      </c>
      <c r="J29" s="15">
        <v>79321.589999999982</v>
      </c>
      <c r="K29" s="15">
        <v>86679.00999999998</v>
      </c>
    </row>
    <row r="30" spans="1:11" x14ac:dyDescent="0.2">
      <c r="G30" s="16">
        <v>3</v>
      </c>
      <c r="H30" s="15">
        <v>2470.73</v>
      </c>
      <c r="I30" s="15">
        <v>4438.34</v>
      </c>
      <c r="J30" s="15">
        <v>80878.790000000052</v>
      </c>
      <c r="K30" s="15">
        <v>87787.860000000044</v>
      </c>
    </row>
    <row r="31" spans="1:11" x14ac:dyDescent="0.2">
      <c r="G31" s="16">
        <v>4</v>
      </c>
      <c r="H31" s="15">
        <v>3657.86</v>
      </c>
      <c r="I31" s="15">
        <v>5765.3599999999988</v>
      </c>
      <c r="J31" s="15">
        <v>107107.43</v>
      </c>
      <c r="K31" s="15">
        <v>116530.65</v>
      </c>
    </row>
    <row r="32" spans="1:11" x14ac:dyDescent="0.2">
      <c r="G32" s="16">
        <v>5</v>
      </c>
      <c r="H32" s="15">
        <v>4648.9400000000005</v>
      </c>
      <c r="I32" s="15">
        <v>9542.51</v>
      </c>
      <c r="J32" s="15">
        <v>129629.85999999996</v>
      </c>
      <c r="K32" s="15">
        <v>143821.30999999997</v>
      </c>
    </row>
    <row r="33" spans="7:11" x14ac:dyDescent="0.2">
      <c r="G33" s="16">
        <v>6</v>
      </c>
      <c r="H33" s="15">
        <v>6595.04</v>
      </c>
      <c r="I33" s="15">
        <v>10134.5</v>
      </c>
      <c r="J33" s="15">
        <v>142732.49999999997</v>
      </c>
      <c r="K33" s="15">
        <v>159462.03999999998</v>
      </c>
    </row>
    <row r="34" spans="7:11" x14ac:dyDescent="0.2">
      <c r="G34" s="16">
        <v>7</v>
      </c>
      <c r="H34" s="15">
        <v>4024.9900000000002</v>
      </c>
      <c r="I34" s="15">
        <v>6335.079999999999</v>
      </c>
      <c r="J34" s="15">
        <v>112920.57999999999</v>
      </c>
      <c r="K34" s="15">
        <v>123280.65</v>
      </c>
    </row>
    <row r="35" spans="7:11" x14ac:dyDescent="0.2">
      <c r="G35" s="16">
        <v>8</v>
      </c>
      <c r="H35" s="15">
        <v>5449.03</v>
      </c>
      <c r="I35" s="15">
        <v>7795.8499999999995</v>
      </c>
      <c r="J35" s="15">
        <v>132166.49000000002</v>
      </c>
      <c r="K35" s="15">
        <v>145411.37000000002</v>
      </c>
    </row>
    <row r="36" spans="7:11" x14ac:dyDescent="0.2">
      <c r="G36" s="16">
        <v>9</v>
      </c>
      <c r="H36" s="15">
        <v>7581.86</v>
      </c>
      <c r="I36" s="15">
        <v>11688.59</v>
      </c>
      <c r="J36" s="15">
        <v>161519.46999999994</v>
      </c>
      <c r="K36" s="15">
        <v>180789.91999999995</v>
      </c>
    </row>
    <row r="37" spans="7:11" x14ac:dyDescent="0.2">
      <c r="G37" s="16">
        <v>10</v>
      </c>
      <c r="H37" s="15">
        <v>16809.38</v>
      </c>
      <c r="I37" s="15">
        <v>7337.13</v>
      </c>
      <c r="J37" s="15">
        <v>147024.43</v>
      </c>
      <c r="K37" s="15">
        <v>171170.94</v>
      </c>
    </row>
    <row r="38" spans="7:11" x14ac:dyDescent="0.2">
      <c r="G38" s="16">
        <v>11</v>
      </c>
      <c r="H38" s="15">
        <v>11091.64</v>
      </c>
      <c r="I38" s="15">
        <v>5187.97</v>
      </c>
      <c r="J38" s="15">
        <v>177946.68</v>
      </c>
      <c r="K38" s="15">
        <v>194226.28999999998</v>
      </c>
    </row>
    <row r="39" spans="7:11" x14ac:dyDescent="0.2">
      <c r="G39" s="16">
        <v>12</v>
      </c>
      <c r="H39" s="15">
        <v>6902.7999999999993</v>
      </c>
      <c r="I39" s="15">
        <v>10880.29</v>
      </c>
      <c r="J39" s="15">
        <v>156931.56999999989</v>
      </c>
      <c r="K39" s="15">
        <v>174714.65999999989</v>
      </c>
    </row>
    <row r="40" spans="7:11" x14ac:dyDescent="0.2">
      <c r="G40" s="15" t="s">
        <v>41</v>
      </c>
      <c r="H40" s="15">
        <v>74083.14</v>
      </c>
      <c r="I40" s="15">
        <v>90090.74000000002</v>
      </c>
      <c r="J40" s="15">
        <v>1515225.3299999996</v>
      </c>
      <c r="K40" s="15">
        <v>1679399.2099999997</v>
      </c>
    </row>
  </sheetData>
  <mergeCells count="2">
    <mergeCell ref="A1:E1"/>
    <mergeCell ref="G1:K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E6D918-1CFF-8143-81E1-D956819BE2DE}">
  <dimension ref="A3:E33"/>
  <sheetViews>
    <sheetView workbookViewId="0">
      <selection activeCell="G25" sqref="G25"/>
    </sheetView>
  </sheetViews>
  <sheetFormatPr baseColWidth="10" defaultRowHeight="15" x14ac:dyDescent="0.2"/>
  <cols>
    <col min="1" max="1" width="15.1640625" bestFit="1" customWidth="1"/>
    <col min="2" max="2" width="14.83203125" bestFit="1" customWidth="1"/>
    <col min="3" max="3" width="11.33203125" bestFit="1" customWidth="1"/>
    <col min="4" max="5" width="11.1640625" bestFit="1" customWidth="1"/>
  </cols>
  <sheetData>
    <row r="3" spans="1:5" x14ac:dyDescent="0.2">
      <c r="A3" s="7" t="s">
        <v>187</v>
      </c>
      <c r="B3" s="7" t="s">
        <v>184</v>
      </c>
    </row>
    <row r="4" spans="1:5" x14ac:dyDescent="0.2">
      <c r="A4" s="7" t="s">
        <v>203</v>
      </c>
      <c r="B4" t="s">
        <v>17</v>
      </c>
      <c r="C4" t="s">
        <v>16</v>
      </c>
      <c r="D4" t="s">
        <v>18</v>
      </c>
      <c r="E4" t="s">
        <v>41</v>
      </c>
    </row>
    <row r="5" spans="1:5" x14ac:dyDescent="0.2">
      <c r="A5" s="13">
        <v>1</v>
      </c>
      <c r="B5" s="17">
        <v>2548.35</v>
      </c>
      <c r="C5" s="17">
        <v>5842.3300000000008</v>
      </c>
      <c r="D5" s="17">
        <v>86801.970000000016</v>
      </c>
      <c r="E5" s="17">
        <v>95192.650000000023</v>
      </c>
    </row>
    <row r="6" spans="1:5" x14ac:dyDescent="0.2">
      <c r="A6" s="13">
        <v>2</v>
      </c>
      <c r="B6" s="17">
        <v>2214.63</v>
      </c>
      <c r="C6" s="17">
        <v>5142.7899999999991</v>
      </c>
      <c r="D6" s="17">
        <v>78903.339999999982</v>
      </c>
      <c r="E6" s="17">
        <v>86260.75999999998</v>
      </c>
    </row>
    <row r="7" spans="1:5" x14ac:dyDescent="0.2">
      <c r="A7" s="13">
        <v>3</v>
      </c>
      <c r="B7" s="17">
        <v>2470.73</v>
      </c>
      <c r="C7" s="17">
        <v>4242.8600000000006</v>
      </c>
      <c r="D7" s="17">
        <v>80680.200000000041</v>
      </c>
      <c r="E7" s="17">
        <v>87393.790000000037</v>
      </c>
    </row>
    <row r="8" spans="1:5" x14ac:dyDescent="0.2">
      <c r="A8" s="13">
        <v>4</v>
      </c>
      <c r="B8" s="17">
        <v>3657.86</v>
      </c>
      <c r="C8" s="17">
        <v>5765.3599999999988</v>
      </c>
      <c r="D8" s="17">
        <v>107007.95999999999</v>
      </c>
      <c r="E8" s="17">
        <v>116431.18</v>
      </c>
    </row>
    <row r="9" spans="1:5" x14ac:dyDescent="0.2">
      <c r="A9" s="13">
        <v>5</v>
      </c>
      <c r="B9" s="17">
        <v>4648.9400000000005</v>
      </c>
      <c r="C9" s="17">
        <v>9542.51</v>
      </c>
      <c r="D9" s="17">
        <v>129629.85999999996</v>
      </c>
      <c r="E9" s="17">
        <v>143821.30999999997</v>
      </c>
    </row>
    <row r="10" spans="1:5" x14ac:dyDescent="0.2">
      <c r="A10" s="13">
        <v>6</v>
      </c>
      <c r="B10" s="17">
        <v>6595.04</v>
      </c>
      <c r="C10" s="17">
        <v>10134.5</v>
      </c>
      <c r="D10" s="17">
        <v>142732.49999999997</v>
      </c>
      <c r="E10" s="17">
        <v>159462.03999999998</v>
      </c>
    </row>
    <row r="11" spans="1:5" x14ac:dyDescent="0.2">
      <c r="A11" s="13">
        <v>7</v>
      </c>
      <c r="B11" s="17">
        <v>4024.9900000000002</v>
      </c>
      <c r="C11" s="17">
        <v>6335.079999999999</v>
      </c>
      <c r="D11" s="17">
        <v>108949.80999999998</v>
      </c>
      <c r="E11" s="17">
        <v>119309.87999999998</v>
      </c>
    </row>
    <row r="12" spans="1:5" x14ac:dyDescent="0.2">
      <c r="A12" s="13">
        <v>8</v>
      </c>
      <c r="B12" s="17">
        <v>5449.03</v>
      </c>
      <c r="C12" s="17">
        <v>7795.8499999999995</v>
      </c>
      <c r="D12" s="17">
        <v>128091.98999999999</v>
      </c>
      <c r="E12" s="17">
        <v>141336.87</v>
      </c>
    </row>
    <row r="13" spans="1:5" x14ac:dyDescent="0.2">
      <c r="A13" s="13">
        <v>9</v>
      </c>
      <c r="B13" s="17">
        <v>7581.86</v>
      </c>
      <c r="C13" s="17">
        <v>11688.59</v>
      </c>
      <c r="D13" s="17">
        <v>161519.46999999994</v>
      </c>
      <c r="E13" s="17">
        <v>180789.91999999995</v>
      </c>
    </row>
    <row r="14" spans="1:5" x14ac:dyDescent="0.2">
      <c r="A14" s="13">
        <v>10</v>
      </c>
      <c r="B14" s="17">
        <v>13127.48</v>
      </c>
      <c r="C14" s="17">
        <v>3092.67</v>
      </c>
      <c r="D14" s="17">
        <v>130376.29999999999</v>
      </c>
      <c r="E14" s="17">
        <v>146596.44999999998</v>
      </c>
    </row>
    <row r="15" spans="1:5" x14ac:dyDescent="0.2">
      <c r="A15" s="13">
        <v>11</v>
      </c>
      <c r="B15" s="17">
        <v>11091.64</v>
      </c>
      <c r="C15" s="17">
        <v>5187.97</v>
      </c>
      <c r="D15" s="17">
        <v>160837.37</v>
      </c>
      <c r="E15" s="17">
        <v>177116.97999999998</v>
      </c>
    </row>
    <row r="16" spans="1:5" x14ac:dyDescent="0.2">
      <c r="A16" s="13">
        <v>12</v>
      </c>
      <c r="B16" s="17">
        <v>6902.7999999999993</v>
      </c>
      <c r="C16" s="17">
        <v>10880.29</v>
      </c>
      <c r="D16" s="17">
        <v>152861.7099999999</v>
      </c>
      <c r="E16" s="17">
        <v>170644.7999999999</v>
      </c>
    </row>
    <row r="17" spans="1:5" x14ac:dyDescent="0.2">
      <c r="A17" s="14" t="s">
        <v>41</v>
      </c>
      <c r="B17" s="6">
        <v>70313.350000000006</v>
      </c>
      <c r="C17" s="6">
        <v>85650.799999999988</v>
      </c>
      <c r="D17" s="6">
        <v>1468392.48</v>
      </c>
      <c r="E17" s="6">
        <v>1624356.6299999997</v>
      </c>
    </row>
    <row r="21" spans="1:5" x14ac:dyDescent="0.2">
      <c r="A21" s="12" t="s">
        <v>216</v>
      </c>
      <c r="B21" s="12" t="s">
        <v>17</v>
      </c>
      <c r="C21" s="12" t="s">
        <v>16</v>
      </c>
      <c r="D21" s="12" t="s">
        <v>18</v>
      </c>
    </row>
    <row r="22" spans="1:5" x14ac:dyDescent="0.2">
      <c r="A22" s="13" t="s">
        <v>204</v>
      </c>
      <c r="B22" s="17">
        <v>2548.35</v>
      </c>
      <c r="C22" s="17">
        <v>5842.3300000000008</v>
      </c>
      <c r="D22" s="17">
        <v>86801.970000000016</v>
      </c>
    </row>
    <row r="23" spans="1:5" x14ac:dyDescent="0.2">
      <c r="A23" s="13" t="s">
        <v>205</v>
      </c>
      <c r="B23" s="17">
        <v>2214.63</v>
      </c>
      <c r="C23" s="17">
        <v>5142.7899999999991</v>
      </c>
      <c r="D23" s="17">
        <v>78903.339999999982</v>
      </c>
    </row>
    <row r="24" spans="1:5" x14ac:dyDescent="0.2">
      <c r="A24" s="13" t="s">
        <v>206</v>
      </c>
      <c r="B24" s="17">
        <v>2470.73</v>
      </c>
      <c r="C24" s="17">
        <v>4242.8600000000006</v>
      </c>
      <c r="D24" s="17">
        <v>80680.200000000041</v>
      </c>
    </row>
    <row r="25" spans="1:5" x14ac:dyDescent="0.2">
      <c r="A25" s="13" t="s">
        <v>207</v>
      </c>
      <c r="B25" s="17">
        <v>3657.86</v>
      </c>
      <c r="C25" s="17">
        <v>5765.3599999999988</v>
      </c>
      <c r="D25" s="17">
        <v>107007.95999999999</v>
      </c>
    </row>
    <row r="26" spans="1:5" x14ac:dyDescent="0.2">
      <c r="A26" s="13" t="s">
        <v>208</v>
      </c>
      <c r="B26" s="17">
        <v>4648.9400000000005</v>
      </c>
      <c r="C26" s="17">
        <v>9542.51</v>
      </c>
      <c r="D26" s="17">
        <v>129629.85999999996</v>
      </c>
    </row>
    <row r="27" spans="1:5" x14ac:dyDescent="0.2">
      <c r="A27" s="13" t="s">
        <v>209</v>
      </c>
      <c r="B27" s="17">
        <v>6595.04</v>
      </c>
      <c r="C27" s="17">
        <v>10134.5</v>
      </c>
      <c r="D27" s="17">
        <v>142732.49999999997</v>
      </c>
    </row>
    <row r="28" spans="1:5" x14ac:dyDescent="0.2">
      <c r="A28" s="13" t="s">
        <v>210</v>
      </c>
      <c r="B28" s="17">
        <v>4024.9900000000002</v>
      </c>
      <c r="C28" s="17">
        <v>6335.079999999999</v>
      </c>
      <c r="D28" s="17">
        <v>108949.80999999998</v>
      </c>
    </row>
    <row r="29" spans="1:5" x14ac:dyDescent="0.2">
      <c r="A29" s="13" t="s">
        <v>211</v>
      </c>
      <c r="B29" s="17">
        <v>5449.03</v>
      </c>
      <c r="C29" s="17">
        <v>7795.8499999999995</v>
      </c>
      <c r="D29" s="17">
        <v>128091.98999999999</v>
      </c>
    </row>
    <row r="30" spans="1:5" x14ac:dyDescent="0.2">
      <c r="A30" s="13" t="s">
        <v>212</v>
      </c>
      <c r="B30" s="17">
        <v>7581.86</v>
      </c>
      <c r="C30" s="17">
        <v>11688.59</v>
      </c>
      <c r="D30" s="17">
        <v>161519.46999999994</v>
      </c>
    </row>
    <row r="31" spans="1:5" x14ac:dyDescent="0.2">
      <c r="A31" s="13" t="s">
        <v>213</v>
      </c>
      <c r="B31" s="17">
        <v>13127.48</v>
      </c>
      <c r="C31" s="17">
        <v>3092.67</v>
      </c>
      <c r="D31" s="17">
        <v>130376.29999999999</v>
      </c>
    </row>
    <row r="32" spans="1:5" x14ac:dyDescent="0.2">
      <c r="A32" s="13" t="s">
        <v>214</v>
      </c>
      <c r="B32" s="17">
        <v>11091.64</v>
      </c>
      <c r="C32" s="17">
        <v>5187.97</v>
      </c>
      <c r="D32" s="17">
        <v>160837.37</v>
      </c>
    </row>
    <row r="33" spans="1:4" x14ac:dyDescent="0.2">
      <c r="A33" s="13" t="s">
        <v>215</v>
      </c>
      <c r="B33" s="17">
        <v>6902.7999999999993</v>
      </c>
      <c r="C33" s="17">
        <v>10880.29</v>
      </c>
      <c r="D33" s="17">
        <v>152861.7099999999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DC661C-F323-0745-8FD4-341325ACC24E}">
  <dimension ref="A1:AE1190"/>
  <sheetViews>
    <sheetView topLeftCell="O1" zoomScale="115" workbookViewId="0">
      <pane ySplit="1" topLeftCell="A1159" activePane="bottomLeft" state="frozen"/>
      <selection pane="bottomLeft" activeCell="F1167" sqref="F1167"/>
    </sheetView>
  </sheetViews>
  <sheetFormatPr baseColWidth="10" defaultColWidth="8.83203125" defaultRowHeight="15" x14ac:dyDescent="0.2"/>
  <cols>
    <col min="1" max="1" width="10.83203125" bestFit="1" customWidth="1"/>
    <col min="2" max="2" width="18.5" bestFit="1" customWidth="1"/>
    <col min="3" max="3" width="7.33203125" bestFit="1" customWidth="1"/>
    <col min="4" max="4" width="9.5" bestFit="1" customWidth="1"/>
    <col min="5" max="5" width="13.33203125" bestFit="1" customWidth="1"/>
    <col min="6" max="6" width="18" style="4" bestFit="1" customWidth="1"/>
    <col min="7" max="7" width="13.6640625" style="4" bestFit="1" customWidth="1"/>
    <col min="8" max="8" width="17" style="4" bestFit="1" customWidth="1"/>
    <col min="9" max="9" width="18" bestFit="1" customWidth="1"/>
    <col min="10" max="10" width="7.83203125" bestFit="1" customWidth="1"/>
    <col min="11" max="11" width="18" bestFit="1" customWidth="1"/>
    <col min="12" max="12" width="11.1640625" bestFit="1" customWidth="1"/>
    <col min="13" max="13" width="19.33203125" bestFit="1" customWidth="1"/>
    <col min="14" max="14" width="14" bestFit="1" customWidth="1"/>
    <col min="15" max="15" width="13.33203125" style="4" bestFit="1" customWidth="1"/>
    <col min="16" max="16" width="10.6640625" bestFit="1" customWidth="1"/>
    <col min="17" max="17" width="12" style="4" bestFit="1" customWidth="1"/>
    <col min="18" max="18" width="13" style="4" bestFit="1" customWidth="1"/>
    <col min="19" max="19" width="13.33203125" style="4" bestFit="1" customWidth="1"/>
    <col min="20" max="20" width="11.83203125" style="4" bestFit="1" customWidth="1"/>
    <col min="21" max="21" width="12.1640625" style="4" bestFit="1" customWidth="1"/>
    <col min="22" max="22" width="12" style="3" bestFit="1" customWidth="1"/>
    <col min="23" max="23" width="11.83203125" style="3" bestFit="1" customWidth="1"/>
    <col min="24" max="24" width="11.5" style="3" bestFit="1" customWidth="1"/>
    <col min="25" max="25" width="16.5" style="3" bestFit="1" customWidth="1"/>
    <col min="26" max="26" width="16.33203125" style="3" bestFit="1" customWidth="1"/>
    <col min="27" max="27" width="7.5" bestFit="1" customWidth="1"/>
    <col min="29" max="29" width="11.6640625" bestFit="1" customWidth="1"/>
    <col min="30" max="30" width="11.83203125" customWidth="1"/>
    <col min="31" max="31" width="17" customWidth="1"/>
  </cols>
  <sheetData>
    <row r="1" spans="1:3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s="4" t="s">
        <v>5</v>
      </c>
      <c r="G1" s="4" t="s">
        <v>6</v>
      </c>
      <c r="H1" s="4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s="4" t="s">
        <v>14</v>
      </c>
      <c r="P1" t="s">
        <v>37</v>
      </c>
      <c r="Q1" s="4" t="s">
        <v>156</v>
      </c>
      <c r="R1" s="4" t="s">
        <v>157</v>
      </c>
      <c r="S1" s="4" t="s">
        <v>158</v>
      </c>
      <c r="T1" s="4" t="s">
        <v>159</v>
      </c>
      <c r="U1" s="4" t="s">
        <v>160</v>
      </c>
      <c r="V1" s="3" t="s">
        <v>161</v>
      </c>
      <c r="W1" s="3" t="s">
        <v>162</v>
      </c>
      <c r="X1" s="3" t="s">
        <v>163</v>
      </c>
      <c r="Y1" s="3" t="s">
        <v>164</v>
      </c>
      <c r="Z1" s="3" t="s">
        <v>165</v>
      </c>
      <c r="AA1" t="s">
        <v>166</v>
      </c>
      <c r="AE1" s="2"/>
    </row>
    <row r="2" spans="1:31" x14ac:dyDescent="0.2">
      <c r="A2">
        <v>10</v>
      </c>
      <c r="B2" t="s">
        <v>15</v>
      </c>
      <c r="C2">
        <v>2007</v>
      </c>
      <c r="D2">
        <v>2</v>
      </c>
      <c r="E2">
        <v>276</v>
      </c>
      <c r="F2" s="4">
        <v>1154.3699999999999</v>
      </c>
      <c r="G2" s="4">
        <v>1356.44</v>
      </c>
      <c r="H2" s="4">
        <v>592.80999999999995</v>
      </c>
      <c r="I2">
        <v>18</v>
      </c>
      <c r="J2">
        <v>777</v>
      </c>
      <c r="K2">
        <v>68936</v>
      </c>
      <c r="L2" t="s">
        <v>16</v>
      </c>
      <c r="M2">
        <v>525825</v>
      </c>
      <c r="N2">
        <v>442</v>
      </c>
      <c r="O2" s="4">
        <v>94679.84</v>
      </c>
      <c r="P2" t="s">
        <v>167</v>
      </c>
      <c r="Q2" s="4">
        <f>G2/E2</f>
        <v>4.9146376811594203</v>
      </c>
      <c r="R2" s="4">
        <f>G2/I2</f>
        <v>75.357777777777784</v>
      </c>
      <c r="S2" s="4">
        <f>G2/J2</f>
        <v>1.7457400257400257</v>
      </c>
      <c r="T2" s="4">
        <f>LOG(G2)</f>
        <v>3.1324005881859187</v>
      </c>
      <c r="U2" s="4">
        <f>LOG(F2)</f>
        <v>3.0623450316996497</v>
      </c>
      <c r="V2" s="3">
        <f>LOG(I2)</f>
        <v>1.255272505103306</v>
      </c>
      <c r="W2" s="3">
        <f>LOG(J2)</f>
        <v>2.8904210188009141</v>
      </c>
      <c r="X2" s="3">
        <f>LOG(Q2)</f>
        <v>0.69149150612070109</v>
      </c>
      <c r="Y2" s="3">
        <f>LOG(R2)</f>
        <v>1.8771280830826127</v>
      </c>
      <c r="Z2" s="3">
        <f>LOG(S2)</f>
        <v>0.24197956938500451</v>
      </c>
      <c r="AA2" s="2">
        <f>DATE(C2,D2,1)</f>
        <v>39114</v>
      </c>
    </row>
    <row r="3" spans="1:31" x14ac:dyDescent="0.2">
      <c r="A3">
        <v>10</v>
      </c>
      <c r="B3" t="s">
        <v>15</v>
      </c>
      <c r="C3">
        <v>2007</v>
      </c>
      <c r="D3">
        <v>3</v>
      </c>
      <c r="E3">
        <v>268</v>
      </c>
      <c r="F3" s="4">
        <v>1074.0999999999999</v>
      </c>
      <c r="G3" s="4">
        <v>1262.1300000000001</v>
      </c>
      <c r="H3" s="4">
        <v>517.88</v>
      </c>
      <c r="I3">
        <v>18</v>
      </c>
      <c r="J3">
        <v>777</v>
      </c>
      <c r="K3">
        <v>68936</v>
      </c>
      <c r="L3" t="s">
        <v>16</v>
      </c>
      <c r="M3">
        <v>525825</v>
      </c>
      <c r="N3">
        <v>442</v>
      </c>
      <c r="O3" s="4">
        <v>94679.84</v>
      </c>
      <c r="P3" t="s">
        <v>167</v>
      </c>
      <c r="Q3" s="4">
        <f t="shared" ref="Q3:Q66" si="0">G3/E3</f>
        <v>4.709440298507463</v>
      </c>
      <c r="R3" s="4">
        <f t="shared" ref="R3:R66" si="1">G3/I3</f>
        <v>70.118333333333339</v>
      </c>
      <c r="S3" s="4">
        <f t="shared" ref="S3:S66" si="2">G3/J3</f>
        <v>1.6243629343629344</v>
      </c>
      <c r="T3" s="4">
        <f t="shared" ref="T3:T66" si="3">LOG(G3)</f>
        <v>3.1011040897535453</v>
      </c>
      <c r="U3" s="4">
        <f t="shared" ref="U3:U66" si="4">LOG(F3)</f>
        <v>3.0310447165837049</v>
      </c>
      <c r="V3" s="3">
        <f t="shared" ref="V3:W66" si="5">LOG(I3)</f>
        <v>1.255272505103306</v>
      </c>
      <c r="W3" s="3">
        <f t="shared" si="5"/>
        <v>2.8904210188009141</v>
      </c>
      <c r="X3" s="3">
        <f t="shared" ref="X3:Z66" si="6">LOG(Q3)</f>
        <v>0.6729692957247565</v>
      </c>
      <c r="Y3" s="3">
        <f t="shared" si="6"/>
        <v>1.8458315846502393</v>
      </c>
      <c r="Z3" s="3">
        <f t="shared" si="6"/>
        <v>0.21068307095263106</v>
      </c>
      <c r="AA3" s="2">
        <f t="shared" ref="AA3:AA66" si="7">DATE(C3,D3,1)</f>
        <v>39142</v>
      </c>
    </row>
    <row r="4" spans="1:31" x14ac:dyDescent="0.2">
      <c r="A4">
        <v>10</v>
      </c>
      <c r="B4" t="s">
        <v>15</v>
      </c>
      <c r="C4">
        <v>2007</v>
      </c>
      <c r="D4">
        <v>4</v>
      </c>
      <c r="E4">
        <v>310</v>
      </c>
      <c r="F4" s="4">
        <v>1205.5999999999999</v>
      </c>
      <c r="G4" s="4">
        <v>1416.68</v>
      </c>
      <c r="H4" s="4">
        <v>597.74</v>
      </c>
      <c r="I4">
        <v>18</v>
      </c>
      <c r="J4">
        <v>777</v>
      </c>
      <c r="K4">
        <v>68936</v>
      </c>
      <c r="L4" t="s">
        <v>16</v>
      </c>
      <c r="M4">
        <v>525825</v>
      </c>
      <c r="N4">
        <v>442</v>
      </c>
      <c r="O4" s="4">
        <v>94679.84</v>
      </c>
      <c r="P4" t="s">
        <v>167</v>
      </c>
      <c r="Q4" s="4">
        <f t="shared" si="0"/>
        <v>4.5699354838709683</v>
      </c>
      <c r="R4" s="4">
        <f t="shared" si="1"/>
        <v>78.704444444444448</v>
      </c>
      <c r="S4" s="4">
        <f t="shared" si="2"/>
        <v>1.8232689832689835</v>
      </c>
      <c r="T4" s="4">
        <f t="shared" si="3"/>
        <v>3.1512717627888907</v>
      </c>
      <c r="U4" s="4">
        <f t="shared" si="4"/>
        <v>3.0812032393065754</v>
      </c>
      <c r="V4" s="3">
        <f t="shared" si="5"/>
        <v>1.255272505103306</v>
      </c>
      <c r="W4" s="3">
        <f t="shared" si="5"/>
        <v>2.8904210188009141</v>
      </c>
      <c r="X4" s="3">
        <f t="shared" si="6"/>
        <v>0.65991006895461812</v>
      </c>
      <c r="Y4" s="3">
        <f t="shared" si="6"/>
        <v>1.8959992576855846</v>
      </c>
      <c r="Z4" s="3">
        <f t="shared" si="6"/>
        <v>0.26085074398797653</v>
      </c>
      <c r="AA4" s="2">
        <f t="shared" si="7"/>
        <v>39173</v>
      </c>
    </row>
    <row r="5" spans="1:31" x14ac:dyDescent="0.2">
      <c r="A5">
        <v>10</v>
      </c>
      <c r="B5" t="s">
        <v>15</v>
      </c>
      <c r="C5">
        <v>2007</v>
      </c>
      <c r="D5">
        <v>1</v>
      </c>
      <c r="E5">
        <v>299</v>
      </c>
      <c r="F5" s="4">
        <v>1253.21</v>
      </c>
      <c r="G5" s="4">
        <v>1472.53</v>
      </c>
      <c r="H5" s="4">
        <v>679.61</v>
      </c>
      <c r="I5">
        <v>18</v>
      </c>
      <c r="J5">
        <v>777</v>
      </c>
      <c r="K5">
        <v>68936</v>
      </c>
      <c r="L5" t="s">
        <v>16</v>
      </c>
      <c r="M5">
        <v>525825</v>
      </c>
      <c r="N5">
        <v>442</v>
      </c>
      <c r="O5" s="4">
        <v>94679.84</v>
      </c>
      <c r="P5" t="s">
        <v>167</v>
      </c>
      <c r="Q5" s="4">
        <f t="shared" si="0"/>
        <v>4.9248494983277595</v>
      </c>
      <c r="R5" s="4">
        <f t="shared" si="1"/>
        <v>81.807222222222222</v>
      </c>
      <c r="S5" s="4">
        <f t="shared" si="2"/>
        <v>1.8951480051480052</v>
      </c>
      <c r="T5" s="4">
        <f t="shared" si="3"/>
        <v>3.1680641514739016</v>
      </c>
      <c r="U5" s="4">
        <f t="shared" si="4"/>
        <v>3.0980238516800567</v>
      </c>
      <c r="V5" s="3">
        <f t="shared" si="5"/>
        <v>1.255272505103306</v>
      </c>
      <c r="W5" s="3">
        <f t="shared" si="5"/>
        <v>2.8904210188009141</v>
      </c>
      <c r="X5" s="3">
        <f t="shared" si="6"/>
        <v>0.69239296314947185</v>
      </c>
      <c r="Y5" s="3">
        <f t="shared" si="6"/>
        <v>1.9127916463705954</v>
      </c>
      <c r="Z5" s="3">
        <f t="shared" si="6"/>
        <v>0.27764313267298718</v>
      </c>
      <c r="AA5" s="2">
        <f t="shared" si="7"/>
        <v>39083</v>
      </c>
    </row>
    <row r="6" spans="1:31" x14ac:dyDescent="0.2">
      <c r="A6">
        <v>10</v>
      </c>
      <c r="B6" t="s">
        <v>15</v>
      </c>
      <c r="C6">
        <v>2007</v>
      </c>
      <c r="D6">
        <v>6</v>
      </c>
      <c r="E6">
        <v>714</v>
      </c>
      <c r="F6" s="4">
        <v>2820.43</v>
      </c>
      <c r="G6" s="4">
        <v>3314.06</v>
      </c>
      <c r="H6" s="4">
        <v>1306.18</v>
      </c>
      <c r="I6">
        <v>18</v>
      </c>
      <c r="J6">
        <v>777</v>
      </c>
      <c r="K6">
        <v>68936</v>
      </c>
      <c r="L6" t="s">
        <v>16</v>
      </c>
      <c r="M6">
        <v>525825</v>
      </c>
      <c r="N6">
        <v>442</v>
      </c>
      <c r="O6" s="4">
        <v>94679.84</v>
      </c>
      <c r="P6" t="s">
        <v>167</v>
      </c>
      <c r="Q6" s="4">
        <f t="shared" si="0"/>
        <v>4.6415406162464983</v>
      </c>
      <c r="R6" s="4">
        <f t="shared" si="1"/>
        <v>184.11444444444444</v>
      </c>
      <c r="S6" s="4">
        <f t="shared" si="2"/>
        <v>4.265199485199485</v>
      </c>
      <c r="T6" s="4">
        <f t="shared" si="3"/>
        <v>3.5203603669176662</v>
      </c>
      <c r="U6" s="4">
        <f t="shared" si="4"/>
        <v>3.4503153254792513</v>
      </c>
      <c r="V6" s="3">
        <f t="shared" si="5"/>
        <v>1.255272505103306</v>
      </c>
      <c r="W6" s="3">
        <f t="shared" si="5"/>
        <v>2.8904210188009141</v>
      </c>
      <c r="X6" s="3">
        <f t="shared" si="6"/>
        <v>0.66666215514149174</v>
      </c>
      <c r="Y6" s="3">
        <f t="shared" si="6"/>
        <v>2.2650878618143602</v>
      </c>
      <c r="Z6" s="3">
        <f t="shared" si="6"/>
        <v>0.62993934811675178</v>
      </c>
      <c r="AA6" s="2">
        <f t="shared" si="7"/>
        <v>39234</v>
      </c>
    </row>
    <row r="7" spans="1:31" x14ac:dyDescent="0.2">
      <c r="A7">
        <v>10</v>
      </c>
      <c r="B7" t="s">
        <v>15</v>
      </c>
      <c r="C7">
        <v>2007</v>
      </c>
      <c r="D7">
        <v>7</v>
      </c>
      <c r="E7">
        <v>446</v>
      </c>
      <c r="F7" s="4">
        <v>1786.66</v>
      </c>
      <c r="G7" s="4">
        <v>2099.41</v>
      </c>
      <c r="H7" s="4">
        <v>981.44</v>
      </c>
      <c r="I7">
        <v>18</v>
      </c>
      <c r="J7">
        <v>777</v>
      </c>
      <c r="K7">
        <v>68936</v>
      </c>
      <c r="L7" t="s">
        <v>16</v>
      </c>
      <c r="M7">
        <v>525825</v>
      </c>
      <c r="N7">
        <v>442</v>
      </c>
      <c r="O7" s="4">
        <v>94679.84</v>
      </c>
      <c r="P7" t="s">
        <v>167</v>
      </c>
      <c r="Q7" s="4">
        <f t="shared" si="0"/>
        <v>4.7071973094170403</v>
      </c>
      <c r="R7" s="4">
        <f t="shared" si="1"/>
        <v>116.63388888888888</v>
      </c>
      <c r="S7" s="4">
        <f t="shared" si="2"/>
        <v>2.7019433719433716</v>
      </c>
      <c r="T7" s="4">
        <f t="shared" si="3"/>
        <v>3.3220972615216304</v>
      </c>
      <c r="U7" s="4">
        <f t="shared" si="4"/>
        <v>3.2520419144682862</v>
      </c>
      <c r="V7" s="3">
        <f t="shared" si="5"/>
        <v>1.255272505103306</v>
      </c>
      <c r="W7" s="3">
        <f t="shared" si="5"/>
        <v>2.8904210188009141</v>
      </c>
      <c r="X7" s="3">
        <f t="shared" si="6"/>
        <v>0.67276240280948862</v>
      </c>
      <c r="Y7" s="3">
        <f t="shared" si="6"/>
        <v>2.0668247564183244</v>
      </c>
      <c r="Z7" s="3">
        <f t="shared" si="6"/>
        <v>0.43167624272071614</v>
      </c>
      <c r="AA7" s="2">
        <f t="shared" si="7"/>
        <v>39264</v>
      </c>
    </row>
    <row r="8" spans="1:31" x14ac:dyDescent="0.2">
      <c r="A8">
        <v>10</v>
      </c>
      <c r="B8" t="s">
        <v>15</v>
      </c>
      <c r="C8">
        <v>2007</v>
      </c>
      <c r="D8">
        <v>8</v>
      </c>
      <c r="E8">
        <v>556</v>
      </c>
      <c r="F8" s="4">
        <v>2208.33</v>
      </c>
      <c r="G8" s="4">
        <v>2594.9699999999998</v>
      </c>
      <c r="H8" s="4">
        <v>780.4</v>
      </c>
      <c r="I8">
        <v>18</v>
      </c>
      <c r="J8">
        <v>777</v>
      </c>
      <c r="K8">
        <v>68936</v>
      </c>
      <c r="L8" t="s">
        <v>16</v>
      </c>
      <c r="M8">
        <v>525825</v>
      </c>
      <c r="N8">
        <v>442</v>
      </c>
      <c r="O8" s="4">
        <v>94679.84</v>
      </c>
      <c r="P8" t="s">
        <v>167</v>
      </c>
      <c r="Q8" s="4">
        <f t="shared" si="0"/>
        <v>4.667212230215827</v>
      </c>
      <c r="R8" s="4">
        <f t="shared" si="1"/>
        <v>144.16499999999999</v>
      </c>
      <c r="S8" s="4">
        <f t="shared" si="2"/>
        <v>3.3397297297297293</v>
      </c>
      <c r="T8" s="4">
        <f t="shared" si="3"/>
        <v>3.4141323414099993</v>
      </c>
      <c r="U8" s="4">
        <f t="shared" si="4"/>
        <v>3.3440639723498475</v>
      </c>
      <c r="V8" s="3">
        <f t="shared" si="5"/>
        <v>1.255272505103306</v>
      </c>
      <c r="W8" s="3">
        <f t="shared" si="5"/>
        <v>2.8904210188009141</v>
      </c>
      <c r="X8" s="3">
        <f t="shared" si="6"/>
        <v>0.66905754982794174</v>
      </c>
      <c r="Y8" s="3">
        <f t="shared" si="6"/>
        <v>2.1588598363066933</v>
      </c>
      <c r="Z8" s="3">
        <f t="shared" si="6"/>
        <v>0.52371132260908493</v>
      </c>
      <c r="AA8" s="2">
        <f t="shared" si="7"/>
        <v>39295</v>
      </c>
    </row>
    <row r="9" spans="1:31" x14ac:dyDescent="0.2">
      <c r="A9">
        <v>10</v>
      </c>
      <c r="B9" t="s">
        <v>15</v>
      </c>
      <c r="C9">
        <v>2007</v>
      </c>
      <c r="D9">
        <v>5</v>
      </c>
      <c r="E9">
        <v>705</v>
      </c>
      <c r="F9" s="4">
        <v>2779.81</v>
      </c>
      <c r="G9" s="4">
        <v>3266.26</v>
      </c>
      <c r="H9" s="4">
        <v>1274.5999999999999</v>
      </c>
      <c r="I9">
        <v>18</v>
      </c>
      <c r="J9">
        <v>777</v>
      </c>
      <c r="K9">
        <v>68936</v>
      </c>
      <c r="L9" t="s">
        <v>16</v>
      </c>
      <c r="M9">
        <v>525825</v>
      </c>
      <c r="N9">
        <v>442</v>
      </c>
      <c r="O9" s="4">
        <v>94679.84</v>
      </c>
      <c r="P9" t="s">
        <v>167</v>
      </c>
      <c r="Q9" s="4">
        <f t="shared" si="0"/>
        <v>4.6329929078014187</v>
      </c>
      <c r="R9" s="4">
        <f t="shared" si="1"/>
        <v>181.45888888888891</v>
      </c>
      <c r="S9" s="4">
        <f t="shared" si="2"/>
        <v>4.2036808236808243</v>
      </c>
      <c r="T9" s="4">
        <f t="shared" si="3"/>
        <v>3.5140507523758475</v>
      </c>
      <c r="U9" s="4">
        <f t="shared" si="4"/>
        <v>3.4440151129067527</v>
      </c>
      <c r="V9" s="3">
        <f t="shared" si="5"/>
        <v>1.255272505103306</v>
      </c>
      <c r="W9" s="3">
        <f t="shared" si="5"/>
        <v>2.8904210188009141</v>
      </c>
      <c r="X9" s="3">
        <f t="shared" si="6"/>
        <v>0.66586163538444898</v>
      </c>
      <c r="Y9" s="3">
        <f t="shared" si="6"/>
        <v>2.2587782472725415</v>
      </c>
      <c r="Z9" s="3">
        <f t="shared" si="6"/>
        <v>0.62362973357493345</v>
      </c>
      <c r="AA9" s="2">
        <f t="shared" si="7"/>
        <v>39203</v>
      </c>
    </row>
    <row r="10" spans="1:31" x14ac:dyDescent="0.2">
      <c r="A10">
        <v>10</v>
      </c>
      <c r="B10" t="s">
        <v>15</v>
      </c>
      <c r="C10">
        <v>2007</v>
      </c>
      <c r="D10">
        <v>12</v>
      </c>
      <c r="E10">
        <v>700</v>
      </c>
      <c r="F10" s="4">
        <v>2628.96</v>
      </c>
      <c r="G10" s="4">
        <v>3089.03</v>
      </c>
      <c r="H10" s="4">
        <v>861.01</v>
      </c>
      <c r="I10">
        <v>18</v>
      </c>
      <c r="J10">
        <v>777</v>
      </c>
      <c r="K10">
        <v>68936</v>
      </c>
      <c r="L10" t="s">
        <v>16</v>
      </c>
      <c r="M10">
        <v>525825</v>
      </c>
      <c r="N10">
        <v>442</v>
      </c>
      <c r="O10" s="4">
        <v>94679.84</v>
      </c>
      <c r="P10" t="s">
        <v>167</v>
      </c>
      <c r="Q10" s="4">
        <f t="shared" si="0"/>
        <v>4.4129000000000005</v>
      </c>
      <c r="R10" s="4">
        <f t="shared" si="1"/>
        <v>171.61277777777778</v>
      </c>
      <c r="S10" s="4">
        <f t="shared" si="2"/>
        <v>3.9755855855855859</v>
      </c>
      <c r="T10" s="4">
        <f t="shared" si="3"/>
        <v>3.4898221260972391</v>
      </c>
      <c r="U10" s="4">
        <f t="shared" si="4"/>
        <v>3.4197839783043724</v>
      </c>
      <c r="V10" s="3">
        <f t="shared" si="5"/>
        <v>1.255272505103306</v>
      </c>
      <c r="W10" s="3">
        <f t="shared" si="5"/>
        <v>2.8904210188009141</v>
      </c>
      <c r="X10" s="3">
        <f t="shared" si="6"/>
        <v>0.64472408608298226</v>
      </c>
      <c r="Y10" s="3">
        <f t="shared" si="6"/>
        <v>2.2345496209939331</v>
      </c>
      <c r="Z10" s="3">
        <f t="shared" si="6"/>
        <v>0.59940110729632479</v>
      </c>
      <c r="AA10" s="2">
        <f t="shared" si="7"/>
        <v>39417</v>
      </c>
    </row>
    <row r="11" spans="1:31" x14ac:dyDescent="0.2">
      <c r="A11">
        <v>10</v>
      </c>
      <c r="B11" t="s">
        <v>15</v>
      </c>
      <c r="C11">
        <v>2007</v>
      </c>
      <c r="D11">
        <v>9</v>
      </c>
      <c r="E11">
        <v>882</v>
      </c>
      <c r="F11" s="4">
        <v>3364.38</v>
      </c>
      <c r="G11" s="4">
        <v>3953.16</v>
      </c>
      <c r="H11" s="4">
        <v>1356.92</v>
      </c>
      <c r="I11">
        <v>18</v>
      </c>
      <c r="J11">
        <v>777</v>
      </c>
      <c r="K11">
        <v>68936</v>
      </c>
      <c r="L11" t="s">
        <v>16</v>
      </c>
      <c r="M11">
        <v>525825</v>
      </c>
      <c r="N11">
        <v>442</v>
      </c>
      <c r="O11" s="4">
        <v>94679.84</v>
      </c>
      <c r="P11" t="s">
        <v>167</v>
      </c>
      <c r="Q11" s="4">
        <f t="shared" si="0"/>
        <v>4.4820408163265304</v>
      </c>
      <c r="R11" s="4">
        <f t="shared" si="1"/>
        <v>219.62</v>
      </c>
      <c r="S11" s="4">
        <f t="shared" si="2"/>
        <v>5.0877220077220073</v>
      </c>
      <c r="T11" s="4">
        <f t="shared" si="3"/>
        <v>3.5969443923118236</v>
      </c>
      <c r="U11" s="4">
        <f t="shared" si="4"/>
        <v>3.5269050425904287</v>
      </c>
      <c r="V11" s="3">
        <f t="shared" si="5"/>
        <v>1.255272505103306</v>
      </c>
      <c r="W11" s="3">
        <f t="shared" si="5"/>
        <v>2.8904210188009141</v>
      </c>
      <c r="X11" s="3">
        <f t="shared" si="6"/>
        <v>0.65147580718000397</v>
      </c>
      <c r="Y11" s="3">
        <f t="shared" si="6"/>
        <v>2.3416718872085176</v>
      </c>
      <c r="Z11" s="3">
        <f t="shared" si="6"/>
        <v>0.70652337351090944</v>
      </c>
      <c r="AA11" s="2">
        <f t="shared" si="7"/>
        <v>39326</v>
      </c>
    </row>
    <row r="12" spans="1:31" x14ac:dyDescent="0.2">
      <c r="A12">
        <v>19</v>
      </c>
      <c r="B12" t="s">
        <v>15</v>
      </c>
      <c r="C12">
        <v>2007</v>
      </c>
      <c r="D12">
        <v>6</v>
      </c>
      <c r="E12">
        <v>159</v>
      </c>
      <c r="F12" s="4">
        <v>614.47</v>
      </c>
      <c r="G12" s="4">
        <v>722.04</v>
      </c>
      <c r="H12" s="4">
        <v>255.87</v>
      </c>
      <c r="I12">
        <v>5</v>
      </c>
      <c r="J12">
        <v>237</v>
      </c>
      <c r="K12">
        <v>11545</v>
      </c>
      <c r="L12" t="s">
        <v>17</v>
      </c>
      <c r="M12">
        <v>32981</v>
      </c>
      <c r="N12">
        <v>160</v>
      </c>
      <c r="O12" s="4">
        <v>16435.91</v>
      </c>
      <c r="P12" t="s">
        <v>168</v>
      </c>
      <c r="Q12" s="4">
        <f t="shared" si="0"/>
        <v>4.5411320754716975</v>
      </c>
      <c r="R12" s="4">
        <f t="shared" si="1"/>
        <v>144.40799999999999</v>
      </c>
      <c r="S12" s="4">
        <f t="shared" si="2"/>
        <v>3.0465822784810124</v>
      </c>
      <c r="T12" s="4">
        <f t="shared" si="3"/>
        <v>2.8585612575392805</v>
      </c>
      <c r="U12" s="4">
        <f t="shared" si="4"/>
        <v>2.7885006843705566</v>
      </c>
      <c r="V12" s="3">
        <f t="shared" si="5"/>
        <v>0.69897000433601886</v>
      </c>
      <c r="W12" s="3">
        <f t="shared" si="5"/>
        <v>2.374748346010104</v>
      </c>
      <c r="X12" s="3">
        <f t="shared" si="6"/>
        <v>0.65716413321882905</v>
      </c>
      <c r="Y12" s="3">
        <f t="shared" si="6"/>
        <v>2.1595912532032617</v>
      </c>
      <c r="Z12" s="3">
        <f t="shared" si="6"/>
        <v>0.48381291152917671</v>
      </c>
      <c r="AA12" s="2">
        <f t="shared" si="7"/>
        <v>39234</v>
      </c>
    </row>
    <row r="13" spans="1:31" x14ac:dyDescent="0.2">
      <c r="A13">
        <v>19</v>
      </c>
      <c r="B13" t="s">
        <v>15</v>
      </c>
      <c r="C13">
        <v>2007</v>
      </c>
      <c r="D13">
        <v>7</v>
      </c>
      <c r="E13">
        <v>94</v>
      </c>
      <c r="F13" s="4">
        <v>437.54</v>
      </c>
      <c r="G13" s="4">
        <v>514.08000000000004</v>
      </c>
      <c r="H13" s="4">
        <v>209.28</v>
      </c>
      <c r="I13">
        <v>5</v>
      </c>
      <c r="J13">
        <v>237</v>
      </c>
      <c r="K13">
        <v>11545</v>
      </c>
      <c r="L13" t="s">
        <v>17</v>
      </c>
      <c r="M13">
        <v>32981</v>
      </c>
      <c r="N13">
        <v>160</v>
      </c>
      <c r="O13" s="4">
        <v>16435.91</v>
      </c>
      <c r="P13" t="s">
        <v>168</v>
      </c>
      <c r="Q13" s="4">
        <f t="shared" si="0"/>
        <v>5.4689361702127668</v>
      </c>
      <c r="R13" s="4">
        <f t="shared" si="1"/>
        <v>102.816</v>
      </c>
      <c r="S13" s="4">
        <f t="shared" si="2"/>
        <v>2.1691139240506332</v>
      </c>
      <c r="T13" s="4">
        <f t="shared" si="3"/>
        <v>2.711030708207443</v>
      </c>
      <c r="U13" s="4">
        <f t="shared" si="4"/>
        <v>2.6410177624673286</v>
      </c>
      <c r="V13" s="3">
        <f t="shared" si="5"/>
        <v>0.69897000433601886</v>
      </c>
      <c r="W13" s="3">
        <f t="shared" si="5"/>
        <v>2.374748346010104</v>
      </c>
      <c r="X13" s="3">
        <f t="shared" si="6"/>
        <v>0.7379028546077443</v>
      </c>
      <c r="Y13" s="3">
        <f t="shared" si="6"/>
        <v>2.0120607038714242</v>
      </c>
      <c r="Z13" s="3">
        <f t="shared" si="6"/>
        <v>0.33628236219733904</v>
      </c>
      <c r="AA13" s="2">
        <f t="shared" si="7"/>
        <v>39264</v>
      </c>
    </row>
    <row r="14" spans="1:31" x14ac:dyDescent="0.2">
      <c r="A14">
        <v>19</v>
      </c>
      <c r="B14" t="s">
        <v>15</v>
      </c>
      <c r="C14">
        <v>2007</v>
      </c>
      <c r="D14">
        <v>5</v>
      </c>
      <c r="E14">
        <v>160</v>
      </c>
      <c r="F14" s="4">
        <v>688.84</v>
      </c>
      <c r="G14" s="4">
        <v>809.43</v>
      </c>
      <c r="H14" s="4">
        <v>290.86</v>
      </c>
      <c r="I14">
        <v>5</v>
      </c>
      <c r="J14">
        <v>237</v>
      </c>
      <c r="K14">
        <v>11545</v>
      </c>
      <c r="L14" t="s">
        <v>17</v>
      </c>
      <c r="M14">
        <v>32981</v>
      </c>
      <c r="N14">
        <v>160</v>
      </c>
      <c r="O14" s="4">
        <v>16435.91</v>
      </c>
      <c r="P14" t="s">
        <v>168</v>
      </c>
      <c r="Q14" s="4">
        <f t="shared" si="0"/>
        <v>5.0589374999999999</v>
      </c>
      <c r="R14" s="4">
        <f t="shared" si="1"/>
        <v>161.886</v>
      </c>
      <c r="S14" s="4">
        <f t="shared" si="2"/>
        <v>3.4153164556962023</v>
      </c>
      <c r="T14" s="4">
        <f t="shared" si="3"/>
        <v>2.9081792966616877</v>
      </c>
      <c r="U14" s="4">
        <f t="shared" si="4"/>
        <v>2.8381183580665166</v>
      </c>
      <c r="V14" s="3">
        <f t="shared" si="5"/>
        <v>0.69897000433601886</v>
      </c>
      <c r="W14" s="3">
        <f t="shared" si="5"/>
        <v>2.374748346010104</v>
      </c>
      <c r="X14" s="3">
        <f t="shared" si="6"/>
        <v>0.70405931400576283</v>
      </c>
      <c r="Y14" s="3">
        <f t="shared" si="6"/>
        <v>2.209209292325669</v>
      </c>
      <c r="Z14" s="3">
        <f t="shared" si="6"/>
        <v>0.53343095065158375</v>
      </c>
      <c r="AA14" s="2">
        <f t="shared" si="7"/>
        <v>39203</v>
      </c>
    </row>
    <row r="15" spans="1:31" x14ac:dyDescent="0.2">
      <c r="A15">
        <v>19</v>
      </c>
      <c r="B15" t="s">
        <v>15</v>
      </c>
      <c r="C15">
        <v>2007</v>
      </c>
      <c r="D15">
        <v>1</v>
      </c>
      <c r="E15">
        <v>65</v>
      </c>
      <c r="F15" s="4">
        <v>270.75</v>
      </c>
      <c r="G15" s="4">
        <v>318.16000000000003</v>
      </c>
      <c r="H15" s="4">
        <v>139.38999999999999</v>
      </c>
      <c r="I15">
        <v>5</v>
      </c>
      <c r="J15">
        <v>237</v>
      </c>
      <c r="K15">
        <v>11545</v>
      </c>
      <c r="L15" t="s">
        <v>17</v>
      </c>
      <c r="M15">
        <v>32981</v>
      </c>
      <c r="N15">
        <v>160</v>
      </c>
      <c r="O15" s="4">
        <v>16435.91</v>
      </c>
      <c r="P15" t="s">
        <v>168</v>
      </c>
      <c r="Q15" s="4">
        <f t="shared" si="0"/>
        <v>4.8947692307692314</v>
      </c>
      <c r="R15" s="4">
        <f t="shared" si="1"/>
        <v>63.632000000000005</v>
      </c>
      <c r="S15" s="4">
        <f t="shared" si="2"/>
        <v>1.3424472573839663</v>
      </c>
      <c r="T15" s="4">
        <f t="shared" si="3"/>
        <v>2.502645577977924</v>
      </c>
      <c r="U15" s="4">
        <f t="shared" si="4"/>
        <v>2.4325684652973578</v>
      </c>
      <c r="V15" s="3">
        <f t="shared" si="5"/>
        <v>0.69897000433601886</v>
      </c>
      <c r="W15" s="3">
        <f t="shared" si="5"/>
        <v>2.374748346010104</v>
      </c>
      <c r="X15" s="3">
        <f t="shared" si="6"/>
        <v>0.6897322213350684</v>
      </c>
      <c r="Y15" s="3">
        <f t="shared" si="6"/>
        <v>1.8036755736419052</v>
      </c>
      <c r="Z15" s="3">
        <f t="shared" si="6"/>
        <v>0.12789723196782007</v>
      </c>
      <c r="AA15" s="2">
        <f t="shared" si="7"/>
        <v>39083</v>
      </c>
    </row>
    <row r="16" spans="1:31" x14ac:dyDescent="0.2">
      <c r="A16">
        <v>19</v>
      </c>
      <c r="B16" t="s">
        <v>15</v>
      </c>
      <c r="C16">
        <v>2007</v>
      </c>
      <c r="D16">
        <v>2</v>
      </c>
      <c r="E16">
        <v>40</v>
      </c>
      <c r="F16" s="4">
        <v>131.01</v>
      </c>
      <c r="G16" s="4">
        <v>153.96</v>
      </c>
      <c r="H16" s="4">
        <v>45.22</v>
      </c>
      <c r="I16">
        <v>5</v>
      </c>
      <c r="J16">
        <v>237</v>
      </c>
      <c r="K16">
        <v>11545</v>
      </c>
      <c r="L16" t="s">
        <v>17</v>
      </c>
      <c r="M16">
        <v>32981</v>
      </c>
      <c r="N16">
        <v>160</v>
      </c>
      <c r="O16" s="4">
        <v>16435.91</v>
      </c>
      <c r="P16" t="s">
        <v>168</v>
      </c>
      <c r="Q16" s="4">
        <f t="shared" si="0"/>
        <v>3.8490000000000002</v>
      </c>
      <c r="R16" s="4">
        <f t="shared" si="1"/>
        <v>30.792000000000002</v>
      </c>
      <c r="S16" s="4">
        <f t="shared" si="2"/>
        <v>0.64962025316455696</v>
      </c>
      <c r="T16" s="4">
        <f t="shared" si="3"/>
        <v>2.1874079024225535</v>
      </c>
      <c r="U16" s="4">
        <f t="shared" si="4"/>
        <v>2.1173044466410027</v>
      </c>
      <c r="V16" s="3">
        <f t="shared" si="5"/>
        <v>0.69897000433601886</v>
      </c>
      <c r="W16" s="3">
        <f t="shared" si="5"/>
        <v>2.374748346010104</v>
      </c>
      <c r="X16" s="3">
        <f t="shared" si="6"/>
        <v>0.58534791109459094</v>
      </c>
      <c r="Y16" s="3">
        <f t="shared" si="6"/>
        <v>1.4884378980865345</v>
      </c>
      <c r="Z16" s="3">
        <f t="shared" si="6"/>
        <v>-0.18734044358755053</v>
      </c>
      <c r="AA16" s="2">
        <f t="shared" si="7"/>
        <v>39114</v>
      </c>
    </row>
    <row r="17" spans="1:27" x14ac:dyDescent="0.2">
      <c r="A17">
        <v>19</v>
      </c>
      <c r="B17" t="s">
        <v>15</v>
      </c>
      <c r="C17">
        <v>2007</v>
      </c>
      <c r="D17">
        <v>3</v>
      </c>
      <c r="E17">
        <v>40</v>
      </c>
      <c r="F17" s="4">
        <v>138.78</v>
      </c>
      <c r="G17" s="4">
        <v>163.1</v>
      </c>
      <c r="H17" s="4">
        <v>54.46</v>
      </c>
      <c r="I17">
        <v>5</v>
      </c>
      <c r="J17">
        <v>237</v>
      </c>
      <c r="K17">
        <v>11545</v>
      </c>
      <c r="L17" t="s">
        <v>17</v>
      </c>
      <c r="M17">
        <v>32981</v>
      </c>
      <c r="N17">
        <v>160</v>
      </c>
      <c r="O17" s="4">
        <v>16435.91</v>
      </c>
      <c r="P17" t="s">
        <v>168</v>
      </c>
      <c r="Q17" s="4">
        <f t="shared" si="0"/>
        <v>4.0774999999999997</v>
      </c>
      <c r="R17" s="4">
        <f t="shared" si="1"/>
        <v>32.619999999999997</v>
      </c>
      <c r="S17" s="4">
        <f t="shared" si="2"/>
        <v>0.68818565400843879</v>
      </c>
      <c r="T17" s="4">
        <f t="shared" si="3"/>
        <v>2.2124539610402758</v>
      </c>
      <c r="U17" s="4">
        <f t="shared" si="4"/>
        <v>2.1423268831542632</v>
      </c>
      <c r="V17" s="3">
        <f t="shared" si="5"/>
        <v>0.69897000433601886</v>
      </c>
      <c r="W17" s="3">
        <f t="shared" si="5"/>
        <v>2.374748346010104</v>
      </c>
      <c r="X17" s="3">
        <f t="shared" si="6"/>
        <v>0.61039396971231341</v>
      </c>
      <c r="Y17" s="3">
        <f t="shared" si="6"/>
        <v>1.5134839567042571</v>
      </c>
      <c r="Z17" s="3">
        <f t="shared" si="6"/>
        <v>-0.16229438496982809</v>
      </c>
      <c r="AA17" s="2">
        <f t="shared" si="7"/>
        <v>39142</v>
      </c>
    </row>
    <row r="18" spans="1:27" x14ac:dyDescent="0.2">
      <c r="A18">
        <v>19</v>
      </c>
      <c r="B18" t="s">
        <v>15</v>
      </c>
      <c r="C18">
        <v>2007</v>
      </c>
      <c r="D18">
        <v>4</v>
      </c>
      <c r="E18">
        <v>76</v>
      </c>
      <c r="F18" s="4">
        <v>323.35000000000002</v>
      </c>
      <c r="G18" s="4">
        <v>379.96</v>
      </c>
      <c r="H18" s="4">
        <v>200.73</v>
      </c>
      <c r="I18">
        <v>5</v>
      </c>
      <c r="J18">
        <v>237</v>
      </c>
      <c r="K18">
        <v>11545</v>
      </c>
      <c r="L18" t="s">
        <v>17</v>
      </c>
      <c r="M18">
        <v>32981</v>
      </c>
      <c r="N18">
        <v>160</v>
      </c>
      <c r="O18" s="4">
        <v>16435.91</v>
      </c>
      <c r="P18" t="s">
        <v>168</v>
      </c>
      <c r="Q18" s="4">
        <f t="shared" si="0"/>
        <v>4.9994736842105256</v>
      </c>
      <c r="R18" s="4">
        <f t="shared" si="1"/>
        <v>75.99199999999999</v>
      </c>
      <c r="S18" s="4">
        <f t="shared" si="2"/>
        <v>1.6032067510548522</v>
      </c>
      <c r="T18" s="4">
        <f t="shared" si="3"/>
        <v>2.5797378790019563</v>
      </c>
      <c r="U18" s="4">
        <f t="shared" si="4"/>
        <v>2.5096728652831355</v>
      </c>
      <c r="V18" s="3">
        <f t="shared" si="5"/>
        <v>0.69897000433601886</v>
      </c>
      <c r="W18" s="3">
        <f t="shared" si="5"/>
        <v>2.374748346010104</v>
      </c>
      <c r="X18" s="3">
        <f t="shared" si="6"/>
        <v>0.69892428672116491</v>
      </c>
      <c r="Y18" s="3">
        <f t="shared" si="6"/>
        <v>1.8807678746659375</v>
      </c>
      <c r="Z18" s="3">
        <f t="shared" si="6"/>
        <v>0.20498953299185241</v>
      </c>
      <c r="AA18" s="2">
        <f t="shared" si="7"/>
        <v>39173</v>
      </c>
    </row>
    <row r="19" spans="1:27" x14ac:dyDescent="0.2">
      <c r="A19">
        <v>19</v>
      </c>
      <c r="B19" t="s">
        <v>15</v>
      </c>
      <c r="C19">
        <v>2007</v>
      </c>
      <c r="D19">
        <v>9</v>
      </c>
      <c r="E19">
        <v>215</v>
      </c>
      <c r="F19" s="4">
        <v>876.59</v>
      </c>
      <c r="G19" s="4">
        <v>1030.02</v>
      </c>
      <c r="H19" s="4">
        <v>294.54000000000002</v>
      </c>
      <c r="I19">
        <v>5</v>
      </c>
      <c r="J19">
        <v>237</v>
      </c>
      <c r="K19">
        <v>11545</v>
      </c>
      <c r="L19" t="s">
        <v>17</v>
      </c>
      <c r="M19">
        <v>32981</v>
      </c>
      <c r="N19">
        <v>160</v>
      </c>
      <c r="O19" s="4">
        <v>16435.91</v>
      </c>
      <c r="P19" t="s">
        <v>168</v>
      </c>
      <c r="Q19" s="4">
        <f t="shared" si="0"/>
        <v>4.7907906976744181</v>
      </c>
      <c r="R19" s="4">
        <f t="shared" si="1"/>
        <v>206.00399999999999</v>
      </c>
      <c r="S19" s="4">
        <f t="shared" si="2"/>
        <v>4.3460759493670889</v>
      </c>
      <c r="T19" s="4">
        <f t="shared" si="3"/>
        <v>3.0128456575258618</v>
      </c>
      <c r="U19" s="4">
        <f t="shared" si="4"/>
        <v>2.9427965119834769</v>
      </c>
      <c r="V19" s="3">
        <f t="shared" si="5"/>
        <v>0.69897000433601886</v>
      </c>
      <c r="W19" s="3">
        <f t="shared" si="5"/>
        <v>2.374748346010104</v>
      </c>
      <c r="X19" s="3">
        <f t="shared" si="6"/>
        <v>0.68040719761025625</v>
      </c>
      <c r="Y19" s="3">
        <f t="shared" si="6"/>
        <v>2.313875653189843</v>
      </c>
      <c r="Z19" s="3">
        <f t="shared" si="6"/>
        <v>0.63809731151575777</v>
      </c>
      <c r="AA19" s="2">
        <f t="shared" si="7"/>
        <v>39326</v>
      </c>
    </row>
    <row r="20" spans="1:27" x14ac:dyDescent="0.2">
      <c r="A20">
        <v>19</v>
      </c>
      <c r="B20" t="s">
        <v>15</v>
      </c>
      <c r="C20">
        <v>2007</v>
      </c>
      <c r="D20">
        <v>10</v>
      </c>
      <c r="E20">
        <v>460</v>
      </c>
      <c r="F20" s="4">
        <v>1792.52</v>
      </c>
      <c r="G20" s="4">
        <v>2106.39</v>
      </c>
      <c r="H20" s="4">
        <v>583.78</v>
      </c>
      <c r="I20">
        <v>5</v>
      </c>
      <c r="J20">
        <v>237</v>
      </c>
      <c r="K20">
        <v>11545</v>
      </c>
      <c r="L20" t="s">
        <v>17</v>
      </c>
      <c r="M20">
        <v>32981</v>
      </c>
      <c r="N20">
        <v>160</v>
      </c>
      <c r="O20" s="4">
        <v>16435.91</v>
      </c>
      <c r="P20" t="s">
        <v>168</v>
      </c>
      <c r="Q20" s="4">
        <f t="shared" si="0"/>
        <v>4.5791086956521738</v>
      </c>
      <c r="R20" s="4">
        <f t="shared" si="1"/>
        <v>421.27799999999996</v>
      </c>
      <c r="S20" s="4">
        <f t="shared" si="2"/>
        <v>8.8877215189873411</v>
      </c>
      <c r="T20" s="4">
        <f t="shared" si="3"/>
        <v>3.3235387843076927</v>
      </c>
      <c r="U20" s="4">
        <f t="shared" si="4"/>
        <v>3.2534640099974008</v>
      </c>
      <c r="V20" s="3">
        <f t="shared" si="5"/>
        <v>0.69897000433601886</v>
      </c>
      <c r="W20" s="3">
        <f t="shared" si="5"/>
        <v>2.374748346010104</v>
      </c>
      <c r="X20" s="3">
        <f t="shared" si="6"/>
        <v>0.66078095262611869</v>
      </c>
      <c r="Y20" s="3">
        <f t="shared" si="6"/>
        <v>2.6245687799716739</v>
      </c>
      <c r="Z20" s="3">
        <f t="shared" si="6"/>
        <v>0.9487904382975888</v>
      </c>
      <c r="AA20" s="2">
        <f t="shared" si="7"/>
        <v>39356</v>
      </c>
    </row>
    <row r="21" spans="1:27" x14ac:dyDescent="0.2">
      <c r="A21">
        <v>19</v>
      </c>
      <c r="B21" t="s">
        <v>15</v>
      </c>
      <c r="C21">
        <v>2007</v>
      </c>
      <c r="D21">
        <v>11</v>
      </c>
      <c r="E21">
        <v>262</v>
      </c>
      <c r="F21" s="4">
        <v>1052.8900000000001</v>
      </c>
      <c r="G21" s="4">
        <v>1237.24</v>
      </c>
      <c r="H21" s="4">
        <v>348.92</v>
      </c>
      <c r="I21">
        <v>5</v>
      </c>
      <c r="J21">
        <v>237</v>
      </c>
      <c r="K21">
        <v>11545</v>
      </c>
      <c r="L21" t="s">
        <v>17</v>
      </c>
      <c r="M21">
        <v>32981</v>
      </c>
      <c r="N21">
        <v>160</v>
      </c>
      <c r="O21" s="4">
        <v>16435.91</v>
      </c>
      <c r="P21" t="s">
        <v>168</v>
      </c>
      <c r="Q21" s="4">
        <f t="shared" si="0"/>
        <v>4.7222900763358782</v>
      </c>
      <c r="R21" s="4">
        <f t="shared" si="1"/>
        <v>247.44800000000001</v>
      </c>
      <c r="S21" s="4">
        <f t="shared" si="2"/>
        <v>5.2204219409282704</v>
      </c>
      <c r="T21" s="4">
        <f t="shared" si="3"/>
        <v>3.0924539523095267</v>
      </c>
      <c r="U21" s="4">
        <f t="shared" si="4"/>
        <v>3.0223830009210828</v>
      </c>
      <c r="V21" s="3">
        <f t="shared" si="5"/>
        <v>0.69897000433601886</v>
      </c>
      <c r="W21" s="3">
        <f t="shared" si="5"/>
        <v>2.374748346010104</v>
      </c>
      <c r="X21" s="3">
        <f t="shared" si="6"/>
        <v>0.67415266098978111</v>
      </c>
      <c r="Y21" s="3">
        <f t="shared" si="6"/>
        <v>2.3934839479735075</v>
      </c>
      <c r="Z21" s="3">
        <f t="shared" si="6"/>
        <v>0.7177056062994227</v>
      </c>
      <c r="AA21" s="2">
        <f t="shared" si="7"/>
        <v>39387</v>
      </c>
    </row>
    <row r="22" spans="1:27" x14ac:dyDescent="0.2">
      <c r="A22">
        <v>19</v>
      </c>
      <c r="B22" t="s">
        <v>15</v>
      </c>
      <c r="C22">
        <v>2007</v>
      </c>
      <c r="D22">
        <v>8</v>
      </c>
      <c r="E22">
        <v>146</v>
      </c>
      <c r="F22" s="4">
        <v>609.15</v>
      </c>
      <c r="G22" s="4">
        <v>715.85</v>
      </c>
      <c r="H22" s="4">
        <v>226.62</v>
      </c>
      <c r="I22">
        <v>5</v>
      </c>
      <c r="J22">
        <v>237</v>
      </c>
      <c r="K22">
        <v>11545</v>
      </c>
      <c r="L22" t="s">
        <v>17</v>
      </c>
      <c r="M22">
        <v>32981</v>
      </c>
      <c r="N22">
        <v>160</v>
      </c>
      <c r="O22" s="4">
        <v>16435.91</v>
      </c>
      <c r="P22" t="s">
        <v>168</v>
      </c>
      <c r="Q22" s="4">
        <f t="shared" si="0"/>
        <v>4.9030821917808218</v>
      </c>
      <c r="R22" s="4">
        <f t="shared" si="1"/>
        <v>143.17000000000002</v>
      </c>
      <c r="S22" s="4">
        <f t="shared" si="2"/>
        <v>3.020464135021097</v>
      </c>
      <c r="T22" s="4">
        <f t="shared" si="3"/>
        <v>2.8548220292952862</v>
      </c>
      <c r="U22" s="4">
        <f t="shared" si="4"/>
        <v>2.784724248545718</v>
      </c>
      <c r="V22" s="3">
        <f t="shared" si="5"/>
        <v>0.69897000433601886</v>
      </c>
      <c r="W22" s="3">
        <f t="shared" si="5"/>
        <v>2.374748346010104</v>
      </c>
      <c r="X22" s="3">
        <f t="shared" si="6"/>
        <v>0.69046917351084902</v>
      </c>
      <c r="Y22" s="3">
        <f t="shared" si="6"/>
        <v>2.1558520249592674</v>
      </c>
      <c r="Z22" s="3">
        <f t="shared" si="6"/>
        <v>0.48007368328518224</v>
      </c>
      <c r="AA22" s="2">
        <f t="shared" si="7"/>
        <v>39295</v>
      </c>
    </row>
    <row r="23" spans="1:27" x14ac:dyDescent="0.2">
      <c r="A23">
        <v>19</v>
      </c>
      <c r="B23" t="s">
        <v>15</v>
      </c>
      <c r="C23">
        <v>2007</v>
      </c>
      <c r="D23">
        <v>12</v>
      </c>
      <c r="E23">
        <v>115</v>
      </c>
      <c r="F23" s="4">
        <v>346.79</v>
      </c>
      <c r="G23" s="4">
        <v>407.52</v>
      </c>
      <c r="H23" s="4">
        <v>101.46</v>
      </c>
      <c r="I23">
        <v>5</v>
      </c>
      <c r="J23">
        <v>237</v>
      </c>
      <c r="K23">
        <v>11545</v>
      </c>
      <c r="L23" t="s">
        <v>17</v>
      </c>
      <c r="M23">
        <v>32981</v>
      </c>
      <c r="N23">
        <v>160</v>
      </c>
      <c r="O23" s="4">
        <v>16435.91</v>
      </c>
      <c r="P23" t="s">
        <v>168</v>
      </c>
      <c r="Q23" s="4">
        <f t="shared" si="0"/>
        <v>3.5436521739130433</v>
      </c>
      <c r="R23" s="4">
        <f t="shared" si="1"/>
        <v>81.503999999999991</v>
      </c>
      <c r="S23" s="4">
        <f t="shared" si="2"/>
        <v>1.719493670886076</v>
      </c>
      <c r="T23" s="4">
        <f t="shared" si="3"/>
        <v>2.61014892761954</v>
      </c>
      <c r="U23" s="4">
        <f t="shared" si="4"/>
        <v>2.5400665657146839</v>
      </c>
      <c r="V23" s="3">
        <f t="shared" si="5"/>
        <v>0.69897000433601886</v>
      </c>
      <c r="W23" s="3">
        <f t="shared" si="5"/>
        <v>2.374748346010104</v>
      </c>
      <c r="X23" s="3">
        <f t="shared" si="6"/>
        <v>0.54945108726592817</v>
      </c>
      <c r="Y23" s="3">
        <f t="shared" si="6"/>
        <v>1.911178923283521</v>
      </c>
      <c r="Z23" s="3">
        <f t="shared" si="6"/>
        <v>0.23540058160943603</v>
      </c>
      <c r="AA23" s="2">
        <f t="shared" si="7"/>
        <v>39417</v>
      </c>
    </row>
    <row r="24" spans="1:27" x14ac:dyDescent="0.2">
      <c r="A24">
        <v>23</v>
      </c>
      <c r="B24" t="s">
        <v>15</v>
      </c>
      <c r="C24">
        <v>2007</v>
      </c>
      <c r="D24">
        <v>1</v>
      </c>
      <c r="E24">
        <v>602</v>
      </c>
      <c r="F24" s="4">
        <v>2320.2800000000002</v>
      </c>
      <c r="G24" s="4">
        <v>2726.31</v>
      </c>
      <c r="H24" s="4">
        <v>1184.52</v>
      </c>
      <c r="I24">
        <v>18</v>
      </c>
      <c r="J24">
        <v>2109</v>
      </c>
      <c r="K24">
        <v>96876</v>
      </c>
      <c r="L24" t="s">
        <v>18</v>
      </c>
      <c r="M24">
        <v>299374</v>
      </c>
      <c r="N24">
        <v>1018.2</v>
      </c>
      <c r="O24" s="4">
        <v>185999.5</v>
      </c>
      <c r="P24" t="s">
        <v>168</v>
      </c>
      <c r="Q24" s="4">
        <f t="shared" si="0"/>
        <v>4.5287541528239199</v>
      </c>
      <c r="R24" s="4">
        <f t="shared" si="1"/>
        <v>151.46166666666667</v>
      </c>
      <c r="S24" s="4">
        <f t="shared" si="2"/>
        <v>1.2927027027027027</v>
      </c>
      <c r="T24" s="4">
        <f t="shared" si="3"/>
        <v>3.4355752365444556</v>
      </c>
      <c r="U24" s="4">
        <f t="shared" si="4"/>
        <v>3.365540396579453</v>
      </c>
      <c r="V24" s="3">
        <f t="shared" si="5"/>
        <v>1.255272505103306</v>
      </c>
      <c r="W24" s="3">
        <f t="shared" si="5"/>
        <v>3.3240765797394864</v>
      </c>
      <c r="X24" s="3">
        <f t="shared" si="6"/>
        <v>0.65597874528663092</v>
      </c>
      <c r="Y24" s="3">
        <f t="shared" si="6"/>
        <v>2.1803027314411496</v>
      </c>
      <c r="Z24" s="3">
        <f t="shared" si="6"/>
        <v>0.11149865680496915</v>
      </c>
      <c r="AA24" s="2">
        <f t="shared" si="7"/>
        <v>39083</v>
      </c>
    </row>
    <row r="25" spans="1:27" x14ac:dyDescent="0.2">
      <c r="A25">
        <v>23</v>
      </c>
      <c r="B25" t="s">
        <v>15</v>
      </c>
      <c r="C25">
        <v>2007</v>
      </c>
      <c r="D25">
        <v>2</v>
      </c>
      <c r="E25">
        <v>483</v>
      </c>
      <c r="F25" s="4">
        <v>1957.78</v>
      </c>
      <c r="G25" s="4">
        <v>2300.44</v>
      </c>
      <c r="H25" s="4">
        <v>1083.51</v>
      </c>
      <c r="I25">
        <v>18</v>
      </c>
      <c r="J25">
        <v>2109</v>
      </c>
      <c r="K25">
        <v>96876</v>
      </c>
      <c r="L25" t="s">
        <v>18</v>
      </c>
      <c r="M25">
        <v>299374</v>
      </c>
      <c r="N25">
        <v>1018.2</v>
      </c>
      <c r="O25" s="4">
        <v>185999.5</v>
      </c>
      <c r="P25" t="s">
        <v>168</v>
      </c>
      <c r="Q25" s="4">
        <f t="shared" si="0"/>
        <v>4.7628157349896485</v>
      </c>
      <c r="R25" s="4">
        <f t="shared" si="1"/>
        <v>127.80222222222223</v>
      </c>
      <c r="S25" s="4">
        <f t="shared" si="2"/>
        <v>1.0907728781412993</v>
      </c>
      <c r="T25" s="4">
        <f t="shared" si="3"/>
        <v>3.3618109104942171</v>
      </c>
      <c r="U25" s="4">
        <f t="shared" si="4"/>
        <v>3.2917638875927038</v>
      </c>
      <c r="V25" s="3">
        <f t="shared" si="5"/>
        <v>1.255272505103306</v>
      </c>
      <c r="W25" s="3">
        <f t="shared" si="5"/>
        <v>3.3240765797394864</v>
      </c>
      <c r="X25" s="3">
        <f t="shared" si="6"/>
        <v>0.67786377974270484</v>
      </c>
      <c r="Y25" s="3">
        <f t="shared" si="6"/>
        <v>2.1065384053909106</v>
      </c>
      <c r="Z25" s="3">
        <f t="shared" si="6"/>
        <v>3.7734330754730545E-2</v>
      </c>
      <c r="AA25" s="2">
        <f t="shared" si="7"/>
        <v>39114</v>
      </c>
    </row>
    <row r="26" spans="1:27" x14ac:dyDescent="0.2">
      <c r="A26">
        <v>23</v>
      </c>
      <c r="B26" t="s">
        <v>15</v>
      </c>
      <c r="C26">
        <v>2007</v>
      </c>
      <c r="D26">
        <v>3</v>
      </c>
      <c r="E26">
        <v>455</v>
      </c>
      <c r="F26" s="4">
        <v>1618.28</v>
      </c>
      <c r="G26" s="4">
        <v>1901.59</v>
      </c>
      <c r="H26" s="4">
        <v>852.58</v>
      </c>
      <c r="I26">
        <v>18</v>
      </c>
      <c r="J26">
        <v>2109</v>
      </c>
      <c r="K26">
        <v>96876</v>
      </c>
      <c r="L26" t="s">
        <v>18</v>
      </c>
      <c r="M26">
        <v>299374</v>
      </c>
      <c r="N26">
        <v>1018.2</v>
      </c>
      <c r="O26" s="4">
        <v>185999.5</v>
      </c>
      <c r="P26" t="s">
        <v>168</v>
      </c>
      <c r="Q26" s="4">
        <f t="shared" si="0"/>
        <v>4.1793186813186809</v>
      </c>
      <c r="R26" s="4">
        <f t="shared" si="1"/>
        <v>105.64388888888888</v>
      </c>
      <c r="S26" s="4">
        <f t="shared" si="2"/>
        <v>0.9016548127074443</v>
      </c>
      <c r="T26" s="4">
        <f t="shared" si="3"/>
        <v>3.279116884876919</v>
      </c>
      <c r="U26" s="4">
        <f t="shared" si="4"/>
        <v>3.2090536668030167</v>
      </c>
      <c r="V26" s="3">
        <f t="shared" si="5"/>
        <v>1.255272505103306</v>
      </c>
      <c r="W26" s="3">
        <f t="shared" si="5"/>
        <v>3.3240765797394864</v>
      </c>
      <c r="X26" s="3">
        <f t="shared" si="6"/>
        <v>0.6211054882198066</v>
      </c>
      <c r="Y26" s="3">
        <f t="shared" si="6"/>
        <v>2.023844379773613</v>
      </c>
      <c r="Z26" s="3">
        <f t="shared" si="6"/>
        <v>-4.4959694862567338E-2</v>
      </c>
      <c r="AA26" s="2">
        <f t="shared" si="7"/>
        <v>39142</v>
      </c>
    </row>
    <row r="27" spans="1:27" x14ac:dyDescent="0.2">
      <c r="A27">
        <v>23</v>
      </c>
      <c r="B27" t="s">
        <v>15</v>
      </c>
      <c r="C27">
        <v>2007</v>
      </c>
      <c r="D27">
        <v>4</v>
      </c>
      <c r="E27">
        <v>710</v>
      </c>
      <c r="F27" s="4">
        <v>2453.88</v>
      </c>
      <c r="G27" s="4">
        <v>2883.43</v>
      </c>
      <c r="H27" s="4">
        <v>1268.5</v>
      </c>
      <c r="I27">
        <v>18</v>
      </c>
      <c r="J27">
        <v>2109</v>
      </c>
      <c r="K27">
        <v>96876</v>
      </c>
      <c r="L27" t="s">
        <v>18</v>
      </c>
      <c r="M27">
        <v>299374</v>
      </c>
      <c r="N27">
        <v>1018.2</v>
      </c>
      <c r="O27" s="4">
        <v>185999.5</v>
      </c>
      <c r="P27" t="s">
        <v>168</v>
      </c>
      <c r="Q27" s="4">
        <f t="shared" si="0"/>
        <v>4.0611690140845065</v>
      </c>
      <c r="R27" s="4">
        <f t="shared" si="1"/>
        <v>160.19055555555553</v>
      </c>
      <c r="S27" s="4">
        <f t="shared" si="2"/>
        <v>1.3672024656235182</v>
      </c>
      <c r="T27" s="4">
        <f t="shared" si="3"/>
        <v>3.4599094126629062</v>
      </c>
      <c r="U27" s="4">
        <f t="shared" si="4"/>
        <v>3.3898533209777484</v>
      </c>
      <c r="V27" s="3">
        <f t="shared" si="5"/>
        <v>1.255272505103306</v>
      </c>
      <c r="W27" s="3">
        <f t="shared" si="5"/>
        <v>3.3240765797394864</v>
      </c>
      <c r="X27" s="3">
        <f t="shared" si="6"/>
        <v>0.60865106394383084</v>
      </c>
      <c r="Y27" s="3">
        <f t="shared" si="6"/>
        <v>2.2046369075596002</v>
      </c>
      <c r="Z27" s="3">
        <f t="shared" si="6"/>
        <v>0.1358328329234198</v>
      </c>
      <c r="AA27" s="2">
        <f t="shared" si="7"/>
        <v>39173</v>
      </c>
    </row>
    <row r="28" spans="1:27" x14ac:dyDescent="0.2">
      <c r="A28">
        <v>52</v>
      </c>
      <c r="B28" t="s">
        <v>15</v>
      </c>
      <c r="C28">
        <v>2007</v>
      </c>
      <c r="D28">
        <v>3</v>
      </c>
      <c r="E28">
        <v>156</v>
      </c>
      <c r="F28" s="4">
        <v>544.95000000000005</v>
      </c>
      <c r="G28" s="4">
        <v>640.36</v>
      </c>
      <c r="H28" s="4">
        <v>241.66</v>
      </c>
      <c r="I28">
        <v>9</v>
      </c>
      <c r="J28">
        <v>684</v>
      </c>
      <c r="K28">
        <v>35746</v>
      </c>
      <c r="L28" t="s">
        <v>18</v>
      </c>
      <c r="M28">
        <v>130277</v>
      </c>
      <c r="N28">
        <v>377</v>
      </c>
      <c r="O28" s="4">
        <v>45658.94</v>
      </c>
      <c r="P28" t="s">
        <v>168</v>
      </c>
      <c r="Q28" s="4">
        <f t="shared" si="0"/>
        <v>4.1048717948717952</v>
      </c>
      <c r="R28" s="4">
        <f t="shared" si="1"/>
        <v>71.151111111111106</v>
      </c>
      <c r="S28" s="4">
        <f t="shared" si="2"/>
        <v>0.9361988304093567</v>
      </c>
      <c r="T28" s="4">
        <f t="shared" si="3"/>
        <v>2.8064241959489675</v>
      </c>
      <c r="U28" s="4">
        <f t="shared" si="4"/>
        <v>2.7363566569183959</v>
      </c>
      <c r="V28" s="3">
        <f t="shared" si="5"/>
        <v>0.95424250943932487</v>
      </c>
      <c r="W28" s="3">
        <f t="shared" si="5"/>
        <v>2.8350561017201161</v>
      </c>
      <c r="X28" s="3">
        <f t="shared" si="6"/>
        <v>0.61329959759450614</v>
      </c>
      <c r="Y28" s="3">
        <f t="shared" si="6"/>
        <v>1.8521816865096428</v>
      </c>
      <c r="Z28" s="3">
        <f t="shared" si="6"/>
        <v>-2.8631905771148533E-2</v>
      </c>
      <c r="AA28" s="2">
        <f t="shared" si="7"/>
        <v>39142</v>
      </c>
    </row>
    <row r="29" spans="1:27" x14ac:dyDescent="0.2">
      <c r="A29">
        <v>52</v>
      </c>
      <c r="B29" t="s">
        <v>15</v>
      </c>
      <c r="C29">
        <v>2007</v>
      </c>
      <c r="D29">
        <v>4</v>
      </c>
      <c r="E29">
        <v>238</v>
      </c>
      <c r="F29" s="4">
        <v>898.84</v>
      </c>
      <c r="G29" s="4">
        <v>1056.24</v>
      </c>
      <c r="H29" s="4">
        <v>417.59</v>
      </c>
      <c r="I29">
        <v>9</v>
      </c>
      <c r="J29">
        <v>684</v>
      </c>
      <c r="K29">
        <v>35746</v>
      </c>
      <c r="L29" t="s">
        <v>18</v>
      </c>
      <c r="M29">
        <v>130277</v>
      </c>
      <c r="N29">
        <v>377</v>
      </c>
      <c r="O29" s="4">
        <v>45658.94</v>
      </c>
      <c r="P29" t="s">
        <v>168</v>
      </c>
      <c r="Q29" s="4">
        <f t="shared" si="0"/>
        <v>4.4379831932773106</v>
      </c>
      <c r="R29" s="4">
        <f t="shared" si="1"/>
        <v>117.36</v>
      </c>
      <c r="S29" s="4">
        <f t="shared" si="2"/>
        <v>1.5442105263157895</v>
      </c>
      <c r="T29" s="4">
        <f t="shared" si="3"/>
        <v>3.023762610274551</v>
      </c>
      <c r="U29" s="4">
        <f t="shared" si="4"/>
        <v>2.9536823910643282</v>
      </c>
      <c r="V29" s="3">
        <f t="shared" si="5"/>
        <v>0.95424250943932487</v>
      </c>
      <c r="W29" s="3">
        <f t="shared" si="5"/>
        <v>2.8350561017201161</v>
      </c>
      <c r="X29" s="3">
        <f t="shared" si="6"/>
        <v>0.64718565321803911</v>
      </c>
      <c r="Y29" s="3">
        <f t="shared" si="6"/>
        <v>2.0695201008352262</v>
      </c>
      <c r="Z29" s="3">
        <f t="shared" si="6"/>
        <v>0.18870650855443491</v>
      </c>
      <c r="AA29" s="2">
        <f t="shared" si="7"/>
        <v>39173</v>
      </c>
    </row>
    <row r="30" spans="1:27" x14ac:dyDescent="0.2">
      <c r="A30">
        <v>52</v>
      </c>
      <c r="B30" t="s">
        <v>15</v>
      </c>
      <c r="C30">
        <v>2007</v>
      </c>
      <c r="D30">
        <v>5</v>
      </c>
      <c r="E30">
        <v>256</v>
      </c>
      <c r="F30" s="4">
        <v>1039.6600000000001</v>
      </c>
      <c r="G30" s="4">
        <v>1221.6300000000001</v>
      </c>
      <c r="H30" s="4">
        <v>468.91</v>
      </c>
      <c r="I30">
        <v>9</v>
      </c>
      <c r="J30">
        <v>684</v>
      </c>
      <c r="K30">
        <v>35746</v>
      </c>
      <c r="L30" t="s">
        <v>18</v>
      </c>
      <c r="M30">
        <v>130277</v>
      </c>
      <c r="N30">
        <v>377</v>
      </c>
      <c r="O30" s="4">
        <v>45658.94</v>
      </c>
      <c r="P30" t="s">
        <v>168</v>
      </c>
      <c r="Q30" s="4">
        <f t="shared" si="0"/>
        <v>4.7719921875000004</v>
      </c>
      <c r="R30" s="4">
        <f t="shared" si="1"/>
        <v>135.73666666666668</v>
      </c>
      <c r="S30" s="4">
        <f t="shared" si="2"/>
        <v>1.7860087719298248</v>
      </c>
      <c r="T30" s="4">
        <f t="shared" si="3"/>
        <v>3.0869396893025223</v>
      </c>
      <c r="U30" s="4">
        <f t="shared" si="4"/>
        <v>3.0168913351969922</v>
      </c>
      <c r="V30" s="3">
        <f t="shared" si="5"/>
        <v>0.95424250943932487</v>
      </c>
      <c r="W30" s="3">
        <f t="shared" si="5"/>
        <v>2.8350561017201161</v>
      </c>
      <c r="X30" s="3">
        <f t="shared" si="6"/>
        <v>0.67869972399067291</v>
      </c>
      <c r="Y30" s="3">
        <f t="shared" si="6"/>
        <v>2.1326971798631975</v>
      </c>
      <c r="Z30" s="3">
        <f t="shared" si="6"/>
        <v>0.2518835875824062</v>
      </c>
      <c r="AA30" s="2">
        <f t="shared" si="7"/>
        <v>39203</v>
      </c>
    </row>
    <row r="31" spans="1:27" x14ac:dyDescent="0.2">
      <c r="A31">
        <v>52</v>
      </c>
      <c r="B31" t="s">
        <v>15</v>
      </c>
      <c r="C31">
        <v>2007</v>
      </c>
      <c r="D31">
        <v>1</v>
      </c>
      <c r="E31">
        <v>140</v>
      </c>
      <c r="F31" s="4">
        <v>550.21</v>
      </c>
      <c r="G31" s="4">
        <v>646.59</v>
      </c>
      <c r="H31" s="4">
        <v>293.64999999999998</v>
      </c>
      <c r="I31">
        <v>9</v>
      </c>
      <c r="J31">
        <v>684</v>
      </c>
      <c r="K31">
        <v>35746</v>
      </c>
      <c r="L31" t="s">
        <v>18</v>
      </c>
      <c r="M31">
        <v>130277</v>
      </c>
      <c r="N31">
        <v>377</v>
      </c>
      <c r="O31" s="4">
        <v>45658.94</v>
      </c>
      <c r="P31" t="s">
        <v>168</v>
      </c>
      <c r="Q31" s="4">
        <f t="shared" si="0"/>
        <v>4.6185</v>
      </c>
      <c r="R31" s="4">
        <f t="shared" si="1"/>
        <v>71.843333333333334</v>
      </c>
      <c r="S31" s="4">
        <f t="shared" si="2"/>
        <v>0.94530701754385971</v>
      </c>
      <c r="T31" s="4">
        <f t="shared" si="3"/>
        <v>2.8106289836371174</v>
      </c>
      <c r="U31" s="4">
        <f t="shared" si="4"/>
        <v>2.7405284793749161</v>
      </c>
      <c r="V31" s="3">
        <f t="shared" si="5"/>
        <v>0.95424250943932487</v>
      </c>
      <c r="W31" s="3">
        <f t="shared" si="5"/>
        <v>2.8350561017201161</v>
      </c>
      <c r="X31" s="3">
        <f t="shared" si="6"/>
        <v>0.66450094795887937</v>
      </c>
      <c r="Y31" s="3">
        <f t="shared" si="6"/>
        <v>1.8563864741977925</v>
      </c>
      <c r="Z31" s="3">
        <f t="shared" si="6"/>
        <v>-2.4427118082998831E-2</v>
      </c>
      <c r="AA31" s="2">
        <f t="shared" si="7"/>
        <v>39083</v>
      </c>
    </row>
    <row r="32" spans="1:27" x14ac:dyDescent="0.2">
      <c r="A32">
        <v>52</v>
      </c>
      <c r="B32" t="s">
        <v>15</v>
      </c>
      <c r="C32">
        <v>2007</v>
      </c>
      <c r="D32">
        <v>2</v>
      </c>
      <c r="E32">
        <v>126</v>
      </c>
      <c r="F32" s="4">
        <v>480.75</v>
      </c>
      <c r="G32" s="4">
        <v>564.94000000000005</v>
      </c>
      <c r="H32" s="4">
        <v>226.92</v>
      </c>
      <c r="I32">
        <v>9</v>
      </c>
      <c r="J32">
        <v>684</v>
      </c>
      <c r="K32">
        <v>35746</v>
      </c>
      <c r="L32" t="s">
        <v>18</v>
      </c>
      <c r="M32">
        <v>130277</v>
      </c>
      <c r="N32">
        <v>377</v>
      </c>
      <c r="O32" s="4">
        <v>45658.94</v>
      </c>
      <c r="P32" t="s">
        <v>168</v>
      </c>
      <c r="Q32" s="4">
        <f t="shared" si="0"/>
        <v>4.4836507936507939</v>
      </c>
      <c r="R32" s="4">
        <f t="shared" si="1"/>
        <v>62.771111111111118</v>
      </c>
      <c r="S32" s="4">
        <f t="shared" si="2"/>
        <v>0.82593567251461997</v>
      </c>
      <c r="T32" s="4">
        <f t="shared" si="3"/>
        <v>2.7520023256024384</v>
      </c>
      <c r="U32" s="4">
        <f t="shared" si="4"/>
        <v>2.6819192929105173</v>
      </c>
      <c r="V32" s="3">
        <f t="shared" si="5"/>
        <v>0.95424250943932487</v>
      </c>
      <c r="W32" s="3">
        <f t="shared" si="5"/>
        <v>2.8350561017201161</v>
      </c>
      <c r="X32" s="3">
        <f t="shared" si="6"/>
        <v>0.65163178048487536</v>
      </c>
      <c r="Y32" s="3">
        <f t="shared" si="6"/>
        <v>1.7977598161631134</v>
      </c>
      <c r="Z32" s="3">
        <f t="shared" si="6"/>
        <v>-8.3053776117678002E-2</v>
      </c>
      <c r="AA32" s="2">
        <f t="shared" si="7"/>
        <v>39114</v>
      </c>
    </row>
    <row r="33" spans="1:27" x14ac:dyDescent="0.2">
      <c r="A33">
        <v>52</v>
      </c>
      <c r="B33" t="s">
        <v>15</v>
      </c>
      <c r="C33">
        <v>2007</v>
      </c>
      <c r="D33">
        <v>7</v>
      </c>
      <c r="E33">
        <v>236</v>
      </c>
      <c r="F33" s="4">
        <v>946.67</v>
      </c>
      <c r="G33" s="4">
        <v>1112.3499999999999</v>
      </c>
      <c r="H33" s="4">
        <v>565.59</v>
      </c>
      <c r="I33">
        <v>9</v>
      </c>
      <c r="J33">
        <v>684</v>
      </c>
      <c r="K33">
        <v>35746</v>
      </c>
      <c r="L33" t="s">
        <v>18</v>
      </c>
      <c r="M33">
        <v>130277</v>
      </c>
      <c r="N33">
        <v>377</v>
      </c>
      <c r="O33" s="4">
        <v>45658.94</v>
      </c>
      <c r="P33" t="s">
        <v>168</v>
      </c>
      <c r="Q33" s="4">
        <f t="shared" si="0"/>
        <v>4.7133474576271182</v>
      </c>
      <c r="R33" s="4">
        <f t="shared" si="1"/>
        <v>123.59444444444443</v>
      </c>
      <c r="S33" s="4">
        <f t="shared" si="2"/>
        <v>1.6262426900584794</v>
      </c>
      <c r="T33" s="4">
        <f t="shared" si="3"/>
        <v>3.0462414591456235</v>
      </c>
      <c r="U33" s="4">
        <f t="shared" si="4"/>
        <v>2.9761986145306052</v>
      </c>
      <c r="V33" s="3">
        <f t="shared" si="5"/>
        <v>0.95424250943932487</v>
      </c>
      <c r="W33" s="3">
        <f t="shared" si="5"/>
        <v>2.8350561017201161</v>
      </c>
      <c r="X33" s="3">
        <f t="shared" si="6"/>
        <v>0.67332945617551676</v>
      </c>
      <c r="Y33" s="3">
        <f t="shared" si="6"/>
        <v>2.0919989497062983</v>
      </c>
      <c r="Z33" s="3">
        <f t="shared" si="6"/>
        <v>0.21118535742550712</v>
      </c>
      <c r="AA33" s="2">
        <f t="shared" si="7"/>
        <v>39264</v>
      </c>
    </row>
    <row r="34" spans="1:27" x14ac:dyDescent="0.2">
      <c r="A34">
        <v>52</v>
      </c>
      <c r="B34" t="s">
        <v>15</v>
      </c>
      <c r="C34">
        <v>2007</v>
      </c>
      <c r="D34">
        <v>8</v>
      </c>
      <c r="E34">
        <v>322</v>
      </c>
      <c r="F34" s="4">
        <v>1185.93</v>
      </c>
      <c r="G34" s="4">
        <v>1393.5</v>
      </c>
      <c r="H34" s="4">
        <v>468.79</v>
      </c>
      <c r="I34">
        <v>9</v>
      </c>
      <c r="J34">
        <v>684</v>
      </c>
      <c r="K34">
        <v>35746</v>
      </c>
      <c r="L34" t="s">
        <v>18</v>
      </c>
      <c r="M34">
        <v>130277</v>
      </c>
      <c r="N34">
        <v>377</v>
      </c>
      <c r="O34" s="4">
        <v>45658.94</v>
      </c>
      <c r="P34" t="s">
        <v>168</v>
      </c>
      <c r="Q34" s="4">
        <f t="shared" si="0"/>
        <v>4.3276397515527947</v>
      </c>
      <c r="R34" s="4">
        <f t="shared" si="1"/>
        <v>154.83333333333334</v>
      </c>
      <c r="S34" s="4">
        <f t="shared" si="2"/>
        <v>2.0372807017543861</v>
      </c>
      <c r="T34" s="4">
        <f t="shared" si="3"/>
        <v>3.1441069730493232</v>
      </c>
      <c r="U34" s="4">
        <f t="shared" si="4"/>
        <v>3.0740590553765408</v>
      </c>
      <c r="V34" s="3">
        <f t="shared" si="5"/>
        <v>0.95424250943932487</v>
      </c>
      <c r="W34" s="3">
        <f t="shared" si="5"/>
        <v>2.8350561017201161</v>
      </c>
      <c r="X34" s="3">
        <f t="shared" si="6"/>
        <v>0.63625110135349205</v>
      </c>
      <c r="Y34" s="3">
        <f t="shared" si="6"/>
        <v>2.189864463609998</v>
      </c>
      <c r="Z34" s="3">
        <f t="shared" si="6"/>
        <v>0.30905087132920683</v>
      </c>
      <c r="AA34" s="2">
        <f t="shared" si="7"/>
        <v>39295</v>
      </c>
    </row>
    <row r="35" spans="1:27" x14ac:dyDescent="0.2">
      <c r="A35">
        <v>52</v>
      </c>
      <c r="B35" t="s">
        <v>15</v>
      </c>
      <c r="C35">
        <v>2007</v>
      </c>
      <c r="D35">
        <v>9</v>
      </c>
      <c r="E35">
        <v>383</v>
      </c>
      <c r="F35" s="4">
        <v>1417.7</v>
      </c>
      <c r="G35" s="4">
        <v>1665.93</v>
      </c>
      <c r="H35" s="4">
        <v>485.71</v>
      </c>
      <c r="I35">
        <v>9</v>
      </c>
      <c r="J35">
        <v>684</v>
      </c>
      <c r="K35">
        <v>35746</v>
      </c>
      <c r="L35" t="s">
        <v>18</v>
      </c>
      <c r="M35">
        <v>130277</v>
      </c>
      <c r="N35">
        <v>377</v>
      </c>
      <c r="O35" s="4">
        <v>45658.94</v>
      </c>
      <c r="P35" t="s">
        <v>168</v>
      </c>
      <c r="Q35" s="4">
        <f t="shared" si="0"/>
        <v>4.3496866840731077</v>
      </c>
      <c r="R35" s="4">
        <f t="shared" si="1"/>
        <v>185.10333333333335</v>
      </c>
      <c r="S35" s="4">
        <f t="shared" si="2"/>
        <v>2.4355701754385968</v>
      </c>
      <c r="T35" s="4">
        <f t="shared" si="3"/>
        <v>3.2216567490200969</v>
      </c>
      <c r="U35" s="4">
        <f t="shared" si="4"/>
        <v>3.1515843393598968</v>
      </c>
      <c r="V35" s="3">
        <f t="shared" si="5"/>
        <v>0.95424250943932487</v>
      </c>
      <c r="W35" s="3">
        <f t="shared" si="5"/>
        <v>2.8350561017201161</v>
      </c>
      <c r="X35" s="3">
        <f t="shared" si="6"/>
        <v>0.63845797505147417</v>
      </c>
      <c r="Y35" s="3">
        <f t="shared" si="6"/>
        <v>2.2674142395807722</v>
      </c>
      <c r="Z35" s="3">
        <f t="shared" si="6"/>
        <v>0.38660064729998067</v>
      </c>
      <c r="AA35" s="2">
        <f t="shared" si="7"/>
        <v>39326</v>
      </c>
    </row>
    <row r="36" spans="1:27" x14ac:dyDescent="0.2">
      <c r="A36">
        <v>52</v>
      </c>
      <c r="B36" t="s">
        <v>15</v>
      </c>
      <c r="C36">
        <v>2007</v>
      </c>
      <c r="D36">
        <v>6</v>
      </c>
      <c r="E36">
        <v>411</v>
      </c>
      <c r="F36" s="4">
        <v>1666.26</v>
      </c>
      <c r="G36" s="4">
        <v>1957.87</v>
      </c>
      <c r="H36" s="4">
        <v>806.27</v>
      </c>
      <c r="I36">
        <v>9</v>
      </c>
      <c r="J36">
        <v>684</v>
      </c>
      <c r="K36">
        <v>35746</v>
      </c>
      <c r="L36" t="s">
        <v>18</v>
      </c>
      <c r="M36">
        <v>130277</v>
      </c>
      <c r="N36">
        <v>377</v>
      </c>
      <c r="O36" s="4">
        <v>45658.94</v>
      </c>
      <c r="P36" t="s">
        <v>168</v>
      </c>
      <c r="Q36" s="4">
        <f t="shared" si="0"/>
        <v>4.7636739659367393</v>
      </c>
      <c r="R36" s="4">
        <f t="shared" si="1"/>
        <v>217.54111111111109</v>
      </c>
      <c r="S36" s="4">
        <f t="shared" si="2"/>
        <v>2.8623830409356725</v>
      </c>
      <c r="T36" s="4">
        <f t="shared" si="3"/>
        <v>3.2917838518404672</v>
      </c>
      <c r="U36" s="4">
        <f t="shared" si="4"/>
        <v>3.2217427688325904</v>
      </c>
      <c r="V36" s="3">
        <f t="shared" si="5"/>
        <v>0.95424250943932487</v>
      </c>
      <c r="W36" s="3">
        <f t="shared" si="5"/>
        <v>2.8350561017201161</v>
      </c>
      <c r="X36" s="3">
        <f t="shared" si="6"/>
        <v>0.67794202996439812</v>
      </c>
      <c r="Y36" s="3">
        <f t="shared" si="6"/>
        <v>2.3375413424011424</v>
      </c>
      <c r="Z36" s="3">
        <f t="shared" si="6"/>
        <v>0.45672775012035116</v>
      </c>
      <c r="AA36" s="2">
        <f t="shared" si="7"/>
        <v>39234</v>
      </c>
    </row>
    <row r="37" spans="1:27" x14ac:dyDescent="0.2">
      <c r="A37">
        <v>52</v>
      </c>
      <c r="B37" t="s">
        <v>15</v>
      </c>
      <c r="C37">
        <v>2007</v>
      </c>
      <c r="D37">
        <v>11</v>
      </c>
      <c r="E37">
        <v>544</v>
      </c>
      <c r="F37" s="4">
        <v>1944.25</v>
      </c>
      <c r="G37" s="4">
        <v>2284.6799999999998</v>
      </c>
      <c r="H37" s="4">
        <v>710.63</v>
      </c>
      <c r="I37">
        <v>9</v>
      </c>
      <c r="J37">
        <v>684</v>
      </c>
      <c r="K37">
        <v>35746</v>
      </c>
      <c r="L37" t="s">
        <v>18</v>
      </c>
      <c r="M37">
        <v>130277</v>
      </c>
      <c r="N37">
        <v>377</v>
      </c>
      <c r="O37" s="4">
        <v>45658.94</v>
      </c>
      <c r="P37" t="s">
        <v>168</v>
      </c>
      <c r="Q37" s="4">
        <f t="shared" si="0"/>
        <v>4.1997794117647054</v>
      </c>
      <c r="R37" s="4">
        <f t="shared" si="1"/>
        <v>253.85333333333332</v>
      </c>
      <c r="S37" s="4">
        <f t="shared" si="2"/>
        <v>3.340175438596491</v>
      </c>
      <c r="T37" s="4">
        <f t="shared" si="3"/>
        <v>3.3588253799129344</v>
      </c>
      <c r="U37" s="4">
        <f t="shared" si="4"/>
        <v>3.288752107627162</v>
      </c>
      <c r="V37" s="3">
        <f t="shared" si="5"/>
        <v>0.95424250943932487</v>
      </c>
      <c r="W37" s="3">
        <f t="shared" si="5"/>
        <v>2.8350561017201161</v>
      </c>
      <c r="X37" s="3">
        <f t="shared" si="6"/>
        <v>0.62322648021475469</v>
      </c>
      <c r="Y37" s="3">
        <f t="shared" si="6"/>
        <v>2.4045828704736096</v>
      </c>
      <c r="Z37" s="3">
        <f t="shared" si="6"/>
        <v>0.52376927819281838</v>
      </c>
      <c r="AA37" s="2">
        <f t="shared" si="7"/>
        <v>39387</v>
      </c>
    </row>
    <row r="38" spans="1:27" x14ac:dyDescent="0.2">
      <c r="A38">
        <v>52</v>
      </c>
      <c r="B38" t="s">
        <v>15</v>
      </c>
      <c r="C38">
        <v>2007</v>
      </c>
      <c r="D38">
        <v>12</v>
      </c>
      <c r="E38">
        <v>270</v>
      </c>
      <c r="F38" s="4">
        <v>938.71</v>
      </c>
      <c r="G38" s="4">
        <v>1103.0999999999999</v>
      </c>
      <c r="H38" s="4">
        <v>239.08</v>
      </c>
      <c r="I38">
        <v>9</v>
      </c>
      <c r="J38">
        <v>684</v>
      </c>
      <c r="K38">
        <v>35746</v>
      </c>
      <c r="L38" t="s">
        <v>18</v>
      </c>
      <c r="M38">
        <v>130277</v>
      </c>
      <c r="N38">
        <v>377</v>
      </c>
      <c r="O38" s="4">
        <v>45658.94</v>
      </c>
      <c r="P38" t="s">
        <v>168</v>
      </c>
      <c r="Q38" s="4">
        <f t="shared" si="0"/>
        <v>4.0855555555555556</v>
      </c>
      <c r="R38" s="4">
        <f t="shared" si="1"/>
        <v>122.56666666666666</v>
      </c>
      <c r="S38" s="4">
        <f t="shared" si="2"/>
        <v>1.612719298245614</v>
      </c>
      <c r="T38" s="4">
        <f t="shared" si="3"/>
        <v>3.0426148845885246</v>
      </c>
      <c r="U38" s="4">
        <f t="shared" si="4"/>
        <v>2.9725314443936988</v>
      </c>
      <c r="V38" s="3">
        <f t="shared" si="5"/>
        <v>0.95424250943932487</v>
      </c>
      <c r="W38" s="3">
        <f t="shared" si="5"/>
        <v>2.8350561017201161</v>
      </c>
      <c r="X38" s="3">
        <f t="shared" si="6"/>
        <v>0.61125112042953755</v>
      </c>
      <c r="Y38" s="3">
        <f t="shared" si="6"/>
        <v>2.0883723751491998</v>
      </c>
      <c r="Z38" s="3">
        <f t="shared" si="6"/>
        <v>0.20755878286840859</v>
      </c>
      <c r="AA38" s="2">
        <f t="shared" si="7"/>
        <v>39417</v>
      </c>
    </row>
    <row r="39" spans="1:27" x14ac:dyDescent="0.2">
      <c r="A39">
        <v>52</v>
      </c>
      <c r="B39" t="s">
        <v>15</v>
      </c>
      <c r="C39">
        <v>2007</v>
      </c>
      <c r="D39">
        <v>10</v>
      </c>
      <c r="E39">
        <v>757</v>
      </c>
      <c r="F39" s="4">
        <v>2721.34</v>
      </c>
      <c r="G39" s="4">
        <v>3197.68</v>
      </c>
      <c r="H39" s="4">
        <v>873.23</v>
      </c>
      <c r="I39">
        <v>9</v>
      </c>
      <c r="J39">
        <v>684</v>
      </c>
      <c r="K39">
        <v>35746</v>
      </c>
      <c r="L39" t="s">
        <v>18</v>
      </c>
      <c r="M39">
        <v>130277</v>
      </c>
      <c r="N39">
        <v>377</v>
      </c>
      <c r="O39" s="4">
        <v>45658.94</v>
      </c>
      <c r="P39" t="s">
        <v>168</v>
      </c>
      <c r="Q39" s="4">
        <f t="shared" si="0"/>
        <v>4.2241479524438574</v>
      </c>
      <c r="R39" s="4">
        <f t="shared" si="1"/>
        <v>355.29777777777775</v>
      </c>
      <c r="S39" s="4">
        <f t="shared" si="2"/>
        <v>4.6749707602339177</v>
      </c>
      <c r="T39" s="4">
        <f t="shared" si="3"/>
        <v>3.504835000627311</v>
      </c>
      <c r="U39" s="4">
        <f t="shared" si="4"/>
        <v>3.4347828052487945</v>
      </c>
      <c r="V39" s="3">
        <f t="shared" si="5"/>
        <v>0.95424250943932487</v>
      </c>
      <c r="W39" s="3">
        <f t="shared" si="5"/>
        <v>2.8350561017201161</v>
      </c>
      <c r="X39" s="3">
        <f t="shared" si="6"/>
        <v>0.62573912112723817</v>
      </c>
      <c r="Y39" s="3">
        <f t="shared" si="6"/>
        <v>2.5505924911879858</v>
      </c>
      <c r="Z39" s="3">
        <f t="shared" si="6"/>
        <v>0.66977889890719455</v>
      </c>
      <c r="AA39" s="2">
        <f t="shared" si="7"/>
        <v>39356</v>
      </c>
    </row>
    <row r="40" spans="1:27" x14ac:dyDescent="0.2">
      <c r="A40">
        <v>57</v>
      </c>
      <c r="B40" t="s">
        <v>15</v>
      </c>
      <c r="C40">
        <v>2007</v>
      </c>
      <c r="D40">
        <v>6</v>
      </c>
      <c r="E40">
        <v>226</v>
      </c>
      <c r="F40" s="4">
        <v>924.5</v>
      </c>
      <c r="G40" s="4">
        <v>1086.4100000000001</v>
      </c>
      <c r="H40" s="4">
        <v>518.76</v>
      </c>
      <c r="I40">
        <v>6</v>
      </c>
      <c r="J40">
        <v>406</v>
      </c>
      <c r="K40">
        <v>21880</v>
      </c>
      <c r="L40" t="s">
        <v>18</v>
      </c>
      <c r="M40">
        <v>47406</v>
      </c>
      <c r="N40">
        <v>204.2</v>
      </c>
      <c r="O40" s="4">
        <v>26671.59</v>
      </c>
      <c r="P40" t="s">
        <v>168</v>
      </c>
      <c r="Q40" s="4">
        <f t="shared" si="0"/>
        <v>4.8071238938053105</v>
      </c>
      <c r="R40" s="4">
        <f t="shared" si="1"/>
        <v>181.06833333333336</v>
      </c>
      <c r="S40" s="4">
        <f t="shared" si="2"/>
        <v>2.6758866995073896</v>
      </c>
      <c r="T40" s="4">
        <f t="shared" si="3"/>
        <v>3.0359937544740108</v>
      </c>
      <c r="U40" s="4">
        <f t="shared" si="4"/>
        <v>2.965906915495192</v>
      </c>
      <c r="V40" s="3">
        <f t="shared" si="5"/>
        <v>0.77815125038364363</v>
      </c>
      <c r="W40" s="3">
        <f t="shared" si="5"/>
        <v>2.6085260335771943</v>
      </c>
      <c r="X40" s="3">
        <f t="shared" si="6"/>
        <v>0.68188531532660968</v>
      </c>
      <c r="Y40" s="3">
        <f t="shared" si="6"/>
        <v>2.2578425040903669</v>
      </c>
      <c r="Z40" s="3">
        <f t="shared" si="6"/>
        <v>0.42746772089681651</v>
      </c>
      <c r="AA40" s="2">
        <f t="shared" si="7"/>
        <v>39234</v>
      </c>
    </row>
    <row r="41" spans="1:27" x14ac:dyDescent="0.2">
      <c r="A41">
        <v>57</v>
      </c>
      <c r="B41" t="s">
        <v>15</v>
      </c>
      <c r="C41">
        <v>2007</v>
      </c>
      <c r="D41">
        <v>4</v>
      </c>
      <c r="E41">
        <v>99</v>
      </c>
      <c r="F41" s="4">
        <v>365.88</v>
      </c>
      <c r="G41" s="4">
        <v>429.95</v>
      </c>
      <c r="H41" s="4">
        <v>154.97999999999999</v>
      </c>
      <c r="I41">
        <v>6</v>
      </c>
      <c r="J41">
        <v>406</v>
      </c>
      <c r="K41">
        <v>21880</v>
      </c>
      <c r="L41" t="s">
        <v>18</v>
      </c>
      <c r="M41">
        <v>47406</v>
      </c>
      <c r="N41">
        <v>204.2</v>
      </c>
      <c r="O41" s="4">
        <v>26671.59</v>
      </c>
      <c r="P41" t="s">
        <v>168</v>
      </c>
      <c r="Q41" s="4">
        <f t="shared" si="0"/>
        <v>4.3429292929292931</v>
      </c>
      <c r="R41" s="4">
        <f t="shared" si="1"/>
        <v>71.658333333333331</v>
      </c>
      <c r="S41" s="4">
        <f t="shared" si="2"/>
        <v>1.0589901477832513</v>
      </c>
      <c r="T41" s="4">
        <f t="shared" si="3"/>
        <v>2.6334179532849888</v>
      </c>
      <c r="U41" s="4">
        <f t="shared" si="4"/>
        <v>2.5633386704130054</v>
      </c>
      <c r="V41" s="3">
        <f t="shared" si="5"/>
        <v>0.77815125038364363</v>
      </c>
      <c r="W41" s="3">
        <f t="shared" si="5"/>
        <v>2.6085260335771943</v>
      </c>
      <c r="X41" s="3">
        <f t="shared" si="6"/>
        <v>0.63778275868743894</v>
      </c>
      <c r="Y41" s="3">
        <f t="shared" si="6"/>
        <v>1.8552667029013452</v>
      </c>
      <c r="Z41" s="3">
        <f t="shared" si="6"/>
        <v>2.4891919707794769E-2</v>
      </c>
      <c r="AA41" s="2">
        <f t="shared" si="7"/>
        <v>39173</v>
      </c>
    </row>
    <row r="42" spans="1:27" x14ac:dyDescent="0.2">
      <c r="A42">
        <v>57</v>
      </c>
      <c r="B42" t="s">
        <v>15</v>
      </c>
      <c r="C42">
        <v>2007</v>
      </c>
      <c r="D42">
        <v>5</v>
      </c>
      <c r="E42">
        <v>188</v>
      </c>
      <c r="F42" s="4">
        <v>690.43</v>
      </c>
      <c r="G42" s="4">
        <v>811.4</v>
      </c>
      <c r="H42" s="4">
        <v>349.35</v>
      </c>
      <c r="I42">
        <v>6</v>
      </c>
      <c r="J42">
        <v>406</v>
      </c>
      <c r="K42">
        <v>21880</v>
      </c>
      <c r="L42" t="s">
        <v>18</v>
      </c>
      <c r="M42">
        <v>47406</v>
      </c>
      <c r="N42">
        <v>204.2</v>
      </c>
      <c r="O42" s="4">
        <v>26671.59</v>
      </c>
      <c r="P42" t="s">
        <v>168</v>
      </c>
      <c r="Q42" s="4">
        <f t="shared" si="0"/>
        <v>4.3159574468085102</v>
      </c>
      <c r="R42" s="4">
        <f t="shared" si="1"/>
        <v>135.23333333333332</v>
      </c>
      <c r="S42" s="4">
        <f t="shared" si="2"/>
        <v>1.9985221674876847</v>
      </c>
      <c r="T42" s="4">
        <f t="shared" si="3"/>
        <v>2.9092350033683072</v>
      </c>
      <c r="U42" s="4">
        <f t="shared" si="4"/>
        <v>2.839119653725974</v>
      </c>
      <c r="V42" s="3">
        <f t="shared" si="5"/>
        <v>0.77815125038364363</v>
      </c>
      <c r="W42" s="3">
        <f t="shared" si="5"/>
        <v>2.6085260335771943</v>
      </c>
      <c r="X42" s="3">
        <f t="shared" si="6"/>
        <v>0.63507715410462751</v>
      </c>
      <c r="Y42" s="3">
        <f t="shared" si="6"/>
        <v>2.1310837529846638</v>
      </c>
      <c r="Z42" s="3">
        <f t="shared" si="6"/>
        <v>0.30070896979111328</v>
      </c>
      <c r="AA42" s="2">
        <f t="shared" si="7"/>
        <v>39203</v>
      </c>
    </row>
    <row r="43" spans="1:27" x14ac:dyDescent="0.2">
      <c r="A43">
        <v>57</v>
      </c>
      <c r="B43" t="s">
        <v>15</v>
      </c>
      <c r="C43">
        <v>2007</v>
      </c>
      <c r="D43">
        <v>1</v>
      </c>
      <c r="E43">
        <v>88</v>
      </c>
      <c r="F43" s="4">
        <v>328.14</v>
      </c>
      <c r="G43" s="4">
        <v>385.6</v>
      </c>
      <c r="H43" s="4">
        <v>159.05000000000001</v>
      </c>
      <c r="I43">
        <v>6</v>
      </c>
      <c r="J43">
        <v>406</v>
      </c>
      <c r="K43">
        <v>21880</v>
      </c>
      <c r="L43" t="s">
        <v>18</v>
      </c>
      <c r="M43">
        <v>47406</v>
      </c>
      <c r="N43">
        <v>204.2</v>
      </c>
      <c r="O43" s="4">
        <v>26671.59</v>
      </c>
      <c r="P43" t="s">
        <v>168</v>
      </c>
      <c r="Q43" s="4">
        <f t="shared" si="0"/>
        <v>4.3818181818181818</v>
      </c>
      <c r="R43" s="4">
        <f t="shared" si="1"/>
        <v>64.266666666666666</v>
      </c>
      <c r="S43" s="4">
        <f t="shared" si="2"/>
        <v>0.94975369458128089</v>
      </c>
      <c r="T43" s="4">
        <f t="shared" si="3"/>
        <v>2.5861370252307934</v>
      </c>
      <c r="U43" s="4">
        <f t="shared" si="4"/>
        <v>2.5160591737582823</v>
      </c>
      <c r="V43" s="3">
        <f t="shared" si="5"/>
        <v>0.77815125038364363</v>
      </c>
      <c r="W43" s="3">
        <f t="shared" si="5"/>
        <v>2.6085260335771943</v>
      </c>
      <c r="X43" s="3">
        <f t="shared" si="6"/>
        <v>0.64165435308062457</v>
      </c>
      <c r="Y43" s="3">
        <f t="shared" si="6"/>
        <v>1.8079857748471495</v>
      </c>
      <c r="Z43" s="3">
        <f t="shared" si="6"/>
        <v>-2.2389008346400899E-2</v>
      </c>
      <c r="AA43" s="2">
        <f t="shared" si="7"/>
        <v>39083</v>
      </c>
    </row>
    <row r="44" spans="1:27" x14ac:dyDescent="0.2">
      <c r="A44">
        <v>57</v>
      </c>
      <c r="B44" t="s">
        <v>15</v>
      </c>
      <c r="C44">
        <v>2007</v>
      </c>
      <c r="D44">
        <v>2</v>
      </c>
      <c r="E44">
        <v>89</v>
      </c>
      <c r="F44" s="4">
        <v>325.23</v>
      </c>
      <c r="G44" s="4">
        <v>382.11</v>
      </c>
      <c r="H44" s="4">
        <v>215.02</v>
      </c>
      <c r="I44">
        <v>6</v>
      </c>
      <c r="J44">
        <v>406</v>
      </c>
      <c r="K44">
        <v>21880</v>
      </c>
      <c r="L44" t="s">
        <v>18</v>
      </c>
      <c r="M44">
        <v>47406</v>
      </c>
      <c r="N44">
        <v>204.2</v>
      </c>
      <c r="O44" s="4">
        <v>26671.59</v>
      </c>
      <c r="P44" t="s">
        <v>168</v>
      </c>
      <c r="Q44" s="4">
        <f t="shared" si="0"/>
        <v>4.2933707865168538</v>
      </c>
      <c r="R44" s="4">
        <f t="shared" si="1"/>
        <v>63.685000000000002</v>
      </c>
      <c r="S44" s="4">
        <f t="shared" si="2"/>
        <v>0.94115763546798037</v>
      </c>
      <c r="T44" s="4">
        <f t="shared" si="3"/>
        <v>2.5821884035297855</v>
      </c>
      <c r="U44" s="4">
        <f t="shared" si="4"/>
        <v>2.5121905991407667</v>
      </c>
      <c r="V44" s="3">
        <f t="shared" si="5"/>
        <v>0.77815125038364363</v>
      </c>
      <c r="W44" s="3">
        <f t="shared" si="5"/>
        <v>2.6085260335771943</v>
      </c>
      <c r="X44" s="3">
        <f t="shared" si="6"/>
        <v>0.63279839688487283</v>
      </c>
      <c r="Y44" s="3">
        <f t="shared" si="6"/>
        <v>1.8040371531461421</v>
      </c>
      <c r="Z44" s="3">
        <f t="shared" si="6"/>
        <v>-2.6337630047408449E-2</v>
      </c>
      <c r="AA44" s="2">
        <f t="shared" si="7"/>
        <v>39114</v>
      </c>
    </row>
    <row r="45" spans="1:27" x14ac:dyDescent="0.2">
      <c r="A45">
        <v>57</v>
      </c>
      <c r="B45" t="s">
        <v>15</v>
      </c>
      <c r="C45">
        <v>2007</v>
      </c>
      <c r="D45">
        <v>3</v>
      </c>
      <c r="E45">
        <v>111</v>
      </c>
      <c r="F45" s="4">
        <v>440.39</v>
      </c>
      <c r="G45" s="4">
        <v>517.52</v>
      </c>
      <c r="H45" s="4">
        <v>224.73</v>
      </c>
      <c r="I45">
        <v>6</v>
      </c>
      <c r="J45">
        <v>406</v>
      </c>
      <c r="K45">
        <v>21880</v>
      </c>
      <c r="L45" t="s">
        <v>18</v>
      </c>
      <c r="M45">
        <v>47406</v>
      </c>
      <c r="N45">
        <v>204.2</v>
      </c>
      <c r="O45" s="4">
        <v>26671.59</v>
      </c>
      <c r="P45" t="s">
        <v>168</v>
      </c>
      <c r="Q45" s="4">
        <f t="shared" si="0"/>
        <v>4.6623423423423418</v>
      </c>
      <c r="R45" s="4">
        <f t="shared" si="1"/>
        <v>86.25333333333333</v>
      </c>
      <c r="S45" s="4">
        <f t="shared" si="2"/>
        <v>1.274679802955665</v>
      </c>
      <c r="T45" s="4">
        <f t="shared" si="3"/>
        <v>2.7139271381324317</v>
      </c>
      <c r="U45" s="4">
        <f t="shared" si="4"/>
        <v>2.6438374488234957</v>
      </c>
      <c r="V45" s="3">
        <f t="shared" si="5"/>
        <v>0.77815125038364363</v>
      </c>
      <c r="W45" s="3">
        <f t="shared" si="5"/>
        <v>2.6085260335771943</v>
      </c>
      <c r="X45" s="3">
        <f t="shared" si="6"/>
        <v>0.66860415934577444</v>
      </c>
      <c r="Y45" s="3">
        <f t="shared" si="6"/>
        <v>1.9357758877487883</v>
      </c>
      <c r="Z45" s="3">
        <f t="shared" si="6"/>
        <v>0.10540110455523777</v>
      </c>
      <c r="AA45" s="2">
        <f t="shared" si="7"/>
        <v>39142</v>
      </c>
    </row>
    <row r="46" spans="1:27" x14ac:dyDescent="0.2">
      <c r="A46">
        <v>57</v>
      </c>
      <c r="B46" t="s">
        <v>15</v>
      </c>
      <c r="C46">
        <v>2007</v>
      </c>
      <c r="D46">
        <v>8</v>
      </c>
      <c r="E46">
        <v>208</v>
      </c>
      <c r="F46" s="4">
        <v>866.62</v>
      </c>
      <c r="G46" s="4">
        <v>1018.28</v>
      </c>
      <c r="H46" s="4">
        <v>419.07</v>
      </c>
      <c r="I46">
        <v>6</v>
      </c>
      <c r="J46">
        <v>406</v>
      </c>
      <c r="K46">
        <v>21880</v>
      </c>
      <c r="L46" t="s">
        <v>18</v>
      </c>
      <c r="M46">
        <v>47406</v>
      </c>
      <c r="N46">
        <v>204.2</v>
      </c>
      <c r="O46" s="4">
        <v>26671.59</v>
      </c>
      <c r="P46" t="s">
        <v>168</v>
      </c>
      <c r="Q46" s="4">
        <f t="shared" si="0"/>
        <v>4.8955769230769226</v>
      </c>
      <c r="R46" s="4">
        <f t="shared" si="1"/>
        <v>169.71333333333334</v>
      </c>
      <c r="S46" s="4">
        <f t="shared" si="2"/>
        <v>2.5080788177339901</v>
      </c>
      <c r="T46" s="4">
        <f t="shared" si="3"/>
        <v>3.0078672138894187</v>
      </c>
      <c r="U46" s="4">
        <f t="shared" si="4"/>
        <v>2.9378287075340475</v>
      </c>
      <c r="V46" s="3">
        <f t="shared" si="5"/>
        <v>0.77815125038364363</v>
      </c>
      <c r="W46" s="3">
        <f t="shared" si="5"/>
        <v>2.6085260335771943</v>
      </c>
      <c r="X46" s="3">
        <f t="shared" si="6"/>
        <v>0.68980387892665707</v>
      </c>
      <c r="Y46" s="3">
        <f t="shared" si="6"/>
        <v>2.2297159635057748</v>
      </c>
      <c r="Z46" s="3">
        <f t="shared" si="6"/>
        <v>0.39934118031222449</v>
      </c>
      <c r="AA46" s="2">
        <f t="shared" si="7"/>
        <v>39295</v>
      </c>
    </row>
    <row r="47" spans="1:27" x14ac:dyDescent="0.2">
      <c r="A47">
        <v>57</v>
      </c>
      <c r="B47" t="s">
        <v>15</v>
      </c>
      <c r="C47">
        <v>2007</v>
      </c>
      <c r="D47">
        <v>9</v>
      </c>
      <c r="E47">
        <v>309</v>
      </c>
      <c r="F47" s="4">
        <v>1188.58</v>
      </c>
      <c r="G47" s="4">
        <v>1396.6</v>
      </c>
      <c r="H47" s="4">
        <v>593.11</v>
      </c>
      <c r="I47">
        <v>6</v>
      </c>
      <c r="J47">
        <v>406</v>
      </c>
      <c r="K47">
        <v>21880</v>
      </c>
      <c r="L47" t="s">
        <v>18</v>
      </c>
      <c r="M47">
        <v>47406</v>
      </c>
      <c r="N47">
        <v>204.2</v>
      </c>
      <c r="O47" s="4">
        <v>26671.59</v>
      </c>
      <c r="P47" t="s">
        <v>168</v>
      </c>
      <c r="Q47" s="4">
        <f t="shared" si="0"/>
        <v>4.5197411003236239</v>
      </c>
      <c r="R47" s="4">
        <f t="shared" si="1"/>
        <v>232.76666666666665</v>
      </c>
      <c r="S47" s="4">
        <f t="shared" si="2"/>
        <v>3.4399014778325121</v>
      </c>
      <c r="T47" s="4">
        <f t="shared" si="3"/>
        <v>3.1450720377049977</v>
      </c>
      <c r="U47" s="4">
        <f t="shared" si="4"/>
        <v>3.0750284181965339</v>
      </c>
      <c r="V47" s="3">
        <f t="shared" si="5"/>
        <v>0.77815125038364363</v>
      </c>
      <c r="W47" s="3">
        <f t="shared" si="5"/>
        <v>2.6085260335771943</v>
      </c>
      <c r="X47" s="3">
        <f t="shared" si="6"/>
        <v>0.65511355828016304</v>
      </c>
      <c r="Y47" s="3">
        <f t="shared" si="6"/>
        <v>2.3669207873213542</v>
      </c>
      <c r="Z47" s="3">
        <f t="shared" si="6"/>
        <v>0.53654600412780362</v>
      </c>
      <c r="AA47" s="2">
        <f t="shared" si="7"/>
        <v>39326</v>
      </c>
    </row>
    <row r="48" spans="1:27" x14ac:dyDescent="0.2">
      <c r="A48">
        <v>57</v>
      </c>
      <c r="B48" t="s">
        <v>15</v>
      </c>
      <c r="C48">
        <v>2007</v>
      </c>
      <c r="D48">
        <v>10</v>
      </c>
      <c r="E48">
        <v>599</v>
      </c>
      <c r="F48" s="4">
        <v>2209.66</v>
      </c>
      <c r="G48" s="4">
        <v>2596.44</v>
      </c>
      <c r="H48" s="4">
        <v>1025.27</v>
      </c>
      <c r="I48">
        <v>6</v>
      </c>
      <c r="J48">
        <v>406</v>
      </c>
      <c r="K48">
        <v>21880</v>
      </c>
      <c r="L48" t="s">
        <v>18</v>
      </c>
      <c r="M48">
        <v>47406</v>
      </c>
      <c r="N48">
        <v>204.2</v>
      </c>
      <c r="O48" s="4">
        <v>26671.59</v>
      </c>
      <c r="P48" t="s">
        <v>168</v>
      </c>
      <c r="Q48" s="4">
        <f t="shared" si="0"/>
        <v>4.3346243739565944</v>
      </c>
      <c r="R48" s="4">
        <f t="shared" si="1"/>
        <v>432.74</v>
      </c>
      <c r="S48" s="4">
        <f t="shared" si="2"/>
        <v>6.3951724137931034</v>
      </c>
      <c r="T48" s="4">
        <f t="shared" si="3"/>
        <v>3.4143782911251868</v>
      </c>
      <c r="U48" s="4">
        <f t="shared" si="4"/>
        <v>3.3443254540093266</v>
      </c>
      <c r="V48" s="3">
        <f t="shared" si="5"/>
        <v>0.77815125038364363</v>
      </c>
      <c r="W48" s="3">
        <f t="shared" si="5"/>
        <v>2.6085260335771943</v>
      </c>
      <c r="X48" s="3">
        <f t="shared" si="6"/>
        <v>0.63695146873587527</v>
      </c>
      <c r="Y48" s="3">
        <f t="shared" si="6"/>
        <v>2.6362270407415429</v>
      </c>
      <c r="Z48" s="3">
        <f t="shared" si="6"/>
        <v>0.8058522575479925</v>
      </c>
      <c r="AA48" s="2">
        <f t="shared" si="7"/>
        <v>39356</v>
      </c>
    </row>
    <row r="49" spans="1:27" x14ac:dyDescent="0.2">
      <c r="A49">
        <v>57</v>
      </c>
      <c r="B49" t="s">
        <v>15</v>
      </c>
      <c r="C49">
        <v>2007</v>
      </c>
      <c r="D49">
        <v>7</v>
      </c>
      <c r="E49">
        <v>152</v>
      </c>
      <c r="F49" s="4">
        <v>585.55999999999995</v>
      </c>
      <c r="G49" s="4">
        <v>688.03</v>
      </c>
      <c r="H49" s="4">
        <v>414.11</v>
      </c>
      <c r="I49">
        <v>6</v>
      </c>
      <c r="J49">
        <v>406</v>
      </c>
      <c r="K49">
        <v>21880</v>
      </c>
      <c r="L49" t="s">
        <v>18</v>
      </c>
      <c r="M49">
        <v>47406</v>
      </c>
      <c r="N49">
        <v>204.2</v>
      </c>
      <c r="O49" s="4">
        <v>26671.59</v>
      </c>
      <c r="P49" t="s">
        <v>168</v>
      </c>
      <c r="Q49" s="4">
        <f t="shared" si="0"/>
        <v>4.5265131578947368</v>
      </c>
      <c r="R49" s="4">
        <f t="shared" si="1"/>
        <v>114.67166666666667</v>
      </c>
      <c r="S49" s="4">
        <f t="shared" si="2"/>
        <v>1.694655172413793</v>
      </c>
      <c r="T49" s="4">
        <f t="shared" si="3"/>
        <v>2.8376073750820323</v>
      </c>
      <c r="U49" s="4">
        <f t="shared" si="4"/>
        <v>2.7675714021135156</v>
      </c>
      <c r="V49" s="3">
        <f t="shared" si="5"/>
        <v>0.77815125038364363</v>
      </c>
      <c r="W49" s="3">
        <f t="shared" si="5"/>
        <v>2.6085260335771943</v>
      </c>
      <c r="X49" s="3">
        <f t="shared" si="6"/>
        <v>0.6557637871372598</v>
      </c>
      <c r="Y49" s="3">
        <f t="shared" si="6"/>
        <v>2.0594561246983889</v>
      </c>
      <c r="Z49" s="3">
        <f t="shared" si="6"/>
        <v>0.22908134150483819</v>
      </c>
      <c r="AA49" s="2">
        <f t="shared" si="7"/>
        <v>39264</v>
      </c>
    </row>
    <row r="50" spans="1:27" x14ac:dyDescent="0.2">
      <c r="A50">
        <v>57</v>
      </c>
      <c r="B50" t="s">
        <v>15</v>
      </c>
      <c r="C50">
        <v>2007</v>
      </c>
      <c r="D50">
        <v>12</v>
      </c>
      <c r="E50">
        <v>226</v>
      </c>
      <c r="F50" s="4">
        <v>903.18</v>
      </c>
      <c r="G50" s="4">
        <v>1061.27</v>
      </c>
      <c r="H50" s="4">
        <v>363.09</v>
      </c>
      <c r="I50">
        <v>6</v>
      </c>
      <c r="J50">
        <v>406</v>
      </c>
      <c r="K50">
        <v>21880</v>
      </c>
      <c r="L50" t="s">
        <v>18</v>
      </c>
      <c r="M50">
        <v>47406</v>
      </c>
      <c r="N50">
        <v>204.2</v>
      </c>
      <c r="O50" s="4">
        <v>26671.59</v>
      </c>
      <c r="P50" t="s">
        <v>168</v>
      </c>
      <c r="Q50" s="4">
        <f t="shared" si="0"/>
        <v>4.695884955752212</v>
      </c>
      <c r="R50" s="4">
        <f t="shared" si="1"/>
        <v>176.87833333333333</v>
      </c>
      <c r="S50" s="4">
        <f t="shared" si="2"/>
        <v>2.6139655172413794</v>
      </c>
      <c r="T50" s="4">
        <f t="shared" si="3"/>
        <v>3.0258258877587636</v>
      </c>
      <c r="U50" s="4">
        <f t="shared" si="4"/>
        <v>2.9557743120149986</v>
      </c>
      <c r="V50" s="3">
        <f t="shared" si="5"/>
        <v>0.77815125038364363</v>
      </c>
      <c r="W50" s="3">
        <f t="shared" si="5"/>
        <v>2.6085260335771943</v>
      </c>
      <c r="X50" s="3">
        <f t="shared" si="6"/>
        <v>0.67171744861136262</v>
      </c>
      <c r="Y50" s="3">
        <f t="shared" si="6"/>
        <v>2.2476746373751202</v>
      </c>
      <c r="Z50" s="3">
        <f t="shared" si="6"/>
        <v>0.41729985418156951</v>
      </c>
      <c r="AA50" s="2">
        <f t="shared" si="7"/>
        <v>39417</v>
      </c>
    </row>
    <row r="51" spans="1:27" x14ac:dyDescent="0.2">
      <c r="A51">
        <v>57</v>
      </c>
      <c r="B51" t="s">
        <v>15</v>
      </c>
      <c r="C51">
        <v>2007</v>
      </c>
      <c r="D51">
        <v>11</v>
      </c>
      <c r="E51">
        <v>408</v>
      </c>
      <c r="F51" s="4">
        <v>1678.96</v>
      </c>
      <c r="G51" s="4">
        <v>1972.9</v>
      </c>
      <c r="H51" s="4">
        <v>699.93</v>
      </c>
      <c r="I51">
        <v>6</v>
      </c>
      <c r="J51">
        <v>406</v>
      </c>
      <c r="K51">
        <v>21880</v>
      </c>
      <c r="L51" t="s">
        <v>18</v>
      </c>
      <c r="M51">
        <v>47406</v>
      </c>
      <c r="N51">
        <v>204.2</v>
      </c>
      <c r="O51" s="4">
        <v>26671.59</v>
      </c>
      <c r="P51" t="s">
        <v>168</v>
      </c>
      <c r="Q51" s="4">
        <f t="shared" si="0"/>
        <v>4.8355392156862749</v>
      </c>
      <c r="R51" s="4">
        <f t="shared" si="1"/>
        <v>328.81666666666666</v>
      </c>
      <c r="S51" s="4">
        <f t="shared" si="2"/>
        <v>4.8593596059113304</v>
      </c>
      <c r="T51" s="4">
        <f t="shared" si="3"/>
        <v>3.2951050728098084</v>
      </c>
      <c r="U51" s="4">
        <f t="shared" si="4"/>
        <v>3.2250403495113606</v>
      </c>
      <c r="V51" s="3">
        <f t="shared" si="5"/>
        <v>0.77815125038364363</v>
      </c>
      <c r="W51" s="3">
        <f t="shared" si="5"/>
        <v>2.6085260335771943</v>
      </c>
      <c r="X51" s="3">
        <f t="shared" si="6"/>
        <v>0.68444490971992822</v>
      </c>
      <c r="Y51" s="3">
        <f t="shared" si="6"/>
        <v>2.5169538224261645</v>
      </c>
      <c r="Z51" s="3">
        <f t="shared" si="6"/>
        <v>0.6865790392326141</v>
      </c>
      <c r="AA51" s="2">
        <f t="shared" si="7"/>
        <v>39387</v>
      </c>
    </row>
    <row r="52" spans="1:27" x14ac:dyDescent="0.2">
      <c r="A52">
        <v>74</v>
      </c>
      <c r="B52" t="s">
        <v>15</v>
      </c>
      <c r="C52">
        <v>2007</v>
      </c>
      <c r="D52">
        <v>6</v>
      </c>
      <c r="E52">
        <v>293</v>
      </c>
      <c r="F52" s="4">
        <v>1179.21</v>
      </c>
      <c r="G52" s="4">
        <v>1385.59</v>
      </c>
      <c r="H52" s="4">
        <v>452.14</v>
      </c>
      <c r="I52">
        <v>5</v>
      </c>
      <c r="J52">
        <v>400</v>
      </c>
      <c r="K52">
        <v>21687</v>
      </c>
      <c r="L52" t="s">
        <v>18</v>
      </c>
      <c r="M52">
        <v>63846</v>
      </c>
      <c r="N52">
        <v>265.2</v>
      </c>
      <c r="O52" s="4">
        <v>32015.41</v>
      </c>
      <c r="P52" t="s">
        <v>168</v>
      </c>
      <c r="Q52" s="4">
        <f t="shared" si="0"/>
        <v>4.7289761092150169</v>
      </c>
      <c r="R52" s="4">
        <f t="shared" si="1"/>
        <v>277.11799999999999</v>
      </c>
      <c r="S52" s="4">
        <f t="shared" si="2"/>
        <v>3.4639749999999996</v>
      </c>
      <c r="T52" s="4">
        <f t="shared" si="3"/>
        <v>3.1416347403195686</v>
      </c>
      <c r="U52" s="4">
        <f t="shared" si="4"/>
        <v>3.0715911534579923</v>
      </c>
      <c r="V52" s="3">
        <f t="shared" si="5"/>
        <v>0.69897000433601886</v>
      </c>
      <c r="W52" s="3">
        <f t="shared" si="5"/>
        <v>2.6020599913279625</v>
      </c>
      <c r="X52" s="3">
        <f t="shared" si="6"/>
        <v>0.67476711996545902</v>
      </c>
      <c r="Y52" s="3">
        <f t="shared" si="6"/>
        <v>2.4426647359835498</v>
      </c>
      <c r="Z52" s="3">
        <f t="shared" si="6"/>
        <v>0.53957474899160607</v>
      </c>
      <c r="AA52" s="2">
        <f t="shared" si="7"/>
        <v>39234</v>
      </c>
    </row>
    <row r="53" spans="1:27" x14ac:dyDescent="0.2">
      <c r="A53">
        <v>74</v>
      </c>
      <c r="B53" t="s">
        <v>15</v>
      </c>
      <c r="C53">
        <v>2007</v>
      </c>
      <c r="D53">
        <v>7</v>
      </c>
      <c r="E53">
        <v>191</v>
      </c>
      <c r="F53" s="4">
        <v>764.62</v>
      </c>
      <c r="G53" s="4">
        <v>898.47</v>
      </c>
      <c r="H53" s="4">
        <v>370.93</v>
      </c>
      <c r="I53">
        <v>5</v>
      </c>
      <c r="J53">
        <v>400</v>
      </c>
      <c r="K53">
        <v>21687</v>
      </c>
      <c r="L53" t="s">
        <v>18</v>
      </c>
      <c r="M53">
        <v>63846</v>
      </c>
      <c r="N53">
        <v>265.2</v>
      </c>
      <c r="O53" s="4">
        <v>32015.41</v>
      </c>
      <c r="P53" t="s">
        <v>168</v>
      </c>
      <c r="Q53" s="4">
        <f t="shared" si="0"/>
        <v>4.7040314136125652</v>
      </c>
      <c r="R53" s="4">
        <f t="shared" si="1"/>
        <v>179.69400000000002</v>
      </c>
      <c r="S53" s="4">
        <f t="shared" si="2"/>
        <v>2.246175</v>
      </c>
      <c r="T53" s="4">
        <f t="shared" si="3"/>
        <v>2.9535035805524252</v>
      </c>
      <c r="U53" s="4">
        <f t="shared" si="4"/>
        <v>2.8834456535784314</v>
      </c>
      <c r="V53" s="3">
        <f t="shared" si="5"/>
        <v>0.69897000433601886</v>
      </c>
      <c r="W53" s="3">
        <f t="shared" si="5"/>
        <v>2.6020599913279625</v>
      </c>
      <c r="X53" s="3">
        <f t="shared" si="6"/>
        <v>0.67247021330469781</v>
      </c>
      <c r="Y53" s="3">
        <f t="shared" si="6"/>
        <v>2.2545335762164065</v>
      </c>
      <c r="Z53" s="3">
        <f t="shared" si="6"/>
        <v>0.35144358922446295</v>
      </c>
      <c r="AA53" s="2">
        <f t="shared" si="7"/>
        <v>39264</v>
      </c>
    </row>
    <row r="54" spans="1:27" x14ac:dyDescent="0.2">
      <c r="A54">
        <v>74</v>
      </c>
      <c r="B54" t="s">
        <v>15</v>
      </c>
      <c r="C54">
        <v>2007</v>
      </c>
      <c r="D54">
        <v>5</v>
      </c>
      <c r="E54">
        <v>270</v>
      </c>
      <c r="F54" s="4">
        <v>1162.3499999999999</v>
      </c>
      <c r="G54" s="4">
        <v>1365.86</v>
      </c>
      <c r="H54" s="4">
        <v>369.06</v>
      </c>
      <c r="I54">
        <v>5</v>
      </c>
      <c r="J54">
        <v>400</v>
      </c>
      <c r="K54">
        <v>21687</v>
      </c>
      <c r="L54" t="s">
        <v>18</v>
      </c>
      <c r="M54">
        <v>63846</v>
      </c>
      <c r="N54">
        <v>265.2</v>
      </c>
      <c r="O54" s="4">
        <v>32015.41</v>
      </c>
      <c r="P54" t="s">
        <v>168</v>
      </c>
      <c r="Q54" s="4">
        <f t="shared" si="0"/>
        <v>5.0587407407407401</v>
      </c>
      <c r="R54" s="4">
        <f t="shared" si="1"/>
        <v>273.17199999999997</v>
      </c>
      <c r="S54" s="4">
        <f t="shared" si="2"/>
        <v>3.41465</v>
      </c>
      <c r="T54" s="4">
        <f t="shared" si="3"/>
        <v>3.1354061866490213</v>
      </c>
      <c r="U54" s="4">
        <f t="shared" si="4"/>
        <v>3.0653369199486606</v>
      </c>
      <c r="V54" s="3">
        <f t="shared" si="5"/>
        <v>0.69897000433601886</v>
      </c>
      <c r="W54" s="3">
        <f t="shared" si="5"/>
        <v>2.6020599913279625</v>
      </c>
      <c r="X54" s="3">
        <f t="shared" si="6"/>
        <v>0.70404242249003413</v>
      </c>
      <c r="Y54" s="3">
        <f t="shared" si="6"/>
        <v>2.4364361823130025</v>
      </c>
      <c r="Z54" s="3">
        <f t="shared" si="6"/>
        <v>0.53334619532105909</v>
      </c>
      <c r="AA54" s="2">
        <f t="shared" si="7"/>
        <v>39203</v>
      </c>
    </row>
    <row r="55" spans="1:27" x14ac:dyDescent="0.2">
      <c r="A55">
        <v>74</v>
      </c>
      <c r="B55" t="s">
        <v>15</v>
      </c>
      <c r="C55">
        <v>2007</v>
      </c>
      <c r="D55">
        <v>1</v>
      </c>
      <c r="E55">
        <v>96</v>
      </c>
      <c r="F55" s="4">
        <v>406.72</v>
      </c>
      <c r="G55" s="4">
        <v>477.97</v>
      </c>
      <c r="H55" s="4">
        <v>197.64</v>
      </c>
      <c r="I55">
        <v>5</v>
      </c>
      <c r="J55">
        <v>400</v>
      </c>
      <c r="K55">
        <v>21687</v>
      </c>
      <c r="L55" t="s">
        <v>18</v>
      </c>
      <c r="M55">
        <v>63846</v>
      </c>
      <c r="N55">
        <v>265.2</v>
      </c>
      <c r="O55" s="4">
        <v>32015.41</v>
      </c>
      <c r="P55" t="s">
        <v>168</v>
      </c>
      <c r="Q55" s="4">
        <f t="shared" si="0"/>
        <v>4.9788541666666672</v>
      </c>
      <c r="R55" s="4">
        <f t="shared" si="1"/>
        <v>95.594000000000008</v>
      </c>
      <c r="S55" s="4">
        <f t="shared" si="2"/>
        <v>1.194925</v>
      </c>
      <c r="T55" s="4">
        <f t="shared" si="3"/>
        <v>2.6794006387808871</v>
      </c>
      <c r="U55" s="4">
        <f t="shared" si="4"/>
        <v>2.6092955288739144</v>
      </c>
      <c r="V55" s="3">
        <f t="shared" si="5"/>
        <v>0.69897000433601886</v>
      </c>
      <c r="W55" s="3">
        <f t="shared" si="5"/>
        <v>2.6020599913279625</v>
      </c>
      <c r="X55" s="3">
        <f t="shared" si="6"/>
        <v>0.69712940574131865</v>
      </c>
      <c r="Y55" s="3">
        <f t="shared" si="6"/>
        <v>1.9804306344448683</v>
      </c>
      <c r="Z55" s="3">
        <f t="shared" si="6"/>
        <v>7.7340647452924613E-2</v>
      </c>
      <c r="AA55" s="2">
        <f t="shared" si="7"/>
        <v>39083</v>
      </c>
    </row>
    <row r="56" spans="1:27" x14ac:dyDescent="0.2">
      <c r="A56">
        <v>74</v>
      </c>
      <c r="B56" t="s">
        <v>15</v>
      </c>
      <c r="C56">
        <v>2007</v>
      </c>
      <c r="D56">
        <v>2</v>
      </c>
      <c r="E56">
        <v>86</v>
      </c>
      <c r="F56" s="4">
        <v>325.54000000000002</v>
      </c>
      <c r="G56" s="4">
        <v>382.54</v>
      </c>
      <c r="H56" s="4">
        <v>136.84</v>
      </c>
      <c r="I56">
        <v>5</v>
      </c>
      <c r="J56">
        <v>400</v>
      </c>
      <c r="K56">
        <v>21687</v>
      </c>
      <c r="L56" t="s">
        <v>18</v>
      </c>
      <c r="M56">
        <v>63846</v>
      </c>
      <c r="N56">
        <v>265.2</v>
      </c>
      <c r="O56" s="4">
        <v>32015.41</v>
      </c>
      <c r="P56" t="s">
        <v>168</v>
      </c>
      <c r="Q56" s="4">
        <f t="shared" si="0"/>
        <v>4.4481395348837216</v>
      </c>
      <c r="R56" s="4">
        <f t="shared" si="1"/>
        <v>76.50800000000001</v>
      </c>
      <c r="S56" s="4">
        <f t="shared" si="2"/>
        <v>0.95635000000000003</v>
      </c>
      <c r="T56" s="4">
        <f t="shared" si="3"/>
        <v>2.5826768535314955</v>
      </c>
      <c r="U56" s="4">
        <f t="shared" si="4"/>
        <v>2.5126043591468319</v>
      </c>
      <c r="V56" s="3">
        <f t="shared" si="5"/>
        <v>0.69897000433601886</v>
      </c>
      <c r="W56" s="3">
        <f t="shared" si="5"/>
        <v>2.6020599913279625</v>
      </c>
      <c r="X56" s="3">
        <f t="shared" si="6"/>
        <v>0.64817840228792789</v>
      </c>
      <c r="Y56" s="3">
        <f t="shared" si="6"/>
        <v>1.8837068491954767</v>
      </c>
      <c r="Z56" s="3">
        <f t="shared" si="6"/>
        <v>-1.9383137796466818E-2</v>
      </c>
      <c r="AA56" s="2">
        <f t="shared" si="7"/>
        <v>39114</v>
      </c>
    </row>
    <row r="57" spans="1:27" x14ac:dyDescent="0.2">
      <c r="A57">
        <v>74</v>
      </c>
      <c r="B57" t="s">
        <v>15</v>
      </c>
      <c r="C57">
        <v>2007</v>
      </c>
      <c r="D57">
        <v>3</v>
      </c>
      <c r="E57">
        <v>73</v>
      </c>
      <c r="F57" s="4">
        <v>325.16000000000003</v>
      </c>
      <c r="G57" s="4">
        <v>382.07</v>
      </c>
      <c r="H57" s="4">
        <v>198.6</v>
      </c>
      <c r="I57">
        <v>5</v>
      </c>
      <c r="J57">
        <v>400</v>
      </c>
      <c r="K57">
        <v>21687</v>
      </c>
      <c r="L57" t="s">
        <v>18</v>
      </c>
      <c r="M57">
        <v>63846</v>
      </c>
      <c r="N57">
        <v>265.2</v>
      </c>
      <c r="O57" s="4">
        <v>32015.41</v>
      </c>
      <c r="P57" t="s">
        <v>168</v>
      </c>
      <c r="Q57" s="4">
        <f t="shared" si="0"/>
        <v>5.2338356164383564</v>
      </c>
      <c r="R57" s="4">
        <f t="shared" si="1"/>
        <v>76.414000000000001</v>
      </c>
      <c r="S57" s="4">
        <f t="shared" si="2"/>
        <v>0.955175</v>
      </c>
      <c r="T57" s="4">
        <f t="shared" si="3"/>
        <v>2.5821429383794494</v>
      </c>
      <c r="U57" s="4">
        <f t="shared" si="4"/>
        <v>2.5120971148810134</v>
      </c>
      <c r="V57" s="3">
        <f t="shared" si="5"/>
        <v>0.69897000433601886</v>
      </c>
      <c r="W57" s="3">
        <f t="shared" si="5"/>
        <v>2.6020599913279625</v>
      </c>
      <c r="X57" s="3">
        <f t="shared" si="6"/>
        <v>0.71882007825899341</v>
      </c>
      <c r="Y57" s="3">
        <f t="shared" si="6"/>
        <v>1.8831729340434304</v>
      </c>
      <c r="Z57" s="3">
        <f t="shared" si="6"/>
        <v>-1.9917052948513057E-2</v>
      </c>
      <c r="AA57" s="2">
        <f t="shared" si="7"/>
        <v>39142</v>
      </c>
    </row>
    <row r="58" spans="1:27" x14ac:dyDescent="0.2">
      <c r="A58">
        <v>74</v>
      </c>
      <c r="B58" t="s">
        <v>15</v>
      </c>
      <c r="C58">
        <v>2007</v>
      </c>
      <c r="D58">
        <v>4</v>
      </c>
      <c r="E58">
        <v>137</v>
      </c>
      <c r="F58" s="4">
        <v>555.62</v>
      </c>
      <c r="G58" s="4">
        <v>652.88</v>
      </c>
      <c r="H58" s="4">
        <v>315.24</v>
      </c>
      <c r="I58">
        <v>5</v>
      </c>
      <c r="J58">
        <v>400</v>
      </c>
      <c r="K58">
        <v>21687</v>
      </c>
      <c r="L58" t="s">
        <v>18</v>
      </c>
      <c r="M58">
        <v>63846</v>
      </c>
      <c r="N58">
        <v>265.2</v>
      </c>
      <c r="O58" s="4">
        <v>32015.41</v>
      </c>
      <c r="P58" t="s">
        <v>168</v>
      </c>
      <c r="Q58" s="4">
        <f t="shared" si="0"/>
        <v>4.765547445255474</v>
      </c>
      <c r="R58" s="4">
        <f t="shared" si="1"/>
        <v>130.57599999999999</v>
      </c>
      <c r="S58" s="4">
        <f t="shared" si="2"/>
        <v>1.6322000000000001</v>
      </c>
      <c r="T58" s="4">
        <f t="shared" si="3"/>
        <v>2.8148333648478752</v>
      </c>
      <c r="U58" s="4">
        <f t="shared" si="4"/>
        <v>2.7447778701348873</v>
      </c>
      <c r="V58" s="3">
        <f t="shared" si="5"/>
        <v>0.69897000433601886</v>
      </c>
      <c r="W58" s="3">
        <f t="shared" si="5"/>
        <v>2.6020599913279625</v>
      </c>
      <c r="X58" s="3">
        <f t="shared" si="6"/>
        <v>0.67811279769146848</v>
      </c>
      <c r="Y58" s="3">
        <f t="shared" si="6"/>
        <v>2.1158633605118564</v>
      </c>
      <c r="Z58" s="3">
        <f t="shared" si="6"/>
        <v>0.21277337351991291</v>
      </c>
      <c r="AA58" s="2">
        <f t="shared" si="7"/>
        <v>39173</v>
      </c>
    </row>
    <row r="59" spans="1:27" x14ac:dyDescent="0.2">
      <c r="A59">
        <v>74</v>
      </c>
      <c r="B59" t="s">
        <v>15</v>
      </c>
      <c r="C59">
        <v>2007</v>
      </c>
      <c r="D59">
        <v>9</v>
      </c>
      <c r="E59">
        <v>337</v>
      </c>
      <c r="F59" s="4">
        <v>1433.66</v>
      </c>
      <c r="G59" s="4">
        <v>1684.67</v>
      </c>
      <c r="H59" s="4">
        <v>418.37</v>
      </c>
      <c r="I59">
        <v>5</v>
      </c>
      <c r="J59">
        <v>400</v>
      </c>
      <c r="K59">
        <v>21687</v>
      </c>
      <c r="L59" t="s">
        <v>18</v>
      </c>
      <c r="M59">
        <v>63846</v>
      </c>
      <c r="N59">
        <v>265.2</v>
      </c>
      <c r="O59" s="4">
        <v>32015.41</v>
      </c>
      <c r="P59" t="s">
        <v>168</v>
      </c>
      <c r="Q59" s="4">
        <f t="shared" si="0"/>
        <v>4.9990207715133534</v>
      </c>
      <c r="R59" s="4">
        <f t="shared" si="1"/>
        <v>336.93400000000003</v>
      </c>
      <c r="S59" s="4">
        <f t="shared" si="2"/>
        <v>4.2116750000000005</v>
      </c>
      <c r="T59" s="4">
        <f t="shared" si="3"/>
        <v>3.2265148421718162</v>
      </c>
      <c r="U59" s="4">
        <f t="shared" si="4"/>
        <v>3.156446168325052</v>
      </c>
      <c r="V59" s="3">
        <f t="shared" si="5"/>
        <v>0.69897000433601886</v>
      </c>
      <c r="W59" s="3">
        <f t="shared" si="5"/>
        <v>2.6020599913279625</v>
      </c>
      <c r="X59" s="3">
        <f t="shared" si="6"/>
        <v>0.69888494130047751</v>
      </c>
      <c r="Y59" s="3">
        <f t="shared" si="6"/>
        <v>2.5275448378357974</v>
      </c>
      <c r="Z59" s="3">
        <f t="shared" si="6"/>
        <v>0.62445485084385377</v>
      </c>
      <c r="AA59" s="2">
        <f t="shared" si="7"/>
        <v>39326</v>
      </c>
    </row>
    <row r="60" spans="1:27" x14ac:dyDescent="0.2">
      <c r="A60">
        <v>74</v>
      </c>
      <c r="B60" t="s">
        <v>15</v>
      </c>
      <c r="C60">
        <v>2007</v>
      </c>
      <c r="D60">
        <v>10</v>
      </c>
      <c r="E60">
        <v>766</v>
      </c>
      <c r="F60" s="4">
        <v>3226.29</v>
      </c>
      <c r="G60" s="4">
        <v>3791.04</v>
      </c>
      <c r="H60" s="4">
        <v>1189.71</v>
      </c>
      <c r="I60">
        <v>5</v>
      </c>
      <c r="J60">
        <v>400</v>
      </c>
      <c r="K60">
        <v>21687</v>
      </c>
      <c r="L60" t="s">
        <v>18</v>
      </c>
      <c r="M60">
        <v>63846</v>
      </c>
      <c r="N60">
        <v>265.2</v>
      </c>
      <c r="O60" s="4">
        <v>32015.41</v>
      </c>
      <c r="P60" t="s">
        <v>168</v>
      </c>
      <c r="Q60" s="4">
        <f t="shared" si="0"/>
        <v>4.9491383812010445</v>
      </c>
      <c r="R60" s="4">
        <f t="shared" si="1"/>
        <v>758.20799999999997</v>
      </c>
      <c r="S60" s="4">
        <f t="shared" si="2"/>
        <v>9.4776000000000007</v>
      </c>
      <c r="T60" s="4">
        <f t="shared" si="3"/>
        <v>3.5787583667761127</v>
      </c>
      <c r="U60" s="4">
        <f t="shared" si="4"/>
        <v>3.5087034020297514</v>
      </c>
      <c r="V60" s="3">
        <f t="shared" si="5"/>
        <v>0.69897000433601886</v>
      </c>
      <c r="W60" s="3">
        <f t="shared" si="5"/>
        <v>2.6020599913279625</v>
      </c>
      <c r="X60" s="3">
        <f t="shared" si="6"/>
        <v>0.6945295971435087</v>
      </c>
      <c r="Y60" s="3">
        <f t="shared" si="6"/>
        <v>2.879788362440094</v>
      </c>
      <c r="Z60" s="3">
        <f t="shared" si="6"/>
        <v>0.97669837544815019</v>
      </c>
      <c r="AA60" s="2">
        <f t="shared" si="7"/>
        <v>39356</v>
      </c>
    </row>
    <row r="61" spans="1:27" x14ac:dyDescent="0.2">
      <c r="A61">
        <v>74</v>
      </c>
      <c r="B61" t="s">
        <v>15</v>
      </c>
      <c r="C61">
        <v>2007</v>
      </c>
      <c r="D61">
        <v>11</v>
      </c>
      <c r="E61">
        <v>487</v>
      </c>
      <c r="F61" s="4">
        <v>2027.4</v>
      </c>
      <c r="G61" s="4">
        <v>2382.31</v>
      </c>
      <c r="H61" s="4">
        <v>623.15</v>
      </c>
      <c r="I61">
        <v>5</v>
      </c>
      <c r="J61">
        <v>400</v>
      </c>
      <c r="K61">
        <v>21687</v>
      </c>
      <c r="L61" t="s">
        <v>18</v>
      </c>
      <c r="M61">
        <v>63846</v>
      </c>
      <c r="N61">
        <v>265.2</v>
      </c>
      <c r="O61" s="4">
        <v>32015.41</v>
      </c>
      <c r="P61" t="s">
        <v>168</v>
      </c>
      <c r="Q61" s="4">
        <f t="shared" si="0"/>
        <v>4.8918069815195073</v>
      </c>
      <c r="R61" s="4">
        <f t="shared" si="1"/>
        <v>476.46199999999999</v>
      </c>
      <c r="S61" s="4">
        <f t="shared" si="2"/>
        <v>5.955775</v>
      </c>
      <c r="T61" s="4">
        <f t="shared" si="3"/>
        <v>3.37699827374185</v>
      </c>
      <c r="U61" s="4">
        <f t="shared" si="4"/>
        <v>3.3069394421585399</v>
      </c>
      <c r="V61" s="3">
        <f t="shared" si="5"/>
        <v>0.69897000433601886</v>
      </c>
      <c r="W61" s="3">
        <f t="shared" si="5"/>
        <v>2.6020599913279625</v>
      </c>
      <c r="X61" s="3">
        <f t="shared" si="6"/>
        <v>0.68946931252721577</v>
      </c>
      <c r="Y61" s="3">
        <f t="shared" si="6"/>
        <v>2.6780282694058313</v>
      </c>
      <c r="Z61" s="3">
        <f t="shared" si="6"/>
        <v>0.77493828241388774</v>
      </c>
      <c r="AA61" s="2">
        <f t="shared" si="7"/>
        <v>39387</v>
      </c>
    </row>
    <row r="62" spans="1:27" x14ac:dyDescent="0.2">
      <c r="A62">
        <v>74</v>
      </c>
      <c r="B62" t="s">
        <v>15</v>
      </c>
      <c r="C62">
        <v>2007</v>
      </c>
      <c r="D62">
        <v>8</v>
      </c>
      <c r="E62">
        <v>204</v>
      </c>
      <c r="F62" s="4">
        <v>865.57</v>
      </c>
      <c r="G62" s="4">
        <v>1017.13</v>
      </c>
      <c r="H62" s="4">
        <v>371.95</v>
      </c>
      <c r="I62">
        <v>5</v>
      </c>
      <c r="J62">
        <v>400</v>
      </c>
      <c r="K62">
        <v>21687</v>
      </c>
      <c r="L62" t="s">
        <v>18</v>
      </c>
      <c r="M62">
        <v>63846</v>
      </c>
      <c r="N62">
        <v>265.2</v>
      </c>
      <c r="O62" s="4">
        <v>32015.41</v>
      </c>
      <c r="P62" t="s">
        <v>168</v>
      </c>
      <c r="Q62" s="4">
        <f t="shared" si="0"/>
        <v>4.98593137254902</v>
      </c>
      <c r="R62" s="4">
        <f t="shared" si="1"/>
        <v>203.42599999999999</v>
      </c>
      <c r="S62" s="4">
        <f t="shared" si="2"/>
        <v>2.5428250000000001</v>
      </c>
      <c r="T62" s="4">
        <f t="shared" si="3"/>
        <v>3.0073764639104636</v>
      </c>
      <c r="U62" s="4">
        <f t="shared" si="4"/>
        <v>2.9373021957058407</v>
      </c>
      <c r="V62" s="3">
        <f t="shared" si="5"/>
        <v>0.69897000433601886</v>
      </c>
      <c r="W62" s="3">
        <f t="shared" si="5"/>
        <v>2.6020599913279625</v>
      </c>
      <c r="X62" s="3">
        <f t="shared" si="6"/>
        <v>0.69774629648456477</v>
      </c>
      <c r="Y62" s="3">
        <f t="shared" si="6"/>
        <v>2.3084064595744445</v>
      </c>
      <c r="Z62" s="3">
        <f t="shared" si="6"/>
        <v>0.40531647258250109</v>
      </c>
      <c r="AA62" s="2">
        <f t="shared" si="7"/>
        <v>39295</v>
      </c>
    </row>
    <row r="63" spans="1:27" x14ac:dyDescent="0.2">
      <c r="A63">
        <v>74</v>
      </c>
      <c r="B63" t="s">
        <v>15</v>
      </c>
      <c r="C63">
        <v>2007</v>
      </c>
      <c r="D63">
        <v>12</v>
      </c>
      <c r="E63">
        <v>286</v>
      </c>
      <c r="F63" s="4">
        <v>1095.8800000000001</v>
      </c>
      <c r="G63" s="4">
        <v>1287.67</v>
      </c>
      <c r="H63" s="4">
        <v>381.19</v>
      </c>
      <c r="I63">
        <v>5</v>
      </c>
      <c r="J63">
        <v>400</v>
      </c>
      <c r="K63">
        <v>21687</v>
      </c>
      <c r="L63" t="s">
        <v>18</v>
      </c>
      <c r="M63">
        <v>63846</v>
      </c>
      <c r="N63">
        <v>265.2</v>
      </c>
      <c r="O63" s="4">
        <v>32015.41</v>
      </c>
      <c r="P63" t="s">
        <v>168</v>
      </c>
      <c r="Q63" s="4">
        <f t="shared" si="0"/>
        <v>4.5023426573426573</v>
      </c>
      <c r="R63" s="4">
        <f t="shared" si="1"/>
        <v>257.53399999999999</v>
      </c>
      <c r="S63" s="4">
        <f t="shared" si="2"/>
        <v>3.2191750000000003</v>
      </c>
      <c r="T63" s="4">
        <f t="shared" si="3"/>
        <v>3.1098045776651779</v>
      </c>
      <c r="U63" s="4">
        <f t="shared" si="4"/>
        <v>3.039763001054312</v>
      </c>
      <c r="V63" s="3">
        <f t="shared" si="5"/>
        <v>0.69897000433601886</v>
      </c>
      <c r="W63" s="3">
        <f t="shared" si="5"/>
        <v>2.6020599913279625</v>
      </c>
      <c r="X63" s="3">
        <f t="shared" si="6"/>
        <v>0.65343854453613504</v>
      </c>
      <c r="Y63" s="3">
        <f t="shared" si="6"/>
        <v>2.4108345733291592</v>
      </c>
      <c r="Z63" s="3">
        <f t="shared" si="6"/>
        <v>0.50774458633721575</v>
      </c>
      <c r="AA63" s="2">
        <f t="shared" si="7"/>
        <v>39417</v>
      </c>
    </row>
    <row r="64" spans="1:27" x14ac:dyDescent="0.2">
      <c r="A64">
        <v>86</v>
      </c>
      <c r="B64" t="s">
        <v>15</v>
      </c>
      <c r="C64">
        <v>2007</v>
      </c>
      <c r="D64">
        <v>8</v>
      </c>
      <c r="E64">
        <v>416</v>
      </c>
      <c r="F64" s="4">
        <v>1543.28</v>
      </c>
      <c r="G64" s="4">
        <v>1813.5</v>
      </c>
      <c r="H64" s="4">
        <v>749.33</v>
      </c>
      <c r="I64">
        <v>15</v>
      </c>
      <c r="J64">
        <v>1249</v>
      </c>
      <c r="K64">
        <v>64209</v>
      </c>
      <c r="L64" t="s">
        <v>18</v>
      </c>
      <c r="M64">
        <v>91497</v>
      </c>
      <c r="N64">
        <v>711</v>
      </c>
      <c r="O64" s="4">
        <v>122943.89</v>
      </c>
      <c r="P64" t="s">
        <v>167</v>
      </c>
      <c r="Q64" s="4">
        <f t="shared" si="0"/>
        <v>4.359375</v>
      </c>
      <c r="R64" s="4">
        <f t="shared" si="1"/>
        <v>120.9</v>
      </c>
      <c r="S64" s="4">
        <f t="shared" si="2"/>
        <v>1.4519615692554044</v>
      </c>
      <c r="T64" s="4">
        <f t="shared" si="3"/>
        <v>3.2585175599164531</v>
      </c>
      <c r="U64" s="4">
        <f t="shared" si="4"/>
        <v>3.1884447280223136</v>
      </c>
      <c r="V64" s="3">
        <f t="shared" si="5"/>
        <v>1.1760912590556813</v>
      </c>
      <c r="W64" s="3">
        <f t="shared" si="5"/>
        <v>3.0965624383741357</v>
      </c>
      <c r="X64" s="3">
        <f t="shared" si="6"/>
        <v>0.63942422928971043</v>
      </c>
      <c r="Y64" s="3">
        <f t="shared" si="6"/>
        <v>2.0824263008607717</v>
      </c>
      <c r="Z64" s="3">
        <f t="shared" si="6"/>
        <v>0.16195512154231764</v>
      </c>
      <c r="AA64" s="2">
        <f t="shared" si="7"/>
        <v>39295</v>
      </c>
    </row>
    <row r="65" spans="1:27" x14ac:dyDescent="0.2">
      <c r="A65">
        <v>86</v>
      </c>
      <c r="B65" t="s">
        <v>15</v>
      </c>
      <c r="C65">
        <v>2007</v>
      </c>
      <c r="D65">
        <v>9</v>
      </c>
      <c r="E65">
        <v>645</v>
      </c>
      <c r="F65" s="4">
        <v>2435.27</v>
      </c>
      <c r="G65" s="4">
        <v>2861.48</v>
      </c>
      <c r="H65" s="4">
        <v>962.09</v>
      </c>
      <c r="I65">
        <v>15</v>
      </c>
      <c r="J65">
        <v>1249</v>
      </c>
      <c r="K65">
        <v>64209</v>
      </c>
      <c r="L65" t="s">
        <v>18</v>
      </c>
      <c r="M65">
        <v>91497</v>
      </c>
      <c r="N65">
        <v>711</v>
      </c>
      <c r="O65" s="4">
        <v>122943.89</v>
      </c>
      <c r="P65" t="s">
        <v>167</v>
      </c>
      <c r="Q65" s="4">
        <f t="shared" si="0"/>
        <v>4.4364031007751938</v>
      </c>
      <c r="R65" s="4">
        <f t="shared" si="1"/>
        <v>190.76533333333333</v>
      </c>
      <c r="S65" s="4">
        <f t="shared" si="2"/>
        <v>2.2910168134507605</v>
      </c>
      <c r="T65" s="4">
        <f t="shared" si="3"/>
        <v>3.456590714801461</v>
      </c>
      <c r="U65" s="4">
        <f t="shared" si="4"/>
        <v>3.3865471187373282</v>
      </c>
      <c r="V65" s="3">
        <f t="shared" si="5"/>
        <v>1.1760912590556813</v>
      </c>
      <c r="W65" s="3">
        <f t="shared" si="5"/>
        <v>3.0965624383741357</v>
      </c>
      <c r="X65" s="3">
        <f t="shared" si="6"/>
        <v>0.64703100016619319</v>
      </c>
      <c r="Y65" s="3">
        <f t="shared" si="6"/>
        <v>2.2804994557457796</v>
      </c>
      <c r="Z65" s="3">
        <f t="shared" si="6"/>
        <v>0.36002827642732543</v>
      </c>
      <c r="AA65" s="2">
        <f t="shared" si="7"/>
        <v>39326</v>
      </c>
    </row>
    <row r="66" spans="1:27" x14ac:dyDescent="0.2">
      <c r="A66">
        <v>86</v>
      </c>
      <c r="B66" t="s">
        <v>15</v>
      </c>
      <c r="C66">
        <v>2007</v>
      </c>
      <c r="D66">
        <v>12</v>
      </c>
      <c r="E66">
        <v>640</v>
      </c>
      <c r="F66" s="4">
        <v>2513.67</v>
      </c>
      <c r="G66" s="4">
        <v>2953.62</v>
      </c>
      <c r="H66" s="4">
        <v>1003.39</v>
      </c>
      <c r="I66">
        <v>15</v>
      </c>
      <c r="J66">
        <v>1249</v>
      </c>
      <c r="K66">
        <v>64209</v>
      </c>
      <c r="L66" t="s">
        <v>18</v>
      </c>
      <c r="M66">
        <v>91497</v>
      </c>
      <c r="N66">
        <v>711</v>
      </c>
      <c r="O66" s="4">
        <v>122943.89</v>
      </c>
      <c r="P66" t="s">
        <v>167</v>
      </c>
      <c r="Q66" s="4">
        <f t="shared" si="0"/>
        <v>4.6150312499999995</v>
      </c>
      <c r="R66" s="4">
        <f t="shared" si="1"/>
        <v>196.90799999999999</v>
      </c>
      <c r="S66" s="4">
        <f t="shared" si="2"/>
        <v>2.3647878302642114</v>
      </c>
      <c r="T66" s="4">
        <f t="shared" si="3"/>
        <v>3.4703546201164812</v>
      </c>
      <c r="U66" s="4">
        <f t="shared" si="4"/>
        <v>3.4003082619791711</v>
      </c>
      <c r="V66" s="3">
        <f t="shared" si="5"/>
        <v>1.1760912590556813</v>
      </c>
      <c r="W66" s="3">
        <f t="shared" si="5"/>
        <v>3.0965624383741357</v>
      </c>
      <c r="X66" s="3">
        <f t="shared" si="6"/>
        <v>0.66417464613259392</v>
      </c>
      <c r="Y66" s="3">
        <f t="shared" si="6"/>
        <v>2.2942633610607999</v>
      </c>
      <c r="Z66" s="3">
        <f t="shared" si="6"/>
        <v>0.37379218174234558</v>
      </c>
      <c r="AA66" s="2">
        <f t="shared" si="7"/>
        <v>39417</v>
      </c>
    </row>
    <row r="67" spans="1:27" x14ac:dyDescent="0.2">
      <c r="A67">
        <v>86</v>
      </c>
      <c r="B67" t="s">
        <v>15</v>
      </c>
      <c r="C67">
        <v>2007</v>
      </c>
      <c r="D67">
        <v>1</v>
      </c>
      <c r="E67">
        <v>263</v>
      </c>
      <c r="F67" s="4">
        <v>1030.08</v>
      </c>
      <c r="G67" s="4">
        <v>1210.3</v>
      </c>
      <c r="H67" s="4">
        <v>574.77</v>
      </c>
      <c r="I67">
        <v>15</v>
      </c>
      <c r="J67">
        <v>1249</v>
      </c>
      <c r="K67">
        <v>64209</v>
      </c>
      <c r="L67" t="s">
        <v>18</v>
      </c>
      <c r="M67">
        <v>91497</v>
      </c>
      <c r="N67">
        <v>711</v>
      </c>
      <c r="O67" s="4">
        <v>122943.89</v>
      </c>
      <c r="P67" t="s">
        <v>167</v>
      </c>
      <c r="Q67" s="4">
        <f t="shared" ref="Q67:Q130" si="8">G67/E67</f>
        <v>4.6019011406844106</v>
      </c>
      <c r="R67" s="4">
        <f t="shared" ref="R67:R130" si="9">G67/I67</f>
        <v>80.686666666666667</v>
      </c>
      <c r="S67" s="4">
        <f t="shared" ref="S67:S130" si="10">G67/J67</f>
        <v>0.96901521216973574</v>
      </c>
      <c r="T67" s="4">
        <f t="shared" ref="T67:T130" si="11">LOG(G67)</f>
        <v>3.0828930332881792</v>
      </c>
      <c r="U67" s="4">
        <f t="shared" ref="U67:U130" si="12">LOG(F67)</f>
        <v>3.0128709550055195</v>
      </c>
      <c r="V67" s="3">
        <f t="shared" ref="V67:W130" si="13">LOG(I67)</f>
        <v>1.1760912590556813</v>
      </c>
      <c r="W67" s="3">
        <f t="shared" si="13"/>
        <v>3.0965624383741357</v>
      </c>
      <c r="X67" s="3">
        <f t="shared" ref="X67:Z130" si="14">LOG(Q67)</f>
        <v>0.66293728479842151</v>
      </c>
      <c r="Y67" s="3">
        <f t="shared" si="14"/>
        <v>1.9068017742324981</v>
      </c>
      <c r="Z67" s="3">
        <f t="shared" si="14"/>
        <v>-1.3669405085956142E-2</v>
      </c>
      <c r="AA67" s="2">
        <f t="shared" ref="AA67:AA130" si="15">DATE(C67,D67,1)</f>
        <v>39083</v>
      </c>
    </row>
    <row r="68" spans="1:27" x14ac:dyDescent="0.2">
      <c r="A68">
        <v>86</v>
      </c>
      <c r="B68" t="s">
        <v>15</v>
      </c>
      <c r="C68">
        <v>2007</v>
      </c>
      <c r="D68">
        <v>2</v>
      </c>
      <c r="E68">
        <v>225</v>
      </c>
      <c r="F68" s="4">
        <v>831.93</v>
      </c>
      <c r="G68" s="4">
        <v>977.47</v>
      </c>
      <c r="H68" s="4">
        <v>405.54</v>
      </c>
      <c r="I68">
        <v>15</v>
      </c>
      <c r="J68">
        <v>1249</v>
      </c>
      <c r="K68">
        <v>64209</v>
      </c>
      <c r="L68" t="s">
        <v>18</v>
      </c>
      <c r="M68">
        <v>91497</v>
      </c>
      <c r="N68">
        <v>711</v>
      </c>
      <c r="O68" s="4">
        <v>122943.89</v>
      </c>
      <c r="P68" t="s">
        <v>167</v>
      </c>
      <c r="Q68" s="4">
        <f t="shared" si="8"/>
        <v>4.3443111111111108</v>
      </c>
      <c r="R68" s="4">
        <f t="shared" si="9"/>
        <v>65.164666666666662</v>
      </c>
      <c r="S68" s="4">
        <f t="shared" si="10"/>
        <v>0.78260208166533229</v>
      </c>
      <c r="T68" s="4">
        <f t="shared" si="11"/>
        <v>2.9901034371324648</v>
      </c>
      <c r="U68" s="4">
        <f t="shared" si="12"/>
        <v>2.9200867855543335</v>
      </c>
      <c r="V68" s="3">
        <f t="shared" si="13"/>
        <v>1.1760912590556813</v>
      </c>
      <c r="W68" s="3">
        <f t="shared" si="13"/>
        <v>3.0965624383741357</v>
      </c>
      <c r="X68" s="3">
        <f t="shared" si="14"/>
        <v>0.63792091902110237</v>
      </c>
      <c r="Y68" s="3">
        <f t="shared" si="14"/>
        <v>1.8140121780767835</v>
      </c>
      <c r="Z68" s="3">
        <f t="shared" si="14"/>
        <v>-0.10645900124167063</v>
      </c>
      <c r="AA68" s="2">
        <f t="shared" si="15"/>
        <v>39114</v>
      </c>
    </row>
    <row r="69" spans="1:27" x14ac:dyDescent="0.2">
      <c r="A69">
        <v>86</v>
      </c>
      <c r="B69" t="s">
        <v>15</v>
      </c>
      <c r="C69">
        <v>2007</v>
      </c>
      <c r="D69">
        <v>3</v>
      </c>
      <c r="E69">
        <v>291</v>
      </c>
      <c r="F69" s="4">
        <v>1180.56</v>
      </c>
      <c r="G69" s="4">
        <v>1387.18</v>
      </c>
      <c r="H69" s="4">
        <v>563.39</v>
      </c>
      <c r="I69">
        <v>15</v>
      </c>
      <c r="J69">
        <v>1249</v>
      </c>
      <c r="K69">
        <v>64209</v>
      </c>
      <c r="L69" t="s">
        <v>18</v>
      </c>
      <c r="M69">
        <v>91497</v>
      </c>
      <c r="N69">
        <v>711</v>
      </c>
      <c r="O69" s="4">
        <v>122943.89</v>
      </c>
      <c r="P69" t="s">
        <v>167</v>
      </c>
      <c r="Q69" s="4">
        <f t="shared" si="8"/>
        <v>4.766941580756014</v>
      </c>
      <c r="R69" s="4">
        <f t="shared" si="9"/>
        <v>92.478666666666669</v>
      </c>
      <c r="S69" s="4">
        <f t="shared" si="10"/>
        <v>1.1106325060048039</v>
      </c>
      <c r="T69" s="4">
        <f t="shared" si="11"/>
        <v>3.1421328186325295</v>
      </c>
      <c r="U69" s="4">
        <f t="shared" si="12"/>
        <v>3.0720880642709374</v>
      </c>
      <c r="V69" s="3">
        <f t="shared" si="13"/>
        <v>1.1760912590556813</v>
      </c>
      <c r="W69" s="3">
        <f t="shared" si="13"/>
        <v>3.0965624383741357</v>
      </c>
      <c r="X69" s="3">
        <f t="shared" si="14"/>
        <v>0.67823982964662199</v>
      </c>
      <c r="Y69" s="3">
        <f t="shared" si="14"/>
        <v>1.9660415595768481</v>
      </c>
      <c r="Z69" s="3">
        <f t="shared" si="14"/>
        <v>4.5570380258393751E-2</v>
      </c>
      <c r="AA69" s="2">
        <f t="shared" si="15"/>
        <v>39142</v>
      </c>
    </row>
    <row r="70" spans="1:27" x14ac:dyDescent="0.2">
      <c r="A70">
        <v>86</v>
      </c>
      <c r="B70" t="s">
        <v>15</v>
      </c>
      <c r="C70">
        <v>2007</v>
      </c>
      <c r="D70">
        <v>4</v>
      </c>
      <c r="E70">
        <v>373</v>
      </c>
      <c r="F70" s="4">
        <v>1503.25</v>
      </c>
      <c r="G70" s="4">
        <v>1766.3</v>
      </c>
      <c r="H70" s="4">
        <v>710.1</v>
      </c>
      <c r="I70">
        <v>15</v>
      </c>
      <c r="J70">
        <v>1249</v>
      </c>
      <c r="K70">
        <v>64209</v>
      </c>
      <c r="L70" t="s">
        <v>18</v>
      </c>
      <c r="M70">
        <v>91497</v>
      </c>
      <c r="N70">
        <v>711</v>
      </c>
      <c r="O70" s="4">
        <v>122943.89</v>
      </c>
      <c r="P70" t="s">
        <v>167</v>
      </c>
      <c r="Q70" s="4">
        <f t="shared" si="8"/>
        <v>4.735388739946381</v>
      </c>
      <c r="R70" s="4">
        <f t="shared" si="9"/>
        <v>117.75333333333333</v>
      </c>
      <c r="S70" s="4">
        <f t="shared" si="10"/>
        <v>1.4141713370696556</v>
      </c>
      <c r="T70" s="4">
        <f t="shared" si="11"/>
        <v>3.2470644689354513</v>
      </c>
      <c r="U70" s="4">
        <f t="shared" si="12"/>
        <v>3.1770312125175368</v>
      </c>
      <c r="V70" s="3">
        <f t="shared" si="13"/>
        <v>1.1760912590556813</v>
      </c>
      <c r="W70" s="3">
        <f t="shared" si="13"/>
        <v>3.0965624383741357</v>
      </c>
      <c r="X70" s="3">
        <f t="shared" si="14"/>
        <v>0.67535563712676372</v>
      </c>
      <c r="Y70" s="3">
        <f t="shared" si="14"/>
        <v>2.07097320987977</v>
      </c>
      <c r="Z70" s="3">
        <f t="shared" si="14"/>
        <v>0.15050203056131578</v>
      </c>
      <c r="AA70" s="2">
        <f t="shared" si="15"/>
        <v>39173</v>
      </c>
    </row>
    <row r="71" spans="1:27" x14ac:dyDescent="0.2">
      <c r="A71">
        <v>86</v>
      </c>
      <c r="B71" t="s">
        <v>15</v>
      </c>
      <c r="C71">
        <v>2007</v>
      </c>
      <c r="D71">
        <v>5</v>
      </c>
      <c r="E71">
        <v>646</v>
      </c>
      <c r="F71" s="4">
        <v>2597.52</v>
      </c>
      <c r="G71" s="4">
        <v>3052.1</v>
      </c>
      <c r="H71" s="4">
        <v>1243.19</v>
      </c>
      <c r="I71">
        <v>15</v>
      </c>
      <c r="J71">
        <v>1249</v>
      </c>
      <c r="K71">
        <v>64209</v>
      </c>
      <c r="L71" t="s">
        <v>18</v>
      </c>
      <c r="M71">
        <v>91497</v>
      </c>
      <c r="N71">
        <v>711</v>
      </c>
      <c r="O71" s="4">
        <v>122943.89</v>
      </c>
      <c r="P71" t="s">
        <v>167</v>
      </c>
      <c r="Q71" s="4">
        <f t="shared" si="8"/>
        <v>4.7246130030959748</v>
      </c>
      <c r="R71" s="4">
        <f t="shared" si="9"/>
        <v>203.47333333333333</v>
      </c>
      <c r="S71" s="4">
        <f t="shared" si="10"/>
        <v>2.4436349079263411</v>
      </c>
      <c r="T71" s="4">
        <f t="shared" si="11"/>
        <v>3.4845987588820284</v>
      </c>
      <c r="U71" s="4">
        <f t="shared" si="12"/>
        <v>3.4145589001584544</v>
      </c>
      <c r="V71" s="3">
        <f t="shared" si="13"/>
        <v>1.1760912590556813</v>
      </c>
      <c r="W71" s="3">
        <f t="shared" si="13"/>
        <v>3.0965624383741357</v>
      </c>
      <c r="X71" s="3">
        <f t="shared" si="14"/>
        <v>0.6743662408869443</v>
      </c>
      <c r="Y71" s="3">
        <f t="shared" si="14"/>
        <v>2.3085074998263471</v>
      </c>
      <c r="Z71" s="3">
        <f t="shared" si="14"/>
        <v>0.38803632050789288</v>
      </c>
      <c r="AA71" s="2">
        <f t="shared" si="15"/>
        <v>39203</v>
      </c>
    </row>
    <row r="72" spans="1:27" x14ac:dyDescent="0.2">
      <c r="A72">
        <v>86</v>
      </c>
      <c r="B72" t="s">
        <v>15</v>
      </c>
      <c r="C72">
        <v>2007</v>
      </c>
      <c r="D72">
        <v>7</v>
      </c>
      <c r="E72">
        <v>479</v>
      </c>
      <c r="F72" s="4">
        <v>1782.78</v>
      </c>
      <c r="G72" s="4">
        <v>2094.9</v>
      </c>
      <c r="H72" s="4">
        <v>800.7</v>
      </c>
      <c r="I72">
        <v>15</v>
      </c>
      <c r="J72">
        <v>1249</v>
      </c>
      <c r="K72">
        <v>64209</v>
      </c>
      <c r="L72" t="s">
        <v>18</v>
      </c>
      <c r="M72">
        <v>91497</v>
      </c>
      <c r="N72">
        <v>711</v>
      </c>
      <c r="O72" s="4">
        <v>122943.89</v>
      </c>
      <c r="P72" t="s">
        <v>167</v>
      </c>
      <c r="Q72" s="4">
        <f t="shared" si="8"/>
        <v>4.3734864300626306</v>
      </c>
      <c r="R72" s="4">
        <f t="shared" si="9"/>
        <v>139.66</v>
      </c>
      <c r="S72" s="4">
        <f t="shared" si="10"/>
        <v>1.6772618094475582</v>
      </c>
      <c r="T72" s="4">
        <f t="shared" si="11"/>
        <v>3.321163296760679</v>
      </c>
      <c r="U72" s="4">
        <f t="shared" si="12"/>
        <v>3.2510977533374286</v>
      </c>
      <c r="V72" s="3">
        <f t="shared" si="13"/>
        <v>1.1760912590556813</v>
      </c>
      <c r="W72" s="3">
        <f t="shared" si="13"/>
        <v>3.0965624383741357</v>
      </c>
      <c r="X72" s="3">
        <f t="shared" si="14"/>
        <v>0.64082778334611579</v>
      </c>
      <c r="Y72" s="3">
        <f t="shared" si="14"/>
        <v>2.1450720377049977</v>
      </c>
      <c r="Z72" s="3">
        <f t="shared" si="14"/>
        <v>0.22460085838654348</v>
      </c>
      <c r="AA72" s="2">
        <f t="shared" si="15"/>
        <v>39264</v>
      </c>
    </row>
    <row r="73" spans="1:27" x14ac:dyDescent="0.2">
      <c r="A73">
        <v>118</v>
      </c>
      <c r="B73" t="s">
        <v>15</v>
      </c>
      <c r="C73">
        <v>2007</v>
      </c>
      <c r="D73">
        <v>1</v>
      </c>
      <c r="E73">
        <v>88</v>
      </c>
      <c r="F73" s="4">
        <v>334.89</v>
      </c>
      <c r="G73" s="4">
        <v>393.51</v>
      </c>
      <c r="H73" s="4">
        <v>128.1</v>
      </c>
      <c r="I73">
        <v>4</v>
      </c>
      <c r="J73">
        <v>270</v>
      </c>
      <c r="K73">
        <v>11787</v>
      </c>
      <c r="L73" t="s">
        <v>18</v>
      </c>
      <c r="M73">
        <v>57480</v>
      </c>
      <c r="N73">
        <v>181.2</v>
      </c>
      <c r="O73" s="4">
        <v>17152.939999999999</v>
      </c>
      <c r="P73" t="s">
        <v>168</v>
      </c>
      <c r="Q73" s="4">
        <f t="shared" si="8"/>
        <v>4.4717045454545454</v>
      </c>
      <c r="R73" s="4">
        <f t="shared" si="9"/>
        <v>98.377499999999998</v>
      </c>
      <c r="S73" s="4">
        <f t="shared" si="10"/>
        <v>1.4574444444444443</v>
      </c>
      <c r="T73" s="4">
        <f t="shared" si="11"/>
        <v>2.5949557732634099</v>
      </c>
      <c r="U73" s="4">
        <f t="shared" si="12"/>
        <v>2.524902179460859</v>
      </c>
      <c r="V73" s="3">
        <f t="shared" si="13"/>
        <v>0.6020599913279624</v>
      </c>
      <c r="W73" s="3">
        <f t="shared" si="13"/>
        <v>2.4313637641589874</v>
      </c>
      <c r="X73" s="3">
        <f t="shared" si="14"/>
        <v>0.65047310111324108</v>
      </c>
      <c r="Y73" s="3">
        <f t="shared" si="14"/>
        <v>1.9928957819354474</v>
      </c>
      <c r="Z73" s="3">
        <f t="shared" si="14"/>
        <v>0.16359200910442237</v>
      </c>
      <c r="AA73" s="2">
        <f t="shared" si="15"/>
        <v>39083</v>
      </c>
    </row>
    <row r="74" spans="1:27" x14ac:dyDescent="0.2">
      <c r="A74">
        <v>118</v>
      </c>
      <c r="B74" t="s">
        <v>15</v>
      </c>
      <c r="C74">
        <v>2007</v>
      </c>
      <c r="D74">
        <v>2</v>
      </c>
      <c r="E74">
        <v>69</v>
      </c>
      <c r="F74" s="4">
        <v>312.25</v>
      </c>
      <c r="G74" s="4">
        <v>366.9</v>
      </c>
      <c r="H74" s="4">
        <v>154.80000000000001</v>
      </c>
      <c r="I74">
        <v>4</v>
      </c>
      <c r="J74">
        <v>270</v>
      </c>
      <c r="K74">
        <v>11787</v>
      </c>
      <c r="L74" t="s">
        <v>18</v>
      </c>
      <c r="M74">
        <v>57480</v>
      </c>
      <c r="N74">
        <v>181.2</v>
      </c>
      <c r="O74" s="4">
        <v>17152.939999999999</v>
      </c>
      <c r="P74" t="s">
        <v>168</v>
      </c>
      <c r="Q74" s="4">
        <f t="shared" si="8"/>
        <v>5.3173913043478258</v>
      </c>
      <c r="R74" s="4">
        <f t="shared" si="9"/>
        <v>91.724999999999994</v>
      </c>
      <c r="S74" s="4">
        <f t="shared" si="10"/>
        <v>1.3588888888888888</v>
      </c>
      <c r="T74" s="4">
        <f t="shared" si="11"/>
        <v>2.5645477117559481</v>
      </c>
      <c r="U74" s="4">
        <f t="shared" si="12"/>
        <v>2.4945024470461732</v>
      </c>
      <c r="V74" s="3">
        <f t="shared" si="13"/>
        <v>0.6020599913279624</v>
      </c>
      <c r="W74" s="3">
        <f t="shared" si="13"/>
        <v>2.4313637641589874</v>
      </c>
      <c r="X74" s="3">
        <f t="shared" si="14"/>
        <v>0.72569862101869254</v>
      </c>
      <c r="Y74" s="3">
        <f t="shared" si="14"/>
        <v>1.9624877204279856</v>
      </c>
      <c r="Z74" s="3">
        <f t="shared" si="14"/>
        <v>0.13318394759696056</v>
      </c>
      <c r="AA74" s="2">
        <f t="shared" si="15"/>
        <v>39114</v>
      </c>
    </row>
    <row r="75" spans="1:27" x14ac:dyDescent="0.2">
      <c r="A75">
        <v>118</v>
      </c>
      <c r="B75" t="s">
        <v>15</v>
      </c>
      <c r="C75">
        <v>2007</v>
      </c>
      <c r="D75">
        <v>3</v>
      </c>
      <c r="E75">
        <v>32</v>
      </c>
      <c r="F75" s="4">
        <v>115.83</v>
      </c>
      <c r="G75" s="4">
        <v>136.13999999999999</v>
      </c>
      <c r="H75" s="4">
        <v>45.98</v>
      </c>
      <c r="I75">
        <v>4</v>
      </c>
      <c r="J75">
        <v>270</v>
      </c>
      <c r="K75">
        <v>11787</v>
      </c>
      <c r="L75" t="s">
        <v>18</v>
      </c>
      <c r="M75">
        <v>57480</v>
      </c>
      <c r="N75">
        <v>181.2</v>
      </c>
      <c r="O75" s="4">
        <v>17152.939999999999</v>
      </c>
      <c r="P75" t="s">
        <v>168</v>
      </c>
      <c r="Q75" s="4">
        <f t="shared" si="8"/>
        <v>4.2543749999999996</v>
      </c>
      <c r="R75" s="4">
        <f t="shared" si="9"/>
        <v>34.034999999999997</v>
      </c>
      <c r="S75" s="4">
        <f t="shared" si="10"/>
        <v>0.50422222222222213</v>
      </c>
      <c r="T75" s="4">
        <f t="shared" si="11"/>
        <v>2.1339857462685794</v>
      </c>
      <c r="U75" s="4">
        <f t="shared" si="12"/>
        <v>2.0638210563437114</v>
      </c>
      <c r="V75" s="3">
        <f t="shared" si="13"/>
        <v>0.6020599913279624</v>
      </c>
      <c r="W75" s="3">
        <f t="shared" si="13"/>
        <v>2.4313637641589874</v>
      </c>
      <c r="X75" s="3">
        <f t="shared" si="14"/>
        <v>0.62883576794867357</v>
      </c>
      <c r="Y75" s="3">
        <f t="shared" si="14"/>
        <v>1.5319257549406171</v>
      </c>
      <c r="Z75" s="3">
        <f t="shared" si="14"/>
        <v>-0.2973780178904078</v>
      </c>
      <c r="AA75" s="2">
        <f t="shared" si="15"/>
        <v>39142</v>
      </c>
    </row>
    <row r="76" spans="1:27" x14ac:dyDescent="0.2">
      <c r="A76">
        <v>118</v>
      </c>
      <c r="B76" t="s">
        <v>15</v>
      </c>
      <c r="C76">
        <v>2007</v>
      </c>
      <c r="D76">
        <v>4</v>
      </c>
      <c r="E76">
        <v>108</v>
      </c>
      <c r="F76" s="4">
        <v>373.08</v>
      </c>
      <c r="G76" s="4">
        <v>438.36</v>
      </c>
      <c r="H76" s="4">
        <v>164.39</v>
      </c>
      <c r="I76">
        <v>4</v>
      </c>
      <c r="J76">
        <v>270</v>
      </c>
      <c r="K76">
        <v>11787</v>
      </c>
      <c r="L76" t="s">
        <v>18</v>
      </c>
      <c r="M76">
        <v>57480</v>
      </c>
      <c r="N76">
        <v>181.2</v>
      </c>
      <c r="O76" s="4">
        <v>17152.939999999999</v>
      </c>
      <c r="P76" t="s">
        <v>168</v>
      </c>
      <c r="Q76" s="4">
        <f t="shared" si="8"/>
        <v>4.0588888888888892</v>
      </c>
      <c r="R76" s="4">
        <f t="shared" si="9"/>
        <v>109.59</v>
      </c>
      <c r="S76" s="4">
        <f t="shared" si="10"/>
        <v>1.6235555555555556</v>
      </c>
      <c r="T76" s="4">
        <f t="shared" si="11"/>
        <v>2.6418309182595414</v>
      </c>
      <c r="U76" s="4">
        <f t="shared" si="12"/>
        <v>2.5718019680908166</v>
      </c>
      <c r="V76" s="3">
        <f t="shared" si="13"/>
        <v>0.6020599913279624</v>
      </c>
      <c r="W76" s="3">
        <f t="shared" si="13"/>
        <v>2.4313637641589874</v>
      </c>
      <c r="X76" s="3">
        <f t="shared" si="14"/>
        <v>0.60840716277259177</v>
      </c>
      <c r="Y76" s="3">
        <f t="shared" si="14"/>
        <v>2.0397709269315789</v>
      </c>
      <c r="Z76" s="3">
        <f t="shared" si="14"/>
        <v>0.21046715410055419</v>
      </c>
      <c r="AA76" s="2">
        <f t="shared" si="15"/>
        <v>39173</v>
      </c>
    </row>
    <row r="77" spans="1:27" x14ac:dyDescent="0.2">
      <c r="A77">
        <v>118</v>
      </c>
      <c r="B77" t="s">
        <v>15</v>
      </c>
      <c r="C77">
        <v>2007</v>
      </c>
      <c r="D77">
        <v>5</v>
      </c>
      <c r="E77">
        <v>164</v>
      </c>
      <c r="F77" s="4">
        <v>656.23</v>
      </c>
      <c r="G77" s="4">
        <v>771.16</v>
      </c>
      <c r="H77" s="4">
        <v>257.41000000000003</v>
      </c>
      <c r="I77">
        <v>4</v>
      </c>
      <c r="J77">
        <v>270</v>
      </c>
      <c r="K77">
        <v>11787</v>
      </c>
      <c r="L77" t="s">
        <v>18</v>
      </c>
      <c r="M77">
        <v>57480</v>
      </c>
      <c r="N77">
        <v>181.2</v>
      </c>
      <c r="O77" s="4">
        <v>17152.939999999999</v>
      </c>
      <c r="P77" t="s">
        <v>168</v>
      </c>
      <c r="Q77" s="4">
        <f t="shared" si="8"/>
        <v>4.7021951219512195</v>
      </c>
      <c r="R77" s="4">
        <f t="shared" si="9"/>
        <v>192.79</v>
      </c>
      <c r="S77" s="4">
        <f t="shared" si="10"/>
        <v>2.8561481481481481</v>
      </c>
      <c r="T77" s="4">
        <f t="shared" si="11"/>
        <v>2.8871444946631812</v>
      </c>
      <c r="U77" s="4">
        <f t="shared" si="12"/>
        <v>2.8170560805709699</v>
      </c>
      <c r="V77" s="3">
        <f t="shared" si="13"/>
        <v>0.6020599913279624</v>
      </c>
      <c r="W77" s="3">
        <f t="shared" si="13"/>
        <v>2.4313637641589874</v>
      </c>
      <c r="X77" s="3">
        <f t="shared" si="14"/>
        <v>0.67230064661548328</v>
      </c>
      <c r="Y77" s="3">
        <f t="shared" si="14"/>
        <v>2.2850845033352187</v>
      </c>
      <c r="Z77" s="3">
        <f t="shared" si="14"/>
        <v>0.45578073050419388</v>
      </c>
      <c r="AA77" s="2">
        <f t="shared" si="15"/>
        <v>39203</v>
      </c>
    </row>
    <row r="78" spans="1:27" x14ac:dyDescent="0.2">
      <c r="A78">
        <v>118</v>
      </c>
      <c r="B78" t="s">
        <v>15</v>
      </c>
      <c r="C78">
        <v>2007</v>
      </c>
      <c r="D78">
        <v>6</v>
      </c>
      <c r="E78">
        <v>176</v>
      </c>
      <c r="F78" s="4">
        <v>619.51</v>
      </c>
      <c r="G78" s="4">
        <v>727.98</v>
      </c>
      <c r="H78" s="4">
        <v>307.29000000000002</v>
      </c>
      <c r="I78">
        <v>4</v>
      </c>
      <c r="J78">
        <v>270</v>
      </c>
      <c r="K78">
        <v>11787</v>
      </c>
      <c r="L78" t="s">
        <v>18</v>
      </c>
      <c r="M78">
        <v>57480</v>
      </c>
      <c r="N78">
        <v>181.2</v>
      </c>
      <c r="O78" s="4">
        <v>17152.939999999999</v>
      </c>
      <c r="P78" t="s">
        <v>168</v>
      </c>
      <c r="Q78" s="4">
        <f t="shared" si="8"/>
        <v>4.1362500000000004</v>
      </c>
      <c r="R78" s="4">
        <f t="shared" si="9"/>
        <v>181.995</v>
      </c>
      <c r="S78" s="4">
        <f t="shared" si="10"/>
        <v>2.6962222222222221</v>
      </c>
      <c r="T78" s="4">
        <f t="shared" si="11"/>
        <v>2.8621194479820593</v>
      </c>
      <c r="U78" s="4">
        <f t="shared" si="12"/>
        <v>2.7920483210587608</v>
      </c>
      <c r="V78" s="3">
        <f t="shared" si="13"/>
        <v>0.6020599913279624</v>
      </c>
      <c r="W78" s="3">
        <f t="shared" si="13"/>
        <v>2.4313637641589874</v>
      </c>
      <c r="X78" s="3">
        <f t="shared" si="14"/>
        <v>0.61660678016790949</v>
      </c>
      <c r="Y78" s="3">
        <f t="shared" si="14"/>
        <v>2.2600594566540968</v>
      </c>
      <c r="Z78" s="3">
        <f t="shared" si="14"/>
        <v>0.43075568382307194</v>
      </c>
      <c r="AA78" s="2">
        <f t="shared" si="15"/>
        <v>39234</v>
      </c>
    </row>
    <row r="79" spans="1:27" x14ac:dyDescent="0.2">
      <c r="A79">
        <v>118</v>
      </c>
      <c r="B79" t="s">
        <v>15</v>
      </c>
      <c r="C79">
        <v>2007</v>
      </c>
      <c r="D79">
        <v>7</v>
      </c>
      <c r="E79">
        <v>138</v>
      </c>
      <c r="F79" s="4">
        <v>480.59</v>
      </c>
      <c r="G79" s="4">
        <v>564.75</v>
      </c>
      <c r="H79" s="4">
        <v>227.86</v>
      </c>
      <c r="I79">
        <v>4</v>
      </c>
      <c r="J79">
        <v>270</v>
      </c>
      <c r="K79">
        <v>11787</v>
      </c>
      <c r="L79" t="s">
        <v>18</v>
      </c>
      <c r="M79">
        <v>57480</v>
      </c>
      <c r="N79">
        <v>181.2</v>
      </c>
      <c r="O79" s="4">
        <v>17152.939999999999</v>
      </c>
      <c r="P79" t="s">
        <v>168</v>
      </c>
      <c r="Q79" s="4">
        <f t="shared" si="8"/>
        <v>4.0923913043478262</v>
      </c>
      <c r="R79" s="4">
        <f t="shared" si="9"/>
        <v>141.1875</v>
      </c>
      <c r="S79" s="4">
        <f t="shared" si="10"/>
        <v>2.0916666666666668</v>
      </c>
      <c r="T79" s="4">
        <f t="shared" si="11"/>
        <v>2.7518562395924007</v>
      </c>
      <c r="U79" s="4">
        <f t="shared" si="12"/>
        <v>2.6817747298677936</v>
      </c>
      <c r="V79" s="3">
        <f t="shared" si="13"/>
        <v>0.6020599913279624</v>
      </c>
      <c r="W79" s="3">
        <f t="shared" si="13"/>
        <v>2.4313637641589874</v>
      </c>
      <c r="X79" s="3">
        <f t="shared" si="14"/>
        <v>0.61197715319116408</v>
      </c>
      <c r="Y79" s="3">
        <f t="shared" si="14"/>
        <v>2.1497962482644382</v>
      </c>
      <c r="Z79" s="3">
        <f t="shared" si="14"/>
        <v>0.32049247543341336</v>
      </c>
      <c r="AA79" s="2">
        <f t="shared" si="15"/>
        <v>39264</v>
      </c>
    </row>
    <row r="80" spans="1:27" x14ac:dyDescent="0.2">
      <c r="A80">
        <v>118</v>
      </c>
      <c r="B80" t="s">
        <v>15</v>
      </c>
      <c r="C80">
        <v>2007</v>
      </c>
      <c r="D80">
        <v>8</v>
      </c>
      <c r="E80">
        <v>143</v>
      </c>
      <c r="F80" s="4">
        <v>579.74</v>
      </c>
      <c r="G80" s="4">
        <v>681.25</v>
      </c>
      <c r="H80" s="4">
        <v>191.4</v>
      </c>
      <c r="I80">
        <v>4</v>
      </c>
      <c r="J80">
        <v>270</v>
      </c>
      <c r="K80">
        <v>11787</v>
      </c>
      <c r="L80" t="s">
        <v>18</v>
      </c>
      <c r="M80">
        <v>57480</v>
      </c>
      <c r="N80">
        <v>181.2</v>
      </c>
      <c r="O80" s="4">
        <v>17152.939999999999</v>
      </c>
      <c r="P80" t="s">
        <v>168</v>
      </c>
      <c r="Q80" s="4">
        <f t="shared" si="8"/>
        <v>4.7639860139860142</v>
      </c>
      <c r="R80" s="4">
        <f t="shared" si="9"/>
        <v>170.3125</v>
      </c>
      <c r="S80" s="4">
        <f t="shared" si="10"/>
        <v>2.5231481481481484</v>
      </c>
      <c r="T80" s="4">
        <f t="shared" si="11"/>
        <v>2.8333065152846988</v>
      </c>
      <c r="U80" s="4">
        <f t="shared" si="12"/>
        <v>2.7632332661806163</v>
      </c>
      <c r="V80" s="3">
        <f t="shared" si="13"/>
        <v>0.6020599913279624</v>
      </c>
      <c r="W80" s="3">
        <f t="shared" si="13"/>
        <v>2.4313637641589874</v>
      </c>
      <c r="X80" s="3">
        <f t="shared" si="14"/>
        <v>0.67797047781963704</v>
      </c>
      <c r="Y80" s="3">
        <f t="shared" si="14"/>
        <v>2.2312465239567363</v>
      </c>
      <c r="Z80" s="3">
        <f t="shared" si="14"/>
        <v>0.40194275112571159</v>
      </c>
      <c r="AA80" s="2">
        <f t="shared" si="15"/>
        <v>39295</v>
      </c>
    </row>
    <row r="81" spans="1:27" x14ac:dyDescent="0.2">
      <c r="A81">
        <v>118</v>
      </c>
      <c r="B81" t="s">
        <v>15</v>
      </c>
      <c r="C81">
        <v>2007</v>
      </c>
      <c r="D81">
        <v>9</v>
      </c>
      <c r="E81">
        <v>235</v>
      </c>
      <c r="F81" s="4">
        <v>899.5</v>
      </c>
      <c r="G81" s="4">
        <v>1056.9100000000001</v>
      </c>
      <c r="H81" s="4">
        <v>413.34</v>
      </c>
      <c r="I81">
        <v>4</v>
      </c>
      <c r="J81">
        <v>270</v>
      </c>
      <c r="K81">
        <v>11787</v>
      </c>
      <c r="L81" t="s">
        <v>18</v>
      </c>
      <c r="M81">
        <v>57480</v>
      </c>
      <c r="N81">
        <v>181.2</v>
      </c>
      <c r="O81" s="4">
        <v>17152.939999999999</v>
      </c>
      <c r="P81" t="s">
        <v>168</v>
      </c>
      <c r="Q81" s="4">
        <f t="shared" si="8"/>
        <v>4.4974893617021277</v>
      </c>
      <c r="R81" s="4">
        <f t="shared" si="9"/>
        <v>264.22750000000002</v>
      </c>
      <c r="S81" s="4">
        <f t="shared" si="10"/>
        <v>3.9144814814814817</v>
      </c>
      <c r="T81" s="4">
        <f t="shared" si="11"/>
        <v>3.0240380070165012</v>
      </c>
      <c r="U81" s="4">
        <f t="shared" si="12"/>
        <v>2.9540011676815703</v>
      </c>
      <c r="V81" s="3">
        <f t="shared" si="13"/>
        <v>0.6020599913279624</v>
      </c>
      <c r="W81" s="3">
        <f t="shared" si="13"/>
        <v>2.4313637641589874</v>
      </c>
      <c r="X81" s="3">
        <f t="shared" si="14"/>
        <v>0.65297014474476478</v>
      </c>
      <c r="Y81" s="3">
        <f t="shared" si="14"/>
        <v>2.4219780156885387</v>
      </c>
      <c r="Z81" s="3">
        <f t="shared" si="14"/>
        <v>0.59267424285751369</v>
      </c>
      <c r="AA81" s="2">
        <f t="shared" si="15"/>
        <v>39326</v>
      </c>
    </row>
    <row r="82" spans="1:27" x14ac:dyDescent="0.2">
      <c r="A82">
        <v>118</v>
      </c>
      <c r="B82" t="s">
        <v>15</v>
      </c>
      <c r="C82">
        <v>2007</v>
      </c>
      <c r="D82">
        <v>10</v>
      </c>
      <c r="E82">
        <v>459</v>
      </c>
      <c r="F82" s="4">
        <v>1797.46</v>
      </c>
      <c r="G82" s="4">
        <v>2112.09</v>
      </c>
      <c r="H82" s="4">
        <v>710.17</v>
      </c>
      <c r="I82">
        <v>4</v>
      </c>
      <c r="J82">
        <v>270</v>
      </c>
      <c r="K82">
        <v>11787</v>
      </c>
      <c r="L82" t="s">
        <v>18</v>
      </c>
      <c r="M82">
        <v>57480</v>
      </c>
      <c r="N82">
        <v>181.2</v>
      </c>
      <c r="O82" s="4">
        <v>17152.939999999999</v>
      </c>
      <c r="P82" t="s">
        <v>168</v>
      </c>
      <c r="Q82" s="4">
        <f t="shared" si="8"/>
        <v>4.6015032679738566</v>
      </c>
      <c r="R82" s="4">
        <f t="shared" si="9"/>
        <v>528.02250000000004</v>
      </c>
      <c r="S82" s="4">
        <f t="shared" si="10"/>
        <v>7.8225555555555557</v>
      </c>
      <c r="T82" s="4">
        <f t="shared" si="11"/>
        <v>3.3247124203345901</v>
      </c>
      <c r="U82" s="4">
        <f t="shared" si="12"/>
        <v>3.2546592345361067</v>
      </c>
      <c r="V82" s="3">
        <f t="shared" si="13"/>
        <v>0.6020599913279624</v>
      </c>
      <c r="W82" s="3">
        <f t="shared" si="13"/>
        <v>2.4313637641589874</v>
      </c>
      <c r="X82" s="3">
        <f t="shared" si="14"/>
        <v>0.66289973479732878</v>
      </c>
      <c r="Y82" s="3">
        <f t="shared" si="14"/>
        <v>2.7226524290066276</v>
      </c>
      <c r="Z82" s="3">
        <f t="shared" si="14"/>
        <v>0.89334865617560266</v>
      </c>
      <c r="AA82" s="2">
        <f t="shared" si="15"/>
        <v>39356</v>
      </c>
    </row>
    <row r="83" spans="1:27" x14ac:dyDescent="0.2">
      <c r="A83">
        <v>118</v>
      </c>
      <c r="B83" t="s">
        <v>15</v>
      </c>
      <c r="C83">
        <v>2007</v>
      </c>
      <c r="D83">
        <v>11</v>
      </c>
      <c r="E83">
        <v>289</v>
      </c>
      <c r="F83" s="4">
        <v>1138.25</v>
      </c>
      <c r="G83" s="4">
        <v>1337.41</v>
      </c>
      <c r="H83" s="4">
        <v>476.99</v>
      </c>
      <c r="I83">
        <v>4</v>
      </c>
      <c r="J83">
        <v>270</v>
      </c>
      <c r="K83">
        <v>11787</v>
      </c>
      <c r="L83" t="s">
        <v>18</v>
      </c>
      <c r="M83">
        <v>57480</v>
      </c>
      <c r="N83">
        <v>181.2</v>
      </c>
      <c r="O83" s="4">
        <v>17152.939999999999</v>
      </c>
      <c r="P83" t="s">
        <v>168</v>
      </c>
      <c r="Q83" s="4">
        <f t="shared" si="8"/>
        <v>4.6277162629757784</v>
      </c>
      <c r="R83" s="4">
        <f t="shared" si="9"/>
        <v>334.35250000000002</v>
      </c>
      <c r="S83" s="4">
        <f t="shared" si="10"/>
        <v>4.9533703703703704</v>
      </c>
      <c r="T83" s="4">
        <f t="shared" si="11"/>
        <v>3.1262645661560771</v>
      </c>
      <c r="U83" s="4">
        <f t="shared" si="12"/>
        <v>3.0562376589802276</v>
      </c>
      <c r="V83" s="3">
        <f t="shared" si="13"/>
        <v>0.6020599913279624</v>
      </c>
      <c r="W83" s="3">
        <f t="shared" si="13"/>
        <v>2.4313637641589874</v>
      </c>
      <c r="X83" s="3">
        <f t="shared" si="14"/>
        <v>0.66536672339952929</v>
      </c>
      <c r="Y83" s="3">
        <f t="shared" si="14"/>
        <v>2.5242045748281146</v>
      </c>
      <c r="Z83" s="3">
        <f t="shared" si="14"/>
        <v>0.69490080199708981</v>
      </c>
      <c r="AA83" s="2">
        <f t="shared" si="15"/>
        <v>39387</v>
      </c>
    </row>
    <row r="84" spans="1:27" x14ac:dyDescent="0.2">
      <c r="A84">
        <v>118</v>
      </c>
      <c r="B84" t="s">
        <v>15</v>
      </c>
      <c r="C84">
        <v>2007</v>
      </c>
      <c r="D84">
        <v>12</v>
      </c>
      <c r="E84">
        <v>158</v>
      </c>
      <c r="F84" s="4">
        <v>538.99</v>
      </c>
      <c r="G84" s="4">
        <v>633.36</v>
      </c>
      <c r="H84" s="4">
        <v>160.12</v>
      </c>
      <c r="I84">
        <v>4</v>
      </c>
      <c r="J84">
        <v>270</v>
      </c>
      <c r="K84">
        <v>11787</v>
      </c>
      <c r="L84" t="s">
        <v>18</v>
      </c>
      <c r="M84">
        <v>57480</v>
      </c>
      <c r="N84">
        <v>181.2</v>
      </c>
      <c r="O84" s="4">
        <v>17152.939999999999</v>
      </c>
      <c r="P84" t="s">
        <v>168</v>
      </c>
      <c r="Q84" s="4">
        <f t="shared" si="8"/>
        <v>4.0086075949367093</v>
      </c>
      <c r="R84" s="4">
        <f t="shared" si="9"/>
        <v>158.34</v>
      </c>
      <c r="S84" s="4">
        <f t="shared" si="10"/>
        <v>2.3457777777777777</v>
      </c>
      <c r="T84" s="4">
        <f t="shared" si="11"/>
        <v>2.8016506319316559</v>
      </c>
      <c r="U84" s="4">
        <f t="shared" si="12"/>
        <v>2.7315807077004557</v>
      </c>
      <c r="V84" s="3">
        <f t="shared" si="13"/>
        <v>0.6020599913279624</v>
      </c>
      <c r="W84" s="3">
        <f t="shared" si="13"/>
        <v>2.4313637641589874</v>
      </c>
      <c r="X84" s="3">
        <f t="shared" si="14"/>
        <v>0.60299354497723312</v>
      </c>
      <c r="Y84" s="3">
        <f t="shared" si="14"/>
        <v>2.1995906406036934</v>
      </c>
      <c r="Z84" s="3">
        <f t="shared" si="14"/>
        <v>0.37028686777266839</v>
      </c>
      <c r="AA84" s="2">
        <f t="shared" si="15"/>
        <v>39417</v>
      </c>
    </row>
    <row r="85" spans="1:27" x14ac:dyDescent="0.2">
      <c r="A85">
        <v>127</v>
      </c>
      <c r="B85" t="s">
        <v>15</v>
      </c>
      <c r="C85">
        <v>2007</v>
      </c>
      <c r="D85">
        <v>1</v>
      </c>
      <c r="E85">
        <v>91</v>
      </c>
      <c r="F85" s="4">
        <v>373.44</v>
      </c>
      <c r="G85" s="4">
        <v>438.79</v>
      </c>
      <c r="H85" s="4">
        <v>209.43</v>
      </c>
      <c r="I85">
        <v>6</v>
      </c>
      <c r="J85">
        <v>430</v>
      </c>
      <c r="K85">
        <v>14857</v>
      </c>
      <c r="L85" t="s">
        <v>18</v>
      </c>
      <c r="M85">
        <v>37568</v>
      </c>
      <c r="N85">
        <v>268.2</v>
      </c>
      <c r="O85" s="4">
        <v>22122.71</v>
      </c>
      <c r="P85" t="s">
        <v>168</v>
      </c>
      <c r="Q85" s="4">
        <f t="shared" si="8"/>
        <v>4.8218681318681318</v>
      </c>
      <c r="R85" s="4">
        <f t="shared" si="9"/>
        <v>73.131666666666675</v>
      </c>
      <c r="S85" s="4">
        <f t="shared" si="10"/>
        <v>1.0204418604651164</v>
      </c>
      <c r="T85" s="4">
        <f t="shared" si="11"/>
        <v>2.6422567214680646</v>
      </c>
      <c r="U85" s="4">
        <f t="shared" si="12"/>
        <v>2.5722208343652762</v>
      </c>
      <c r="V85" s="3">
        <f t="shared" si="13"/>
        <v>0.77815125038364363</v>
      </c>
      <c r="W85" s="3">
        <f t="shared" si="13"/>
        <v>2.6334684555795866</v>
      </c>
      <c r="X85" s="3">
        <f t="shared" si="14"/>
        <v>0.68321532914697103</v>
      </c>
      <c r="Y85" s="3">
        <f t="shared" si="14"/>
        <v>1.8641054710844209</v>
      </c>
      <c r="Z85" s="3">
        <f t="shared" si="14"/>
        <v>8.7882658884781382E-3</v>
      </c>
      <c r="AA85" s="2">
        <f t="shared" si="15"/>
        <v>39083</v>
      </c>
    </row>
    <row r="86" spans="1:27" x14ac:dyDescent="0.2">
      <c r="A86">
        <v>127</v>
      </c>
      <c r="B86" t="s">
        <v>15</v>
      </c>
      <c r="C86">
        <v>2007</v>
      </c>
      <c r="D86">
        <v>2</v>
      </c>
      <c r="E86">
        <v>45</v>
      </c>
      <c r="F86" s="4">
        <v>188.42</v>
      </c>
      <c r="G86" s="4">
        <v>221.38</v>
      </c>
      <c r="H86" s="4">
        <v>125.08</v>
      </c>
      <c r="I86">
        <v>6</v>
      </c>
      <c r="J86">
        <v>430</v>
      </c>
      <c r="K86">
        <v>14857</v>
      </c>
      <c r="L86" t="s">
        <v>18</v>
      </c>
      <c r="M86">
        <v>37568</v>
      </c>
      <c r="N86">
        <v>268.2</v>
      </c>
      <c r="O86" s="4">
        <v>22122.71</v>
      </c>
      <c r="P86" t="s">
        <v>168</v>
      </c>
      <c r="Q86" s="4">
        <f t="shared" si="8"/>
        <v>4.9195555555555552</v>
      </c>
      <c r="R86" s="4">
        <f t="shared" si="9"/>
        <v>36.896666666666668</v>
      </c>
      <c r="S86" s="4">
        <f t="shared" si="10"/>
        <v>0.51483720930232557</v>
      </c>
      <c r="T86" s="4">
        <f t="shared" si="11"/>
        <v>2.3451383831101009</v>
      </c>
      <c r="U86" s="4">
        <f t="shared" si="12"/>
        <v>2.2751269994581125</v>
      </c>
      <c r="V86" s="3">
        <f t="shared" si="13"/>
        <v>0.77815125038364363</v>
      </c>
      <c r="W86" s="3">
        <f t="shared" si="13"/>
        <v>2.6334684555795866</v>
      </c>
      <c r="X86" s="3">
        <f t="shared" si="14"/>
        <v>0.6919258693347573</v>
      </c>
      <c r="Y86" s="3">
        <f t="shared" si="14"/>
        <v>1.5669871327264575</v>
      </c>
      <c r="Z86" s="3">
        <f t="shared" si="14"/>
        <v>-0.2883300724694855</v>
      </c>
      <c r="AA86" s="2">
        <f t="shared" si="15"/>
        <v>39114</v>
      </c>
    </row>
    <row r="87" spans="1:27" x14ac:dyDescent="0.2">
      <c r="A87">
        <v>127</v>
      </c>
      <c r="B87" t="s">
        <v>15</v>
      </c>
      <c r="C87">
        <v>2007</v>
      </c>
      <c r="D87">
        <v>3</v>
      </c>
      <c r="E87">
        <v>58</v>
      </c>
      <c r="F87" s="4">
        <v>235.63</v>
      </c>
      <c r="G87" s="4">
        <v>276.89999999999998</v>
      </c>
      <c r="H87" s="4">
        <v>119.42</v>
      </c>
      <c r="I87">
        <v>6</v>
      </c>
      <c r="J87">
        <v>430</v>
      </c>
      <c r="K87">
        <v>14857</v>
      </c>
      <c r="L87" t="s">
        <v>18</v>
      </c>
      <c r="M87">
        <v>37568</v>
      </c>
      <c r="N87">
        <v>268.2</v>
      </c>
      <c r="O87" s="4">
        <v>22122.71</v>
      </c>
      <c r="P87" t="s">
        <v>168</v>
      </c>
      <c r="Q87" s="4">
        <f t="shared" si="8"/>
        <v>4.774137931034482</v>
      </c>
      <c r="R87" s="4">
        <f t="shared" si="9"/>
        <v>46.15</v>
      </c>
      <c r="S87" s="4">
        <f t="shared" si="10"/>
        <v>0.64395348837209299</v>
      </c>
      <c r="T87" s="4">
        <f t="shared" si="11"/>
        <v>2.4423229557455746</v>
      </c>
      <c r="U87" s="4">
        <f t="shared" si="12"/>
        <v>2.3722305832501136</v>
      </c>
      <c r="V87" s="3">
        <f t="shared" si="13"/>
        <v>0.77815125038364363</v>
      </c>
      <c r="W87" s="3">
        <f t="shared" si="13"/>
        <v>2.6334684555795866</v>
      </c>
      <c r="X87" s="3">
        <f t="shared" si="14"/>
        <v>0.67889496218263712</v>
      </c>
      <c r="Y87" s="3">
        <f t="shared" si="14"/>
        <v>1.6641717053619309</v>
      </c>
      <c r="Z87" s="3">
        <f t="shared" si="14"/>
        <v>-0.19114549983401205</v>
      </c>
      <c r="AA87" s="2">
        <f t="shared" si="15"/>
        <v>39142</v>
      </c>
    </row>
    <row r="88" spans="1:27" x14ac:dyDescent="0.2">
      <c r="A88">
        <v>127</v>
      </c>
      <c r="B88" t="s">
        <v>15</v>
      </c>
      <c r="C88">
        <v>2007</v>
      </c>
      <c r="D88">
        <v>4</v>
      </c>
      <c r="E88">
        <v>85</v>
      </c>
      <c r="F88" s="4">
        <v>314.39999999999998</v>
      </c>
      <c r="G88" s="4">
        <v>369.42</v>
      </c>
      <c r="H88" s="4">
        <v>177.09</v>
      </c>
      <c r="I88">
        <v>6</v>
      </c>
      <c r="J88">
        <v>430</v>
      </c>
      <c r="K88">
        <v>14857</v>
      </c>
      <c r="L88" t="s">
        <v>18</v>
      </c>
      <c r="M88">
        <v>37568</v>
      </c>
      <c r="N88">
        <v>268.2</v>
      </c>
      <c r="O88" s="4">
        <v>22122.71</v>
      </c>
      <c r="P88" t="s">
        <v>168</v>
      </c>
      <c r="Q88" s="4">
        <f t="shared" si="8"/>
        <v>4.3461176470588239</v>
      </c>
      <c r="R88" s="4">
        <f t="shared" si="9"/>
        <v>61.57</v>
      </c>
      <c r="S88" s="4">
        <f t="shared" si="10"/>
        <v>0.85911627906976751</v>
      </c>
      <c r="T88" s="4">
        <f t="shared" si="11"/>
        <v>2.5675204039751254</v>
      </c>
      <c r="U88" s="4">
        <f t="shared" si="12"/>
        <v>2.4974825373673704</v>
      </c>
      <c r="V88" s="3">
        <f t="shared" si="13"/>
        <v>0.77815125038364363</v>
      </c>
      <c r="W88" s="3">
        <f t="shared" si="13"/>
        <v>2.6334684555795866</v>
      </c>
      <c r="X88" s="3">
        <f t="shared" si="14"/>
        <v>0.63810147826083263</v>
      </c>
      <c r="Y88" s="3">
        <f t="shared" si="14"/>
        <v>1.7893691535914817</v>
      </c>
      <c r="Z88" s="3">
        <f t="shared" si="14"/>
        <v>-6.5948051604461141E-2</v>
      </c>
      <c r="AA88" s="2">
        <f t="shared" si="15"/>
        <v>39173</v>
      </c>
    </row>
    <row r="89" spans="1:27" x14ac:dyDescent="0.2">
      <c r="A89">
        <v>127</v>
      </c>
      <c r="B89" t="s">
        <v>15</v>
      </c>
      <c r="C89">
        <v>2007</v>
      </c>
      <c r="D89">
        <v>5</v>
      </c>
      <c r="E89">
        <v>173</v>
      </c>
      <c r="F89" s="4">
        <v>707.43</v>
      </c>
      <c r="G89" s="4">
        <v>831.26</v>
      </c>
      <c r="H89" s="4">
        <v>356.32</v>
      </c>
      <c r="I89">
        <v>6</v>
      </c>
      <c r="J89">
        <v>430</v>
      </c>
      <c r="K89">
        <v>14857</v>
      </c>
      <c r="L89" t="s">
        <v>18</v>
      </c>
      <c r="M89">
        <v>37568</v>
      </c>
      <c r="N89">
        <v>268.2</v>
      </c>
      <c r="O89" s="4">
        <v>22122.71</v>
      </c>
      <c r="P89" t="s">
        <v>168</v>
      </c>
      <c r="Q89" s="4">
        <f t="shared" si="8"/>
        <v>4.804971098265896</v>
      </c>
      <c r="R89" s="4">
        <f t="shared" si="9"/>
        <v>138.54333333333332</v>
      </c>
      <c r="S89" s="4">
        <f t="shared" si="10"/>
        <v>1.9331627906976745</v>
      </c>
      <c r="T89" s="4">
        <f t="shared" si="11"/>
        <v>2.9197368828750063</v>
      </c>
      <c r="U89" s="4">
        <f t="shared" si="12"/>
        <v>2.8496834730051623</v>
      </c>
      <c r="V89" s="3">
        <f t="shared" si="13"/>
        <v>0.77815125038364363</v>
      </c>
      <c r="W89" s="3">
        <f t="shared" si="13"/>
        <v>2.6334684555795866</v>
      </c>
      <c r="X89" s="3">
        <f t="shared" si="14"/>
        <v>0.68169077974621073</v>
      </c>
      <c r="Y89" s="3">
        <f t="shared" si="14"/>
        <v>2.1415856324913625</v>
      </c>
      <c r="Z89" s="3">
        <f t="shared" si="14"/>
        <v>0.28626842729541963</v>
      </c>
      <c r="AA89" s="2">
        <f t="shared" si="15"/>
        <v>39203</v>
      </c>
    </row>
    <row r="90" spans="1:27" x14ac:dyDescent="0.2">
      <c r="A90">
        <v>127</v>
      </c>
      <c r="B90" t="s">
        <v>15</v>
      </c>
      <c r="C90">
        <v>2007</v>
      </c>
      <c r="D90">
        <v>6</v>
      </c>
      <c r="E90">
        <v>215</v>
      </c>
      <c r="F90" s="4">
        <v>791.53</v>
      </c>
      <c r="G90" s="4">
        <v>930.04</v>
      </c>
      <c r="H90" s="4">
        <v>362.83</v>
      </c>
      <c r="I90">
        <v>6</v>
      </c>
      <c r="J90">
        <v>430</v>
      </c>
      <c r="K90">
        <v>14857</v>
      </c>
      <c r="L90" t="s">
        <v>18</v>
      </c>
      <c r="M90">
        <v>37568</v>
      </c>
      <c r="N90">
        <v>268.2</v>
      </c>
      <c r="O90" s="4">
        <v>22122.71</v>
      </c>
      <c r="P90" t="s">
        <v>168</v>
      </c>
      <c r="Q90" s="4">
        <f t="shared" si="8"/>
        <v>4.3257674418604646</v>
      </c>
      <c r="R90" s="4">
        <f t="shared" si="9"/>
        <v>155.00666666666666</v>
      </c>
      <c r="S90" s="4">
        <f t="shared" si="10"/>
        <v>2.1628837209302323</v>
      </c>
      <c r="T90" s="4">
        <f t="shared" si="11"/>
        <v>2.9685016274847955</v>
      </c>
      <c r="U90" s="4">
        <f t="shared" si="12"/>
        <v>2.8984673798269904</v>
      </c>
      <c r="V90" s="3">
        <f t="shared" si="13"/>
        <v>0.77815125038364363</v>
      </c>
      <c r="W90" s="3">
        <f t="shared" si="13"/>
        <v>2.6334684555795866</v>
      </c>
      <c r="X90" s="3">
        <f t="shared" si="14"/>
        <v>0.63606316756919012</v>
      </c>
      <c r="Y90" s="3">
        <f t="shared" si="14"/>
        <v>2.1903503771011521</v>
      </c>
      <c r="Z90" s="3">
        <f t="shared" si="14"/>
        <v>0.33503317190520898</v>
      </c>
      <c r="AA90" s="2">
        <f t="shared" si="15"/>
        <v>39234</v>
      </c>
    </row>
    <row r="91" spans="1:27" x14ac:dyDescent="0.2">
      <c r="A91">
        <v>127</v>
      </c>
      <c r="B91" t="s">
        <v>15</v>
      </c>
      <c r="C91">
        <v>2007</v>
      </c>
      <c r="D91">
        <v>7</v>
      </c>
      <c r="E91">
        <v>141</v>
      </c>
      <c r="F91" s="4">
        <v>575.51</v>
      </c>
      <c r="G91" s="4">
        <v>676.28</v>
      </c>
      <c r="H91" s="4">
        <v>244.01</v>
      </c>
      <c r="I91">
        <v>6</v>
      </c>
      <c r="J91">
        <v>430</v>
      </c>
      <c r="K91">
        <v>14857</v>
      </c>
      <c r="L91" t="s">
        <v>18</v>
      </c>
      <c r="M91">
        <v>37568</v>
      </c>
      <c r="N91">
        <v>268.2</v>
      </c>
      <c r="O91" s="4">
        <v>22122.71</v>
      </c>
      <c r="P91" t="s">
        <v>168</v>
      </c>
      <c r="Q91" s="4">
        <f t="shared" si="8"/>
        <v>4.7963120567375883</v>
      </c>
      <c r="R91" s="4">
        <f t="shared" si="9"/>
        <v>112.71333333333332</v>
      </c>
      <c r="S91" s="4">
        <f t="shared" si="10"/>
        <v>1.5727441860465117</v>
      </c>
      <c r="T91" s="4">
        <f t="shared" si="11"/>
        <v>2.8301265439859327</v>
      </c>
      <c r="U91" s="4">
        <f t="shared" si="12"/>
        <v>2.7600528742856847</v>
      </c>
      <c r="V91" s="3">
        <f t="shared" si="13"/>
        <v>0.77815125038364363</v>
      </c>
      <c r="W91" s="3">
        <f t="shared" si="13"/>
        <v>2.6334684555795866</v>
      </c>
      <c r="X91" s="3">
        <f t="shared" si="14"/>
        <v>0.68090743133055265</v>
      </c>
      <c r="Y91" s="3">
        <f t="shared" si="14"/>
        <v>2.0519752936022888</v>
      </c>
      <c r="Z91" s="3">
        <f t="shared" si="14"/>
        <v>0.19665808840634605</v>
      </c>
      <c r="AA91" s="2">
        <f t="shared" si="15"/>
        <v>39264</v>
      </c>
    </row>
    <row r="92" spans="1:27" x14ac:dyDescent="0.2">
      <c r="A92">
        <v>127</v>
      </c>
      <c r="B92" t="s">
        <v>15</v>
      </c>
      <c r="C92">
        <v>2007</v>
      </c>
      <c r="D92">
        <v>8</v>
      </c>
      <c r="E92">
        <v>145</v>
      </c>
      <c r="F92" s="4">
        <v>576.29999999999995</v>
      </c>
      <c r="G92" s="4">
        <v>677.13</v>
      </c>
      <c r="H92" s="4">
        <v>291.99</v>
      </c>
      <c r="I92">
        <v>6</v>
      </c>
      <c r="J92">
        <v>430</v>
      </c>
      <c r="K92">
        <v>14857</v>
      </c>
      <c r="L92" t="s">
        <v>18</v>
      </c>
      <c r="M92">
        <v>37568</v>
      </c>
      <c r="N92">
        <v>268.2</v>
      </c>
      <c r="O92" s="4">
        <v>22122.71</v>
      </c>
      <c r="P92" t="s">
        <v>168</v>
      </c>
      <c r="Q92" s="4">
        <f t="shared" si="8"/>
        <v>4.669862068965517</v>
      </c>
      <c r="R92" s="4">
        <f t="shared" si="9"/>
        <v>112.855</v>
      </c>
      <c r="S92" s="4">
        <f t="shared" si="10"/>
        <v>1.5747209302325582</v>
      </c>
      <c r="T92" s="4">
        <f t="shared" si="11"/>
        <v>2.8306720554837836</v>
      </c>
      <c r="U92" s="4">
        <f t="shared" si="12"/>
        <v>2.7606486195813562</v>
      </c>
      <c r="V92" s="3">
        <f t="shared" si="13"/>
        <v>0.77815125038364363</v>
      </c>
      <c r="W92" s="3">
        <f t="shared" si="13"/>
        <v>2.6334684555795866</v>
      </c>
      <c r="X92" s="3">
        <f t="shared" si="14"/>
        <v>0.66930405324880893</v>
      </c>
      <c r="Y92" s="3">
        <f t="shared" si="14"/>
        <v>2.0525208051001402</v>
      </c>
      <c r="Z92" s="3">
        <f t="shared" si="14"/>
        <v>0.19720359990419734</v>
      </c>
      <c r="AA92" s="2">
        <f t="shared" si="15"/>
        <v>39295</v>
      </c>
    </row>
    <row r="93" spans="1:27" x14ac:dyDescent="0.2">
      <c r="A93">
        <v>127</v>
      </c>
      <c r="B93" t="s">
        <v>15</v>
      </c>
      <c r="C93">
        <v>2007</v>
      </c>
      <c r="D93">
        <v>9</v>
      </c>
      <c r="E93">
        <v>218</v>
      </c>
      <c r="F93" s="4">
        <v>844.23</v>
      </c>
      <c r="G93" s="4">
        <v>992.04</v>
      </c>
      <c r="H93" s="4">
        <v>379.33</v>
      </c>
      <c r="I93">
        <v>6</v>
      </c>
      <c r="J93">
        <v>430</v>
      </c>
      <c r="K93">
        <v>14857</v>
      </c>
      <c r="L93" t="s">
        <v>18</v>
      </c>
      <c r="M93">
        <v>37568</v>
      </c>
      <c r="N93">
        <v>268.2</v>
      </c>
      <c r="O93" s="4">
        <v>22122.71</v>
      </c>
      <c r="P93" t="s">
        <v>168</v>
      </c>
      <c r="Q93" s="4">
        <f t="shared" si="8"/>
        <v>4.5506422018348625</v>
      </c>
      <c r="R93" s="4">
        <f t="shared" si="9"/>
        <v>165.34</v>
      </c>
      <c r="S93" s="4">
        <f t="shared" si="10"/>
        <v>2.3070697674418605</v>
      </c>
      <c r="T93" s="4">
        <f t="shared" si="11"/>
        <v>2.9965291836753964</v>
      </c>
      <c r="U93" s="4">
        <f t="shared" si="12"/>
        <v>2.9264607808946299</v>
      </c>
      <c r="V93" s="3">
        <f t="shared" si="13"/>
        <v>0.77815125038364363</v>
      </c>
      <c r="W93" s="3">
        <f t="shared" si="13"/>
        <v>2.6334684555795866</v>
      </c>
      <c r="X93" s="3">
        <f t="shared" si="14"/>
        <v>0.65807269007079161</v>
      </c>
      <c r="Y93" s="3">
        <f t="shared" si="14"/>
        <v>2.218377933291753</v>
      </c>
      <c r="Z93" s="3">
        <f t="shared" si="14"/>
        <v>0.36306072809580997</v>
      </c>
      <c r="AA93" s="2">
        <f t="shared" si="15"/>
        <v>39326</v>
      </c>
    </row>
    <row r="94" spans="1:27" x14ac:dyDescent="0.2">
      <c r="A94">
        <v>127</v>
      </c>
      <c r="B94" t="s">
        <v>15</v>
      </c>
      <c r="C94">
        <v>2007</v>
      </c>
      <c r="D94">
        <v>10</v>
      </c>
      <c r="E94">
        <v>461</v>
      </c>
      <c r="F94" s="4">
        <v>1774.35</v>
      </c>
      <c r="G94" s="4">
        <v>2084.9699999999998</v>
      </c>
      <c r="H94" s="4">
        <v>821.93</v>
      </c>
      <c r="I94">
        <v>6</v>
      </c>
      <c r="J94">
        <v>430</v>
      </c>
      <c r="K94">
        <v>14857</v>
      </c>
      <c r="L94" t="s">
        <v>18</v>
      </c>
      <c r="M94">
        <v>37568</v>
      </c>
      <c r="N94">
        <v>268.2</v>
      </c>
      <c r="O94" s="4">
        <v>22122.71</v>
      </c>
      <c r="P94" t="s">
        <v>168</v>
      </c>
      <c r="Q94" s="4">
        <f t="shared" si="8"/>
        <v>4.5227114967462034</v>
      </c>
      <c r="R94" s="4">
        <f t="shared" si="9"/>
        <v>347.49499999999995</v>
      </c>
      <c r="S94" s="4">
        <f t="shared" si="10"/>
        <v>4.8487674418604643</v>
      </c>
      <c r="T94" s="4">
        <f t="shared" si="11"/>
        <v>3.3190998104233538</v>
      </c>
      <c r="U94" s="4">
        <f t="shared" si="12"/>
        <v>3.2490392908485668</v>
      </c>
      <c r="V94" s="3">
        <f t="shared" si="13"/>
        <v>0.77815125038364363</v>
      </c>
      <c r="W94" s="3">
        <f t="shared" si="13"/>
        <v>2.6334684555795866</v>
      </c>
      <c r="X94" s="3">
        <f t="shared" si="14"/>
        <v>0.6553988850337058</v>
      </c>
      <c r="Y94" s="3">
        <f t="shared" si="14"/>
        <v>2.5409485600397104</v>
      </c>
      <c r="Z94" s="3">
        <f t="shared" si="14"/>
        <v>0.68563135484376736</v>
      </c>
      <c r="AA94" s="2">
        <f t="shared" si="15"/>
        <v>39356</v>
      </c>
    </row>
    <row r="95" spans="1:27" x14ac:dyDescent="0.2">
      <c r="A95">
        <v>127</v>
      </c>
      <c r="B95" t="s">
        <v>15</v>
      </c>
      <c r="C95">
        <v>2007</v>
      </c>
      <c r="D95">
        <v>11</v>
      </c>
      <c r="E95">
        <v>312</v>
      </c>
      <c r="F95" s="4">
        <v>1275.29</v>
      </c>
      <c r="G95" s="4">
        <v>1498.53</v>
      </c>
      <c r="H95" s="4">
        <v>581.19000000000005</v>
      </c>
      <c r="I95">
        <v>6</v>
      </c>
      <c r="J95">
        <v>430</v>
      </c>
      <c r="K95">
        <v>14857</v>
      </c>
      <c r="L95" t="s">
        <v>18</v>
      </c>
      <c r="M95">
        <v>37568</v>
      </c>
      <c r="N95">
        <v>268.2</v>
      </c>
      <c r="O95" s="4">
        <v>22122.71</v>
      </c>
      <c r="P95" t="s">
        <v>168</v>
      </c>
      <c r="Q95" s="4">
        <f t="shared" si="8"/>
        <v>4.8029807692307696</v>
      </c>
      <c r="R95" s="4">
        <f t="shared" si="9"/>
        <v>249.755</v>
      </c>
      <c r="S95" s="4">
        <f t="shared" si="10"/>
        <v>3.484953488372093</v>
      </c>
      <c r="T95" s="4">
        <f t="shared" si="11"/>
        <v>3.1756654417788539</v>
      </c>
      <c r="U95" s="4">
        <f t="shared" si="12"/>
        <v>3.1056089542434808</v>
      </c>
      <c r="V95" s="3">
        <f t="shared" si="13"/>
        <v>0.77815125038364363</v>
      </c>
      <c r="W95" s="3">
        <f t="shared" si="13"/>
        <v>2.6334684555795866</v>
      </c>
      <c r="X95" s="3">
        <f t="shared" si="14"/>
        <v>0.68151084776041138</v>
      </c>
      <c r="Y95" s="3">
        <f t="shared" si="14"/>
        <v>2.3975141913952105</v>
      </c>
      <c r="Z95" s="3">
        <f t="shared" si="14"/>
        <v>0.54219698619926759</v>
      </c>
      <c r="AA95" s="2">
        <f t="shared" si="15"/>
        <v>39387</v>
      </c>
    </row>
    <row r="96" spans="1:27" x14ac:dyDescent="0.2">
      <c r="A96">
        <v>127</v>
      </c>
      <c r="B96" t="s">
        <v>15</v>
      </c>
      <c r="C96">
        <v>2007</v>
      </c>
      <c r="D96">
        <v>12</v>
      </c>
      <c r="E96">
        <v>180</v>
      </c>
      <c r="F96" s="4">
        <v>690.44</v>
      </c>
      <c r="G96" s="4">
        <v>811.29</v>
      </c>
      <c r="H96" s="4">
        <v>254.49</v>
      </c>
      <c r="I96">
        <v>6</v>
      </c>
      <c r="J96">
        <v>430</v>
      </c>
      <c r="K96">
        <v>14857</v>
      </c>
      <c r="L96" t="s">
        <v>18</v>
      </c>
      <c r="M96">
        <v>37568</v>
      </c>
      <c r="N96">
        <v>268.2</v>
      </c>
      <c r="O96" s="4">
        <v>22122.71</v>
      </c>
      <c r="P96" t="s">
        <v>168</v>
      </c>
      <c r="Q96" s="4">
        <f t="shared" si="8"/>
        <v>4.5071666666666665</v>
      </c>
      <c r="R96" s="4">
        <f t="shared" si="9"/>
        <v>135.215</v>
      </c>
      <c r="S96" s="4">
        <f t="shared" si="10"/>
        <v>1.886720930232558</v>
      </c>
      <c r="T96" s="4">
        <f t="shared" si="11"/>
        <v>2.9091761228759365</v>
      </c>
      <c r="U96" s="4">
        <f t="shared" si="12"/>
        <v>2.8391259438833663</v>
      </c>
      <c r="V96" s="3">
        <f t="shared" si="13"/>
        <v>0.77815125038364363</v>
      </c>
      <c r="W96" s="3">
        <f t="shared" si="13"/>
        <v>2.6334684555795866</v>
      </c>
      <c r="X96" s="3">
        <f t="shared" si="14"/>
        <v>0.65390361777263062</v>
      </c>
      <c r="Y96" s="3">
        <f t="shared" si="14"/>
        <v>2.1310248724922931</v>
      </c>
      <c r="Z96" s="3">
        <f t="shared" si="14"/>
        <v>0.2757076672963501</v>
      </c>
      <c r="AA96" s="2">
        <f t="shared" si="15"/>
        <v>39417</v>
      </c>
    </row>
    <row r="97" spans="1:27" x14ac:dyDescent="0.2">
      <c r="A97">
        <v>130</v>
      </c>
      <c r="B97" t="s">
        <v>15</v>
      </c>
      <c r="C97">
        <v>2007</v>
      </c>
      <c r="D97">
        <v>1</v>
      </c>
      <c r="E97">
        <v>45</v>
      </c>
      <c r="F97" s="4">
        <v>204.97</v>
      </c>
      <c r="G97" s="4">
        <v>240.85</v>
      </c>
      <c r="H97" s="4">
        <v>98.15</v>
      </c>
      <c r="I97">
        <v>4</v>
      </c>
      <c r="J97">
        <v>199</v>
      </c>
      <c r="K97">
        <v>13778</v>
      </c>
      <c r="L97" t="s">
        <v>17</v>
      </c>
      <c r="M97">
        <v>28386</v>
      </c>
      <c r="N97">
        <v>125</v>
      </c>
      <c r="O97" s="4">
        <v>19641.48</v>
      </c>
      <c r="P97" t="s">
        <v>167</v>
      </c>
      <c r="Q97" s="4">
        <f t="shared" si="8"/>
        <v>5.3522222222222222</v>
      </c>
      <c r="R97" s="4">
        <f t="shared" si="9"/>
        <v>60.212499999999999</v>
      </c>
      <c r="S97" s="4">
        <f t="shared" si="10"/>
        <v>1.2103015075376884</v>
      </c>
      <c r="T97" s="4">
        <f t="shared" si="11"/>
        <v>2.3817466506504528</v>
      </c>
      <c r="U97" s="4">
        <f t="shared" si="12"/>
        <v>2.3116903011148788</v>
      </c>
      <c r="V97" s="3">
        <f t="shared" si="13"/>
        <v>0.6020599913279624</v>
      </c>
      <c r="W97" s="3">
        <f t="shared" si="13"/>
        <v>2.2988530764097068</v>
      </c>
      <c r="X97" s="3">
        <f t="shared" si="14"/>
        <v>0.72853413687510915</v>
      </c>
      <c r="Y97" s="3">
        <f t="shared" si="14"/>
        <v>1.7796866593224905</v>
      </c>
      <c r="Z97" s="3">
        <f t="shared" si="14"/>
        <v>8.2893574240746171E-2</v>
      </c>
      <c r="AA97" s="2">
        <f t="shared" si="15"/>
        <v>39083</v>
      </c>
    </row>
    <row r="98" spans="1:27" x14ac:dyDescent="0.2">
      <c r="A98">
        <v>130</v>
      </c>
      <c r="B98" t="s">
        <v>15</v>
      </c>
      <c r="C98">
        <v>2007</v>
      </c>
      <c r="D98">
        <v>2</v>
      </c>
      <c r="E98">
        <v>43</v>
      </c>
      <c r="F98" s="4">
        <v>172.44</v>
      </c>
      <c r="G98" s="4">
        <v>202.64</v>
      </c>
      <c r="H98" s="4">
        <v>87.82</v>
      </c>
      <c r="I98">
        <v>4</v>
      </c>
      <c r="J98">
        <v>199</v>
      </c>
      <c r="K98">
        <v>13778</v>
      </c>
      <c r="L98" t="s">
        <v>17</v>
      </c>
      <c r="M98">
        <v>28386</v>
      </c>
      <c r="N98">
        <v>125</v>
      </c>
      <c r="O98" s="4">
        <v>19641.48</v>
      </c>
      <c r="P98" t="s">
        <v>167</v>
      </c>
      <c r="Q98" s="4">
        <f t="shared" si="8"/>
        <v>4.7125581395348837</v>
      </c>
      <c r="R98" s="4">
        <f t="shared" si="9"/>
        <v>50.66</v>
      </c>
      <c r="S98" s="4">
        <f t="shared" si="10"/>
        <v>1.0182914572864321</v>
      </c>
      <c r="T98" s="4">
        <f t="shared" si="11"/>
        <v>2.3067251767824914</v>
      </c>
      <c r="U98" s="4">
        <f t="shared" si="12"/>
        <v>2.2366380141818505</v>
      </c>
      <c r="V98" s="3">
        <f t="shared" si="13"/>
        <v>0.6020599913279624</v>
      </c>
      <c r="W98" s="3">
        <f t="shared" si="13"/>
        <v>2.2988530764097068</v>
      </c>
      <c r="X98" s="3">
        <f t="shared" si="14"/>
        <v>0.67325672120290503</v>
      </c>
      <c r="Y98" s="3">
        <f t="shared" si="14"/>
        <v>1.7046651854545292</v>
      </c>
      <c r="Z98" s="3">
        <f t="shared" si="14"/>
        <v>7.872100372784881E-3</v>
      </c>
      <c r="AA98" s="2">
        <f t="shared" si="15"/>
        <v>39114</v>
      </c>
    </row>
    <row r="99" spans="1:27" x14ac:dyDescent="0.2">
      <c r="A99">
        <v>130</v>
      </c>
      <c r="B99" t="s">
        <v>15</v>
      </c>
      <c r="C99">
        <v>2007</v>
      </c>
      <c r="D99">
        <v>3</v>
      </c>
      <c r="E99">
        <v>39</v>
      </c>
      <c r="F99" s="4">
        <v>168.11</v>
      </c>
      <c r="G99" s="4">
        <v>197.55</v>
      </c>
      <c r="H99" s="4">
        <v>81.459999999999994</v>
      </c>
      <c r="I99">
        <v>4</v>
      </c>
      <c r="J99">
        <v>199</v>
      </c>
      <c r="K99">
        <v>13778</v>
      </c>
      <c r="L99" t="s">
        <v>17</v>
      </c>
      <c r="M99">
        <v>28386</v>
      </c>
      <c r="N99">
        <v>125</v>
      </c>
      <c r="O99" s="4">
        <v>19641.48</v>
      </c>
      <c r="P99" t="s">
        <v>167</v>
      </c>
      <c r="Q99" s="4">
        <f t="shared" si="8"/>
        <v>5.065384615384616</v>
      </c>
      <c r="R99" s="4">
        <f t="shared" si="9"/>
        <v>49.387500000000003</v>
      </c>
      <c r="S99" s="4">
        <f t="shared" si="10"/>
        <v>0.99271356783919606</v>
      </c>
      <c r="T99" s="4">
        <f t="shared" si="11"/>
        <v>2.2956770340174653</v>
      </c>
      <c r="U99" s="4">
        <f t="shared" si="12"/>
        <v>2.2255935481547997</v>
      </c>
      <c r="V99" s="3">
        <f t="shared" si="13"/>
        <v>0.6020599913279624</v>
      </c>
      <c r="W99" s="3">
        <f t="shared" si="13"/>
        <v>2.2988530764097068</v>
      </c>
      <c r="X99" s="3">
        <f t="shared" si="14"/>
        <v>0.70461242699096593</v>
      </c>
      <c r="Y99" s="3">
        <f t="shared" si="14"/>
        <v>1.6936170426895027</v>
      </c>
      <c r="Z99" s="3">
        <f t="shared" si="14"/>
        <v>-3.176042392241563E-3</v>
      </c>
      <c r="AA99" s="2">
        <f t="shared" si="15"/>
        <v>39142</v>
      </c>
    </row>
    <row r="100" spans="1:27" x14ac:dyDescent="0.2">
      <c r="A100">
        <v>130</v>
      </c>
      <c r="B100" t="s">
        <v>15</v>
      </c>
      <c r="C100">
        <v>2007</v>
      </c>
      <c r="D100">
        <v>4</v>
      </c>
      <c r="E100">
        <v>83</v>
      </c>
      <c r="F100" s="4">
        <v>305.89999999999998</v>
      </c>
      <c r="G100" s="4">
        <v>359.44</v>
      </c>
      <c r="H100" s="4">
        <v>164.4</v>
      </c>
      <c r="I100">
        <v>4</v>
      </c>
      <c r="J100">
        <v>199</v>
      </c>
      <c r="K100">
        <v>13778</v>
      </c>
      <c r="L100" t="s">
        <v>17</v>
      </c>
      <c r="M100">
        <v>28386</v>
      </c>
      <c r="N100">
        <v>125</v>
      </c>
      <c r="O100" s="4">
        <v>19641.48</v>
      </c>
      <c r="P100" t="s">
        <v>167</v>
      </c>
      <c r="Q100" s="4">
        <f t="shared" si="8"/>
        <v>4.330602409638554</v>
      </c>
      <c r="R100" s="4">
        <f t="shared" si="9"/>
        <v>89.86</v>
      </c>
      <c r="S100" s="4">
        <f t="shared" si="10"/>
        <v>1.8062311557788944</v>
      </c>
      <c r="T100" s="4">
        <f t="shared" si="11"/>
        <v>2.5556264055849689</v>
      </c>
      <c r="U100" s="4">
        <f t="shared" si="12"/>
        <v>2.4855794769846788</v>
      </c>
      <c r="V100" s="3">
        <f t="shared" si="13"/>
        <v>0.6020599913279624</v>
      </c>
      <c r="W100" s="3">
        <f t="shared" si="13"/>
        <v>2.2988530764097068</v>
      </c>
      <c r="X100" s="3">
        <f t="shared" si="14"/>
        <v>0.63654831320889504</v>
      </c>
      <c r="Y100" s="3">
        <f t="shared" si="14"/>
        <v>1.9535664142570066</v>
      </c>
      <c r="Z100" s="3">
        <f t="shared" si="14"/>
        <v>0.2567733291752623</v>
      </c>
      <c r="AA100" s="2">
        <f t="shared" si="15"/>
        <v>39173</v>
      </c>
    </row>
    <row r="101" spans="1:27" x14ac:dyDescent="0.2">
      <c r="A101">
        <v>130</v>
      </c>
      <c r="B101" t="s">
        <v>15</v>
      </c>
      <c r="C101">
        <v>2007</v>
      </c>
      <c r="D101">
        <v>5</v>
      </c>
      <c r="E101">
        <v>133</v>
      </c>
      <c r="F101" s="4">
        <v>506.36</v>
      </c>
      <c r="G101" s="4">
        <v>594.98</v>
      </c>
      <c r="H101" s="4">
        <v>286.18</v>
      </c>
      <c r="I101">
        <v>4</v>
      </c>
      <c r="J101">
        <v>199</v>
      </c>
      <c r="K101">
        <v>13778</v>
      </c>
      <c r="L101" t="s">
        <v>17</v>
      </c>
      <c r="M101">
        <v>28386</v>
      </c>
      <c r="N101">
        <v>125</v>
      </c>
      <c r="O101" s="4">
        <v>19641.48</v>
      </c>
      <c r="P101" t="s">
        <v>167</v>
      </c>
      <c r="Q101" s="4">
        <f t="shared" si="8"/>
        <v>4.4735338345864664</v>
      </c>
      <c r="R101" s="4">
        <f t="shared" si="9"/>
        <v>148.745</v>
      </c>
      <c r="S101" s="4">
        <f t="shared" si="10"/>
        <v>2.9898492462311559</v>
      </c>
      <c r="T101" s="4">
        <f t="shared" si="11"/>
        <v>2.7745023673493519</v>
      </c>
      <c r="U101" s="4">
        <f t="shared" si="12"/>
        <v>2.7044593911929451</v>
      </c>
      <c r="V101" s="3">
        <f t="shared" si="13"/>
        <v>0.6020599913279624</v>
      </c>
      <c r="W101" s="3">
        <f t="shared" si="13"/>
        <v>2.2988530764097068</v>
      </c>
      <c r="X101" s="3">
        <f t="shared" si="14"/>
        <v>0.65065072638226606</v>
      </c>
      <c r="Y101" s="3">
        <f t="shared" si="14"/>
        <v>2.1724423760213893</v>
      </c>
      <c r="Z101" s="3">
        <f t="shared" si="14"/>
        <v>0.47564929093964514</v>
      </c>
      <c r="AA101" s="2">
        <f t="shared" si="15"/>
        <v>39203</v>
      </c>
    </row>
    <row r="102" spans="1:27" x14ac:dyDescent="0.2">
      <c r="A102">
        <v>130</v>
      </c>
      <c r="B102" t="s">
        <v>15</v>
      </c>
      <c r="C102">
        <v>2007</v>
      </c>
      <c r="D102">
        <v>6</v>
      </c>
      <c r="E102">
        <v>160</v>
      </c>
      <c r="F102" s="4">
        <v>667.98</v>
      </c>
      <c r="G102" s="4">
        <v>784.91</v>
      </c>
      <c r="H102" s="4">
        <v>386.62</v>
      </c>
      <c r="I102">
        <v>4</v>
      </c>
      <c r="J102">
        <v>199</v>
      </c>
      <c r="K102">
        <v>13778</v>
      </c>
      <c r="L102" t="s">
        <v>17</v>
      </c>
      <c r="M102">
        <v>28386</v>
      </c>
      <c r="N102">
        <v>125</v>
      </c>
      <c r="O102" s="4">
        <v>19641.48</v>
      </c>
      <c r="P102" t="s">
        <v>167</v>
      </c>
      <c r="Q102" s="4">
        <f t="shared" si="8"/>
        <v>4.9056875</v>
      </c>
      <c r="R102" s="4">
        <f t="shared" si="9"/>
        <v>196.22749999999999</v>
      </c>
      <c r="S102" s="4">
        <f t="shared" si="10"/>
        <v>3.9442713567839194</v>
      </c>
      <c r="T102" s="4">
        <f t="shared" si="11"/>
        <v>2.8948198621666918</v>
      </c>
      <c r="U102" s="4">
        <f t="shared" si="12"/>
        <v>2.8247634594520892</v>
      </c>
      <c r="V102" s="3">
        <f t="shared" si="13"/>
        <v>0.6020599913279624</v>
      </c>
      <c r="W102" s="3">
        <f t="shared" si="13"/>
        <v>2.2988530764097068</v>
      </c>
      <c r="X102" s="3">
        <f t="shared" si="14"/>
        <v>0.69069987951076706</v>
      </c>
      <c r="Y102" s="3">
        <f t="shared" si="14"/>
        <v>2.2927598708387293</v>
      </c>
      <c r="Z102" s="3">
        <f t="shared" si="14"/>
        <v>0.59596678575698514</v>
      </c>
      <c r="AA102" s="2">
        <f t="shared" si="15"/>
        <v>39234</v>
      </c>
    </row>
    <row r="103" spans="1:27" x14ac:dyDescent="0.2">
      <c r="A103">
        <v>130</v>
      </c>
      <c r="B103" t="s">
        <v>15</v>
      </c>
      <c r="C103">
        <v>2007</v>
      </c>
      <c r="D103">
        <v>7</v>
      </c>
      <c r="E103">
        <v>127</v>
      </c>
      <c r="F103" s="4">
        <v>532.72</v>
      </c>
      <c r="G103" s="4">
        <v>625.98</v>
      </c>
      <c r="H103" s="4">
        <v>301.74</v>
      </c>
      <c r="I103">
        <v>4</v>
      </c>
      <c r="J103">
        <v>199</v>
      </c>
      <c r="K103">
        <v>13778</v>
      </c>
      <c r="L103" t="s">
        <v>17</v>
      </c>
      <c r="M103">
        <v>28386</v>
      </c>
      <c r="N103">
        <v>125</v>
      </c>
      <c r="O103" s="4">
        <v>19641.48</v>
      </c>
      <c r="P103" t="s">
        <v>167</v>
      </c>
      <c r="Q103" s="4">
        <f t="shared" si="8"/>
        <v>4.9289763779527558</v>
      </c>
      <c r="R103" s="4">
        <f t="shared" si="9"/>
        <v>156.495</v>
      </c>
      <c r="S103" s="4">
        <f t="shared" si="10"/>
        <v>3.1456281407035176</v>
      </c>
      <c r="T103" s="4">
        <f t="shared" si="11"/>
        <v>2.7965604577657119</v>
      </c>
      <c r="U103" s="4">
        <f t="shared" si="12"/>
        <v>2.7264990018844881</v>
      </c>
      <c r="V103" s="3">
        <f t="shared" si="13"/>
        <v>0.6020599913279624</v>
      </c>
      <c r="W103" s="3">
        <f t="shared" si="13"/>
        <v>2.2988530764097068</v>
      </c>
      <c r="X103" s="3">
        <f t="shared" si="14"/>
        <v>0.69275673680975514</v>
      </c>
      <c r="Y103" s="3">
        <f t="shared" si="14"/>
        <v>2.1945004664377494</v>
      </c>
      <c r="Z103" s="3">
        <f t="shared" si="14"/>
        <v>0.4977073813560054</v>
      </c>
      <c r="AA103" s="2">
        <f t="shared" si="15"/>
        <v>39264</v>
      </c>
    </row>
    <row r="104" spans="1:27" x14ac:dyDescent="0.2">
      <c r="A104">
        <v>130</v>
      </c>
      <c r="B104" t="s">
        <v>15</v>
      </c>
      <c r="C104">
        <v>2007</v>
      </c>
      <c r="D104">
        <v>8</v>
      </c>
      <c r="E104">
        <v>110</v>
      </c>
      <c r="F104" s="4">
        <v>449.57</v>
      </c>
      <c r="G104" s="4">
        <v>528.21</v>
      </c>
      <c r="H104" s="4">
        <v>239.07</v>
      </c>
      <c r="I104">
        <v>4</v>
      </c>
      <c r="J104">
        <v>199</v>
      </c>
      <c r="K104">
        <v>13778</v>
      </c>
      <c r="L104" t="s">
        <v>17</v>
      </c>
      <c r="M104">
        <v>28386</v>
      </c>
      <c r="N104">
        <v>125</v>
      </c>
      <c r="O104" s="4">
        <v>19641.48</v>
      </c>
      <c r="P104" t="s">
        <v>167</v>
      </c>
      <c r="Q104" s="4">
        <f t="shared" si="8"/>
        <v>4.8019090909090911</v>
      </c>
      <c r="R104" s="4">
        <f t="shared" si="9"/>
        <v>132.05250000000001</v>
      </c>
      <c r="S104" s="4">
        <f t="shared" si="10"/>
        <v>2.6543216080402012</v>
      </c>
      <c r="T104" s="4">
        <f t="shared" si="11"/>
        <v>2.7228066189528985</v>
      </c>
      <c r="U104" s="4">
        <f t="shared" si="12"/>
        <v>2.6527973228698185</v>
      </c>
      <c r="V104" s="3">
        <f t="shared" si="13"/>
        <v>0.6020599913279624</v>
      </c>
      <c r="W104" s="3">
        <f t="shared" si="13"/>
        <v>2.2988530764097068</v>
      </c>
      <c r="X104" s="3">
        <f t="shared" si="14"/>
        <v>0.6814139337946733</v>
      </c>
      <c r="Y104" s="3">
        <f t="shared" si="14"/>
        <v>2.120746627624936</v>
      </c>
      <c r="Z104" s="3">
        <f t="shared" si="14"/>
        <v>0.42395354254319173</v>
      </c>
      <c r="AA104" s="2">
        <f t="shared" si="15"/>
        <v>39295</v>
      </c>
    </row>
    <row r="105" spans="1:27" x14ac:dyDescent="0.2">
      <c r="A105">
        <v>130</v>
      </c>
      <c r="B105" t="s">
        <v>15</v>
      </c>
      <c r="C105">
        <v>2007</v>
      </c>
      <c r="D105">
        <v>9</v>
      </c>
      <c r="E105">
        <v>141</v>
      </c>
      <c r="F105" s="4">
        <v>533.46</v>
      </c>
      <c r="G105" s="4">
        <v>626.80999999999995</v>
      </c>
      <c r="H105" s="4">
        <v>250.99</v>
      </c>
      <c r="I105">
        <v>4</v>
      </c>
      <c r="J105">
        <v>199</v>
      </c>
      <c r="K105">
        <v>13778</v>
      </c>
      <c r="L105" t="s">
        <v>17</v>
      </c>
      <c r="M105">
        <v>28386</v>
      </c>
      <c r="N105">
        <v>125</v>
      </c>
      <c r="O105" s="4">
        <v>19641.48</v>
      </c>
      <c r="P105" t="s">
        <v>167</v>
      </c>
      <c r="Q105" s="4">
        <f t="shared" si="8"/>
        <v>4.4454609929078011</v>
      </c>
      <c r="R105" s="4">
        <f t="shared" si="9"/>
        <v>156.70249999999999</v>
      </c>
      <c r="S105" s="4">
        <f t="shared" si="10"/>
        <v>3.1497989949748741</v>
      </c>
      <c r="T105" s="4">
        <f t="shared" si="11"/>
        <v>2.7971359164981728</v>
      </c>
      <c r="U105" s="4">
        <f t="shared" si="12"/>
        <v>2.7271018606291917</v>
      </c>
      <c r="V105" s="3">
        <f t="shared" si="13"/>
        <v>0.6020599913279624</v>
      </c>
      <c r="W105" s="3">
        <f t="shared" si="13"/>
        <v>2.2988530764097068</v>
      </c>
      <c r="X105" s="3">
        <f t="shared" si="14"/>
        <v>0.64791680384279293</v>
      </c>
      <c r="Y105" s="3">
        <f t="shared" si="14"/>
        <v>2.1950759251702103</v>
      </c>
      <c r="Z105" s="3">
        <f t="shared" si="14"/>
        <v>0.49828284008846618</v>
      </c>
      <c r="AA105" s="2">
        <f t="shared" si="15"/>
        <v>39326</v>
      </c>
    </row>
    <row r="106" spans="1:27" x14ac:dyDescent="0.2">
      <c r="A106">
        <v>130</v>
      </c>
      <c r="B106" t="s">
        <v>15</v>
      </c>
      <c r="C106">
        <v>2007</v>
      </c>
      <c r="D106">
        <v>10</v>
      </c>
      <c r="E106">
        <v>425</v>
      </c>
      <c r="F106" s="4">
        <v>1704.06</v>
      </c>
      <c r="G106" s="4">
        <v>2002.37</v>
      </c>
      <c r="H106" s="4">
        <v>577.5</v>
      </c>
      <c r="I106">
        <v>4</v>
      </c>
      <c r="J106">
        <v>199</v>
      </c>
      <c r="K106">
        <v>13778</v>
      </c>
      <c r="L106" t="s">
        <v>17</v>
      </c>
      <c r="M106">
        <v>28386</v>
      </c>
      <c r="N106">
        <v>125</v>
      </c>
      <c r="O106" s="4">
        <v>19641.48</v>
      </c>
      <c r="P106" t="s">
        <v>167</v>
      </c>
      <c r="Q106" s="4">
        <f t="shared" si="8"/>
        <v>4.7114588235294113</v>
      </c>
      <c r="R106" s="4">
        <f t="shared" si="9"/>
        <v>500.59249999999997</v>
      </c>
      <c r="S106" s="4">
        <f t="shared" si="10"/>
        <v>10.062160804020101</v>
      </c>
      <c r="T106" s="4">
        <f t="shared" si="11"/>
        <v>3.3015443299421277</v>
      </c>
      <c r="U106" s="4">
        <f t="shared" si="12"/>
        <v>3.2314848822206832</v>
      </c>
      <c r="V106" s="3">
        <f t="shared" si="13"/>
        <v>0.6020599913279624</v>
      </c>
      <c r="W106" s="3">
        <f t="shared" si="13"/>
        <v>2.2988530764097068</v>
      </c>
      <c r="X106" s="3">
        <f t="shared" si="14"/>
        <v>0.67315539989181628</v>
      </c>
      <c r="Y106" s="3">
        <f t="shared" si="14"/>
        <v>2.6994843386141656</v>
      </c>
      <c r="Z106" s="3">
        <f t="shared" si="14"/>
        <v>1.0026912535324213</v>
      </c>
      <c r="AA106" s="2">
        <f t="shared" si="15"/>
        <v>39356</v>
      </c>
    </row>
    <row r="107" spans="1:27" x14ac:dyDescent="0.2">
      <c r="A107">
        <v>130</v>
      </c>
      <c r="B107" t="s">
        <v>15</v>
      </c>
      <c r="C107">
        <v>2007</v>
      </c>
      <c r="D107">
        <v>11</v>
      </c>
      <c r="E107">
        <v>303</v>
      </c>
      <c r="F107" s="4">
        <v>1172.45</v>
      </c>
      <c r="G107" s="4">
        <v>1377.65</v>
      </c>
      <c r="H107" s="4">
        <v>545.79999999999995</v>
      </c>
      <c r="I107">
        <v>4</v>
      </c>
      <c r="J107">
        <v>199</v>
      </c>
      <c r="K107">
        <v>13778</v>
      </c>
      <c r="L107" t="s">
        <v>17</v>
      </c>
      <c r="M107">
        <v>28386</v>
      </c>
      <c r="N107">
        <v>125</v>
      </c>
      <c r="O107" s="4">
        <v>19641.48</v>
      </c>
      <c r="P107" t="s">
        <v>167</v>
      </c>
      <c r="Q107" s="4">
        <f t="shared" si="8"/>
        <v>4.5466996699669968</v>
      </c>
      <c r="R107" s="4">
        <f t="shared" si="9"/>
        <v>344.41250000000002</v>
      </c>
      <c r="S107" s="4">
        <f t="shared" si="10"/>
        <v>6.9228643216080403</v>
      </c>
      <c r="T107" s="4">
        <f t="shared" si="11"/>
        <v>3.1391388965442752</v>
      </c>
      <c r="U107" s="4">
        <f t="shared" si="12"/>
        <v>3.0690943309716761</v>
      </c>
      <c r="V107" s="3">
        <f t="shared" si="13"/>
        <v>0.6020599913279624</v>
      </c>
      <c r="W107" s="3">
        <f t="shared" si="13"/>
        <v>2.2988530764097068</v>
      </c>
      <c r="X107" s="3">
        <f t="shared" si="14"/>
        <v>0.65769626804197012</v>
      </c>
      <c r="Y107" s="3">
        <f t="shared" si="14"/>
        <v>2.5370789052163127</v>
      </c>
      <c r="Z107" s="3">
        <f t="shared" si="14"/>
        <v>0.84028582013456854</v>
      </c>
      <c r="AA107" s="2">
        <f t="shared" si="15"/>
        <v>39387</v>
      </c>
    </row>
    <row r="108" spans="1:27" x14ac:dyDescent="0.2">
      <c r="A108">
        <v>130</v>
      </c>
      <c r="B108" t="s">
        <v>15</v>
      </c>
      <c r="C108">
        <v>2007</v>
      </c>
      <c r="D108">
        <v>12</v>
      </c>
      <c r="E108">
        <v>119</v>
      </c>
      <c r="F108" s="4">
        <v>463.93</v>
      </c>
      <c r="G108" s="4">
        <v>545.12</v>
      </c>
      <c r="H108" s="4">
        <v>128.96</v>
      </c>
      <c r="I108">
        <v>4</v>
      </c>
      <c r="J108">
        <v>199</v>
      </c>
      <c r="K108">
        <v>13778</v>
      </c>
      <c r="L108" t="s">
        <v>17</v>
      </c>
      <c r="M108">
        <v>28386</v>
      </c>
      <c r="N108">
        <v>125</v>
      </c>
      <c r="O108" s="4">
        <v>19641.48</v>
      </c>
      <c r="P108" t="s">
        <v>167</v>
      </c>
      <c r="Q108" s="4">
        <f t="shared" si="8"/>
        <v>4.5808403361344538</v>
      </c>
      <c r="R108" s="4">
        <f t="shared" si="9"/>
        <v>136.28</v>
      </c>
      <c r="S108" s="4">
        <f t="shared" si="10"/>
        <v>2.7392964824120605</v>
      </c>
      <c r="T108" s="4">
        <f t="shared" si="11"/>
        <v>2.7364921162238023</v>
      </c>
      <c r="U108" s="4">
        <f t="shared" si="12"/>
        <v>2.6664524570481705</v>
      </c>
      <c r="V108" s="3">
        <f t="shared" si="13"/>
        <v>0.6020599913279624</v>
      </c>
      <c r="W108" s="3">
        <f t="shared" si="13"/>
        <v>2.2988530764097068</v>
      </c>
      <c r="X108" s="3">
        <f t="shared" si="14"/>
        <v>0.66094515483127148</v>
      </c>
      <c r="Y108" s="3">
        <f t="shared" si="14"/>
        <v>2.1344321248958398</v>
      </c>
      <c r="Z108" s="3">
        <f t="shared" si="14"/>
        <v>0.43763903981409558</v>
      </c>
      <c r="AA108" s="2">
        <f t="shared" si="15"/>
        <v>39417</v>
      </c>
    </row>
    <row r="109" spans="1:27" x14ac:dyDescent="0.2">
      <c r="A109">
        <v>163</v>
      </c>
      <c r="B109" t="s">
        <v>15</v>
      </c>
      <c r="C109">
        <v>2007</v>
      </c>
      <c r="D109">
        <v>1</v>
      </c>
      <c r="E109">
        <v>444</v>
      </c>
      <c r="F109" s="4">
        <v>1853.19</v>
      </c>
      <c r="G109" s="4">
        <v>2177.7399999999998</v>
      </c>
      <c r="H109" s="4">
        <v>959.38</v>
      </c>
      <c r="I109">
        <v>18</v>
      </c>
      <c r="J109">
        <v>1781</v>
      </c>
      <c r="K109">
        <v>65986</v>
      </c>
      <c r="L109" t="s">
        <v>18</v>
      </c>
      <c r="M109">
        <v>296879</v>
      </c>
      <c r="N109">
        <v>896.2</v>
      </c>
      <c r="O109" s="4">
        <v>121042.87</v>
      </c>
      <c r="P109" t="s">
        <v>168</v>
      </c>
      <c r="Q109" s="4">
        <f t="shared" si="8"/>
        <v>4.904819819819819</v>
      </c>
      <c r="R109" s="4">
        <f t="shared" si="9"/>
        <v>120.98555555555555</v>
      </c>
      <c r="S109" s="4">
        <f t="shared" si="10"/>
        <v>1.2227624929814709</v>
      </c>
      <c r="T109" s="4">
        <f t="shared" si="11"/>
        <v>3.338006028172019</v>
      </c>
      <c r="U109" s="4">
        <f t="shared" si="12"/>
        <v>3.2679199480406491</v>
      </c>
      <c r="V109" s="3">
        <f t="shared" si="13"/>
        <v>1.255272505103306</v>
      </c>
      <c r="W109" s="3">
        <f t="shared" si="13"/>
        <v>3.2506639194632436</v>
      </c>
      <c r="X109" s="3">
        <f t="shared" si="14"/>
        <v>0.69062305805739921</v>
      </c>
      <c r="Y109" s="3">
        <f t="shared" si="14"/>
        <v>2.082733523068713</v>
      </c>
      <c r="Z109" s="3">
        <f t="shared" si="14"/>
        <v>8.7342108708775554E-2</v>
      </c>
      <c r="AA109" s="2">
        <f t="shared" si="15"/>
        <v>39083</v>
      </c>
    </row>
    <row r="110" spans="1:27" x14ac:dyDescent="0.2">
      <c r="A110">
        <v>163</v>
      </c>
      <c r="B110" t="s">
        <v>15</v>
      </c>
      <c r="C110">
        <v>2007</v>
      </c>
      <c r="D110">
        <v>2</v>
      </c>
      <c r="E110">
        <v>350</v>
      </c>
      <c r="F110" s="4">
        <v>1424.01</v>
      </c>
      <c r="G110" s="4">
        <v>1673.44</v>
      </c>
      <c r="H110" s="4">
        <v>744.18</v>
      </c>
      <c r="I110">
        <v>18</v>
      </c>
      <c r="J110">
        <v>1781</v>
      </c>
      <c r="K110">
        <v>65986</v>
      </c>
      <c r="L110" t="s">
        <v>18</v>
      </c>
      <c r="M110">
        <v>296879</v>
      </c>
      <c r="N110">
        <v>896.2</v>
      </c>
      <c r="O110" s="4">
        <v>121042.87</v>
      </c>
      <c r="P110" t="s">
        <v>168</v>
      </c>
      <c r="Q110" s="4">
        <f t="shared" si="8"/>
        <v>4.7812571428571431</v>
      </c>
      <c r="R110" s="4">
        <f t="shared" si="9"/>
        <v>92.968888888888898</v>
      </c>
      <c r="S110" s="4">
        <f t="shared" si="10"/>
        <v>0.93960696238068508</v>
      </c>
      <c r="T110" s="4">
        <f t="shared" si="11"/>
        <v>3.2236101456534327</v>
      </c>
      <c r="U110" s="4">
        <f t="shared" si="12"/>
        <v>3.153513039110929</v>
      </c>
      <c r="V110" s="3">
        <f t="shared" si="13"/>
        <v>1.255272505103306</v>
      </c>
      <c r="W110" s="3">
        <f t="shared" si="13"/>
        <v>3.2506639194632436</v>
      </c>
      <c r="X110" s="3">
        <f t="shared" si="14"/>
        <v>0.67954210130315695</v>
      </c>
      <c r="Y110" s="3">
        <f t="shared" si="14"/>
        <v>1.9683376405501265</v>
      </c>
      <c r="Z110" s="3">
        <f t="shared" si="14"/>
        <v>-2.7053773809810985E-2</v>
      </c>
      <c r="AA110" s="2">
        <f t="shared" si="15"/>
        <v>39114</v>
      </c>
    </row>
    <row r="111" spans="1:27" x14ac:dyDescent="0.2">
      <c r="A111">
        <v>163</v>
      </c>
      <c r="B111" t="s">
        <v>15</v>
      </c>
      <c r="C111">
        <v>2007</v>
      </c>
      <c r="D111">
        <v>3</v>
      </c>
      <c r="E111">
        <v>375</v>
      </c>
      <c r="F111" s="4">
        <v>1501.23</v>
      </c>
      <c r="G111" s="4">
        <v>1763.95</v>
      </c>
      <c r="H111" s="4">
        <v>662.18</v>
      </c>
      <c r="I111">
        <v>18</v>
      </c>
      <c r="J111">
        <v>1781</v>
      </c>
      <c r="K111">
        <v>65986</v>
      </c>
      <c r="L111" t="s">
        <v>18</v>
      </c>
      <c r="M111">
        <v>296879</v>
      </c>
      <c r="N111">
        <v>896.2</v>
      </c>
      <c r="O111" s="4">
        <v>121042.87</v>
      </c>
      <c r="P111" t="s">
        <v>168</v>
      </c>
      <c r="Q111" s="4">
        <f t="shared" si="8"/>
        <v>4.7038666666666664</v>
      </c>
      <c r="R111" s="4">
        <f t="shared" si="9"/>
        <v>97.99722222222222</v>
      </c>
      <c r="S111" s="4">
        <f t="shared" si="10"/>
        <v>0.99042672655811348</v>
      </c>
      <c r="T111" s="4">
        <f t="shared" si="11"/>
        <v>3.246486270687043</v>
      </c>
      <c r="U111" s="4">
        <f t="shared" si="12"/>
        <v>3.1764472346008068</v>
      </c>
      <c r="V111" s="3">
        <f t="shared" si="13"/>
        <v>1.255272505103306</v>
      </c>
      <c r="W111" s="3">
        <f t="shared" si="13"/>
        <v>3.2506639194632436</v>
      </c>
      <c r="X111" s="3">
        <f t="shared" si="14"/>
        <v>0.67245500295932392</v>
      </c>
      <c r="Y111" s="3">
        <f t="shared" si="14"/>
        <v>1.9912137655837368</v>
      </c>
      <c r="Z111" s="3">
        <f t="shared" si="14"/>
        <v>-4.1776487762007113E-3</v>
      </c>
      <c r="AA111" s="2">
        <f t="shared" si="15"/>
        <v>39142</v>
      </c>
    </row>
    <row r="112" spans="1:27" x14ac:dyDescent="0.2">
      <c r="A112">
        <v>163</v>
      </c>
      <c r="B112" t="s">
        <v>15</v>
      </c>
      <c r="C112">
        <v>2007</v>
      </c>
      <c r="D112">
        <v>4</v>
      </c>
      <c r="E112">
        <v>455</v>
      </c>
      <c r="F112" s="4">
        <v>2050.7399999999998</v>
      </c>
      <c r="G112" s="4">
        <v>2409.7800000000002</v>
      </c>
      <c r="H112" s="4">
        <v>1160.24</v>
      </c>
      <c r="I112">
        <v>18</v>
      </c>
      <c r="J112">
        <v>1781</v>
      </c>
      <c r="K112">
        <v>65986</v>
      </c>
      <c r="L112" t="s">
        <v>18</v>
      </c>
      <c r="M112">
        <v>296879</v>
      </c>
      <c r="N112">
        <v>896.2</v>
      </c>
      <c r="O112" s="4">
        <v>121042.87</v>
      </c>
      <c r="P112" t="s">
        <v>168</v>
      </c>
      <c r="Q112" s="4">
        <f t="shared" si="8"/>
        <v>5.296219780219781</v>
      </c>
      <c r="R112" s="4">
        <f t="shared" si="9"/>
        <v>133.87666666666667</v>
      </c>
      <c r="S112" s="4">
        <f t="shared" si="10"/>
        <v>1.3530488489612578</v>
      </c>
      <c r="T112" s="4">
        <f t="shared" si="11"/>
        <v>3.3819773956258024</v>
      </c>
      <c r="U112" s="4">
        <f t="shared" si="12"/>
        <v>3.3119106024829588</v>
      </c>
      <c r="V112" s="3">
        <f t="shared" si="13"/>
        <v>1.255272505103306</v>
      </c>
      <c r="W112" s="3">
        <f t="shared" si="13"/>
        <v>3.2506639194632436</v>
      </c>
      <c r="X112" s="3">
        <f t="shared" si="14"/>
        <v>0.72396599896868985</v>
      </c>
      <c r="Y112" s="3">
        <f t="shared" si="14"/>
        <v>2.1267048905224963</v>
      </c>
      <c r="Z112" s="3">
        <f t="shared" si="14"/>
        <v>0.1313134761625587</v>
      </c>
      <c r="AA112" s="2">
        <f t="shared" si="15"/>
        <v>39173</v>
      </c>
    </row>
    <row r="113" spans="1:27" x14ac:dyDescent="0.2">
      <c r="A113">
        <v>163</v>
      </c>
      <c r="B113" t="s">
        <v>15</v>
      </c>
      <c r="C113">
        <v>2007</v>
      </c>
      <c r="D113">
        <v>5</v>
      </c>
      <c r="E113">
        <v>681</v>
      </c>
      <c r="F113" s="4">
        <v>2779.01</v>
      </c>
      <c r="G113" s="4">
        <v>3265.31</v>
      </c>
      <c r="H113" s="4">
        <v>1226.22</v>
      </c>
      <c r="I113">
        <v>18</v>
      </c>
      <c r="J113">
        <v>1781</v>
      </c>
      <c r="K113">
        <v>65986</v>
      </c>
      <c r="L113" t="s">
        <v>18</v>
      </c>
      <c r="M113">
        <v>296879</v>
      </c>
      <c r="N113">
        <v>896.2</v>
      </c>
      <c r="O113" s="4">
        <v>121042.87</v>
      </c>
      <c r="P113" t="s">
        <v>168</v>
      </c>
      <c r="Q113" s="4">
        <f t="shared" si="8"/>
        <v>4.7948751835535974</v>
      </c>
      <c r="R113" s="4">
        <f t="shared" si="9"/>
        <v>181.4061111111111</v>
      </c>
      <c r="S113" s="4">
        <f t="shared" si="10"/>
        <v>1.8334138124649073</v>
      </c>
      <c r="T113" s="4">
        <f t="shared" si="11"/>
        <v>3.5139244183518024</v>
      </c>
      <c r="U113" s="4">
        <f t="shared" si="12"/>
        <v>3.4438901095470751</v>
      </c>
      <c r="V113" s="3">
        <f t="shared" si="13"/>
        <v>1.255272505103306</v>
      </c>
      <c r="W113" s="3">
        <f t="shared" si="13"/>
        <v>3.2506639194632436</v>
      </c>
      <c r="X113" s="3">
        <f t="shared" si="14"/>
        <v>0.68077730643901702</v>
      </c>
      <c r="Y113" s="3">
        <f t="shared" si="14"/>
        <v>2.2586519132484959</v>
      </c>
      <c r="Z113" s="3">
        <f t="shared" si="14"/>
        <v>0.26326049888855863</v>
      </c>
      <c r="AA113" s="2">
        <f t="shared" si="15"/>
        <v>39203</v>
      </c>
    </row>
    <row r="114" spans="1:27" x14ac:dyDescent="0.2">
      <c r="A114">
        <v>163</v>
      </c>
      <c r="B114" t="s">
        <v>15</v>
      </c>
      <c r="C114">
        <v>2007</v>
      </c>
      <c r="D114">
        <v>6</v>
      </c>
      <c r="E114">
        <v>703</v>
      </c>
      <c r="F114" s="4">
        <v>2907.37</v>
      </c>
      <c r="G114" s="4">
        <v>3416.39</v>
      </c>
      <c r="H114" s="4">
        <v>1347.75</v>
      </c>
      <c r="I114">
        <v>18</v>
      </c>
      <c r="J114">
        <v>1781</v>
      </c>
      <c r="K114">
        <v>65986</v>
      </c>
      <c r="L114" t="s">
        <v>18</v>
      </c>
      <c r="M114">
        <v>296879</v>
      </c>
      <c r="N114">
        <v>896.2</v>
      </c>
      <c r="O114" s="4">
        <v>121042.87</v>
      </c>
      <c r="P114" t="s">
        <v>168</v>
      </c>
      <c r="Q114" s="4">
        <f t="shared" si="8"/>
        <v>4.8597297297297297</v>
      </c>
      <c r="R114" s="4">
        <f t="shared" si="9"/>
        <v>189.79944444444445</v>
      </c>
      <c r="S114" s="4">
        <f t="shared" si="10"/>
        <v>1.9182425603593487</v>
      </c>
      <c r="T114" s="4">
        <f t="shared" si="11"/>
        <v>3.5335674419877026</v>
      </c>
      <c r="U114" s="4">
        <f t="shared" si="12"/>
        <v>3.4635003048123982</v>
      </c>
      <c r="V114" s="3">
        <f t="shared" si="13"/>
        <v>1.255272505103306</v>
      </c>
      <c r="W114" s="3">
        <f t="shared" si="13"/>
        <v>3.2506639194632436</v>
      </c>
      <c r="X114" s="3">
        <f t="shared" si="14"/>
        <v>0.68661211696787883</v>
      </c>
      <c r="Y114" s="3">
        <f t="shared" si="14"/>
        <v>2.2782949368843965</v>
      </c>
      <c r="Z114" s="3">
        <f t="shared" si="14"/>
        <v>0.28290352252445927</v>
      </c>
      <c r="AA114" s="2">
        <f t="shared" si="15"/>
        <v>39234</v>
      </c>
    </row>
    <row r="115" spans="1:27" x14ac:dyDescent="0.2">
      <c r="A115">
        <v>163</v>
      </c>
      <c r="B115" t="s">
        <v>15</v>
      </c>
      <c r="C115">
        <v>2007</v>
      </c>
      <c r="D115">
        <v>7</v>
      </c>
      <c r="E115">
        <v>571</v>
      </c>
      <c r="F115" s="4">
        <v>2304.94</v>
      </c>
      <c r="G115" s="4">
        <v>2708.42</v>
      </c>
      <c r="H115" s="4">
        <v>1248.94</v>
      </c>
      <c r="I115">
        <v>18</v>
      </c>
      <c r="J115">
        <v>1781</v>
      </c>
      <c r="K115">
        <v>65986</v>
      </c>
      <c r="L115" t="s">
        <v>18</v>
      </c>
      <c r="M115">
        <v>296879</v>
      </c>
      <c r="N115">
        <v>896.2</v>
      </c>
      <c r="O115" s="4">
        <v>121042.87</v>
      </c>
      <c r="P115" t="s">
        <v>168</v>
      </c>
      <c r="Q115" s="4">
        <f t="shared" si="8"/>
        <v>4.7432924693520144</v>
      </c>
      <c r="R115" s="4">
        <f t="shared" si="9"/>
        <v>150.46777777777777</v>
      </c>
      <c r="S115" s="4">
        <f t="shared" si="10"/>
        <v>1.5207299270072994</v>
      </c>
      <c r="T115" s="4">
        <f t="shared" si="11"/>
        <v>3.4327160121323166</v>
      </c>
      <c r="U115" s="4">
        <f t="shared" si="12"/>
        <v>3.3626596247330141</v>
      </c>
      <c r="V115" s="3">
        <f t="shared" si="13"/>
        <v>1.255272505103306</v>
      </c>
      <c r="W115" s="3">
        <f t="shared" si="13"/>
        <v>3.2506639194632436</v>
      </c>
      <c r="X115" s="3">
        <f t="shared" si="14"/>
        <v>0.67607990388646844</v>
      </c>
      <c r="Y115" s="3">
        <f t="shared" si="14"/>
        <v>2.1774435070290101</v>
      </c>
      <c r="Z115" s="3">
        <f t="shared" si="14"/>
        <v>0.18205209266907291</v>
      </c>
      <c r="AA115" s="2">
        <f t="shared" si="15"/>
        <v>39264</v>
      </c>
    </row>
    <row r="116" spans="1:27" x14ac:dyDescent="0.2">
      <c r="A116">
        <v>163</v>
      </c>
      <c r="B116" t="s">
        <v>15</v>
      </c>
      <c r="C116">
        <v>2007</v>
      </c>
      <c r="D116">
        <v>8</v>
      </c>
      <c r="E116">
        <v>696</v>
      </c>
      <c r="F116" s="4">
        <v>2683.39</v>
      </c>
      <c r="G116" s="4">
        <v>3152.99</v>
      </c>
      <c r="H116" s="4">
        <v>1229.3900000000001</v>
      </c>
      <c r="I116">
        <v>18</v>
      </c>
      <c r="J116">
        <v>1781</v>
      </c>
      <c r="K116">
        <v>65986</v>
      </c>
      <c r="L116" t="s">
        <v>18</v>
      </c>
      <c r="M116">
        <v>296879</v>
      </c>
      <c r="N116">
        <v>896.2</v>
      </c>
      <c r="O116" s="4">
        <v>121042.87</v>
      </c>
      <c r="P116" t="s">
        <v>168</v>
      </c>
      <c r="Q116" s="4">
        <f t="shared" si="8"/>
        <v>4.5301580459770108</v>
      </c>
      <c r="R116" s="4">
        <f t="shared" si="9"/>
        <v>175.16611111111109</v>
      </c>
      <c r="S116" s="4">
        <f t="shared" si="10"/>
        <v>1.7703481190342503</v>
      </c>
      <c r="T116" s="4">
        <f t="shared" si="11"/>
        <v>3.4987225933448896</v>
      </c>
      <c r="U116" s="4">
        <f t="shared" si="12"/>
        <v>3.42868379698763</v>
      </c>
      <c r="V116" s="3">
        <f t="shared" si="13"/>
        <v>1.255272505103306</v>
      </c>
      <c r="W116" s="3">
        <f t="shared" si="13"/>
        <v>3.2506639194632436</v>
      </c>
      <c r="X116" s="3">
        <f t="shared" si="14"/>
        <v>0.65611335373432755</v>
      </c>
      <c r="Y116" s="3">
        <f t="shared" si="14"/>
        <v>2.2434500882415835</v>
      </c>
      <c r="Z116" s="3">
        <f t="shared" si="14"/>
        <v>0.24805867388164615</v>
      </c>
      <c r="AA116" s="2">
        <f t="shared" si="15"/>
        <v>39295</v>
      </c>
    </row>
    <row r="117" spans="1:27" x14ac:dyDescent="0.2">
      <c r="A117">
        <v>163</v>
      </c>
      <c r="B117" t="s">
        <v>15</v>
      </c>
      <c r="C117">
        <v>2007</v>
      </c>
      <c r="D117">
        <v>12</v>
      </c>
      <c r="E117">
        <v>705</v>
      </c>
      <c r="F117" s="4">
        <v>2669.15</v>
      </c>
      <c r="G117" s="4">
        <v>3136.37</v>
      </c>
      <c r="H117" s="4">
        <v>1036.6300000000001</v>
      </c>
      <c r="I117">
        <v>18</v>
      </c>
      <c r="J117">
        <v>1781</v>
      </c>
      <c r="K117">
        <v>65986</v>
      </c>
      <c r="L117" t="s">
        <v>18</v>
      </c>
      <c r="M117">
        <v>296879</v>
      </c>
      <c r="N117">
        <v>896.2</v>
      </c>
      <c r="O117" s="4">
        <v>121042.87</v>
      </c>
      <c r="P117" t="s">
        <v>168</v>
      </c>
      <c r="Q117" s="4">
        <f t="shared" si="8"/>
        <v>4.4487517730496453</v>
      </c>
      <c r="R117" s="4">
        <f t="shared" si="9"/>
        <v>174.24277777777777</v>
      </c>
      <c r="S117" s="4">
        <f t="shared" si="10"/>
        <v>1.7610162829870859</v>
      </c>
      <c r="T117" s="4">
        <f t="shared" si="11"/>
        <v>3.496427291091365</v>
      </c>
      <c r="U117" s="4">
        <f t="shared" si="12"/>
        <v>3.4263729808095293</v>
      </c>
      <c r="V117" s="3">
        <f t="shared" si="13"/>
        <v>1.255272505103306</v>
      </c>
      <c r="W117" s="3">
        <f t="shared" si="13"/>
        <v>3.2506639194632436</v>
      </c>
      <c r="X117" s="3">
        <f t="shared" si="14"/>
        <v>0.64823817409996609</v>
      </c>
      <c r="Y117" s="3">
        <f t="shared" si="14"/>
        <v>2.2411547859880585</v>
      </c>
      <c r="Z117" s="3">
        <f t="shared" si="14"/>
        <v>0.24576337162812126</v>
      </c>
      <c r="AA117" s="2">
        <f t="shared" si="15"/>
        <v>39417</v>
      </c>
    </row>
    <row r="118" spans="1:27" x14ac:dyDescent="0.2">
      <c r="A118">
        <v>172</v>
      </c>
      <c r="B118" t="s">
        <v>15</v>
      </c>
      <c r="C118">
        <v>2007</v>
      </c>
      <c r="D118">
        <v>1</v>
      </c>
      <c r="E118">
        <v>90</v>
      </c>
      <c r="F118" s="4">
        <v>398.06</v>
      </c>
      <c r="G118" s="4">
        <v>467.72</v>
      </c>
      <c r="H118" s="4">
        <v>206.87</v>
      </c>
      <c r="I118">
        <v>5</v>
      </c>
      <c r="J118">
        <v>374</v>
      </c>
      <c r="K118">
        <v>18846</v>
      </c>
      <c r="L118" t="s">
        <v>18</v>
      </c>
      <c r="M118">
        <v>38899</v>
      </c>
      <c r="N118">
        <v>222.7</v>
      </c>
      <c r="O118" s="4">
        <v>25949.23</v>
      </c>
      <c r="P118" t="s">
        <v>168</v>
      </c>
      <c r="Q118" s="4">
        <f t="shared" si="8"/>
        <v>5.1968888888888891</v>
      </c>
      <c r="R118" s="4">
        <f t="shared" si="9"/>
        <v>93.544000000000011</v>
      </c>
      <c r="S118" s="4">
        <f t="shared" si="10"/>
        <v>1.2505882352941178</v>
      </c>
      <c r="T118" s="4">
        <f t="shared" si="11"/>
        <v>2.6699859410094842</v>
      </c>
      <c r="U118" s="4">
        <f t="shared" si="12"/>
        <v>2.599948538669079</v>
      </c>
      <c r="V118" s="3">
        <f t="shared" si="13"/>
        <v>0.69897000433601886</v>
      </c>
      <c r="W118" s="3">
        <f t="shared" si="13"/>
        <v>2.5728716022004803</v>
      </c>
      <c r="X118" s="3">
        <f t="shared" si="14"/>
        <v>0.71574343157015929</v>
      </c>
      <c r="Y118" s="3">
        <f t="shared" si="14"/>
        <v>1.9710159366734654</v>
      </c>
      <c r="Z118" s="3">
        <f t="shared" si="14"/>
        <v>9.7114338809004067E-2</v>
      </c>
      <c r="AA118" s="2">
        <f t="shared" si="15"/>
        <v>39083</v>
      </c>
    </row>
    <row r="119" spans="1:27" x14ac:dyDescent="0.2">
      <c r="A119">
        <v>172</v>
      </c>
      <c r="B119" t="s">
        <v>15</v>
      </c>
      <c r="C119">
        <v>2007</v>
      </c>
      <c r="D119">
        <v>2</v>
      </c>
      <c r="E119">
        <v>47</v>
      </c>
      <c r="F119" s="4">
        <v>169.01</v>
      </c>
      <c r="G119" s="4">
        <v>198.59</v>
      </c>
      <c r="H119" s="4">
        <v>63.59</v>
      </c>
      <c r="I119">
        <v>5</v>
      </c>
      <c r="J119">
        <v>374</v>
      </c>
      <c r="K119">
        <v>18846</v>
      </c>
      <c r="L119" t="s">
        <v>18</v>
      </c>
      <c r="M119">
        <v>38899</v>
      </c>
      <c r="N119">
        <v>222.7</v>
      </c>
      <c r="O119" s="4">
        <v>25949.23</v>
      </c>
      <c r="P119" t="s">
        <v>168</v>
      </c>
      <c r="Q119" s="4">
        <f t="shared" si="8"/>
        <v>4.2253191489361699</v>
      </c>
      <c r="R119" s="4">
        <f t="shared" si="9"/>
        <v>39.718000000000004</v>
      </c>
      <c r="S119" s="4">
        <f t="shared" si="10"/>
        <v>0.53098930481283424</v>
      </c>
      <c r="T119" s="4">
        <f t="shared" si="11"/>
        <v>2.2979573758101091</v>
      </c>
      <c r="U119" s="4">
        <f t="shared" si="12"/>
        <v>2.2279124017517482</v>
      </c>
      <c r="V119" s="3">
        <f t="shared" si="13"/>
        <v>0.69897000433601886</v>
      </c>
      <c r="W119" s="3">
        <f t="shared" si="13"/>
        <v>2.5728716022004803</v>
      </c>
      <c r="X119" s="3">
        <f t="shared" si="14"/>
        <v>0.62585951787439165</v>
      </c>
      <c r="Y119" s="3">
        <f t="shared" si="14"/>
        <v>1.5989873714740903</v>
      </c>
      <c r="Z119" s="3">
        <f t="shared" si="14"/>
        <v>-0.27491422639037105</v>
      </c>
      <c r="AA119" s="2">
        <f t="shared" si="15"/>
        <v>39114</v>
      </c>
    </row>
    <row r="120" spans="1:27" x14ac:dyDescent="0.2">
      <c r="A120">
        <v>172</v>
      </c>
      <c r="B120" t="s">
        <v>15</v>
      </c>
      <c r="C120">
        <v>2007</v>
      </c>
      <c r="D120">
        <v>3</v>
      </c>
      <c r="E120">
        <v>77</v>
      </c>
      <c r="F120" s="4">
        <v>329.68</v>
      </c>
      <c r="G120" s="4">
        <v>387.35</v>
      </c>
      <c r="H120" s="4">
        <v>194.42</v>
      </c>
      <c r="I120">
        <v>5</v>
      </c>
      <c r="J120">
        <v>374</v>
      </c>
      <c r="K120">
        <v>18846</v>
      </c>
      <c r="L120" t="s">
        <v>18</v>
      </c>
      <c r="M120">
        <v>38899</v>
      </c>
      <c r="N120">
        <v>222.7</v>
      </c>
      <c r="O120" s="4">
        <v>25949.23</v>
      </c>
      <c r="P120" t="s">
        <v>168</v>
      </c>
      <c r="Q120" s="4">
        <f t="shared" si="8"/>
        <v>5.0305194805194811</v>
      </c>
      <c r="R120" s="4">
        <f t="shared" si="9"/>
        <v>77.47</v>
      </c>
      <c r="S120" s="4">
        <f t="shared" si="10"/>
        <v>1.0356951871657754</v>
      </c>
      <c r="T120" s="4">
        <f t="shared" si="11"/>
        <v>2.5881035603027427</v>
      </c>
      <c r="U120" s="4">
        <f t="shared" si="12"/>
        <v>2.5180926015165319</v>
      </c>
      <c r="V120" s="3">
        <f t="shared" si="13"/>
        <v>0.69897000433601886</v>
      </c>
      <c r="W120" s="3">
        <f t="shared" si="13"/>
        <v>2.5728716022004803</v>
      </c>
      <c r="X120" s="3">
        <f t="shared" si="14"/>
        <v>0.70161283513026085</v>
      </c>
      <c r="Y120" s="3">
        <f t="shared" si="14"/>
        <v>1.8891335559667239</v>
      </c>
      <c r="Z120" s="3">
        <f t="shared" si="14"/>
        <v>1.523195810226252E-2</v>
      </c>
      <c r="AA120" s="2">
        <f t="shared" si="15"/>
        <v>39142</v>
      </c>
    </row>
    <row r="121" spans="1:27" x14ac:dyDescent="0.2">
      <c r="A121">
        <v>172</v>
      </c>
      <c r="B121" t="s">
        <v>15</v>
      </c>
      <c r="C121">
        <v>2007</v>
      </c>
      <c r="D121">
        <v>4</v>
      </c>
      <c r="E121">
        <v>102</v>
      </c>
      <c r="F121" s="4">
        <v>418.96</v>
      </c>
      <c r="G121" s="4">
        <v>492.28</v>
      </c>
      <c r="H121" s="4">
        <v>264.69</v>
      </c>
      <c r="I121">
        <v>5</v>
      </c>
      <c r="J121">
        <v>374</v>
      </c>
      <c r="K121">
        <v>18846</v>
      </c>
      <c r="L121" t="s">
        <v>18</v>
      </c>
      <c r="M121">
        <v>38899</v>
      </c>
      <c r="N121">
        <v>222.7</v>
      </c>
      <c r="O121" s="4">
        <v>25949.23</v>
      </c>
      <c r="P121" t="s">
        <v>168</v>
      </c>
      <c r="Q121" s="4">
        <f t="shared" si="8"/>
        <v>4.8262745098039215</v>
      </c>
      <c r="R121" s="4">
        <f t="shared" si="9"/>
        <v>98.455999999999989</v>
      </c>
      <c r="S121" s="4">
        <f t="shared" si="10"/>
        <v>1.3162566844919785</v>
      </c>
      <c r="T121" s="4">
        <f t="shared" si="11"/>
        <v>2.6922121919253503</v>
      </c>
      <c r="U121" s="4">
        <f t="shared" si="12"/>
        <v>2.6221725608934294</v>
      </c>
      <c r="V121" s="3">
        <f t="shared" si="13"/>
        <v>0.69897000433601886</v>
      </c>
      <c r="W121" s="3">
        <f t="shared" si="13"/>
        <v>2.5728716022004803</v>
      </c>
      <c r="X121" s="3">
        <f t="shared" si="14"/>
        <v>0.68361202016343259</v>
      </c>
      <c r="Y121" s="3">
        <f t="shared" si="14"/>
        <v>1.9932421875893314</v>
      </c>
      <c r="Z121" s="3">
        <f t="shared" si="14"/>
        <v>0.11934058972486994</v>
      </c>
      <c r="AA121" s="2">
        <f t="shared" si="15"/>
        <v>39173</v>
      </c>
    </row>
    <row r="122" spans="1:27" x14ac:dyDescent="0.2">
      <c r="A122">
        <v>172</v>
      </c>
      <c r="B122" t="s">
        <v>15</v>
      </c>
      <c r="C122">
        <v>2007</v>
      </c>
      <c r="D122">
        <v>5</v>
      </c>
      <c r="E122">
        <v>183</v>
      </c>
      <c r="F122" s="4">
        <v>729.79</v>
      </c>
      <c r="G122" s="4">
        <v>857.54</v>
      </c>
      <c r="H122" s="4">
        <v>315.67</v>
      </c>
      <c r="I122">
        <v>5</v>
      </c>
      <c r="J122">
        <v>374</v>
      </c>
      <c r="K122">
        <v>18846</v>
      </c>
      <c r="L122" t="s">
        <v>18</v>
      </c>
      <c r="M122">
        <v>38899</v>
      </c>
      <c r="N122">
        <v>222.7</v>
      </c>
      <c r="O122" s="4">
        <v>25949.23</v>
      </c>
      <c r="P122" t="s">
        <v>168</v>
      </c>
      <c r="Q122" s="4">
        <f t="shared" si="8"/>
        <v>4.6860109289617489</v>
      </c>
      <c r="R122" s="4">
        <f t="shared" si="9"/>
        <v>171.50799999999998</v>
      </c>
      <c r="S122" s="4">
        <f t="shared" si="10"/>
        <v>2.2928877005347594</v>
      </c>
      <c r="T122" s="4">
        <f t="shared" si="11"/>
        <v>2.9332543868770427</v>
      </c>
      <c r="U122" s="4">
        <f t="shared" si="12"/>
        <v>2.8631979081180052</v>
      </c>
      <c r="V122" s="3">
        <f t="shared" si="13"/>
        <v>0.69897000433601886</v>
      </c>
      <c r="W122" s="3">
        <f t="shared" si="13"/>
        <v>2.5728716022004803</v>
      </c>
      <c r="X122" s="3">
        <f t="shared" si="14"/>
        <v>0.67080329714661313</v>
      </c>
      <c r="Y122" s="3">
        <f t="shared" si="14"/>
        <v>2.2342843825410239</v>
      </c>
      <c r="Z122" s="3">
        <f t="shared" si="14"/>
        <v>0.36038278467656237</v>
      </c>
      <c r="AA122" s="2">
        <f t="shared" si="15"/>
        <v>39203</v>
      </c>
    </row>
    <row r="123" spans="1:27" x14ac:dyDescent="0.2">
      <c r="A123">
        <v>172</v>
      </c>
      <c r="B123" t="s">
        <v>15</v>
      </c>
      <c r="C123">
        <v>2007</v>
      </c>
      <c r="D123">
        <v>6</v>
      </c>
      <c r="E123">
        <v>225</v>
      </c>
      <c r="F123" s="4">
        <v>931.13</v>
      </c>
      <c r="G123" s="4">
        <v>1094.1600000000001</v>
      </c>
      <c r="H123" s="4">
        <v>400.87</v>
      </c>
      <c r="I123">
        <v>5</v>
      </c>
      <c r="J123">
        <v>374</v>
      </c>
      <c r="K123">
        <v>18846</v>
      </c>
      <c r="L123" t="s">
        <v>18</v>
      </c>
      <c r="M123">
        <v>38899</v>
      </c>
      <c r="N123">
        <v>222.7</v>
      </c>
      <c r="O123" s="4">
        <v>25949.23</v>
      </c>
      <c r="P123" t="s">
        <v>168</v>
      </c>
      <c r="Q123" s="4">
        <f t="shared" si="8"/>
        <v>4.8629333333333333</v>
      </c>
      <c r="R123" s="4">
        <f t="shared" si="9"/>
        <v>218.83200000000002</v>
      </c>
      <c r="S123" s="4">
        <f t="shared" si="10"/>
        <v>2.9255614973262034</v>
      </c>
      <c r="T123" s="4">
        <f t="shared" si="11"/>
        <v>3.0390808339135682</v>
      </c>
      <c r="U123" s="4">
        <f t="shared" si="12"/>
        <v>2.9690103193715078</v>
      </c>
      <c r="V123" s="3">
        <f t="shared" si="13"/>
        <v>0.69897000433601886</v>
      </c>
      <c r="W123" s="3">
        <f t="shared" si="13"/>
        <v>2.5728716022004803</v>
      </c>
      <c r="X123" s="3">
        <f t="shared" si="14"/>
        <v>0.68689831580220584</v>
      </c>
      <c r="Y123" s="3">
        <f t="shared" si="14"/>
        <v>2.3401108295775495</v>
      </c>
      <c r="Z123" s="3">
        <f t="shared" si="14"/>
        <v>0.4662092317130882</v>
      </c>
      <c r="AA123" s="2">
        <f t="shared" si="15"/>
        <v>39234</v>
      </c>
    </row>
    <row r="124" spans="1:27" x14ac:dyDescent="0.2">
      <c r="A124">
        <v>172</v>
      </c>
      <c r="B124" t="s">
        <v>15</v>
      </c>
      <c r="C124">
        <v>2007</v>
      </c>
      <c r="D124">
        <v>7</v>
      </c>
      <c r="E124">
        <v>121</v>
      </c>
      <c r="F124" s="4">
        <v>526.73</v>
      </c>
      <c r="G124" s="4">
        <v>618.91999999999996</v>
      </c>
      <c r="H124" s="4">
        <v>215.67</v>
      </c>
      <c r="I124">
        <v>5</v>
      </c>
      <c r="J124">
        <v>374</v>
      </c>
      <c r="K124">
        <v>18846</v>
      </c>
      <c r="L124" t="s">
        <v>18</v>
      </c>
      <c r="M124">
        <v>38899</v>
      </c>
      <c r="N124">
        <v>222.7</v>
      </c>
      <c r="O124" s="4">
        <v>25949.23</v>
      </c>
      <c r="P124" t="s">
        <v>168</v>
      </c>
      <c r="Q124" s="4">
        <f t="shared" si="8"/>
        <v>5.115041322314049</v>
      </c>
      <c r="R124" s="4">
        <f t="shared" si="9"/>
        <v>123.78399999999999</v>
      </c>
      <c r="S124" s="4">
        <f t="shared" si="10"/>
        <v>1.6548663101604277</v>
      </c>
      <c r="T124" s="4">
        <f t="shared" si="11"/>
        <v>2.7916345168652121</v>
      </c>
      <c r="U124" s="4">
        <f t="shared" si="12"/>
        <v>2.7215880543806823</v>
      </c>
      <c r="V124" s="3">
        <f t="shared" si="13"/>
        <v>0.69897000433601886</v>
      </c>
      <c r="W124" s="3">
        <f t="shared" si="13"/>
        <v>2.5728716022004803</v>
      </c>
      <c r="X124" s="3">
        <f t="shared" si="14"/>
        <v>0.70884914654876185</v>
      </c>
      <c r="Y124" s="3">
        <f t="shared" si="14"/>
        <v>2.0926645125291929</v>
      </c>
      <c r="Z124" s="3">
        <f t="shared" si="14"/>
        <v>0.21876291466473177</v>
      </c>
      <c r="AA124" s="2">
        <f t="shared" si="15"/>
        <v>39264</v>
      </c>
    </row>
    <row r="125" spans="1:27" x14ac:dyDescent="0.2">
      <c r="A125">
        <v>172</v>
      </c>
      <c r="B125" t="s">
        <v>15</v>
      </c>
      <c r="C125">
        <v>2007</v>
      </c>
      <c r="D125">
        <v>8</v>
      </c>
      <c r="E125">
        <v>153</v>
      </c>
      <c r="F125" s="4">
        <v>636.9</v>
      </c>
      <c r="G125" s="4">
        <v>748.37</v>
      </c>
      <c r="H125" s="4">
        <v>337.46</v>
      </c>
      <c r="I125">
        <v>5</v>
      </c>
      <c r="J125">
        <v>374</v>
      </c>
      <c r="K125">
        <v>18846</v>
      </c>
      <c r="L125" t="s">
        <v>18</v>
      </c>
      <c r="M125">
        <v>38899</v>
      </c>
      <c r="N125">
        <v>222.7</v>
      </c>
      <c r="O125" s="4">
        <v>25949.23</v>
      </c>
      <c r="P125" t="s">
        <v>168</v>
      </c>
      <c r="Q125" s="4">
        <f t="shared" si="8"/>
        <v>4.8913071895424833</v>
      </c>
      <c r="R125" s="4">
        <f t="shared" si="9"/>
        <v>149.67400000000001</v>
      </c>
      <c r="S125" s="4">
        <f t="shared" si="10"/>
        <v>2.0009893048128342</v>
      </c>
      <c r="T125" s="4">
        <f t="shared" si="11"/>
        <v>2.8741163695607383</v>
      </c>
      <c r="U125" s="4">
        <f t="shared" si="12"/>
        <v>2.8040712488856614</v>
      </c>
      <c r="V125" s="3">
        <f t="shared" si="13"/>
        <v>0.69897000433601886</v>
      </c>
      <c r="W125" s="3">
        <f t="shared" si="13"/>
        <v>2.5728716022004803</v>
      </c>
      <c r="X125" s="3">
        <f t="shared" si="14"/>
        <v>0.68942493874313959</v>
      </c>
      <c r="Y125" s="3">
        <f t="shared" si="14"/>
        <v>2.1751463652247196</v>
      </c>
      <c r="Z125" s="3">
        <f t="shared" si="14"/>
        <v>0.30124476736025824</v>
      </c>
      <c r="AA125" s="2">
        <f t="shared" si="15"/>
        <v>39295</v>
      </c>
    </row>
    <row r="126" spans="1:27" x14ac:dyDescent="0.2">
      <c r="A126">
        <v>172</v>
      </c>
      <c r="B126" t="s">
        <v>15</v>
      </c>
      <c r="C126">
        <v>2007</v>
      </c>
      <c r="D126">
        <v>9</v>
      </c>
      <c r="E126">
        <v>166</v>
      </c>
      <c r="F126" s="4">
        <v>697.89</v>
      </c>
      <c r="G126" s="4">
        <v>820.05</v>
      </c>
      <c r="H126" s="4">
        <v>216.67</v>
      </c>
      <c r="I126">
        <v>5</v>
      </c>
      <c r="J126">
        <v>374</v>
      </c>
      <c r="K126">
        <v>18846</v>
      </c>
      <c r="L126" t="s">
        <v>18</v>
      </c>
      <c r="M126">
        <v>38899</v>
      </c>
      <c r="N126">
        <v>222.7</v>
      </c>
      <c r="O126" s="4">
        <v>25949.23</v>
      </c>
      <c r="P126" t="s">
        <v>168</v>
      </c>
      <c r="Q126" s="4">
        <f t="shared" si="8"/>
        <v>4.940060240963855</v>
      </c>
      <c r="R126" s="4">
        <f t="shared" si="9"/>
        <v>164.01</v>
      </c>
      <c r="S126" s="4">
        <f t="shared" si="10"/>
        <v>2.1926470588235292</v>
      </c>
      <c r="T126" s="4">
        <f t="shared" si="11"/>
        <v>2.9138403329472382</v>
      </c>
      <c r="U126" s="4">
        <f t="shared" si="12"/>
        <v>2.8437869754058185</v>
      </c>
      <c r="V126" s="3">
        <f t="shared" si="13"/>
        <v>0.69897000433601886</v>
      </c>
      <c r="W126" s="3">
        <f t="shared" si="13"/>
        <v>2.5728716022004803</v>
      </c>
      <c r="X126" s="3">
        <f t="shared" si="14"/>
        <v>0.69373224490718322</v>
      </c>
      <c r="Y126" s="3">
        <f t="shared" si="14"/>
        <v>2.2148703286112195</v>
      </c>
      <c r="Z126" s="3">
        <f t="shared" si="14"/>
        <v>0.34096873074675821</v>
      </c>
      <c r="AA126" s="2">
        <f t="shared" si="15"/>
        <v>39326</v>
      </c>
    </row>
    <row r="127" spans="1:27" x14ac:dyDescent="0.2">
      <c r="A127">
        <v>172</v>
      </c>
      <c r="B127" t="s">
        <v>15</v>
      </c>
      <c r="C127">
        <v>2007</v>
      </c>
      <c r="D127">
        <v>10</v>
      </c>
      <c r="E127">
        <v>452</v>
      </c>
      <c r="F127" s="4">
        <v>1747.33</v>
      </c>
      <c r="G127" s="4">
        <v>2053.1799999999998</v>
      </c>
      <c r="H127" s="4">
        <v>676.92</v>
      </c>
      <c r="I127">
        <v>5</v>
      </c>
      <c r="J127">
        <v>374</v>
      </c>
      <c r="K127">
        <v>18846</v>
      </c>
      <c r="L127" t="s">
        <v>18</v>
      </c>
      <c r="M127">
        <v>38899</v>
      </c>
      <c r="N127">
        <v>222.7</v>
      </c>
      <c r="O127" s="4">
        <v>25949.23</v>
      </c>
      <c r="P127" t="s">
        <v>168</v>
      </c>
      <c r="Q127" s="4">
        <f t="shared" si="8"/>
        <v>4.5424336283185838</v>
      </c>
      <c r="R127" s="4">
        <f t="shared" si="9"/>
        <v>410.63599999999997</v>
      </c>
      <c r="S127" s="4">
        <f t="shared" si="10"/>
        <v>5.489786096256684</v>
      </c>
      <c r="T127" s="4">
        <f t="shared" si="11"/>
        <v>3.3124270251523611</v>
      </c>
      <c r="U127" s="4">
        <f t="shared" si="12"/>
        <v>3.2423749334000833</v>
      </c>
      <c r="V127" s="3">
        <f t="shared" si="13"/>
        <v>0.69897000433601886</v>
      </c>
      <c r="W127" s="3">
        <f t="shared" si="13"/>
        <v>2.5728716022004803</v>
      </c>
      <c r="X127" s="3">
        <f t="shared" si="14"/>
        <v>0.65728859034097897</v>
      </c>
      <c r="Y127" s="3">
        <f t="shared" si="14"/>
        <v>2.6134570208163423</v>
      </c>
      <c r="Z127" s="3">
        <f t="shared" si="14"/>
        <v>0.73955542295188093</v>
      </c>
      <c r="AA127" s="2">
        <f t="shared" si="15"/>
        <v>39356</v>
      </c>
    </row>
    <row r="128" spans="1:27" x14ac:dyDescent="0.2">
      <c r="A128">
        <v>172</v>
      </c>
      <c r="B128" t="s">
        <v>15</v>
      </c>
      <c r="C128">
        <v>2007</v>
      </c>
      <c r="D128">
        <v>11</v>
      </c>
      <c r="E128">
        <v>345</v>
      </c>
      <c r="F128" s="4">
        <v>1457.71</v>
      </c>
      <c r="G128" s="4">
        <v>1712.9</v>
      </c>
      <c r="H128" s="4">
        <v>542.66</v>
      </c>
      <c r="I128">
        <v>5</v>
      </c>
      <c r="J128">
        <v>374</v>
      </c>
      <c r="K128">
        <v>18846</v>
      </c>
      <c r="L128" t="s">
        <v>18</v>
      </c>
      <c r="M128">
        <v>38899</v>
      </c>
      <c r="N128">
        <v>222.7</v>
      </c>
      <c r="O128" s="4">
        <v>25949.23</v>
      </c>
      <c r="P128" t="s">
        <v>168</v>
      </c>
      <c r="Q128" s="4">
        <f t="shared" si="8"/>
        <v>4.9649275362318841</v>
      </c>
      <c r="R128" s="4">
        <f t="shared" si="9"/>
        <v>342.58000000000004</v>
      </c>
      <c r="S128" s="4">
        <f t="shared" si="10"/>
        <v>4.5799465240641712</v>
      </c>
      <c r="T128" s="4">
        <f t="shared" si="11"/>
        <v>3.233732009366046</v>
      </c>
      <c r="U128" s="4">
        <f t="shared" si="12"/>
        <v>3.1636711330856273</v>
      </c>
      <c r="V128" s="3">
        <f t="shared" si="13"/>
        <v>0.69897000433601886</v>
      </c>
      <c r="W128" s="3">
        <f t="shared" si="13"/>
        <v>2.5728716022004803</v>
      </c>
      <c r="X128" s="3">
        <f t="shared" si="14"/>
        <v>0.69591291429277191</v>
      </c>
      <c r="Y128" s="3">
        <f t="shared" si="14"/>
        <v>2.5347620050300272</v>
      </c>
      <c r="Z128" s="3">
        <f t="shared" si="14"/>
        <v>0.66086040716556582</v>
      </c>
      <c r="AA128" s="2">
        <f t="shared" si="15"/>
        <v>39387</v>
      </c>
    </row>
    <row r="129" spans="1:27" x14ac:dyDescent="0.2">
      <c r="A129">
        <v>172</v>
      </c>
      <c r="B129" t="s">
        <v>15</v>
      </c>
      <c r="C129">
        <v>2007</v>
      </c>
      <c r="D129">
        <v>12</v>
      </c>
      <c r="E129">
        <v>145</v>
      </c>
      <c r="F129" s="4">
        <v>591.87</v>
      </c>
      <c r="G129" s="4">
        <v>695.46</v>
      </c>
      <c r="H129" s="4">
        <v>254.47</v>
      </c>
      <c r="I129">
        <v>5</v>
      </c>
      <c r="J129">
        <v>374</v>
      </c>
      <c r="K129">
        <v>18846</v>
      </c>
      <c r="L129" t="s">
        <v>18</v>
      </c>
      <c r="M129">
        <v>38899</v>
      </c>
      <c r="N129">
        <v>222.7</v>
      </c>
      <c r="O129" s="4">
        <v>25949.23</v>
      </c>
      <c r="P129" t="s">
        <v>168</v>
      </c>
      <c r="Q129" s="4">
        <f t="shared" si="8"/>
        <v>4.7962758620689661</v>
      </c>
      <c r="R129" s="4">
        <f t="shared" si="9"/>
        <v>139.09200000000001</v>
      </c>
      <c r="S129" s="4">
        <f t="shared" si="10"/>
        <v>1.8595187165775402</v>
      </c>
      <c r="T129" s="4">
        <f t="shared" si="11"/>
        <v>2.8422721562132653</v>
      </c>
      <c r="U129" s="4">
        <f t="shared" si="12"/>
        <v>2.7722263275294705</v>
      </c>
      <c r="V129" s="3">
        <f t="shared" si="13"/>
        <v>0.69897000433601886</v>
      </c>
      <c r="W129" s="3">
        <f t="shared" si="13"/>
        <v>2.5728716022004803</v>
      </c>
      <c r="X129" s="3">
        <f t="shared" si="14"/>
        <v>0.68090415397829063</v>
      </c>
      <c r="Y129" s="3">
        <f t="shared" si="14"/>
        <v>2.1433021518772466</v>
      </c>
      <c r="Z129" s="3">
        <f t="shared" si="14"/>
        <v>0.26940055401278534</v>
      </c>
      <c r="AA129" s="2">
        <f t="shared" si="15"/>
        <v>39417</v>
      </c>
    </row>
    <row r="130" spans="1:27" x14ac:dyDescent="0.2">
      <c r="A130">
        <v>185</v>
      </c>
      <c r="B130" t="s">
        <v>15</v>
      </c>
      <c r="C130">
        <v>2007</v>
      </c>
      <c r="D130">
        <v>1</v>
      </c>
      <c r="E130">
        <v>99</v>
      </c>
      <c r="F130" s="4">
        <v>431.36</v>
      </c>
      <c r="G130" s="4">
        <v>506.94</v>
      </c>
      <c r="H130" s="4">
        <v>203.86</v>
      </c>
      <c r="I130">
        <v>9</v>
      </c>
      <c r="J130">
        <v>417</v>
      </c>
      <c r="K130">
        <v>20179</v>
      </c>
      <c r="L130" t="s">
        <v>18</v>
      </c>
      <c r="M130">
        <v>47352</v>
      </c>
      <c r="N130">
        <v>276</v>
      </c>
      <c r="O130" s="4">
        <v>33704.629999999997</v>
      </c>
      <c r="P130" t="s">
        <v>168</v>
      </c>
      <c r="Q130" s="4">
        <f t="shared" si="8"/>
        <v>5.1206060606060602</v>
      </c>
      <c r="R130" s="4">
        <f t="shared" si="9"/>
        <v>56.326666666666668</v>
      </c>
      <c r="S130" s="4">
        <f t="shared" si="10"/>
        <v>1.2156834532374101</v>
      </c>
      <c r="T130" s="4">
        <f t="shared" si="11"/>
        <v>2.7049565604952495</v>
      </c>
      <c r="U130" s="4">
        <f t="shared" si="12"/>
        <v>2.6348398705192069</v>
      </c>
      <c r="V130" s="3">
        <f t="shared" si="13"/>
        <v>0.95424250943932487</v>
      </c>
      <c r="W130" s="3">
        <f t="shared" si="13"/>
        <v>2.6201360549737576</v>
      </c>
      <c r="X130" s="3">
        <f t="shared" si="14"/>
        <v>0.70932136589769967</v>
      </c>
      <c r="Y130" s="3">
        <f t="shared" si="14"/>
        <v>1.7507140510559247</v>
      </c>
      <c r="Z130" s="3">
        <f t="shared" si="14"/>
        <v>8.4820505521492173E-2</v>
      </c>
      <c r="AA130" s="2">
        <f t="shared" si="15"/>
        <v>39083</v>
      </c>
    </row>
    <row r="131" spans="1:27" x14ac:dyDescent="0.2">
      <c r="A131">
        <v>185</v>
      </c>
      <c r="B131" t="s">
        <v>15</v>
      </c>
      <c r="C131">
        <v>2007</v>
      </c>
      <c r="D131">
        <v>2</v>
      </c>
      <c r="E131">
        <v>78</v>
      </c>
      <c r="F131" s="4">
        <v>339.72</v>
      </c>
      <c r="G131" s="4">
        <v>399.21</v>
      </c>
      <c r="H131" s="4">
        <v>153.58000000000001</v>
      </c>
      <c r="I131">
        <v>9</v>
      </c>
      <c r="J131">
        <v>417</v>
      </c>
      <c r="K131">
        <v>20179</v>
      </c>
      <c r="L131" t="s">
        <v>18</v>
      </c>
      <c r="M131">
        <v>47352</v>
      </c>
      <c r="N131">
        <v>276</v>
      </c>
      <c r="O131" s="4">
        <v>33704.629999999997</v>
      </c>
      <c r="P131" t="s">
        <v>168</v>
      </c>
      <c r="Q131" s="4">
        <f t="shared" ref="Q131:Q194" si="16">G131/E131</f>
        <v>5.1180769230769227</v>
      </c>
      <c r="R131" s="4">
        <f t="shared" ref="R131:R194" si="17">G131/I131</f>
        <v>44.356666666666662</v>
      </c>
      <c r="S131" s="4">
        <f t="shared" ref="S131:S194" si="18">G131/J131</f>
        <v>0.95733812949640285</v>
      </c>
      <c r="T131" s="4">
        <f t="shared" ref="T131:T194" si="19">LOG(G131)</f>
        <v>2.6012014115993622</v>
      </c>
      <c r="U131" s="4">
        <f t="shared" ref="U131:U194" si="20">LOG(F131)</f>
        <v>2.531121115412728</v>
      </c>
      <c r="V131" s="3">
        <f t="shared" ref="V131:W194" si="21">LOG(I131)</f>
        <v>0.95424250943932487</v>
      </c>
      <c r="W131" s="3">
        <f t="shared" si="21"/>
        <v>2.6201360549737576</v>
      </c>
      <c r="X131" s="3">
        <f t="shared" ref="X131:Z194" si="22">LOG(Q131)</f>
        <v>0.709106808908882</v>
      </c>
      <c r="Y131" s="3">
        <f t="shared" si="22"/>
        <v>1.6469589021600375</v>
      </c>
      <c r="Z131" s="3">
        <f t="shared" si="22"/>
        <v>-1.8934643374395127E-2</v>
      </c>
      <c r="AA131" s="2">
        <f t="shared" ref="AA131:AA194" si="23">DATE(C131,D131,1)</f>
        <v>39114</v>
      </c>
    </row>
    <row r="132" spans="1:27" x14ac:dyDescent="0.2">
      <c r="A132">
        <v>185</v>
      </c>
      <c r="B132" t="s">
        <v>15</v>
      </c>
      <c r="C132">
        <v>2007</v>
      </c>
      <c r="D132">
        <v>3</v>
      </c>
      <c r="E132">
        <v>112</v>
      </c>
      <c r="F132" s="4">
        <v>502.71</v>
      </c>
      <c r="G132" s="4">
        <v>590.75</v>
      </c>
      <c r="H132" s="4">
        <v>236.16</v>
      </c>
      <c r="I132">
        <v>9</v>
      </c>
      <c r="J132">
        <v>417</v>
      </c>
      <c r="K132">
        <v>20179</v>
      </c>
      <c r="L132" t="s">
        <v>18</v>
      </c>
      <c r="M132">
        <v>47352</v>
      </c>
      <c r="N132">
        <v>276</v>
      </c>
      <c r="O132" s="4">
        <v>33704.629999999997</v>
      </c>
      <c r="P132" t="s">
        <v>168</v>
      </c>
      <c r="Q132" s="4">
        <f t="shared" si="16"/>
        <v>5.2745535714285712</v>
      </c>
      <c r="R132" s="4">
        <f t="shared" si="17"/>
        <v>65.638888888888886</v>
      </c>
      <c r="S132" s="4">
        <f t="shared" si="18"/>
        <v>1.4166666666666667</v>
      </c>
      <c r="T132" s="4">
        <f t="shared" si="19"/>
        <v>2.7714037303044066</v>
      </c>
      <c r="U132" s="4">
        <f t="shared" si="20"/>
        <v>2.7013175243799021</v>
      </c>
      <c r="V132" s="3">
        <f t="shared" si="21"/>
        <v>0.95424250943932487</v>
      </c>
      <c r="W132" s="3">
        <f t="shared" si="21"/>
        <v>2.6201360549737576</v>
      </c>
      <c r="X132" s="3">
        <f t="shared" si="22"/>
        <v>0.72218570763422496</v>
      </c>
      <c r="Y132" s="3">
        <f t="shared" si="22"/>
        <v>1.8171612208650818</v>
      </c>
      <c r="Z132" s="3">
        <f t="shared" si="22"/>
        <v>0.15126767533064914</v>
      </c>
      <c r="AA132" s="2">
        <f t="shared" si="23"/>
        <v>39142</v>
      </c>
    </row>
    <row r="133" spans="1:27" x14ac:dyDescent="0.2">
      <c r="A133">
        <v>185</v>
      </c>
      <c r="B133" t="s">
        <v>15</v>
      </c>
      <c r="C133">
        <v>2007</v>
      </c>
      <c r="D133">
        <v>4</v>
      </c>
      <c r="E133">
        <v>103</v>
      </c>
      <c r="F133" s="4">
        <v>398.21</v>
      </c>
      <c r="G133" s="4">
        <v>467.91</v>
      </c>
      <c r="H133" s="4">
        <v>173.3</v>
      </c>
      <c r="I133">
        <v>9</v>
      </c>
      <c r="J133">
        <v>417</v>
      </c>
      <c r="K133">
        <v>20179</v>
      </c>
      <c r="L133" t="s">
        <v>18</v>
      </c>
      <c r="M133">
        <v>47352</v>
      </c>
      <c r="N133">
        <v>276</v>
      </c>
      <c r="O133" s="4">
        <v>33704.629999999997</v>
      </c>
      <c r="P133" t="s">
        <v>168</v>
      </c>
      <c r="Q133" s="4">
        <f t="shared" si="16"/>
        <v>4.5428155339805825</v>
      </c>
      <c r="R133" s="4">
        <f t="shared" si="17"/>
        <v>51.99</v>
      </c>
      <c r="S133" s="4">
        <f t="shared" si="18"/>
        <v>1.1220863309352518</v>
      </c>
      <c r="T133" s="4">
        <f t="shared" si="19"/>
        <v>2.6701623268729042</v>
      </c>
      <c r="U133" s="4">
        <f t="shared" si="20"/>
        <v>2.6001121619954786</v>
      </c>
      <c r="V133" s="3">
        <f t="shared" si="21"/>
        <v>0.95424250943932487</v>
      </c>
      <c r="W133" s="3">
        <f t="shared" si="21"/>
        <v>2.6201360549737576</v>
      </c>
      <c r="X133" s="3">
        <f t="shared" si="22"/>
        <v>0.6573251021677321</v>
      </c>
      <c r="Y133" s="3">
        <f t="shared" si="22"/>
        <v>1.7159198174335795</v>
      </c>
      <c r="Z133" s="3">
        <f t="shared" si="22"/>
        <v>5.0026271899146789E-2</v>
      </c>
      <c r="AA133" s="2">
        <f t="shared" si="23"/>
        <v>39173</v>
      </c>
    </row>
    <row r="134" spans="1:27" x14ac:dyDescent="0.2">
      <c r="A134">
        <v>185</v>
      </c>
      <c r="B134" t="s">
        <v>15</v>
      </c>
      <c r="C134">
        <v>2007</v>
      </c>
      <c r="D134">
        <v>5</v>
      </c>
      <c r="E134">
        <v>245</v>
      </c>
      <c r="F134" s="4">
        <v>1089.51</v>
      </c>
      <c r="G134" s="4">
        <v>1280.24</v>
      </c>
      <c r="H134" s="4">
        <v>383.7</v>
      </c>
      <c r="I134">
        <v>9</v>
      </c>
      <c r="J134">
        <v>417</v>
      </c>
      <c r="K134">
        <v>20179</v>
      </c>
      <c r="L134" t="s">
        <v>18</v>
      </c>
      <c r="M134">
        <v>47352</v>
      </c>
      <c r="N134">
        <v>276</v>
      </c>
      <c r="O134" s="4">
        <v>33704.629999999997</v>
      </c>
      <c r="P134" t="s">
        <v>168</v>
      </c>
      <c r="Q134" s="4">
        <f t="shared" si="16"/>
        <v>5.2254693877551022</v>
      </c>
      <c r="R134" s="4">
        <f t="shared" si="17"/>
        <v>142.2488888888889</v>
      </c>
      <c r="S134" s="4">
        <f t="shared" si="18"/>
        <v>3.0701199040767388</v>
      </c>
      <c r="T134" s="4">
        <f t="shared" si="19"/>
        <v>3.1072913922300969</v>
      </c>
      <c r="U134" s="4">
        <f t="shared" si="20"/>
        <v>3.0372312207455496</v>
      </c>
      <c r="V134" s="3">
        <f t="shared" si="21"/>
        <v>0.95424250943932487</v>
      </c>
      <c r="W134" s="3">
        <f t="shared" si="21"/>
        <v>2.6201360549737576</v>
      </c>
      <c r="X134" s="3">
        <f t="shared" si="22"/>
        <v>0.71812530786556417</v>
      </c>
      <c r="Y134" s="3">
        <f t="shared" si="22"/>
        <v>2.1530488827907717</v>
      </c>
      <c r="Z134" s="3">
        <f t="shared" si="22"/>
        <v>0.48715533725633919</v>
      </c>
      <c r="AA134" s="2">
        <f t="shared" si="23"/>
        <v>39203</v>
      </c>
    </row>
    <row r="135" spans="1:27" x14ac:dyDescent="0.2">
      <c r="A135">
        <v>185</v>
      </c>
      <c r="B135" t="s">
        <v>15</v>
      </c>
      <c r="C135">
        <v>2007</v>
      </c>
      <c r="D135">
        <v>6</v>
      </c>
      <c r="E135">
        <v>289</v>
      </c>
      <c r="F135" s="4">
        <v>1254.6500000000001</v>
      </c>
      <c r="G135" s="4">
        <v>1474.23</v>
      </c>
      <c r="H135" s="4">
        <v>540.79999999999995</v>
      </c>
      <c r="I135">
        <v>9</v>
      </c>
      <c r="J135">
        <v>417</v>
      </c>
      <c r="K135">
        <v>20179</v>
      </c>
      <c r="L135" t="s">
        <v>18</v>
      </c>
      <c r="M135">
        <v>47352</v>
      </c>
      <c r="N135">
        <v>276</v>
      </c>
      <c r="O135" s="4">
        <v>33704.629999999997</v>
      </c>
      <c r="P135" t="s">
        <v>168</v>
      </c>
      <c r="Q135" s="4">
        <f t="shared" si="16"/>
        <v>5.1011418685121104</v>
      </c>
      <c r="R135" s="4">
        <f t="shared" si="17"/>
        <v>163.80333333333334</v>
      </c>
      <c r="S135" s="4">
        <f t="shared" si="18"/>
        <v>3.5353237410071943</v>
      </c>
      <c r="T135" s="4">
        <f t="shared" si="19"/>
        <v>3.1685652446753445</v>
      </c>
      <c r="U135" s="4">
        <f t="shared" si="20"/>
        <v>3.0985225909419536</v>
      </c>
      <c r="V135" s="3">
        <f t="shared" si="21"/>
        <v>0.95424250943932487</v>
      </c>
      <c r="W135" s="3">
        <f t="shared" si="21"/>
        <v>2.6201360549737576</v>
      </c>
      <c r="X135" s="3">
        <f t="shared" si="22"/>
        <v>0.70766740191879673</v>
      </c>
      <c r="Y135" s="3">
        <f t="shared" si="22"/>
        <v>2.2143227352360197</v>
      </c>
      <c r="Z135" s="3">
        <f t="shared" si="22"/>
        <v>0.54842918970158716</v>
      </c>
      <c r="AA135" s="2">
        <f t="shared" si="23"/>
        <v>39234</v>
      </c>
    </row>
    <row r="136" spans="1:27" x14ac:dyDescent="0.2">
      <c r="A136">
        <v>185</v>
      </c>
      <c r="B136" t="s">
        <v>15</v>
      </c>
      <c r="C136">
        <v>2007</v>
      </c>
      <c r="D136">
        <v>7</v>
      </c>
      <c r="E136">
        <v>161</v>
      </c>
      <c r="F136" s="4">
        <v>677.64</v>
      </c>
      <c r="G136" s="4">
        <v>796.23</v>
      </c>
      <c r="H136" s="4">
        <v>303.95999999999998</v>
      </c>
      <c r="I136">
        <v>9</v>
      </c>
      <c r="J136">
        <v>417</v>
      </c>
      <c r="K136">
        <v>20179</v>
      </c>
      <c r="L136" t="s">
        <v>18</v>
      </c>
      <c r="M136">
        <v>47352</v>
      </c>
      <c r="N136">
        <v>276</v>
      </c>
      <c r="O136" s="4">
        <v>33704.629999999997</v>
      </c>
      <c r="P136" t="s">
        <v>168</v>
      </c>
      <c r="Q136" s="4">
        <f t="shared" si="16"/>
        <v>4.9455279503105594</v>
      </c>
      <c r="R136" s="4">
        <f t="shared" si="17"/>
        <v>88.47</v>
      </c>
      <c r="S136" s="4">
        <f t="shared" si="18"/>
        <v>1.9094244604316548</v>
      </c>
      <c r="T136" s="4">
        <f t="shared" si="19"/>
        <v>2.9010385367107854</v>
      </c>
      <c r="U136" s="4">
        <f t="shared" si="20"/>
        <v>2.8309990337845039</v>
      </c>
      <c r="V136" s="3">
        <f t="shared" si="21"/>
        <v>0.95424250943932487</v>
      </c>
      <c r="W136" s="3">
        <f t="shared" si="21"/>
        <v>2.6201360549737576</v>
      </c>
      <c r="X136" s="3">
        <f t="shared" si="22"/>
        <v>0.69421266067893572</v>
      </c>
      <c r="Y136" s="3">
        <f t="shared" si="22"/>
        <v>1.9467960272714604</v>
      </c>
      <c r="Z136" s="3">
        <f t="shared" si="22"/>
        <v>0.28090248173702786</v>
      </c>
      <c r="AA136" s="2">
        <f t="shared" si="23"/>
        <v>39264</v>
      </c>
    </row>
    <row r="137" spans="1:27" x14ac:dyDescent="0.2">
      <c r="A137">
        <v>185</v>
      </c>
      <c r="B137" t="s">
        <v>15</v>
      </c>
      <c r="C137">
        <v>2007</v>
      </c>
      <c r="D137">
        <v>8</v>
      </c>
      <c r="E137">
        <v>165</v>
      </c>
      <c r="F137" s="4">
        <v>736.48</v>
      </c>
      <c r="G137" s="4">
        <v>865.48</v>
      </c>
      <c r="H137" s="4">
        <v>217.85</v>
      </c>
      <c r="I137">
        <v>9</v>
      </c>
      <c r="J137">
        <v>417</v>
      </c>
      <c r="K137">
        <v>20179</v>
      </c>
      <c r="L137" t="s">
        <v>18</v>
      </c>
      <c r="M137">
        <v>47352</v>
      </c>
      <c r="N137">
        <v>276</v>
      </c>
      <c r="O137" s="4">
        <v>33704.629999999997</v>
      </c>
      <c r="P137" t="s">
        <v>168</v>
      </c>
      <c r="Q137" s="4">
        <f t="shared" si="16"/>
        <v>5.2453333333333338</v>
      </c>
      <c r="R137" s="4">
        <f t="shared" si="17"/>
        <v>96.164444444444442</v>
      </c>
      <c r="S137" s="4">
        <f t="shared" si="18"/>
        <v>2.0754916067146283</v>
      </c>
      <c r="T137" s="4">
        <f t="shared" si="19"/>
        <v>2.9372570364055242</v>
      </c>
      <c r="U137" s="4">
        <f t="shared" si="20"/>
        <v>2.8671609575498991</v>
      </c>
      <c r="V137" s="3">
        <f t="shared" si="21"/>
        <v>0.95424250943932487</v>
      </c>
      <c r="W137" s="3">
        <f t="shared" si="21"/>
        <v>2.6201360549737576</v>
      </c>
      <c r="X137" s="3">
        <f t="shared" si="22"/>
        <v>0.71977309219161789</v>
      </c>
      <c r="Y137" s="3">
        <f t="shared" si="22"/>
        <v>1.9830145269661992</v>
      </c>
      <c r="Z137" s="3">
        <f t="shared" si="22"/>
        <v>0.31712098143176665</v>
      </c>
      <c r="AA137" s="2">
        <f t="shared" si="23"/>
        <v>39295</v>
      </c>
    </row>
    <row r="138" spans="1:27" x14ac:dyDescent="0.2">
      <c r="A138">
        <v>185</v>
      </c>
      <c r="B138" t="s">
        <v>15</v>
      </c>
      <c r="C138">
        <v>2007</v>
      </c>
      <c r="D138">
        <v>9</v>
      </c>
      <c r="E138">
        <v>256</v>
      </c>
      <c r="F138" s="4">
        <v>1057.3699999999999</v>
      </c>
      <c r="G138" s="4">
        <v>1242.51</v>
      </c>
      <c r="H138" s="4">
        <v>317.13</v>
      </c>
      <c r="I138">
        <v>9</v>
      </c>
      <c r="J138">
        <v>417</v>
      </c>
      <c r="K138">
        <v>20179</v>
      </c>
      <c r="L138" t="s">
        <v>18</v>
      </c>
      <c r="M138">
        <v>47352</v>
      </c>
      <c r="N138">
        <v>276</v>
      </c>
      <c r="O138" s="4">
        <v>33704.629999999997</v>
      </c>
      <c r="P138" t="s">
        <v>168</v>
      </c>
      <c r="Q138" s="4">
        <f t="shared" si="16"/>
        <v>4.8535546875</v>
      </c>
      <c r="R138" s="4">
        <f t="shared" si="17"/>
        <v>138.05666666666667</v>
      </c>
      <c r="S138" s="4">
        <f t="shared" si="18"/>
        <v>2.9796402877697843</v>
      </c>
      <c r="T138" s="4">
        <f t="shared" si="19"/>
        <v>3.0942998927191261</v>
      </c>
      <c r="U138" s="4">
        <f t="shared" si="20"/>
        <v>3.0242269843183038</v>
      </c>
      <c r="V138" s="3">
        <f t="shared" si="21"/>
        <v>0.95424250943932487</v>
      </c>
      <c r="W138" s="3">
        <f t="shared" si="21"/>
        <v>2.6201360549737576</v>
      </c>
      <c r="X138" s="3">
        <f t="shared" si="22"/>
        <v>0.68605992740727673</v>
      </c>
      <c r="Y138" s="3">
        <f t="shared" si="22"/>
        <v>2.1400573832798013</v>
      </c>
      <c r="Z138" s="3">
        <f t="shared" si="22"/>
        <v>0.47416383774536874</v>
      </c>
      <c r="AA138" s="2">
        <f t="shared" si="23"/>
        <v>39326</v>
      </c>
    </row>
    <row r="139" spans="1:27" x14ac:dyDescent="0.2">
      <c r="A139">
        <v>185</v>
      </c>
      <c r="B139" t="s">
        <v>15</v>
      </c>
      <c r="C139">
        <v>2007</v>
      </c>
      <c r="D139">
        <v>10</v>
      </c>
      <c r="E139">
        <v>731</v>
      </c>
      <c r="F139" s="4">
        <v>3001.96</v>
      </c>
      <c r="G139" s="4">
        <v>3527.47</v>
      </c>
      <c r="H139" s="4">
        <v>1020.27</v>
      </c>
      <c r="I139">
        <v>9</v>
      </c>
      <c r="J139">
        <v>417</v>
      </c>
      <c r="K139">
        <v>20179</v>
      </c>
      <c r="L139" t="s">
        <v>18</v>
      </c>
      <c r="M139">
        <v>47352</v>
      </c>
      <c r="N139">
        <v>276</v>
      </c>
      <c r="O139" s="4">
        <v>33704.629999999997</v>
      </c>
      <c r="P139" t="s">
        <v>168</v>
      </c>
      <c r="Q139" s="4">
        <f t="shared" si="16"/>
        <v>4.8255403556771546</v>
      </c>
      <c r="R139" s="4">
        <f t="shared" si="17"/>
        <v>391.94111111111107</v>
      </c>
      <c r="S139" s="4">
        <f t="shared" si="18"/>
        <v>8.4591606714628291</v>
      </c>
      <c r="T139" s="4">
        <f t="shared" si="19"/>
        <v>3.5474633289069355</v>
      </c>
      <c r="U139" s="4">
        <f t="shared" si="20"/>
        <v>3.47740490113343</v>
      </c>
      <c r="V139" s="3">
        <f t="shared" si="21"/>
        <v>0.95424250943932487</v>
      </c>
      <c r="W139" s="3">
        <f t="shared" si="21"/>
        <v>2.6201360549737576</v>
      </c>
      <c r="X139" s="3">
        <f t="shared" si="22"/>
        <v>0.68354595194907497</v>
      </c>
      <c r="Y139" s="3">
        <f t="shared" si="22"/>
        <v>2.5932208194676103</v>
      </c>
      <c r="Z139" s="3">
        <f t="shared" si="22"/>
        <v>0.92732727393317782</v>
      </c>
      <c r="AA139" s="2">
        <f t="shared" si="23"/>
        <v>39356</v>
      </c>
    </row>
    <row r="140" spans="1:27" x14ac:dyDescent="0.2">
      <c r="A140">
        <v>185</v>
      </c>
      <c r="B140" t="s">
        <v>15</v>
      </c>
      <c r="C140">
        <v>2007</v>
      </c>
      <c r="D140">
        <v>11</v>
      </c>
      <c r="E140">
        <v>430</v>
      </c>
      <c r="F140" s="4">
        <v>1844.71</v>
      </c>
      <c r="G140" s="4">
        <v>2167.73</v>
      </c>
      <c r="H140" s="4">
        <v>574.01</v>
      </c>
      <c r="I140">
        <v>9</v>
      </c>
      <c r="J140">
        <v>417</v>
      </c>
      <c r="K140">
        <v>20179</v>
      </c>
      <c r="L140" t="s">
        <v>18</v>
      </c>
      <c r="M140">
        <v>47352</v>
      </c>
      <c r="N140">
        <v>276</v>
      </c>
      <c r="O140" s="4">
        <v>33704.629999999997</v>
      </c>
      <c r="P140" t="s">
        <v>168</v>
      </c>
      <c r="Q140" s="4">
        <f t="shared" si="16"/>
        <v>5.0412325581395345</v>
      </c>
      <c r="R140" s="4">
        <f t="shared" si="17"/>
        <v>240.85888888888888</v>
      </c>
      <c r="S140" s="4">
        <f t="shared" si="18"/>
        <v>5.1983932853717025</v>
      </c>
      <c r="T140" s="4">
        <f t="shared" si="19"/>
        <v>3.3360051880082331</v>
      </c>
      <c r="U140" s="4">
        <f t="shared" si="20"/>
        <v>3.2659281020403705</v>
      </c>
      <c r="V140" s="3">
        <f t="shared" si="21"/>
        <v>0.95424250943932487</v>
      </c>
      <c r="W140" s="3">
        <f t="shared" si="21"/>
        <v>2.6201360549737576</v>
      </c>
      <c r="X140" s="3">
        <f t="shared" si="22"/>
        <v>0.70253673242864634</v>
      </c>
      <c r="Y140" s="3">
        <f t="shared" si="22"/>
        <v>2.3817626785689079</v>
      </c>
      <c r="Z140" s="3">
        <f t="shared" si="22"/>
        <v>0.71586913303447541</v>
      </c>
      <c r="AA140" s="2">
        <f t="shared" si="23"/>
        <v>39387</v>
      </c>
    </row>
    <row r="141" spans="1:27" x14ac:dyDescent="0.2">
      <c r="A141">
        <v>185</v>
      </c>
      <c r="B141" t="s">
        <v>15</v>
      </c>
      <c r="C141">
        <v>2007</v>
      </c>
      <c r="D141">
        <v>12</v>
      </c>
      <c r="E141">
        <v>233</v>
      </c>
      <c r="F141" s="4">
        <v>1010.22</v>
      </c>
      <c r="G141" s="4">
        <v>1187.1300000000001</v>
      </c>
      <c r="H141" s="4">
        <v>334.04</v>
      </c>
      <c r="I141">
        <v>9</v>
      </c>
      <c r="J141">
        <v>417</v>
      </c>
      <c r="K141">
        <v>20179</v>
      </c>
      <c r="L141" t="s">
        <v>18</v>
      </c>
      <c r="M141">
        <v>47352</v>
      </c>
      <c r="N141">
        <v>276</v>
      </c>
      <c r="O141" s="4">
        <v>33704.629999999997</v>
      </c>
      <c r="P141" t="s">
        <v>168</v>
      </c>
      <c r="Q141" s="4">
        <f t="shared" si="16"/>
        <v>5.0949785407725328</v>
      </c>
      <c r="R141" s="4">
        <f t="shared" si="17"/>
        <v>131.90333333333334</v>
      </c>
      <c r="S141" s="4">
        <f t="shared" si="18"/>
        <v>2.8468345323741011</v>
      </c>
      <c r="T141" s="4">
        <f t="shared" si="19"/>
        <v>3.0744982801940379</v>
      </c>
      <c r="U141" s="4">
        <f t="shared" si="20"/>
        <v>3.0044159622793374</v>
      </c>
      <c r="V141" s="3">
        <f t="shared" si="21"/>
        <v>0.95424250943932487</v>
      </c>
      <c r="W141" s="3">
        <f t="shared" si="21"/>
        <v>2.6201360549737576</v>
      </c>
      <c r="X141" s="3">
        <f t="shared" si="22"/>
        <v>0.70714235916801904</v>
      </c>
      <c r="Y141" s="3">
        <f t="shared" si="22"/>
        <v>2.1202557707547132</v>
      </c>
      <c r="Z141" s="3">
        <f t="shared" si="22"/>
        <v>0.45436222522028052</v>
      </c>
      <c r="AA141" s="2">
        <f t="shared" si="23"/>
        <v>39417</v>
      </c>
    </row>
    <row r="142" spans="1:27" x14ac:dyDescent="0.2">
      <c r="A142">
        <v>190</v>
      </c>
      <c r="B142" t="s">
        <v>15</v>
      </c>
      <c r="C142">
        <v>2007</v>
      </c>
      <c r="D142">
        <v>1</v>
      </c>
      <c r="E142">
        <v>408</v>
      </c>
      <c r="F142" s="4">
        <v>1981.34</v>
      </c>
      <c r="G142" s="4">
        <v>2328.15</v>
      </c>
      <c r="H142" s="4">
        <v>811.76</v>
      </c>
      <c r="I142">
        <v>6</v>
      </c>
      <c r="J142">
        <v>401</v>
      </c>
      <c r="K142">
        <v>62243</v>
      </c>
      <c r="L142" t="s">
        <v>16</v>
      </c>
      <c r="M142">
        <v>1525332</v>
      </c>
      <c r="N142">
        <v>200</v>
      </c>
      <c r="O142" s="4">
        <v>137702.26</v>
      </c>
      <c r="P142" t="s">
        <v>169</v>
      </c>
      <c r="Q142" s="4">
        <f t="shared" si="16"/>
        <v>5.7062499999999998</v>
      </c>
      <c r="R142" s="4">
        <f t="shared" si="17"/>
        <v>388.02500000000003</v>
      </c>
      <c r="S142" s="4">
        <f t="shared" si="18"/>
        <v>5.8058603491271823</v>
      </c>
      <c r="T142" s="4">
        <f t="shared" si="19"/>
        <v>3.3670109579682541</v>
      </c>
      <c r="U142" s="4">
        <f t="shared" si="20"/>
        <v>3.2969590073173491</v>
      </c>
      <c r="V142" s="3">
        <f t="shared" si="21"/>
        <v>0.77815125038364363</v>
      </c>
      <c r="W142" s="3">
        <f t="shared" si="21"/>
        <v>2.6031443726201822</v>
      </c>
      <c r="X142" s="3">
        <f t="shared" si="22"/>
        <v>0.7563507948783742</v>
      </c>
      <c r="Y142" s="3">
        <f t="shared" si="22"/>
        <v>2.5888597075846107</v>
      </c>
      <c r="Z142" s="3">
        <f t="shared" si="22"/>
        <v>0.76386658534807184</v>
      </c>
      <c r="AA142" s="2">
        <f t="shared" si="23"/>
        <v>39083</v>
      </c>
    </row>
    <row r="143" spans="1:27" x14ac:dyDescent="0.2">
      <c r="A143">
        <v>190</v>
      </c>
      <c r="B143" t="s">
        <v>15</v>
      </c>
      <c r="C143">
        <v>2007</v>
      </c>
      <c r="D143">
        <v>2</v>
      </c>
      <c r="E143">
        <v>309</v>
      </c>
      <c r="F143" s="4">
        <v>1449.86</v>
      </c>
      <c r="G143" s="4">
        <v>1703.72</v>
      </c>
      <c r="H143" s="4">
        <v>668.63</v>
      </c>
      <c r="I143">
        <v>6</v>
      </c>
      <c r="J143">
        <v>401</v>
      </c>
      <c r="K143">
        <v>62243</v>
      </c>
      <c r="L143" t="s">
        <v>16</v>
      </c>
      <c r="M143">
        <v>1525332</v>
      </c>
      <c r="N143">
        <v>200</v>
      </c>
      <c r="O143" s="4">
        <v>137702.26</v>
      </c>
      <c r="P143" t="s">
        <v>169</v>
      </c>
      <c r="Q143" s="4">
        <f t="shared" si="16"/>
        <v>5.5136569579288031</v>
      </c>
      <c r="R143" s="4">
        <f t="shared" si="17"/>
        <v>283.95333333333332</v>
      </c>
      <c r="S143" s="4">
        <f t="shared" si="18"/>
        <v>4.2486783042394016</v>
      </c>
      <c r="T143" s="4">
        <f t="shared" si="19"/>
        <v>3.2313982216238508</v>
      </c>
      <c r="U143" s="4">
        <f t="shared" si="20"/>
        <v>3.1613260683295357</v>
      </c>
      <c r="V143" s="3">
        <f t="shared" si="21"/>
        <v>0.77815125038364363</v>
      </c>
      <c r="W143" s="3">
        <f t="shared" si="21"/>
        <v>2.6031443726201822</v>
      </c>
      <c r="X143" s="3">
        <f t="shared" si="22"/>
        <v>0.74143974219901598</v>
      </c>
      <c r="Y143" s="3">
        <f t="shared" si="22"/>
        <v>2.453246971240207</v>
      </c>
      <c r="Z143" s="3">
        <f t="shared" si="22"/>
        <v>0.62825384900366832</v>
      </c>
      <c r="AA143" s="2">
        <f t="shared" si="23"/>
        <v>39114</v>
      </c>
    </row>
    <row r="144" spans="1:27" x14ac:dyDescent="0.2">
      <c r="A144">
        <v>190</v>
      </c>
      <c r="B144" t="s">
        <v>15</v>
      </c>
      <c r="C144">
        <v>2007</v>
      </c>
      <c r="D144">
        <v>3</v>
      </c>
      <c r="E144">
        <v>325</v>
      </c>
      <c r="F144" s="4">
        <v>1402.2</v>
      </c>
      <c r="G144" s="4">
        <v>1647.64</v>
      </c>
      <c r="H144" s="4">
        <v>578.26</v>
      </c>
      <c r="I144">
        <v>6</v>
      </c>
      <c r="J144">
        <v>401</v>
      </c>
      <c r="K144">
        <v>62243</v>
      </c>
      <c r="L144" t="s">
        <v>16</v>
      </c>
      <c r="M144">
        <v>1525332</v>
      </c>
      <c r="N144">
        <v>200</v>
      </c>
      <c r="O144" s="4">
        <v>137702.26</v>
      </c>
      <c r="P144" t="s">
        <v>169</v>
      </c>
      <c r="Q144" s="4">
        <f t="shared" si="16"/>
        <v>5.0696615384615384</v>
      </c>
      <c r="R144" s="4">
        <f t="shared" si="17"/>
        <v>274.60666666666668</v>
      </c>
      <c r="S144" s="4">
        <f t="shared" si="18"/>
        <v>4.1088279301745638</v>
      </c>
      <c r="T144" s="4">
        <f t="shared" si="19"/>
        <v>3.2168623268437426</v>
      </c>
      <c r="U144" s="4">
        <f t="shared" si="20"/>
        <v>3.1468099627758703</v>
      </c>
      <c r="V144" s="3">
        <f t="shared" si="21"/>
        <v>0.77815125038364363</v>
      </c>
      <c r="W144" s="3">
        <f t="shared" si="21"/>
        <v>2.6031443726201822</v>
      </c>
      <c r="X144" s="3">
        <f t="shared" si="22"/>
        <v>0.70497896586486819</v>
      </c>
      <c r="Y144" s="3">
        <f t="shared" si="22"/>
        <v>2.4387110764600988</v>
      </c>
      <c r="Z144" s="3">
        <f t="shared" si="22"/>
        <v>0.61371795422356024</v>
      </c>
      <c r="AA144" s="2">
        <f t="shared" si="23"/>
        <v>39142</v>
      </c>
    </row>
    <row r="145" spans="1:27" x14ac:dyDescent="0.2">
      <c r="A145">
        <v>190</v>
      </c>
      <c r="B145" t="s">
        <v>15</v>
      </c>
      <c r="C145">
        <v>2007</v>
      </c>
      <c r="D145">
        <v>4</v>
      </c>
      <c r="E145">
        <v>405</v>
      </c>
      <c r="F145" s="4">
        <v>1972.06</v>
      </c>
      <c r="G145" s="4">
        <v>2317.1799999999998</v>
      </c>
      <c r="H145" s="4">
        <v>867.68</v>
      </c>
      <c r="I145">
        <v>6</v>
      </c>
      <c r="J145">
        <v>401</v>
      </c>
      <c r="K145">
        <v>62243</v>
      </c>
      <c r="L145" t="s">
        <v>16</v>
      </c>
      <c r="M145">
        <v>1525332</v>
      </c>
      <c r="N145">
        <v>200</v>
      </c>
      <c r="O145" s="4">
        <v>137702.26</v>
      </c>
      <c r="P145" t="s">
        <v>169</v>
      </c>
      <c r="Q145" s="4">
        <f t="shared" si="16"/>
        <v>5.7214320987654315</v>
      </c>
      <c r="R145" s="4">
        <f t="shared" si="17"/>
        <v>386.19666666666666</v>
      </c>
      <c r="S145" s="4">
        <f t="shared" si="18"/>
        <v>5.7785037406483788</v>
      </c>
      <c r="T145" s="4">
        <f t="shared" si="19"/>
        <v>3.3649597713689139</v>
      </c>
      <c r="U145" s="4">
        <f t="shared" si="20"/>
        <v>3.2949201242322244</v>
      </c>
      <c r="V145" s="3">
        <f t="shared" si="21"/>
        <v>0.77815125038364363</v>
      </c>
      <c r="W145" s="3">
        <f t="shared" si="21"/>
        <v>2.6031443726201822</v>
      </c>
      <c r="X145" s="3">
        <f t="shared" si="22"/>
        <v>0.75750474815424518</v>
      </c>
      <c r="Y145" s="3">
        <f t="shared" si="22"/>
        <v>2.58680852098527</v>
      </c>
      <c r="Z145" s="3">
        <f t="shared" si="22"/>
        <v>0.76181539874873139</v>
      </c>
      <c r="AA145" s="2">
        <f t="shared" si="23"/>
        <v>39173</v>
      </c>
    </row>
    <row r="146" spans="1:27" x14ac:dyDescent="0.2">
      <c r="A146">
        <v>190</v>
      </c>
      <c r="B146" t="s">
        <v>15</v>
      </c>
      <c r="C146">
        <v>2007</v>
      </c>
      <c r="D146">
        <v>5</v>
      </c>
      <c r="E146">
        <v>448</v>
      </c>
      <c r="F146" s="4">
        <v>2141.15</v>
      </c>
      <c r="G146" s="4">
        <v>2515.92</v>
      </c>
      <c r="H146" s="4">
        <v>1034.06</v>
      </c>
      <c r="I146">
        <v>6</v>
      </c>
      <c r="J146">
        <v>401</v>
      </c>
      <c r="K146">
        <v>62243</v>
      </c>
      <c r="L146" t="s">
        <v>16</v>
      </c>
      <c r="M146">
        <v>1525332</v>
      </c>
      <c r="N146">
        <v>200</v>
      </c>
      <c r="O146" s="4">
        <v>137702.26</v>
      </c>
      <c r="P146" t="s">
        <v>169</v>
      </c>
      <c r="Q146" s="4">
        <f t="shared" si="16"/>
        <v>5.6158928571428577</v>
      </c>
      <c r="R146" s="4">
        <f t="shared" si="17"/>
        <v>419.32</v>
      </c>
      <c r="S146" s="4">
        <f t="shared" si="18"/>
        <v>6.2741147132169575</v>
      </c>
      <c r="T146" s="4">
        <f t="shared" si="19"/>
        <v>3.4006968275081575</v>
      </c>
      <c r="U146" s="4">
        <f t="shared" si="20"/>
        <v>3.3306470932124057</v>
      </c>
      <c r="V146" s="3">
        <f t="shared" si="21"/>
        <v>0.77815125038364363</v>
      </c>
      <c r="W146" s="3">
        <f t="shared" si="21"/>
        <v>2.6031443726201822</v>
      </c>
      <c r="X146" s="3">
        <f t="shared" si="22"/>
        <v>0.74941881351001349</v>
      </c>
      <c r="Y146" s="3">
        <f t="shared" si="22"/>
        <v>2.6225455771245136</v>
      </c>
      <c r="Z146" s="3">
        <f t="shared" si="22"/>
        <v>0.7975524548879751</v>
      </c>
      <c r="AA146" s="2">
        <f t="shared" si="23"/>
        <v>39203</v>
      </c>
    </row>
    <row r="147" spans="1:27" x14ac:dyDescent="0.2">
      <c r="A147">
        <v>190</v>
      </c>
      <c r="B147" t="s">
        <v>15</v>
      </c>
      <c r="C147">
        <v>2007</v>
      </c>
      <c r="D147">
        <v>6</v>
      </c>
      <c r="E147">
        <v>528</v>
      </c>
      <c r="F147" s="4">
        <v>2435.38</v>
      </c>
      <c r="G147" s="4">
        <v>2861.67</v>
      </c>
      <c r="H147" s="4">
        <v>1189.48</v>
      </c>
      <c r="I147">
        <v>6</v>
      </c>
      <c r="J147">
        <v>401</v>
      </c>
      <c r="K147">
        <v>62243</v>
      </c>
      <c r="L147" t="s">
        <v>16</v>
      </c>
      <c r="M147">
        <v>1525332</v>
      </c>
      <c r="N147">
        <v>200</v>
      </c>
      <c r="O147" s="4">
        <v>137702.26</v>
      </c>
      <c r="P147" t="s">
        <v>169</v>
      </c>
      <c r="Q147" s="4">
        <f t="shared" si="16"/>
        <v>5.4198295454545455</v>
      </c>
      <c r="R147" s="4">
        <f t="shared" si="17"/>
        <v>476.94499999999999</v>
      </c>
      <c r="S147" s="4">
        <f t="shared" si="18"/>
        <v>7.1363341645885292</v>
      </c>
      <c r="T147" s="4">
        <f t="shared" si="19"/>
        <v>3.4566195506529036</v>
      </c>
      <c r="U147" s="4">
        <f t="shared" si="20"/>
        <v>3.3865667351716922</v>
      </c>
      <c r="V147" s="3">
        <f t="shared" si="21"/>
        <v>0.77815125038364363</v>
      </c>
      <c r="W147" s="3">
        <f t="shared" si="21"/>
        <v>2.6031443726201822</v>
      </c>
      <c r="X147" s="3">
        <f t="shared" si="22"/>
        <v>0.73398562811909129</v>
      </c>
      <c r="Y147" s="3">
        <f t="shared" si="22"/>
        <v>2.6784683002692597</v>
      </c>
      <c r="Z147" s="3">
        <f t="shared" si="22"/>
        <v>0.85347517803272133</v>
      </c>
      <c r="AA147" s="2">
        <f t="shared" si="23"/>
        <v>39234</v>
      </c>
    </row>
    <row r="148" spans="1:27" x14ac:dyDescent="0.2">
      <c r="A148">
        <v>190</v>
      </c>
      <c r="B148" t="s">
        <v>15</v>
      </c>
      <c r="C148">
        <v>2007</v>
      </c>
      <c r="D148">
        <v>7</v>
      </c>
      <c r="E148">
        <v>326</v>
      </c>
      <c r="F148" s="4">
        <v>1642.27</v>
      </c>
      <c r="G148" s="4">
        <v>1929.65</v>
      </c>
      <c r="H148" s="4">
        <v>749.95</v>
      </c>
      <c r="I148">
        <v>6</v>
      </c>
      <c r="J148">
        <v>401</v>
      </c>
      <c r="K148">
        <v>62243</v>
      </c>
      <c r="L148" t="s">
        <v>16</v>
      </c>
      <c r="M148">
        <v>1525332</v>
      </c>
      <c r="N148">
        <v>200</v>
      </c>
      <c r="O148" s="4">
        <v>137702.26</v>
      </c>
      <c r="P148" t="s">
        <v>169</v>
      </c>
      <c r="Q148" s="4">
        <f t="shared" si="16"/>
        <v>5.9191717791411049</v>
      </c>
      <c r="R148" s="4">
        <f t="shared" si="17"/>
        <v>321.60833333333335</v>
      </c>
      <c r="S148" s="4">
        <f t="shared" si="18"/>
        <v>4.8120947630922695</v>
      </c>
      <c r="T148" s="4">
        <f t="shared" si="19"/>
        <v>3.2854785437989684</v>
      </c>
      <c r="U148" s="4">
        <f t="shared" si="20"/>
        <v>3.2154445595254852</v>
      </c>
      <c r="V148" s="3">
        <f t="shared" si="21"/>
        <v>0.77815125038364363</v>
      </c>
      <c r="W148" s="3">
        <f t="shared" si="21"/>
        <v>2.6031443726201822</v>
      </c>
      <c r="X148" s="3">
        <f t="shared" si="22"/>
        <v>0.77226094373102949</v>
      </c>
      <c r="Y148" s="3">
        <f t="shared" si="22"/>
        <v>2.507327293415325</v>
      </c>
      <c r="Z148" s="3">
        <f t="shared" si="22"/>
        <v>0.68233417117878614</v>
      </c>
      <c r="AA148" s="2">
        <f t="shared" si="23"/>
        <v>39264</v>
      </c>
    </row>
    <row r="149" spans="1:27" x14ac:dyDescent="0.2">
      <c r="A149">
        <v>190</v>
      </c>
      <c r="B149" t="s">
        <v>15</v>
      </c>
      <c r="C149">
        <v>2007</v>
      </c>
      <c r="D149">
        <v>8</v>
      </c>
      <c r="E149">
        <v>438</v>
      </c>
      <c r="F149" s="4">
        <v>2051.4</v>
      </c>
      <c r="G149" s="4">
        <v>2410.5300000000002</v>
      </c>
      <c r="H149" s="4">
        <v>814.17</v>
      </c>
      <c r="I149">
        <v>6</v>
      </c>
      <c r="J149">
        <v>401</v>
      </c>
      <c r="K149">
        <v>62243</v>
      </c>
      <c r="L149" t="s">
        <v>16</v>
      </c>
      <c r="M149">
        <v>1525332</v>
      </c>
      <c r="N149">
        <v>200</v>
      </c>
      <c r="O149" s="4">
        <v>137702.26</v>
      </c>
      <c r="P149" t="s">
        <v>169</v>
      </c>
      <c r="Q149" s="4">
        <f t="shared" si="16"/>
        <v>5.5034931506849318</v>
      </c>
      <c r="R149" s="4">
        <f t="shared" si="17"/>
        <v>401.75500000000005</v>
      </c>
      <c r="S149" s="4">
        <f t="shared" si="18"/>
        <v>6.0112967581047387</v>
      </c>
      <c r="T149" s="4">
        <f t="shared" si="19"/>
        <v>3.3821125408193917</v>
      </c>
      <c r="U149" s="4">
        <f t="shared" si="20"/>
        <v>3.3120503511802384</v>
      </c>
      <c r="V149" s="3">
        <f t="shared" si="21"/>
        <v>0.77815125038364363</v>
      </c>
      <c r="W149" s="3">
        <f t="shared" si="21"/>
        <v>2.6031443726201822</v>
      </c>
      <c r="X149" s="3">
        <f t="shared" si="22"/>
        <v>0.74063843031529231</v>
      </c>
      <c r="Y149" s="3">
        <f t="shared" si="22"/>
        <v>2.6039612904357483</v>
      </c>
      <c r="Z149" s="3">
        <f t="shared" si="22"/>
        <v>0.77896816819920955</v>
      </c>
      <c r="AA149" s="2">
        <f t="shared" si="23"/>
        <v>39295</v>
      </c>
    </row>
    <row r="150" spans="1:27" x14ac:dyDescent="0.2">
      <c r="A150">
        <v>190</v>
      </c>
      <c r="B150" t="s">
        <v>15</v>
      </c>
      <c r="C150">
        <v>2007</v>
      </c>
      <c r="D150">
        <v>9</v>
      </c>
      <c r="E150">
        <v>543</v>
      </c>
      <c r="F150" s="4">
        <v>2378.41</v>
      </c>
      <c r="G150" s="4">
        <v>2794.78</v>
      </c>
      <c r="H150" s="4">
        <v>792.41</v>
      </c>
      <c r="I150">
        <v>6</v>
      </c>
      <c r="J150">
        <v>401</v>
      </c>
      <c r="K150">
        <v>62243</v>
      </c>
      <c r="L150" t="s">
        <v>16</v>
      </c>
      <c r="M150">
        <v>1525332</v>
      </c>
      <c r="N150">
        <v>200</v>
      </c>
      <c r="O150" s="4">
        <v>137702.26</v>
      </c>
      <c r="P150" t="s">
        <v>169</v>
      </c>
      <c r="Q150" s="4">
        <f t="shared" si="16"/>
        <v>5.1469244935543284</v>
      </c>
      <c r="R150" s="4">
        <f t="shared" si="17"/>
        <v>465.79666666666668</v>
      </c>
      <c r="S150" s="4">
        <f t="shared" si="18"/>
        <v>6.9695261845386538</v>
      </c>
      <c r="T150" s="4">
        <f t="shared" si="19"/>
        <v>3.4463476266959749</v>
      </c>
      <c r="U150" s="4">
        <f t="shared" si="20"/>
        <v>3.3762867221873325</v>
      </c>
      <c r="V150" s="3">
        <f t="shared" si="21"/>
        <v>0.77815125038364363</v>
      </c>
      <c r="W150" s="3">
        <f t="shared" si="21"/>
        <v>2.6031443726201822</v>
      </c>
      <c r="X150" s="3">
        <f t="shared" si="22"/>
        <v>0.7115477971071279</v>
      </c>
      <c r="Y150" s="3">
        <f t="shared" si="22"/>
        <v>2.6681963763123311</v>
      </c>
      <c r="Z150" s="3">
        <f t="shared" si="22"/>
        <v>0.84320325407579255</v>
      </c>
      <c r="AA150" s="2">
        <f t="shared" si="23"/>
        <v>39326</v>
      </c>
    </row>
    <row r="151" spans="1:27" x14ac:dyDescent="0.2">
      <c r="A151">
        <v>190</v>
      </c>
      <c r="B151" t="s">
        <v>15</v>
      </c>
      <c r="C151">
        <v>2007</v>
      </c>
      <c r="D151">
        <v>12</v>
      </c>
      <c r="E151">
        <v>540</v>
      </c>
      <c r="F151" s="4">
        <v>2300.6799999999998</v>
      </c>
      <c r="G151" s="4">
        <v>2703.44</v>
      </c>
      <c r="H151" s="4">
        <v>805.48</v>
      </c>
      <c r="I151">
        <v>6</v>
      </c>
      <c r="J151">
        <v>401</v>
      </c>
      <c r="K151">
        <v>62243</v>
      </c>
      <c r="L151" t="s">
        <v>16</v>
      </c>
      <c r="M151">
        <v>1525332</v>
      </c>
      <c r="N151">
        <v>200</v>
      </c>
      <c r="O151" s="4">
        <v>137702.26</v>
      </c>
      <c r="P151" t="s">
        <v>169</v>
      </c>
      <c r="Q151" s="4">
        <f t="shared" si="16"/>
        <v>5.0063703703703704</v>
      </c>
      <c r="R151" s="4">
        <f t="shared" si="17"/>
        <v>450.57333333333332</v>
      </c>
      <c r="S151" s="4">
        <f t="shared" si="18"/>
        <v>6.7417456359102248</v>
      </c>
      <c r="T151" s="4">
        <f t="shared" si="19"/>
        <v>3.4319167353105438</v>
      </c>
      <c r="U151" s="4">
        <f t="shared" si="20"/>
        <v>3.3618562171481408</v>
      </c>
      <c r="V151" s="3">
        <f t="shared" si="21"/>
        <v>0.77815125038364363</v>
      </c>
      <c r="W151" s="3">
        <f t="shared" si="21"/>
        <v>2.6031443726201822</v>
      </c>
      <c r="X151" s="3">
        <f t="shared" si="22"/>
        <v>0.69952297548757514</v>
      </c>
      <c r="Y151" s="3">
        <f t="shared" si="22"/>
        <v>2.6537654849268999</v>
      </c>
      <c r="Z151" s="3">
        <f t="shared" si="22"/>
        <v>0.82877236269036136</v>
      </c>
      <c r="AA151" s="2">
        <f t="shared" si="23"/>
        <v>39417</v>
      </c>
    </row>
    <row r="152" spans="1:27" x14ac:dyDescent="0.2">
      <c r="A152">
        <v>193</v>
      </c>
      <c r="B152" t="s">
        <v>15</v>
      </c>
      <c r="C152">
        <v>2007</v>
      </c>
      <c r="D152">
        <v>1</v>
      </c>
      <c r="E152">
        <v>119</v>
      </c>
      <c r="F152" s="4">
        <v>445.12</v>
      </c>
      <c r="G152" s="4">
        <v>522.98</v>
      </c>
      <c r="H152" s="4">
        <v>201.89</v>
      </c>
      <c r="I152">
        <v>12</v>
      </c>
      <c r="J152">
        <v>676</v>
      </c>
      <c r="K152">
        <v>30737</v>
      </c>
      <c r="L152" t="s">
        <v>18</v>
      </c>
      <c r="M152">
        <v>65967</v>
      </c>
      <c r="N152">
        <v>399.2</v>
      </c>
      <c r="O152" s="4">
        <v>41252.379999999997</v>
      </c>
      <c r="P152" t="s">
        <v>168</v>
      </c>
      <c r="Q152" s="4">
        <f t="shared" si="16"/>
        <v>4.3947899159663866</v>
      </c>
      <c r="R152" s="4">
        <f t="shared" si="17"/>
        <v>43.581666666666671</v>
      </c>
      <c r="S152" s="4">
        <f t="shared" si="18"/>
        <v>0.77363905325443794</v>
      </c>
      <c r="T152" s="4">
        <f t="shared" si="19"/>
        <v>2.7184850807301415</v>
      </c>
      <c r="U152" s="4">
        <f t="shared" si="20"/>
        <v>2.6484771083119525</v>
      </c>
      <c r="V152" s="3">
        <f t="shared" si="21"/>
        <v>1.0791812460476249</v>
      </c>
      <c r="W152" s="3">
        <f t="shared" si="21"/>
        <v>2.8299466959416359</v>
      </c>
      <c r="X152" s="3">
        <f t="shared" si="22"/>
        <v>0.64293811933761058</v>
      </c>
      <c r="Y152" s="3">
        <f t="shared" si="22"/>
        <v>1.6393038346825166</v>
      </c>
      <c r="Z152" s="3">
        <f t="shared" si="22"/>
        <v>-0.11146161521149453</v>
      </c>
      <c r="AA152" s="2">
        <f t="shared" si="23"/>
        <v>39083</v>
      </c>
    </row>
    <row r="153" spans="1:27" x14ac:dyDescent="0.2">
      <c r="A153">
        <v>193</v>
      </c>
      <c r="B153" t="s">
        <v>15</v>
      </c>
      <c r="C153">
        <v>2007</v>
      </c>
      <c r="D153">
        <v>2</v>
      </c>
      <c r="E153">
        <v>93</v>
      </c>
      <c r="F153" s="4">
        <v>297.05</v>
      </c>
      <c r="G153" s="4">
        <v>349.07</v>
      </c>
      <c r="H153" s="4">
        <v>131.44</v>
      </c>
      <c r="I153">
        <v>12</v>
      </c>
      <c r="J153">
        <v>676</v>
      </c>
      <c r="K153">
        <v>30737</v>
      </c>
      <c r="L153" t="s">
        <v>18</v>
      </c>
      <c r="M153">
        <v>65967</v>
      </c>
      <c r="N153">
        <v>399.2</v>
      </c>
      <c r="O153" s="4">
        <v>41252.379999999997</v>
      </c>
      <c r="P153" t="s">
        <v>168</v>
      </c>
      <c r="Q153" s="4">
        <f t="shared" si="16"/>
        <v>3.7534408602150537</v>
      </c>
      <c r="R153" s="4">
        <f t="shared" si="17"/>
        <v>29.089166666666667</v>
      </c>
      <c r="S153" s="4">
        <f t="shared" si="18"/>
        <v>0.51637573964497041</v>
      </c>
      <c r="T153" s="4">
        <f t="shared" si="19"/>
        <v>2.5429125260003511</v>
      </c>
      <c r="U153" s="4">
        <f t="shared" si="20"/>
        <v>2.4728295567127057</v>
      </c>
      <c r="V153" s="3">
        <f t="shared" si="21"/>
        <v>1.0791812460476249</v>
      </c>
      <c r="W153" s="3">
        <f t="shared" si="21"/>
        <v>2.8299466959416359</v>
      </c>
      <c r="X153" s="3">
        <f t="shared" si="22"/>
        <v>0.57442957744641576</v>
      </c>
      <c r="Y153" s="3">
        <f t="shared" si="22"/>
        <v>1.463731279952726</v>
      </c>
      <c r="Z153" s="3">
        <f t="shared" si="22"/>
        <v>-0.287034169941285</v>
      </c>
      <c r="AA153" s="2">
        <f t="shared" si="23"/>
        <v>39114</v>
      </c>
    </row>
    <row r="154" spans="1:27" x14ac:dyDescent="0.2">
      <c r="A154">
        <v>193</v>
      </c>
      <c r="B154" t="s">
        <v>15</v>
      </c>
      <c r="C154">
        <v>2007</v>
      </c>
      <c r="D154">
        <v>3</v>
      </c>
      <c r="E154">
        <v>80</v>
      </c>
      <c r="F154" s="4">
        <v>324.89</v>
      </c>
      <c r="G154" s="4">
        <v>381.78</v>
      </c>
      <c r="H154" s="4">
        <v>135.88</v>
      </c>
      <c r="I154">
        <v>12</v>
      </c>
      <c r="J154">
        <v>676</v>
      </c>
      <c r="K154">
        <v>30737</v>
      </c>
      <c r="L154" t="s">
        <v>18</v>
      </c>
      <c r="M154">
        <v>65967</v>
      </c>
      <c r="N154">
        <v>399.2</v>
      </c>
      <c r="O154" s="4">
        <v>41252.379999999997</v>
      </c>
      <c r="P154" t="s">
        <v>168</v>
      </c>
      <c r="Q154" s="4">
        <f t="shared" si="16"/>
        <v>4.7722499999999997</v>
      </c>
      <c r="R154" s="4">
        <f t="shared" si="17"/>
        <v>31.814999999999998</v>
      </c>
      <c r="S154" s="4">
        <f t="shared" si="18"/>
        <v>0.56476331360946741</v>
      </c>
      <c r="T154" s="4">
        <f t="shared" si="19"/>
        <v>2.5818131736198677</v>
      </c>
      <c r="U154" s="4">
        <f t="shared" si="20"/>
        <v>2.5117363441192042</v>
      </c>
      <c r="V154" s="3">
        <f t="shared" si="21"/>
        <v>1.0791812460476249</v>
      </c>
      <c r="W154" s="3">
        <f t="shared" si="21"/>
        <v>2.8299466959416359</v>
      </c>
      <c r="X154" s="3">
        <f t="shared" si="22"/>
        <v>0.6787231866279243</v>
      </c>
      <c r="Y154" s="3">
        <f t="shared" si="22"/>
        <v>1.5026319275722431</v>
      </c>
      <c r="Z154" s="3">
        <f t="shared" si="22"/>
        <v>-0.24813352232176805</v>
      </c>
      <c r="AA154" s="2">
        <f t="shared" si="23"/>
        <v>39142</v>
      </c>
    </row>
    <row r="155" spans="1:27" x14ac:dyDescent="0.2">
      <c r="A155">
        <v>193</v>
      </c>
      <c r="B155" t="s">
        <v>15</v>
      </c>
      <c r="C155">
        <v>2007</v>
      </c>
      <c r="D155">
        <v>4</v>
      </c>
      <c r="E155">
        <v>152</v>
      </c>
      <c r="F155" s="4">
        <v>644.59</v>
      </c>
      <c r="G155" s="4">
        <v>757.43</v>
      </c>
      <c r="H155" s="4">
        <v>329.87</v>
      </c>
      <c r="I155">
        <v>12</v>
      </c>
      <c r="J155">
        <v>676</v>
      </c>
      <c r="K155">
        <v>30737</v>
      </c>
      <c r="L155" t="s">
        <v>18</v>
      </c>
      <c r="M155">
        <v>65967</v>
      </c>
      <c r="N155">
        <v>399.2</v>
      </c>
      <c r="O155" s="4">
        <v>41252.379999999997</v>
      </c>
      <c r="P155" t="s">
        <v>168</v>
      </c>
      <c r="Q155" s="4">
        <f t="shared" si="16"/>
        <v>4.9830921052631574</v>
      </c>
      <c r="R155" s="4">
        <f t="shared" si="17"/>
        <v>63.119166666666665</v>
      </c>
      <c r="S155" s="4">
        <f t="shared" si="18"/>
        <v>1.1204585798816566</v>
      </c>
      <c r="T155" s="4">
        <f t="shared" si="19"/>
        <v>2.8793425024964963</v>
      </c>
      <c r="U155" s="4">
        <f t="shared" si="20"/>
        <v>2.8092835636980245</v>
      </c>
      <c r="V155" s="3">
        <f t="shared" si="21"/>
        <v>1.0791812460476249</v>
      </c>
      <c r="W155" s="3">
        <f t="shared" si="21"/>
        <v>2.8299466959416359</v>
      </c>
      <c r="X155" s="3">
        <f t="shared" si="22"/>
        <v>0.69749891455172375</v>
      </c>
      <c r="Y155" s="3">
        <f t="shared" si="22"/>
        <v>1.8001612564488714</v>
      </c>
      <c r="Z155" s="3">
        <f t="shared" si="22"/>
        <v>4.9395806554860311E-2</v>
      </c>
      <c r="AA155" s="2">
        <f t="shared" si="23"/>
        <v>39173</v>
      </c>
    </row>
    <row r="156" spans="1:27" x14ac:dyDescent="0.2">
      <c r="A156">
        <v>193</v>
      </c>
      <c r="B156" t="s">
        <v>15</v>
      </c>
      <c r="C156">
        <v>2007</v>
      </c>
      <c r="D156">
        <v>5</v>
      </c>
      <c r="E156">
        <v>254</v>
      </c>
      <c r="F156" s="4">
        <v>971.92</v>
      </c>
      <c r="G156" s="4">
        <v>1142.01</v>
      </c>
      <c r="H156" s="4">
        <v>352.73</v>
      </c>
      <c r="I156">
        <v>12</v>
      </c>
      <c r="J156">
        <v>676</v>
      </c>
      <c r="K156">
        <v>30737</v>
      </c>
      <c r="L156" t="s">
        <v>18</v>
      </c>
      <c r="M156">
        <v>65967</v>
      </c>
      <c r="N156">
        <v>399.2</v>
      </c>
      <c r="O156" s="4">
        <v>41252.379999999997</v>
      </c>
      <c r="P156" t="s">
        <v>168</v>
      </c>
      <c r="Q156" s="4">
        <f t="shared" si="16"/>
        <v>4.4961023622047245</v>
      </c>
      <c r="R156" s="4">
        <f t="shared" si="17"/>
        <v>95.167500000000004</v>
      </c>
      <c r="S156" s="4">
        <f t="shared" si="18"/>
        <v>1.6893639053254437</v>
      </c>
      <c r="T156" s="4">
        <f t="shared" si="19"/>
        <v>3.0576699068220923</v>
      </c>
      <c r="U156" s="4">
        <f t="shared" si="20"/>
        <v>2.987630519053428</v>
      </c>
      <c r="V156" s="3">
        <f t="shared" si="21"/>
        <v>1.0791812460476249</v>
      </c>
      <c r="W156" s="3">
        <f t="shared" si="21"/>
        <v>2.8299466959416359</v>
      </c>
      <c r="X156" s="3">
        <f t="shared" si="22"/>
        <v>0.65283619020215433</v>
      </c>
      <c r="Y156" s="3">
        <f t="shared" si="22"/>
        <v>1.9784886607744676</v>
      </c>
      <c r="Z156" s="3">
        <f t="shared" si="22"/>
        <v>0.22772321088045641</v>
      </c>
      <c r="AA156" s="2">
        <f t="shared" si="23"/>
        <v>39203</v>
      </c>
    </row>
    <row r="157" spans="1:27" x14ac:dyDescent="0.2">
      <c r="A157">
        <v>193</v>
      </c>
      <c r="B157" t="s">
        <v>15</v>
      </c>
      <c r="C157">
        <v>2007</v>
      </c>
      <c r="D157">
        <v>6</v>
      </c>
      <c r="E157">
        <v>264</v>
      </c>
      <c r="F157" s="4">
        <v>1086.58</v>
      </c>
      <c r="G157" s="4">
        <v>1276.7</v>
      </c>
      <c r="H157" s="4">
        <v>501.97</v>
      </c>
      <c r="I157">
        <v>12</v>
      </c>
      <c r="J157">
        <v>676</v>
      </c>
      <c r="K157">
        <v>30737</v>
      </c>
      <c r="L157" t="s">
        <v>18</v>
      </c>
      <c r="M157">
        <v>65967</v>
      </c>
      <c r="N157">
        <v>399.2</v>
      </c>
      <c r="O157" s="4">
        <v>41252.379999999997</v>
      </c>
      <c r="P157" t="s">
        <v>168</v>
      </c>
      <c r="Q157" s="4">
        <f t="shared" si="16"/>
        <v>4.8359848484848484</v>
      </c>
      <c r="R157" s="4">
        <f t="shared" si="17"/>
        <v>106.39166666666667</v>
      </c>
      <c r="S157" s="4">
        <f t="shared" si="18"/>
        <v>1.8886094674556213</v>
      </c>
      <c r="T157" s="4">
        <f t="shared" si="19"/>
        <v>3.1060888583824422</v>
      </c>
      <c r="U157" s="4">
        <f t="shared" si="20"/>
        <v>3.0360617069837543</v>
      </c>
      <c r="V157" s="3">
        <f t="shared" si="21"/>
        <v>1.0791812460476249</v>
      </c>
      <c r="W157" s="3">
        <f t="shared" si="21"/>
        <v>2.8299466959416359</v>
      </c>
      <c r="X157" s="3">
        <f t="shared" si="22"/>
        <v>0.68448493151261125</v>
      </c>
      <c r="Y157" s="3">
        <f t="shared" si="22"/>
        <v>2.0269076123348175</v>
      </c>
      <c r="Z157" s="3">
        <f t="shared" si="22"/>
        <v>0.27614216244080642</v>
      </c>
      <c r="AA157" s="2">
        <f t="shared" si="23"/>
        <v>39234</v>
      </c>
    </row>
    <row r="158" spans="1:27" x14ac:dyDescent="0.2">
      <c r="A158">
        <v>193</v>
      </c>
      <c r="B158" t="s">
        <v>15</v>
      </c>
      <c r="C158">
        <v>2007</v>
      </c>
      <c r="D158">
        <v>7</v>
      </c>
      <c r="E158">
        <v>153</v>
      </c>
      <c r="F158" s="4">
        <v>629.89</v>
      </c>
      <c r="G158" s="4">
        <v>740.1</v>
      </c>
      <c r="H158" s="4">
        <v>251.48</v>
      </c>
      <c r="I158">
        <v>12</v>
      </c>
      <c r="J158">
        <v>676</v>
      </c>
      <c r="K158">
        <v>30737</v>
      </c>
      <c r="L158" t="s">
        <v>18</v>
      </c>
      <c r="M158">
        <v>65967</v>
      </c>
      <c r="N158">
        <v>399.2</v>
      </c>
      <c r="O158" s="4">
        <v>41252.379999999997</v>
      </c>
      <c r="P158" t="s">
        <v>168</v>
      </c>
      <c r="Q158" s="4">
        <f t="shared" si="16"/>
        <v>4.8372549019607849</v>
      </c>
      <c r="R158" s="4">
        <f t="shared" si="17"/>
        <v>61.675000000000004</v>
      </c>
      <c r="S158" s="4">
        <f t="shared" si="18"/>
        <v>1.0948224852071007</v>
      </c>
      <c r="T158" s="4">
        <f t="shared" si="19"/>
        <v>2.8692904042093983</v>
      </c>
      <c r="U158" s="4">
        <f t="shared" si="20"/>
        <v>2.799264713637549</v>
      </c>
      <c r="V158" s="3">
        <f t="shared" si="21"/>
        <v>1.0791812460476249</v>
      </c>
      <c r="W158" s="3">
        <f t="shared" si="21"/>
        <v>2.8299466959416359</v>
      </c>
      <c r="X158" s="3">
        <f t="shared" si="22"/>
        <v>0.68459897339179976</v>
      </c>
      <c r="Y158" s="3">
        <f t="shared" si="22"/>
        <v>1.7901091581617736</v>
      </c>
      <c r="Z158" s="3">
        <f t="shared" si="22"/>
        <v>3.9343708267762574E-2</v>
      </c>
      <c r="AA158" s="2">
        <f t="shared" si="23"/>
        <v>39264</v>
      </c>
    </row>
    <row r="159" spans="1:27" x14ac:dyDescent="0.2">
      <c r="A159">
        <v>193</v>
      </c>
      <c r="B159" t="s">
        <v>15</v>
      </c>
      <c r="C159">
        <v>2007</v>
      </c>
      <c r="D159">
        <v>8</v>
      </c>
      <c r="E159">
        <v>218</v>
      </c>
      <c r="F159" s="4">
        <v>823.14</v>
      </c>
      <c r="G159" s="4">
        <v>967.29</v>
      </c>
      <c r="H159" s="4">
        <v>291.55</v>
      </c>
      <c r="I159">
        <v>12</v>
      </c>
      <c r="J159">
        <v>676</v>
      </c>
      <c r="K159">
        <v>30737</v>
      </c>
      <c r="L159" t="s">
        <v>18</v>
      </c>
      <c r="M159">
        <v>65967</v>
      </c>
      <c r="N159">
        <v>399.2</v>
      </c>
      <c r="O159" s="4">
        <v>41252.379999999997</v>
      </c>
      <c r="P159" t="s">
        <v>168</v>
      </c>
      <c r="Q159" s="4">
        <f t="shared" si="16"/>
        <v>4.4371100917431194</v>
      </c>
      <c r="R159" s="4">
        <f t="shared" si="17"/>
        <v>80.607500000000002</v>
      </c>
      <c r="S159" s="4">
        <f t="shared" si="18"/>
        <v>1.4309023668639054</v>
      </c>
      <c r="T159" s="4">
        <f t="shared" si="19"/>
        <v>2.9855566979901673</v>
      </c>
      <c r="U159" s="4">
        <f t="shared" si="20"/>
        <v>2.9154737064839882</v>
      </c>
      <c r="V159" s="3">
        <f t="shared" si="21"/>
        <v>1.0791812460476249</v>
      </c>
      <c r="W159" s="3">
        <f t="shared" si="21"/>
        <v>2.8299466959416359</v>
      </c>
      <c r="X159" s="3">
        <f t="shared" si="22"/>
        <v>0.64710020438556237</v>
      </c>
      <c r="Y159" s="3">
        <f t="shared" si="22"/>
        <v>1.9063754519425424</v>
      </c>
      <c r="Z159" s="3">
        <f t="shared" si="22"/>
        <v>0.15561000204853129</v>
      </c>
      <c r="AA159" s="2">
        <f t="shared" si="23"/>
        <v>39295</v>
      </c>
    </row>
    <row r="160" spans="1:27" x14ac:dyDescent="0.2">
      <c r="A160">
        <v>193</v>
      </c>
      <c r="B160" t="s">
        <v>15</v>
      </c>
      <c r="C160">
        <v>2007</v>
      </c>
      <c r="D160">
        <v>9</v>
      </c>
      <c r="E160">
        <v>309</v>
      </c>
      <c r="F160" s="4">
        <v>1244</v>
      </c>
      <c r="G160" s="4">
        <v>1461.79</v>
      </c>
      <c r="H160" s="4">
        <v>490.87</v>
      </c>
      <c r="I160">
        <v>12</v>
      </c>
      <c r="J160">
        <v>676</v>
      </c>
      <c r="K160">
        <v>30737</v>
      </c>
      <c r="L160" t="s">
        <v>18</v>
      </c>
      <c r="M160">
        <v>65967</v>
      </c>
      <c r="N160">
        <v>399.2</v>
      </c>
      <c r="O160" s="4">
        <v>41252.379999999997</v>
      </c>
      <c r="P160" t="s">
        <v>168</v>
      </c>
      <c r="Q160" s="4">
        <f t="shared" si="16"/>
        <v>4.7307119741100321</v>
      </c>
      <c r="R160" s="4">
        <f t="shared" si="17"/>
        <v>121.81583333333333</v>
      </c>
      <c r="S160" s="4">
        <f t="shared" si="18"/>
        <v>2.1624112426035502</v>
      </c>
      <c r="T160" s="4">
        <f t="shared" si="19"/>
        <v>3.1648849865808768</v>
      </c>
      <c r="U160" s="4">
        <f t="shared" si="20"/>
        <v>3.0948203803548</v>
      </c>
      <c r="V160" s="3">
        <f t="shared" si="21"/>
        <v>1.0791812460476249</v>
      </c>
      <c r="W160" s="3">
        <f t="shared" si="21"/>
        <v>2.8299466959416359</v>
      </c>
      <c r="X160" s="3">
        <f t="shared" si="22"/>
        <v>0.67492650715604197</v>
      </c>
      <c r="Y160" s="3">
        <f t="shared" si="22"/>
        <v>2.0857037405332517</v>
      </c>
      <c r="Z160" s="3">
        <f t="shared" si="22"/>
        <v>0.33493829063924074</v>
      </c>
      <c r="AA160" s="2">
        <f t="shared" si="23"/>
        <v>39326</v>
      </c>
    </row>
    <row r="161" spans="1:27" x14ac:dyDescent="0.2">
      <c r="A161">
        <v>193</v>
      </c>
      <c r="B161" t="s">
        <v>15</v>
      </c>
      <c r="C161">
        <v>2007</v>
      </c>
      <c r="D161">
        <v>10</v>
      </c>
      <c r="E161">
        <v>738</v>
      </c>
      <c r="F161" s="4">
        <v>2910.73</v>
      </c>
      <c r="G161" s="4">
        <v>3420.24</v>
      </c>
      <c r="H161" s="4">
        <v>931.83</v>
      </c>
      <c r="I161">
        <v>12</v>
      </c>
      <c r="J161">
        <v>676</v>
      </c>
      <c r="K161">
        <v>30737</v>
      </c>
      <c r="L161" t="s">
        <v>18</v>
      </c>
      <c r="M161">
        <v>65967</v>
      </c>
      <c r="N161">
        <v>399.2</v>
      </c>
      <c r="O161" s="4">
        <v>41252.379999999997</v>
      </c>
      <c r="P161" t="s">
        <v>168</v>
      </c>
      <c r="Q161" s="4">
        <f t="shared" si="16"/>
        <v>4.6344715447154465</v>
      </c>
      <c r="R161" s="4">
        <f t="shared" si="17"/>
        <v>285.02</v>
      </c>
      <c r="S161" s="4">
        <f t="shared" si="18"/>
        <v>5.0595266272189345</v>
      </c>
      <c r="T161" s="4">
        <f t="shared" si="19"/>
        <v>3.5340565817925711</v>
      </c>
      <c r="U161" s="4">
        <f t="shared" si="20"/>
        <v>3.4640019220487539</v>
      </c>
      <c r="V161" s="3">
        <f t="shared" si="21"/>
        <v>1.0791812460476249</v>
      </c>
      <c r="W161" s="3">
        <f t="shared" si="21"/>
        <v>2.8299466959416359</v>
      </c>
      <c r="X161" s="3">
        <f t="shared" si="22"/>
        <v>0.66600021996952941</v>
      </c>
      <c r="Y161" s="3">
        <f t="shared" si="22"/>
        <v>2.454875335744946</v>
      </c>
      <c r="Z161" s="3">
        <f t="shared" si="22"/>
        <v>0.70410988585093504</v>
      </c>
      <c r="AA161" s="2">
        <f t="shared" si="23"/>
        <v>39356</v>
      </c>
    </row>
    <row r="162" spans="1:27" x14ac:dyDescent="0.2">
      <c r="A162">
        <v>193</v>
      </c>
      <c r="B162" t="s">
        <v>15</v>
      </c>
      <c r="C162">
        <v>2007</v>
      </c>
      <c r="D162">
        <v>11</v>
      </c>
      <c r="E162">
        <v>439</v>
      </c>
      <c r="F162" s="4">
        <v>1510.98</v>
      </c>
      <c r="G162" s="4">
        <v>1775.5</v>
      </c>
      <c r="H162" s="4">
        <v>418.14</v>
      </c>
      <c r="I162">
        <v>12</v>
      </c>
      <c r="J162">
        <v>676</v>
      </c>
      <c r="K162">
        <v>30737</v>
      </c>
      <c r="L162" t="s">
        <v>18</v>
      </c>
      <c r="M162">
        <v>65967</v>
      </c>
      <c r="N162">
        <v>399.2</v>
      </c>
      <c r="O162" s="4">
        <v>41252.379999999997</v>
      </c>
      <c r="P162" t="s">
        <v>168</v>
      </c>
      <c r="Q162" s="4">
        <f t="shared" si="16"/>
        <v>4.0444191343963549</v>
      </c>
      <c r="R162" s="4">
        <f t="shared" si="17"/>
        <v>147.95833333333334</v>
      </c>
      <c r="S162" s="4">
        <f t="shared" si="18"/>
        <v>2.6264792899408285</v>
      </c>
      <c r="T162" s="4">
        <f t="shared" si="19"/>
        <v>3.2493206766376344</v>
      </c>
      <c r="U162" s="4">
        <f t="shared" si="20"/>
        <v>3.1792587158631003</v>
      </c>
      <c r="V162" s="3">
        <f t="shared" si="21"/>
        <v>1.0791812460476249</v>
      </c>
      <c r="W162" s="3">
        <f t="shared" si="21"/>
        <v>2.8299466959416359</v>
      </c>
      <c r="X162" s="3">
        <f t="shared" si="22"/>
        <v>0.60685615639551282</v>
      </c>
      <c r="Y162" s="3">
        <f t="shared" si="22"/>
        <v>2.1701394305900097</v>
      </c>
      <c r="Z162" s="3">
        <f t="shared" si="22"/>
        <v>0.41937398069599835</v>
      </c>
      <c r="AA162" s="2">
        <f t="shared" si="23"/>
        <v>39387</v>
      </c>
    </row>
    <row r="163" spans="1:27" x14ac:dyDescent="0.2">
      <c r="A163">
        <v>193</v>
      </c>
      <c r="B163" t="s">
        <v>15</v>
      </c>
      <c r="C163">
        <v>2007</v>
      </c>
      <c r="D163">
        <v>12</v>
      </c>
      <c r="E163">
        <v>260</v>
      </c>
      <c r="F163" s="4">
        <v>1034.6500000000001</v>
      </c>
      <c r="G163" s="4">
        <v>1215.69</v>
      </c>
      <c r="H163" s="4">
        <v>396.98</v>
      </c>
      <c r="I163">
        <v>12</v>
      </c>
      <c r="J163">
        <v>676</v>
      </c>
      <c r="K163">
        <v>30737</v>
      </c>
      <c r="L163" t="s">
        <v>18</v>
      </c>
      <c r="M163">
        <v>65967</v>
      </c>
      <c r="N163">
        <v>399.2</v>
      </c>
      <c r="O163" s="4">
        <v>41252.379999999997</v>
      </c>
      <c r="P163" t="s">
        <v>168</v>
      </c>
      <c r="Q163" s="4">
        <f t="shared" si="16"/>
        <v>4.6757307692307695</v>
      </c>
      <c r="R163" s="4">
        <f t="shared" si="17"/>
        <v>101.3075</v>
      </c>
      <c r="S163" s="4">
        <f t="shared" si="18"/>
        <v>1.7983579881656806</v>
      </c>
      <c r="T163" s="4">
        <f t="shared" si="19"/>
        <v>3.0848228443007226</v>
      </c>
      <c r="U163" s="4">
        <f t="shared" si="20"/>
        <v>3.0147934620871748</v>
      </c>
      <c r="V163" s="3">
        <f t="shared" si="21"/>
        <v>1.0791812460476249</v>
      </c>
      <c r="W163" s="3">
        <f t="shared" si="21"/>
        <v>2.8299466959416359</v>
      </c>
      <c r="X163" s="3">
        <f t="shared" si="22"/>
        <v>0.66984949632990487</v>
      </c>
      <c r="Y163" s="3">
        <f t="shared" si="22"/>
        <v>2.005641598253098</v>
      </c>
      <c r="Z163" s="3">
        <f t="shared" si="22"/>
        <v>0.2548761483590869</v>
      </c>
      <c r="AA163" s="2">
        <f t="shared" si="23"/>
        <v>39417</v>
      </c>
    </row>
    <row r="164" spans="1:27" x14ac:dyDescent="0.2">
      <c r="A164">
        <v>241</v>
      </c>
      <c r="B164" t="s">
        <v>15</v>
      </c>
      <c r="C164">
        <v>2007</v>
      </c>
      <c r="D164">
        <v>1</v>
      </c>
      <c r="E164">
        <v>201</v>
      </c>
      <c r="F164" s="4">
        <v>850.67</v>
      </c>
      <c r="G164" s="4">
        <v>999.59</v>
      </c>
      <c r="H164" s="4">
        <v>380.57</v>
      </c>
      <c r="I164">
        <v>8</v>
      </c>
      <c r="J164">
        <v>530</v>
      </c>
      <c r="K164">
        <v>40663</v>
      </c>
      <c r="L164" t="s">
        <v>18</v>
      </c>
      <c r="M164">
        <v>59492</v>
      </c>
      <c r="N164">
        <v>284.2</v>
      </c>
      <c r="O164" s="4">
        <v>75360.22</v>
      </c>
      <c r="P164" t="s">
        <v>167</v>
      </c>
      <c r="Q164" s="4">
        <f t="shared" si="16"/>
        <v>4.9730845771144283</v>
      </c>
      <c r="R164" s="4">
        <f t="shared" si="17"/>
        <v>124.94875</v>
      </c>
      <c r="S164" s="4">
        <f t="shared" si="18"/>
        <v>1.8860188679245284</v>
      </c>
      <c r="T164" s="4">
        <f t="shared" si="19"/>
        <v>2.9998219027499879</v>
      </c>
      <c r="U164" s="4">
        <f t="shared" si="20"/>
        <v>2.929761117107013</v>
      </c>
      <c r="V164" s="3">
        <f t="shared" si="21"/>
        <v>0.90308998699194354</v>
      </c>
      <c r="W164" s="3">
        <f t="shared" si="21"/>
        <v>2.7242758696007892</v>
      </c>
      <c r="X164" s="3">
        <f t="shared" si="22"/>
        <v>0.69662584532949923</v>
      </c>
      <c r="Y164" s="3">
        <f t="shared" si="22"/>
        <v>2.0967319157580446</v>
      </c>
      <c r="Z164" s="3">
        <f t="shared" si="22"/>
        <v>0.27554603314919907</v>
      </c>
      <c r="AA164" s="2">
        <f t="shared" si="23"/>
        <v>39083</v>
      </c>
    </row>
    <row r="165" spans="1:27" x14ac:dyDescent="0.2">
      <c r="A165">
        <v>241</v>
      </c>
      <c r="B165" t="s">
        <v>15</v>
      </c>
      <c r="C165">
        <v>2007</v>
      </c>
      <c r="D165">
        <v>2</v>
      </c>
      <c r="E165">
        <v>165</v>
      </c>
      <c r="F165" s="4">
        <v>707.78</v>
      </c>
      <c r="G165" s="4">
        <v>831.71</v>
      </c>
      <c r="H165" s="4">
        <v>306.58999999999997</v>
      </c>
      <c r="I165">
        <v>8</v>
      </c>
      <c r="J165">
        <v>530</v>
      </c>
      <c r="K165">
        <v>40663</v>
      </c>
      <c r="L165" t="s">
        <v>18</v>
      </c>
      <c r="M165">
        <v>59492</v>
      </c>
      <c r="N165">
        <v>284.2</v>
      </c>
      <c r="O165" s="4">
        <v>75360.22</v>
      </c>
      <c r="P165" t="s">
        <v>167</v>
      </c>
      <c r="Q165" s="4">
        <f t="shared" si="16"/>
        <v>5.0406666666666666</v>
      </c>
      <c r="R165" s="4">
        <f t="shared" si="17"/>
        <v>103.96375</v>
      </c>
      <c r="S165" s="4">
        <f t="shared" si="18"/>
        <v>1.5692641509433962</v>
      </c>
      <c r="T165" s="4">
        <f t="shared" si="19"/>
        <v>2.9199719232204444</v>
      </c>
      <c r="U165" s="4">
        <f t="shared" si="20"/>
        <v>2.8498982864558378</v>
      </c>
      <c r="V165" s="3">
        <f t="shared" si="21"/>
        <v>0.90308998699194354</v>
      </c>
      <c r="W165" s="3">
        <f t="shared" si="21"/>
        <v>2.7242758696007892</v>
      </c>
      <c r="X165" s="3">
        <f t="shared" si="22"/>
        <v>0.70248797900653792</v>
      </c>
      <c r="Y165" s="3">
        <f t="shared" si="22"/>
        <v>2.0168819362285006</v>
      </c>
      <c r="Z165" s="3">
        <f t="shared" si="22"/>
        <v>0.1956960536196552</v>
      </c>
      <c r="AA165" s="2">
        <f t="shared" si="23"/>
        <v>39114</v>
      </c>
    </row>
    <row r="166" spans="1:27" x14ac:dyDescent="0.2">
      <c r="A166">
        <v>241</v>
      </c>
      <c r="B166" t="s">
        <v>15</v>
      </c>
      <c r="C166">
        <v>2007</v>
      </c>
      <c r="D166">
        <v>3</v>
      </c>
      <c r="E166">
        <v>173</v>
      </c>
      <c r="F166" s="4">
        <v>761.69</v>
      </c>
      <c r="G166" s="4">
        <v>895.05</v>
      </c>
      <c r="H166" s="4">
        <v>322.73</v>
      </c>
      <c r="I166">
        <v>8</v>
      </c>
      <c r="J166">
        <v>530</v>
      </c>
      <c r="K166">
        <v>40663</v>
      </c>
      <c r="L166" t="s">
        <v>18</v>
      </c>
      <c r="M166">
        <v>59492</v>
      </c>
      <c r="N166">
        <v>284.2</v>
      </c>
      <c r="O166" s="4">
        <v>75360.22</v>
      </c>
      <c r="P166" t="s">
        <v>167</v>
      </c>
      <c r="Q166" s="4">
        <f t="shared" si="16"/>
        <v>5.1736994219653178</v>
      </c>
      <c r="R166" s="4">
        <f t="shared" si="17"/>
        <v>111.88124999999999</v>
      </c>
      <c r="S166" s="4">
        <f t="shared" si="18"/>
        <v>1.6887735849056602</v>
      </c>
      <c r="T166" s="4">
        <f t="shared" si="19"/>
        <v>2.9518472968997793</v>
      </c>
      <c r="U166" s="4">
        <f t="shared" si="20"/>
        <v>2.8817782539085646</v>
      </c>
      <c r="V166" s="3">
        <f t="shared" si="21"/>
        <v>0.90308998699194354</v>
      </c>
      <c r="W166" s="3">
        <f t="shared" si="21"/>
        <v>2.7242758696007892</v>
      </c>
      <c r="X166" s="3">
        <f t="shared" si="22"/>
        <v>0.71380119377098383</v>
      </c>
      <c r="Y166" s="3">
        <f t="shared" si="22"/>
        <v>2.0487573099078356</v>
      </c>
      <c r="Z166" s="3">
        <f t="shared" si="22"/>
        <v>0.22757142729899016</v>
      </c>
      <c r="AA166" s="2">
        <f t="shared" si="23"/>
        <v>39142</v>
      </c>
    </row>
    <row r="167" spans="1:27" x14ac:dyDescent="0.2">
      <c r="A167">
        <v>241</v>
      </c>
      <c r="B167" t="s">
        <v>15</v>
      </c>
      <c r="C167">
        <v>2007</v>
      </c>
      <c r="D167">
        <v>4</v>
      </c>
      <c r="E167">
        <v>223</v>
      </c>
      <c r="F167" s="4">
        <v>1010.26</v>
      </c>
      <c r="G167" s="4">
        <v>1187.1300000000001</v>
      </c>
      <c r="H167" s="4">
        <v>416.35</v>
      </c>
      <c r="I167">
        <v>8</v>
      </c>
      <c r="J167">
        <v>530</v>
      </c>
      <c r="K167">
        <v>40663</v>
      </c>
      <c r="L167" t="s">
        <v>18</v>
      </c>
      <c r="M167">
        <v>59492</v>
      </c>
      <c r="N167">
        <v>284.2</v>
      </c>
      <c r="O167" s="4">
        <v>75360.22</v>
      </c>
      <c r="P167" t="s">
        <v>167</v>
      </c>
      <c r="Q167" s="4">
        <f t="shared" si="16"/>
        <v>5.3234529147982066</v>
      </c>
      <c r="R167" s="4">
        <f t="shared" si="17"/>
        <v>148.39125000000001</v>
      </c>
      <c r="S167" s="4">
        <f t="shared" si="18"/>
        <v>2.2398679245283022</v>
      </c>
      <c r="T167" s="4">
        <f t="shared" si="19"/>
        <v>3.0744982801940379</v>
      </c>
      <c r="U167" s="4">
        <f t="shared" si="20"/>
        <v>3.0044331579746952</v>
      </c>
      <c r="V167" s="3">
        <f t="shared" si="21"/>
        <v>0.90308998699194354</v>
      </c>
      <c r="W167" s="3">
        <f t="shared" si="21"/>
        <v>2.7242758696007892</v>
      </c>
      <c r="X167" s="3">
        <f t="shared" si="22"/>
        <v>0.72619341714587726</v>
      </c>
      <c r="Y167" s="3">
        <f t="shared" si="22"/>
        <v>2.1714082932020946</v>
      </c>
      <c r="Z167" s="3">
        <f t="shared" si="22"/>
        <v>0.35022241059324899</v>
      </c>
      <c r="AA167" s="2">
        <f t="shared" si="23"/>
        <v>39173</v>
      </c>
    </row>
    <row r="168" spans="1:27" x14ac:dyDescent="0.2">
      <c r="A168">
        <v>241</v>
      </c>
      <c r="B168" t="s">
        <v>15</v>
      </c>
      <c r="C168">
        <v>2007</v>
      </c>
      <c r="D168">
        <v>5</v>
      </c>
      <c r="E168">
        <v>487</v>
      </c>
      <c r="F168" s="4">
        <v>2118.62</v>
      </c>
      <c r="G168" s="4">
        <v>2489.56</v>
      </c>
      <c r="H168" s="4">
        <v>834.75</v>
      </c>
      <c r="I168">
        <v>8</v>
      </c>
      <c r="J168">
        <v>530</v>
      </c>
      <c r="K168">
        <v>40663</v>
      </c>
      <c r="L168" t="s">
        <v>18</v>
      </c>
      <c r="M168">
        <v>59492</v>
      </c>
      <c r="N168">
        <v>284.2</v>
      </c>
      <c r="O168" s="4">
        <v>75360.22</v>
      </c>
      <c r="P168" t="s">
        <v>167</v>
      </c>
      <c r="Q168" s="4">
        <f t="shared" si="16"/>
        <v>5.1120328542094455</v>
      </c>
      <c r="R168" s="4">
        <f t="shared" si="17"/>
        <v>311.19499999999999</v>
      </c>
      <c r="S168" s="4">
        <f t="shared" si="18"/>
        <v>4.6972830188679247</v>
      </c>
      <c r="T168" s="4">
        <f t="shared" si="19"/>
        <v>3.396122597514434</v>
      </c>
      <c r="U168" s="4">
        <f t="shared" si="20"/>
        <v>3.3260530677525746</v>
      </c>
      <c r="V168" s="3">
        <f t="shared" si="21"/>
        <v>0.90308998699194354</v>
      </c>
      <c r="W168" s="3">
        <f t="shared" si="21"/>
        <v>2.7242758696007892</v>
      </c>
      <c r="X168" s="3">
        <f t="shared" si="22"/>
        <v>0.70859363629979977</v>
      </c>
      <c r="Y168" s="3">
        <f t="shared" si="22"/>
        <v>2.4930326105224907</v>
      </c>
      <c r="Z168" s="3">
        <f t="shared" si="22"/>
        <v>0.67184672791364508</v>
      </c>
      <c r="AA168" s="2">
        <f t="shared" si="23"/>
        <v>39203</v>
      </c>
    </row>
    <row r="169" spans="1:27" x14ac:dyDescent="0.2">
      <c r="A169">
        <v>241</v>
      </c>
      <c r="B169" t="s">
        <v>15</v>
      </c>
      <c r="C169">
        <v>2007</v>
      </c>
      <c r="D169">
        <v>6</v>
      </c>
      <c r="E169">
        <v>589</v>
      </c>
      <c r="F169" s="4">
        <v>2533.27</v>
      </c>
      <c r="G169" s="4">
        <v>2976.7</v>
      </c>
      <c r="H169" s="4">
        <v>993.53</v>
      </c>
      <c r="I169">
        <v>8</v>
      </c>
      <c r="J169">
        <v>530</v>
      </c>
      <c r="K169">
        <v>40663</v>
      </c>
      <c r="L169" t="s">
        <v>18</v>
      </c>
      <c r="M169">
        <v>59492</v>
      </c>
      <c r="N169">
        <v>284.2</v>
      </c>
      <c r="O169" s="4">
        <v>75360.22</v>
      </c>
      <c r="P169" t="s">
        <v>167</v>
      </c>
      <c r="Q169" s="4">
        <f t="shared" si="16"/>
        <v>5.0538200339558568</v>
      </c>
      <c r="R169" s="4">
        <f t="shared" si="17"/>
        <v>372.08749999999998</v>
      </c>
      <c r="S169" s="4">
        <f t="shared" si="18"/>
        <v>5.6164150943396223</v>
      </c>
      <c r="T169" s="4">
        <f t="shared" si="19"/>
        <v>3.4737350674617202</v>
      </c>
      <c r="U169" s="4">
        <f t="shared" si="20"/>
        <v>3.4036814800633621</v>
      </c>
      <c r="V169" s="3">
        <f t="shared" si="21"/>
        <v>0.90308998699194354</v>
      </c>
      <c r="W169" s="3">
        <f t="shared" si="21"/>
        <v>2.7242758696007892</v>
      </c>
      <c r="X169" s="3">
        <f t="shared" si="22"/>
        <v>0.70361977267461839</v>
      </c>
      <c r="Y169" s="3">
        <f t="shared" si="22"/>
        <v>2.5706450804697765</v>
      </c>
      <c r="Z169" s="3">
        <f t="shared" si="22"/>
        <v>0.74945919786093096</v>
      </c>
      <c r="AA169" s="2">
        <f t="shared" si="23"/>
        <v>39234</v>
      </c>
    </row>
    <row r="170" spans="1:27" x14ac:dyDescent="0.2">
      <c r="A170">
        <v>241</v>
      </c>
      <c r="B170" t="s">
        <v>15</v>
      </c>
      <c r="C170">
        <v>2007</v>
      </c>
      <c r="D170">
        <v>7</v>
      </c>
      <c r="E170">
        <v>378</v>
      </c>
      <c r="F170" s="4">
        <v>1636.82</v>
      </c>
      <c r="G170" s="4">
        <v>1923.41</v>
      </c>
      <c r="H170" s="4">
        <v>757.3</v>
      </c>
      <c r="I170">
        <v>8</v>
      </c>
      <c r="J170">
        <v>530</v>
      </c>
      <c r="K170">
        <v>40663</v>
      </c>
      <c r="L170" t="s">
        <v>18</v>
      </c>
      <c r="M170">
        <v>59492</v>
      </c>
      <c r="N170">
        <v>284.2</v>
      </c>
      <c r="O170" s="4">
        <v>75360.22</v>
      </c>
      <c r="P170" t="s">
        <v>167</v>
      </c>
      <c r="Q170" s="4">
        <f t="shared" si="16"/>
        <v>5.0883862433862435</v>
      </c>
      <c r="R170" s="4">
        <f t="shared" si="17"/>
        <v>240.42625000000001</v>
      </c>
      <c r="S170" s="4">
        <f t="shared" si="18"/>
        <v>3.6290754716981133</v>
      </c>
      <c r="T170" s="4">
        <f t="shared" si="19"/>
        <v>3.2840718696561835</v>
      </c>
      <c r="U170" s="4">
        <f t="shared" si="20"/>
        <v>3.2140009229642312</v>
      </c>
      <c r="V170" s="3">
        <f t="shared" si="21"/>
        <v>0.90308998699194354</v>
      </c>
      <c r="W170" s="3">
        <f t="shared" si="21"/>
        <v>2.7242758696007892</v>
      </c>
      <c r="X170" s="3">
        <f t="shared" si="22"/>
        <v>0.70658006981895816</v>
      </c>
      <c r="Y170" s="3">
        <f t="shared" si="22"/>
        <v>2.3809818826642397</v>
      </c>
      <c r="Z170" s="3">
        <f t="shared" si="22"/>
        <v>0.55979600005539443</v>
      </c>
      <c r="AA170" s="2">
        <f t="shared" si="23"/>
        <v>39264</v>
      </c>
    </row>
    <row r="171" spans="1:27" x14ac:dyDescent="0.2">
      <c r="A171">
        <v>241</v>
      </c>
      <c r="B171" t="s">
        <v>15</v>
      </c>
      <c r="C171">
        <v>2007</v>
      </c>
      <c r="D171">
        <v>8</v>
      </c>
      <c r="E171">
        <v>367</v>
      </c>
      <c r="F171" s="4">
        <v>1488.15</v>
      </c>
      <c r="G171" s="4">
        <v>1748.54</v>
      </c>
      <c r="H171" s="4">
        <v>535.36</v>
      </c>
      <c r="I171">
        <v>8</v>
      </c>
      <c r="J171">
        <v>530</v>
      </c>
      <c r="K171">
        <v>40663</v>
      </c>
      <c r="L171" t="s">
        <v>18</v>
      </c>
      <c r="M171">
        <v>59492</v>
      </c>
      <c r="N171">
        <v>284.2</v>
      </c>
      <c r="O171" s="4">
        <v>75360.22</v>
      </c>
      <c r="P171" t="s">
        <v>167</v>
      </c>
      <c r="Q171" s="4">
        <f t="shared" si="16"/>
        <v>4.7644141689373294</v>
      </c>
      <c r="R171" s="4">
        <f t="shared" si="17"/>
        <v>218.5675</v>
      </c>
      <c r="S171" s="4">
        <f t="shared" si="18"/>
        <v>3.299132075471698</v>
      </c>
      <c r="T171" s="4">
        <f t="shared" si="19"/>
        <v>3.2426755717785629</v>
      </c>
      <c r="U171" s="4">
        <f t="shared" si="20"/>
        <v>3.1726467086890464</v>
      </c>
      <c r="V171" s="3">
        <f t="shared" si="21"/>
        <v>0.90308998699194354</v>
      </c>
      <c r="W171" s="3">
        <f t="shared" si="21"/>
        <v>2.7242758696007892</v>
      </c>
      <c r="X171" s="3">
        <f t="shared" si="22"/>
        <v>0.67800950752647371</v>
      </c>
      <c r="Y171" s="3">
        <f t="shared" si="22"/>
        <v>2.3395855847866196</v>
      </c>
      <c r="Z171" s="3">
        <f t="shared" si="22"/>
        <v>0.51839970217777398</v>
      </c>
      <c r="AA171" s="2">
        <f t="shared" si="23"/>
        <v>39295</v>
      </c>
    </row>
    <row r="172" spans="1:27" x14ac:dyDescent="0.2">
      <c r="A172">
        <v>241</v>
      </c>
      <c r="B172" t="s">
        <v>15</v>
      </c>
      <c r="C172">
        <v>2007</v>
      </c>
      <c r="D172">
        <v>9</v>
      </c>
      <c r="E172">
        <v>683</v>
      </c>
      <c r="F172" s="4">
        <v>2850.4</v>
      </c>
      <c r="G172" s="4">
        <v>3349.19</v>
      </c>
      <c r="H172" s="4">
        <v>1023.23</v>
      </c>
      <c r="I172">
        <v>8</v>
      </c>
      <c r="J172">
        <v>530</v>
      </c>
      <c r="K172">
        <v>40663</v>
      </c>
      <c r="L172" t="s">
        <v>18</v>
      </c>
      <c r="M172">
        <v>59492</v>
      </c>
      <c r="N172">
        <v>284.2</v>
      </c>
      <c r="O172" s="4">
        <v>75360.22</v>
      </c>
      <c r="P172" t="s">
        <v>167</v>
      </c>
      <c r="Q172" s="4">
        <f t="shared" si="16"/>
        <v>4.9036456808199125</v>
      </c>
      <c r="R172" s="4">
        <f t="shared" si="17"/>
        <v>418.64875000000001</v>
      </c>
      <c r="S172" s="4">
        <f t="shared" si="18"/>
        <v>6.3192264150943398</v>
      </c>
      <c r="T172" s="4">
        <f t="shared" si="19"/>
        <v>3.5249397858232192</v>
      </c>
      <c r="U172" s="4">
        <f t="shared" si="20"/>
        <v>3.454905809342959</v>
      </c>
      <c r="V172" s="3">
        <f t="shared" si="21"/>
        <v>0.90308998699194354</v>
      </c>
      <c r="W172" s="3">
        <f t="shared" si="21"/>
        <v>2.7242758696007892</v>
      </c>
      <c r="X172" s="3">
        <f t="shared" si="22"/>
        <v>0.69051908214168667</v>
      </c>
      <c r="Y172" s="3">
        <f t="shared" si="22"/>
        <v>2.6218497988312754</v>
      </c>
      <c r="Z172" s="3">
        <f t="shared" si="22"/>
        <v>0.80066391622243016</v>
      </c>
      <c r="AA172" s="2">
        <f t="shared" si="23"/>
        <v>39326</v>
      </c>
    </row>
    <row r="173" spans="1:27" x14ac:dyDescent="0.2">
      <c r="A173">
        <v>241</v>
      </c>
      <c r="B173" t="s">
        <v>15</v>
      </c>
      <c r="C173">
        <v>2007</v>
      </c>
      <c r="D173">
        <v>12</v>
      </c>
      <c r="E173">
        <v>542</v>
      </c>
      <c r="F173" s="4">
        <v>2221.4299999999998</v>
      </c>
      <c r="G173" s="4">
        <v>2610.38</v>
      </c>
      <c r="H173" s="4">
        <v>737.21</v>
      </c>
      <c r="I173">
        <v>8</v>
      </c>
      <c r="J173">
        <v>530</v>
      </c>
      <c r="K173">
        <v>40663</v>
      </c>
      <c r="L173" t="s">
        <v>18</v>
      </c>
      <c r="M173">
        <v>59492</v>
      </c>
      <c r="N173">
        <v>284.2</v>
      </c>
      <c r="O173" s="4">
        <v>75360.22</v>
      </c>
      <c r="P173" t="s">
        <v>167</v>
      </c>
      <c r="Q173" s="4">
        <f t="shared" si="16"/>
        <v>4.8161992619926197</v>
      </c>
      <c r="R173" s="4">
        <f t="shared" si="17"/>
        <v>326.29750000000001</v>
      </c>
      <c r="S173" s="4">
        <f t="shared" si="18"/>
        <v>4.9252452830188682</v>
      </c>
      <c r="T173" s="4">
        <f t="shared" si="19"/>
        <v>3.4167037333499564</v>
      </c>
      <c r="U173" s="4">
        <f t="shared" si="20"/>
        <v>3.3466326326375655</v>
      </c>
      <c r="V173" s="3">
        <f t="shared" si="21"/>
        <v>0.90308998699194354</v>
      </c>
      <c r="W173" s="3">
        <f t="shared" si="21"/>
        <v>2.7242758696007892</v>
      </c>
      <c r="X173" s="3">
        <f t="shared" si="22"/>
        <v>0.68270444681156928</v>
      </c>
      <c r="Y173" s="3">
        <f t="shared" si="22"/>
        <v>2.5136137463580126</v>
      </c>
      <c r="Z173" s="3">
        <f t="shared" si="22"/>
        <v>0.69242786374916721</v>
      </c>
      <c r="AA173" s="2">
        <f t="shared" si="23"/>
        <v>39417</v>
      </c>
    </row>
    <row r="174" spans="1:27" x14ac:dyDescent="0.2">
      <c r="A174">
        <v>247</v>
      </c>
      <c r="B174" t="s">
        <v>15</v>
      </c>
      <c r="C174">
        <v>2007</v>
      </c>
      <c r="D174">
        <v>1</v>
      </c>
      <c r="E174">
        <v>296</v>
      </c>
      <c r="F174" s="4">
        <v>1227.51</v>
      </c>
      <c r="G174" s="4">
        <v>1442.5</v>
      </c>
      <c r="H174" s="4">
        <v>508.6</v>
      </c>
      <c r="I174">
        <v>18</v>
      </c>
      <c r="J174">
        <v>1050</v>
      </c>
      <c r="K174">
        <v>41442</v>
      </c>
      <c r="L174" t="s">
        <v>18</v>
      </c>
      <c r="M174">
        <v>115812</v>
      </c>
      <c r="N174">
        <v>543.20000000000005</v>
      </c>
      <c r="O174" s="4">
        <v>80368.639999999999</v>
      </c>
      <c r="P174" t="s">
        <v>168</v>
      </c>
      <c r="Q174" s="4">
        <f t="shared" si="16"/>
        <v>4.8733108108108105</v>
      </c>
      <c r="R174" s="4">
        <f t="shared" si="17"/>
        <v>80.138888888888886</v>
      </c>
      <c r="S174" s="4">
        <f t="shared" si="18"/>
        <v>1.3738095238095238</v>
      </c>
      <c r="T174" s="4">
        <f t="shared" si="19"/>
        <v>3.1591158218277688</v>
      </c>
      <c r="U174" s="4">
        <f t="shared" si="20"/>
        <v>3.0890250388211804</v>
      </c>
      <c r="V174" s="3">
        <f t="shared" si="21"/>
        <v>1.255272505103306</v>
      </c>
      <c r="W174" s="3">
        <f t="shared" si="21"/>
        <v>3.0211892990699383</v>
      </c>
      <c r="X174" s="3">
        <f t="shared" si="22"/>
        <v>0.68782411076883043</v>
      </c>
      <c r="Y174" s="3">
        <f t="shared" si="22"/>
        <v>1.9038433167244631</v>
      </c>
      <c r="Z174" s="3">
        <f t="shared" si="22"/>
        <v>0.13792652275783096</v>
      </c>
      <c r="AA174" s="2">
        <f t="shared" si="23"/>
        <v>39083</v>
      </c>
    </row>
    <row r="175" spans="1:27" x14ac:dyDescent="0.2">
      <c r="A175">
        <v>247</v>
      </c>
      <c r="B175" t="s">
        <v>15</v>
      </c>
      <c r="C175">
        <v>2007</v>
      </c>
      <c r="D175">
        <v>2</v>
      </c>
      <c r="E175">
        <v>222</v>
      </c>
      <c r="F175" s="4">
        <v>918.36</v>
      </c>
      <c r="G175" s="4">
        <v>1079.02</v>
      </c>
      <c r="H175" s="4">
        <v>430.77</v>
      </c>
      <c r="I175">
        <v>18</v>
      </c>
      <c r="J175">
        <v>1050</v>
      </c>
      <c r="K175">
        <v>41442</v>
      </c>
      <c r="L175" t="s">
        <v>18</v>
      </c>
      <c r="M175">
        <v>115812</v>
      </c>
      <c r="N175">
        <v>543.20000000000005</v>
      </c>
      <c r="O175" s="4">
        <v>80368.639999999999</v>
      </c>
      <c r="P175" t="s">
        <v>168</v>
      </c>
      <c r="Q175" s="4">
        <f t="shared" si="16"/>
        <v>4.8604504504504504</v>
      </c>
      <c r="R175" s="4">
        <f t="shared" si="17"/>
        <v>59.945555555555558</v>
      </c>
      <c r="S175" s="4">
        <f t="shared" si="18"/>
        <v>1.0276380952380952</v>
      </c>
      <c r="T175" s="4">
        <f t="shared" si="19"/>
        <v>3.0330294945523635</v>
      </c>
      <c r="U175" s="4">
        <f t="shared" si="20"/>
        <v>2.9630129593770773</v>
      </c>
      <c r="V175" s="3">
        <f t="shared" si="21"/>
        <v>1.255272505103306</v>
      </c>
      <c r="W175" s="3">
        <f t="shared" si="21"/>
        <v>3.0211892990699383</v>
      </c>
      <c r="X175" s="3">
        <f t="shared" si="22"/>
        <v>0.68667652010172486</v>
      </c>
      <c r="Y175" s="3">
        <f t="shared" si="22"/>
        <v>1.7777569894490575</v>
      </c>
      <c r="Z175" s="3">
        <f t="shared" si="22"/>
        <v>1.1840195482425445E-2</v>
      </c>
      <c r="AA175" s="2">
        <f t="shared" si="23"/>
        <v>39114</v>
      </c>
    </row>
    <row r="176" spans="1:27" x14ac:dyDescent="0.2">
      <c r="A176">
        <v>247</v>
      </c>
      <c r="B176" t="s">
        <v>15</v>
      </c>
      <c r="C176">
        <v>2007</v>
      </c>
      <c r="D176">
        <v>3</v>
      </c>
      <c r="E176">
        <v>261</v>
      </c>
      <c r="F176" s="4">
        <v>1031.72</v>
      </c>
      <c r="G176" s="4">
        <v>1212.4100000000001</v>
      </c>
      <c r="H176" s="4">
        <v>457.38</v>
      </c>
      <c r="I176">
        <v>18</v>
      </c>
      <c r="J176">
        <v>1050</v>
      </c>
      <c r="K176">
        <v>41442</v>
      </c>
      <c r="L176" t="s">
        <v>18</v>
      </c>
      <c r="M176">
        <v>115812</v>
      </c>
      <c r="N176">
        <v>543.20000000000005</v>
      </c>
      <c r="O176" s="4">
        <v>80368.639999999999</v>
      </c>
      <c r="P176" t="s">
        <v>168</v>
      </c>
      <c r="Q176" s="4">
        <f t="shared" si="16"/>
        <v>4.6452490421455943</v>
      </c>
      <c r="R176" s="4">
        <f t="shared" si="17"/>
        <v>67.356111111111119</v>
      </c>
      <c r="S176" s="4">
        <f t="shared" si="18"/>
        <v>1.1546761904761906</v>
      </c>
      <c r="T176" s="4">
        <f t="shared" si="19"/>
        <v>3.0836495097864036</v>
      </c>
      <c r="U176" s="4">
        <f t="shared" si="20"/>
        <v>3.0135618494671865</v>
      </c>
      <c r="V176" s="3">
        <f t="shared" si="21"/>
        <v>1.255272505103306</v>
      </c>
      <c r="W176" s="3">
        <f t="shared" si="21"/>
        <v>3.0211892990699383</v>
      </c>
      <c r="X176" s="3">
        <f t="shared" si="22"/>
        <v>0.66700900244812245</v>
      </c>
      <c r="Y176" s="3">
        <f t="shared" si="22"/>
        <v>1.8283770046830974</v>
      </c>
      <c r="Z176" s="3">
        <f t="shared" si="22"/>
        <v>6.2460210716465361E-2</v>
      </c>
      <c r="AA176" s="2">
        <f t="shared" si="23"/>
        <v>39142</v>
      </c>
    </row>
    <row r="177" spans="1:27" x14ac:dyDescent="0.2">
      <c r="A177">
        <v>247</v>
      </c>
      <c r="B177" t="s">
        <v>15</v>
      </c>
      <c r="C177">
        <v>2007</v>
      </c>
      <c r="D177">
        <v>4</v>
      </c>
      <c r="E177">
        <v>275</v>
      </c>
      <c r="F177" s="4">
        <v>1237.5899999999999</v>
      </c>
      <c r="G177" s="4">
        <v>1454.29</v>
      </c>
      <c r="H177" s="4">
        <v>623.48</v>
      </c>
      <c r="I177">
        <v>18</v>
      </c>
      <c r="J177">
        <v>1050</v>
      </c>
      <c r="K177">
        <v>41442</v>
      </c>
      <c r="L177" t="s">
        <v>18</v>
      </c>
      <c r="M177">
        <v>115812</v>
      </c>
      <c r="N177">
        <v>543.20000000000005</v>
      </c>
      <c r="O177" s="4">
        <v>80368.639999999999</v>
      </c>
      <c r="P177" t="s">
        <v>168</v>
      </c>
      <c r="Q177" s="4">
        <f t="shared" si="16"/>
        <v>5.2883272727272725</v>
      </c>
      <c r="R177" s="4">
        <f t="shared" si="17"/>
        <v>80.793888888888887</v>
      </c>
      <c r="S177" s="4">
        <f t="shared" si="18"/>
        <v>1.3850380952380952</v>
      </c>
      <c r="T177" s="4">
        <f t="shared" si="19"/>
        <v>3.1626510178308109</v>
      </c>
      <c r="U177" s="4">
        <f t="shared" si="20"/>
        <v>3.0925767915103437</v>
      </c>
      <c r="V177" s="3">
        <f t="shared" si="21"/>
        <v>1.255272505103306</v>
      </c>
      <c r="W177" s="3">
        <f t="shared" si="21"/>
        <v>3.0211892990699383</v>
      </c>
      <c r="X177" s="3">
        <f t="shared" si="22"/>
        <v>0.72331832400054852</v>
      </c>
      <c r="Y177" s="3">
        <f t="shared" si="22"/>
        <v>1.9073785127275051</v>
      </c>
      <c r="Z177" s="3">
        <f t="shared" si="22"/>
        <v>0.14146171876087307</v>
      </c>
      <c r="AA177" s="2">
        <f t="shared" si="23"/>
        <v>39173</v>
      </c>
    </row>
    <row r="178" spans="1:27" x14ac:dyDescent="0.2">
      <c r="A178">
        <v>247</v>
      </c>
      <c r="B178" t="s">
        <v>15</v>
      </c>
      <c r="C178">
        <v>2007</v>
      </c>
      <c r="D178">
        <v>5</v>
      </c>
      <c r="E178">
        <v>408</v>
      </c>
      <c r="F178" s="4">
        <v>1931.21</v>
      </c>
      <c r="G178" s="4">
        <v>2269.25</v>
      </c>
      <c r="H178" s="4">
        <v>942.35</v>
      </c>
      <c r="I178">
        <v>18</v>
      </c>
      <c r="J178">
        <v>1050</v>
      </c>
      <c r="K178">
        <v>41442</v>
      </c>
      <c r="L178" t="s">
        <v>18</v>
      </c>
      <c r="M178">
        <v>115812</v>
      </c>
      <c r="N178">
        <v>543.20000000000005</v>
      </c>
      <c r="O178" s="4">
        <v>80368.639999999999</v>
      </c>
      <c r="P178" t="s">
        <v>168</v>
      </c>
      <c r="Q178" s="4">
        <f t="shared" si="16"/>
        <v>5.5618872549019605</v>
      </c>
      <c r="R178" s="4">
        <f t="shared" si="17"/>
        <v>126.06944444444444</v>
      </c>
      <c r="S178" s="4">
        <f t="shared" si="18"/>
        <v>2.1611904761904763</v>
      </c>
      <c r="T178" s="4">
        <f t="shared" si="19"/>
        <v>3.3558823441174424</v>
      </c>
      <c r="U178" s="4">
        <f t="shared" si="20"/>
        <v>3.2858295015796903</v>
      </c>
      <c r="V178" s="3">
        <f t="shared" si="21"/>
        <v>1.255272505103306</v>
      </c>
      <c r="W178" s="3">
        <f t="shared" si="21"/>
        <v>3.0211892990699383</v>
      </c>
      <c r="X178" s="3">
        <f t="shared" si="22"/>
        <v>0.74522218102756221</v>
      </c>
      <c r="Y178" s="3">
        <f t="shared" si="22"/>
        <v>2.1006098390141359</v>
      </c>
      <c r="Z178" s="3">
        <f t="shared" si="22"/>
        <v>0.33469304504750413</v>
      </c>
      <c r="AA178" s="2">
        <f t="shared" si="23"/>
        <v>39203</v>
      </c>
    </row>
    <row r="179" spans="1:27" x14ac:dyDescent="0.2">
      <c r="A179">
        <v>247</v>
      </c>
      <c r="B179" t="s">
        <v>15</v>
      </c>
      <c r="C179">
        <v>2007</v>
      </c>
      <c r="D179">
        <v>6</v>
      </c>
      <c r="E179">
        <v>487</v>
      </c>
      <c r="F179" s="4">
        <v>2328.12</v>
      </c>
      <c r="G179" s="4">
        <v>2735.83</v>
      </c>
      <c r="H179" s="4">
        <v>1195.49</v>
      </c>
      <c r="I179">
        <v>18</v>
      </c>
      <c r="J179">
        <v>1050</v>
      </c>
      <c r="K179">
        <v>41442</v>
      </c>
      <c r="L179" t="s">
        <v>18</v>
      </c>
      <c r="M179">
        <v>115812</v>
      </c>
      <c r="N179">
        <v>543.20000000000005</v>
      </c>
      <c r="O179" s="4">
        <v>80368.639999999999</v>
      </c>
      <c r="P179" t="s">
        <v>168</v>
      </c>
      <c r="Q179" s="4">
        <f t="shared" si="16"/>
        <v>5.6177207392197124</v>
      </c>
      <c r="R179" s="4">
        <f t="shared" si="17"/>
        <v>151.99055555555555</v>
      </c>
      <c r="S179" s="4">
        <f t="shared" si="18"/>
        <v>2.6055523809523811</v>
      </c>
      <c r="T179" s="4">
        <f t="shared" si="19"/>
        <v>3.4370891075379486</v>
      </c>
      <c r="U179" s="4">
        <f t="shared" si="20"/>
        <v>3.367005361714404</v>
      </c>
      <c r="V179" s="3">
        <f t="shared" si="21"/>
        <v>1.255272505103306</v>
      </c>
      <c r="W179" s="3">
        <f t="shared" si="21"/>
        <v>3.0211892990699383</v>
      </c>
      <c r="X179" s="3">
        <f t="shared" si="22"/>
        <v>0.74956014632331425</v>
      </c>
      <c r="Y179" s="3">
        <f t="shared" si="22"/>
        <v>2.1818166024346426</v>
      </c>
      <c r="Z179" s="3">
        <f t="shared" si="22"/>
        <v>0.41589980846801056</v>
      </c>
      <c r="AA179" s="2">
        <f t="shared" si="23"/>
        <v>39234</v>
      </c>
    </row>
    <row r="180" spans="1:27" x14ac:dyDescent="0.2">
      <c r="A180">
        <v>247</v>
      </c>
      <c r="B180" t="s">
        <v>15</v>
      </c>
      <c r="C180">
        <v>2007</v>
      </c>
      <c r="D180">
        <v>7</v>
      </c>
      <c r="E180">
        <v>378</v>
      </c>
      <c r="F180" s="4">
        <v>1722.15</v>
      </c>
      <c r="G180" s="4">
        <v>2023.5</v>
      </c>
      <c r="H180" s="4">
        <v>964.24</v>
      </c>
      <c r="I180">
        <v>18</v>
      </c>
      <c r="J180">
        <v>1050</v>
      </c>
      <c r="K180">
        <v>41442</v>
      </c>
      <c r="L180" t="s">
        <v>18</v>
      </c>
      <c r="M180">
        <v>115812</v>
      </c>
      <c r="N180">
        <v>543.20000000000005</v>
      </c>
      <c r="O180" s="4">
        <v>80368.639999999999</v>
      </c>
      <c r="P180" t="s">
        <v>168</v>
      </c>
      <c r="Q180" s="4">
        <f t="shared" si="16"/>
        <v>5.3531746031746028</v>
      </c>
      <c r="R180" s="4">
        <f t="shared" si="17"/>
        <v>112.41666666666667</v>
      </c>
      <c r="S180" s="4">
        <f t="shared" si="18"/>
        <v>1.927142857142857</v>
      </c>
      <c r="T180" s="4">
        <f t="shared" si="19"/>
        <v>3.3061032087275857</v>
      </c>
      <c r="U180" s="4">
        <f t="shared" si="20"/>
        <v>3.2360709759998429</v>
      </c>
      <c r="V180" s="3">
        <f t="shared" si="21"/>
        <v>1.255272505103306</v>
      </c>
      <c r="W180" s="3">
        <f t="shared" si="21"/>
        <v>3.0211892990699383</v>
      </c>
      <c r="X180" s="3">
        <f t="shared" si="22"/>
        <v>0.72861140889036013</v>
      </c>
      <c r="Y180" s="3">
        <f t="shared" si="22"/>
        <v>2.0508307036242792</v>
      </c>
      <c r="Z180" s="3">
        <f t="shared" si="22"/>
        <v>0.2849139096576474</v>
      </c>
      <c r="AA180" s="2">
        <f t="shared" si="23"/>
        <v>39264</v>
      </c>
    </row>
    <row r="181" spans="1:27" x14ac:dyDescent="0.2">
      <c r="A181">
        <v>247</v>
      </c>
      <c r="B181" t="s">
        <v>15</v>
      </c>
      <c r="C181">
        <v>2007</v>
      </c>
      <c r="D181">
        <v>8</v>
      </c>
      <c r="E181">
        <v>469</v>
      </c>
      <c r="F181" s="4">
        <v>1971.43</v>
      </c>
      <c r="G181" s="4">
        <v>2316.5700000000002</v>
      </c>
      <c r="H181" s="4">
        <v>964.95</v>
      </c>
      <c r="I181">
        <v>18</v>
      </c>
      <c r="J181">
        <v>1050</v>
      </c>
      <c r="K181">
        <v>41442</v>
      </c>
      <c r="L181" t="s">
        <v>18</v>
      </c>
      <c r="M181">
        <v>115812</v>
      </c>
      <c r="N181">
        <v>543.20000000000005</v>
      </c>
      <c r="O181" s="4">
        <v>80368.639999999999</v>
      </c>
      <c r="P181" t="s">
        <v>168</v>
      </c>
      <c r="Q181" s="4">
        <f t="shared" si="16"/>
        <v>4.9393816631130063</v>
      </c>
      <c r="R181" s="4">
        <f t="shared" si="17"/>
        <v>128.69833333333335</v>
      </c>
      <c r="S181" s="4">
        <f t="shared" si="18"/>
        <v>2.2062571428571429</v>
      </c>
      <c r="T181" s="4">
        <f t="shared" si="19"/>
        <v>3.3648454278521114</v>
      </c>
      <c r="U181" s="4">
        <f t="shared" si="20"/>
        <v>3.2947813610930119</v>
      </c>
      <c r="V181" s="3">
        <f t="shared" si="21"/>
        <v>1.255272505103306</v>
      </c>
      <c r="W181" s="3">
        <f t="shared" si="21"/>
        <v>3.0211892990699383</v>
      </c>
      <c r="X181" s="3">
        <f t="shared" si="22"/>
        <v>0.69367258513702823</v>
      </c>
      <c r="Y181" s="3">
        <f t="shared" si="22"/>
        <v>2.1095729227488054</v>
      </c>
      <c r="Z181" s="3">
        <f t="shared" si="22"/>
        <v>0.34365612878217339</v>
      </c>
      <c r="AA181" s="2">
        <f t="shared" si="23"/>
        <v>39295</v>
      </c>
    </row>
    <row r="182" spans="1:27" x14ac:dyDescent="0.2">
      <c r="A182">
        <v>247</v>
      </c>
      <c r="B182" t="s">
        <v>15</v>
      </c>
      <c r="C182">
        <v>2007</v>
      </c>
      <c r="D182">
        <v>9</v>
      </c>
      <c r="E182">
        <v>664</v>
      </c>
      <c r="F182" s="4">
        <v>2662.44</v>
      </c>
      <c r="G182" s="4">
        <v>3128.64</v>
      </c>
      <c r="H182" s="4">
        <v>1102.74</v>
      </c>
      <c r="I182">
        <v>18</v>
      </c>
      <c r="J182">
        <v>1050</v>
      </c>
      <c r="K182">
        <v>41442</v>
      </c>
      <c r="L182" t="s">
        <v>18</v>
      </c>
      <c r="M182">
        <v>115812</v>
      </c>
      <c r="N182">
        <v>543.20000000000005</v>
      </c>
      <c r="O182" s="4">
        <v>80368.639999999999</v>
      </c>
      <c r="P182" t="s">
        <v>168</v>
      </c>
      <c r="Q182" s="4">
        <f t="shared" si="16"/>
        <v>4.7118072289156627</v>
      </c>
      <c r="R182" s="4">
        <f t="shared" si="17"/>
        <v>173.81333333333333</v>
      </c>
      <c r="S182" s="4">
        <f t="shared" si="18"/>
        <v>2.9796571428571426</v>
      </c>
      <c r="T182" s="4">
        <f t="shared" si="19"/>
        <v>3.4953555935047125</v>
      </c>
      <c r="U182" s="4">
        <f t="shared" si="20"/>
        <v>3.4252798294186153</v>
      </c>
      <c r="V182" s="3">
        <f t="shared" si="21"/>
        <v>1.255272505103306</v>
      </c>
      <c r="W182" s="3">
        <f t="shared" si="21"/>
        <v>3.0211892990699383</v>
      </c>
      <c r="X182" s="3">
        <f t="shared" si="22"/>
        <v>0.67318751413669509</v>
      </c>
      <c r="Y182" s="3">
        <f t="shared" si="22"/>
        <v>2.2400830884014065</v>
      </c>
      <c r="Z182" s="3">
        <f t="shared" si="22"/>
        <v>0.47416629443477448</v>
      </c>
      <c r="AA182" s="2">
        <f t="shared" si="23"/>
        <v>39326</v>
      </c>
    </row>
    <row r="183" spans="1:27" x14ac:dyDescent="0.2">
      <c r="A183">
        <v>247</v>
      </c>
      <c r="B183" t="s">
        <v>15</v>
      </c>
      <c r="C183">
        <v>2007</v>
      </c>
      <c r="D183">
        <v>12</v>
      </c>
      <c r="E183">
        <v>562</v>
      </c>
      <c r="F183" s="4">
        <v>2237.42</v>
      </c>
      <c r="G183" s="4">
        <v>2629.02</v>
      </c>
      <c r="H183" s="4">
        <v>1017.89</v>
      </c>
      <c r="I183">
        <v>18</v>
      </c>
      <c r="J183">
        <v>1050</v>
      </c>
      <c r="K183">
        <v>41442</v>
      </c>
      <c r="L183" t="s">
        <v>18</v>
      </c>
      <c r="M183">
        <v>115812</v>
      </c>
      <c r="N183">
        <v>543.20000000000005</v>
      </c>
      <c r="O183" s="4">
        <v>80368.639999999999</v>
      </c>
      <c r="P183" t="s">
        <v>168</v>
      </c>
      <c r="Q183" s="4">
        <f t="shared" si="16"/>
        <v>4.6779715302491107</v>
      </c>
      <c r="R183" s="4">
        <f t="shared" si="17"/>
        <v>146.05666666666667</v>
      </c>
      <c r="S183" s="4">
        <f t="shared" si="18"/>
        <v>2.5038285714285715</v>
      </c>
      <c r="T183" s="4">
        <f t="shared" si="19"/>
        <v>3.4197938899696565</v>
      </c>
      <c r="U183" s="4">
        <f t="shared" si="20"/>
        <v>3.3497475158629526</v>
      </c>
      <c r="V183" s="3">
        <f t="shared" si="21"/>
        <v>1.255272505103306</v>
      </c>
      <c r="W183" s="3">
        <f t="shared" si="21"/>
        <v>3.0211892990699383</v>
      </c>
      <c r="X183" s="3">
        <f t="shared" si="22"/>
        <v>0.67005757440059555</v>
      </c>
      <c r="Y183" s="3">
        <f t="shared" si="22"/>
        <v>2.1645213848663505</v>
      </c>
      <c r="Z183" s="3">
        <f t="shared" si="22"/>
        <v>0.3986045908997185</v>
      </c>
      <c r="AA183" s="2">
        <f t="shared" si="23"/>
        <v>39417</v>
      </c>
    </row>
    <row r="184" spans="1:27" x14ac:dyDescent="0.2">
      <c r="A184">
        <v>279</v>
      </c>
      <c r="B184" t="s">
        <v>15</v>
      </c>
      <c r="C184">
        <v>2007</v>
      </c>
      <c r="D184">
        <v>1</v>
      </c>
      <c r="E184">
        <v>116</v>
      </c>
      <c r="F184" s="4">
        <v>468.1</v>
      </c>
      <c r="G184" s="4">
        <v>550.01</v>
      </c>
      <c r="H184" s="4">
        <v>222.8</v>
      </c>
      <c r="I184">
        <v>5</v>
      </c>
      <c r="J184">
        <v>204</v>
      </c>
      <c r="K184">
        <v>28163</v>
      </c>
      <c r="L184" t="s">
        <v>18</v>
      </c>
      <c r="M184">
        <v>69778</v>
      </c>
      <c r="N184">
        <v>183.2</v>
      </c>
      <c r="O184" s="4">
        <v>37727.199999999997</v>
      </c>
      <c r="P184" t="s">
        <v>169</v>
      </c>
      <c r="Q184" s="4">
        <f t="shared" si="16"/>
        <v>4.7414655172413793</v>
      </c>
      <c r="R184" s="4">
        <f t="shared" si="17"/>
        <v>110.002</v>
      </c>
      <c r="S184" s="4">
        <f t="shared" si="18"/>
        <v>2.6961274509803923</v>
      </c>
      <c r="T184" s="4">
        <f t="shared" si="19"/>
        <v>2.7403705856857679</v>
      </c>
      <c r="U184" s="4">
        <f t="shared" si="20"/>
        <v>2.6703386411274423</v>
      </c>
      <c r="V184" s="3">
        <f t="shared" si="21"/>
        <v>0.69897000433601886</v>
      </c>
      <c r="W184" s="3">
        <f t="shared" si="21"/>
        <v>2.3096301674258988</v>
      </c>
      <c r="X184" s="3">
        <f t="shared" si="22"/>
        <v>0.67591259645884938</v>
      </c>
      <c r="Y184" s="3">
        <f t="shared" si="22"/>
        <v>2.0414005813497491</v>
      </c>
      <c r="Z184" s="3">
        <f t="shared" si="22"/>
        <v>0.43074041825986908</v>
      </c>
      <c r="AA184" s="2">
        <f t="shared" si="23"/>
        <v>39083</v>
      </c>
    </row>
    <row r="185" spans="1:27" x14ac:dyDescent="0.2">
      <c r="A185">
        <v>279</v>
      </c>
      <c r="B185" t="s">
        <v>15</v>
      </c>
      <c r="C185">
        <v>2007</v>
      </c>
      <c r="D185">
        <v>2</v>
      </c>
      <c r="E185">
        <v>117</v>
      </c>
      <c r="F185" s="4">
        <v>514.79999999999995</v>
      </c>
      <c r="G185" s="4">
        <v>604.9</v>
      </c>
      <c r="H185" s="4">
        <v>207.38</v>
      </c>
      <c r="I185">
        <v>5</v>
      </c>
      <c r="J185">
        <v>204</v>
      </c>
      <c r="K185">
        <v>28163</v>
      </c>
      <c r="L185" t="s">
        <v>18</v>
      </c>
      <c r="M185">
        <v>69778</v>
      </c>
      <c r="N185">
        <v>183.2</v>
      </c>
      <c r="O185" s="4">
        <v>37727.199999999997</v>
      </c>
      <c r="P185" t="s">
        <v>169</v>
      </c>
      <c r="Q185" s="4">
        <f t="shared" si="16"/>
        <v>5.1700854700854695</v>
      </c>
      <c r="R185" s="4">
        <f t="shared" si="17"/>
        <v>120.97999999999999</v>
      </c>
      <c r="S185" s="4">
        <f t="shared" si="18"/>
        <v>2.9651960784313722</v>
      </c>
      <c r="T185" s="4">
        <f t="shared" si="19"/>
        <v>2.7816835845073506</v>
      </c>
      <c r="U185" s="4">
        <f t="shared" si="20"/>
        <v>2.7116385382323491</v>
      </c>
      <c r="V185" s="3">
        <f t="shared" si="21"/>
        <v>0.69897000433601886</v>
      </c>
      <c r="W185" s="3">
        <f t="shared" si="21"/>
        <v>2.3096301674258988</v>
      </c>
      <c r="X185" s="3">
        <f t="shared" si="22"/>
        <v>0.71349772276118906</v>
      </c>
      <c r="Y185" s="3">
        <f t="shared" si="22"/>
        <v>2.0827135801713319</v>
      </c>
      <c r="Z185" s="3">
        <f t="shared" si="22"/>
        <v>0.47205341708145193</v>
      </c>
      <c r="AA185" s="2">
        <f t="shared" si="23"/>
        <v>39114</v>
      </c>
    </row>
    <row r="186" spans="1:27" x14ac:dyDescent="0.2">
      <c r="A186">
        <v>279</v>
      </c>
      <c r="B186" t="s">
        <v>15</v>
      </c>
      <c r="C186">
        <v>2007</v>
      </c>
      <c r="D186">
        <v>3</v>
      </c>
      <c r="E186">
        <v>105</v>
      </c>
      <c r="F186" s="4">
        <v>401.38</v>
      </c>
      <c r="G186" s="4">
        <v>471.71</v>
      </c>
      <c r="H186" s="4">
        <v>161.59</v>
      </c>
      <c r="I186">
        <v>5</v>
      </c>
      <c r="J186">
        <v>204</v>
      </c>
      <c r="K186">
        <v>28163</v>
      </c>
      <c r="L186" t="s">
        <v>18</v>
      </c>
      <c r="M186">
        <v>69778</v>
      </c>
      <c r="N186">
        <v>183.2</v>
      </c>
      <c r="O186" s="4">
        <v>37727.199999999997</v>
      </c>
      <c r="P186" t="s">
        <v>169</v>
      </c>
      <c r="Q186" s="4">
        <f t="shared" si="16"/>
        <v>4.4924761904761903</v>
      </c>
      <c r="R186" s="4">
        <f t="shared" si="17"/>
        <v>94.341999999999999</v>
      </c>
      <c r="S186" s="4">
        <f t="shared" si="18"/>
        <v>2.3123039215686272</v>
      </c>
      <c r="T186" s="4">
        <f t="shared" si="19"/>
        <v>2.6736750831542975</v>
      </c>
      <c r="U186" s="4">
        <f t="shared" si="20"/>
        <v>2.6035557286247224</v>
      </c>
      <c r="V186" s="3">
        <f t="shared" si="21"/>
        <v>0.69897000433601886</v>
      </c>
      <c r="W186" s="3">
        <f t="shared" si="21"/>
        <v>2.3096301674258988</v>
      </c>
      <c r="X186" s="3">
        <f t="shared" si="22"/>
        <v>0.65248578408435953</v>
      </c>
      <c r="Y186" s="3">
        <f t="shared" si="22"/>
        <v>1.9747050788182789</v>
      </c>
      <c r="Z186" s="3">
        <f t="shared" si="22"/>
        <v>0.36404491572839887</v>
      </c>
      <c r="AA186" s="2">
        <f t="shared" si="23"/>
        <v>39142</v>
      </c>
    </row>
    <row r="187" spans="1:27" x14ac:dyDescent="0.2">
      <c r="A187">
        <v>279</v>
      </c>
      <c r="B187" t="s">
        <v>15</v>
      </c>
      <c r="C187">
        <v>2007</v>
      </c>
      <c r="D187">
        <v>4</v>
      </c>
      <c r="E187">
        <v>218</v>
      </c>
      <c r="F187" s="4">
        <v>825.12</v>
      </c>
      <c r="G187" s="4">
        <v>969.59</v>
      </c>
      <c r="H187" s="4">
        <v>325.11</v>
      </c>
      <c r="I187">
        <v>5</v>
      </c>
      <c r="J187">
        <v>204</v>
      </c>
      <c r="K187">
        <v>28163</v>
      </c>
      <c r="L187" t="s">
        <v>18</v>
      </c>
      <c r="M187">
        <v>69778</v>
      </c>
      <c r="N187">
        <v>183.2</v>
      </c>
      <c r="O187" s="4">
        <v>37727.199999999997</v>
      </c>
      <c r="P187" t="s">
        <v>169</v>
      </c>
      <c r="Q187" s="4">
        <f t="shared" si="16"/>
        <v>4.4476605504587159</v>
      </c>
      <c r="R187" s="4">
        <f t="shared" si="17"/>
        <v>193.91800000000001</v>
      </c>
      <c r="S187" s="4">
        <f t="shared" si="18"/>
        <v>4.7528921568627451</v>
      </c>
      <c r="T187" s="4">
        <f t="shared" si="19"/>
        <v>2.9865881276893576</v>
      </c>
      <c r="U187" s="4">
        <f t="shared" si="20"/>
        <v>2.9165171140626396</v>
      </c>
      <c r="V187" s="3">
        <f t="shared" si="21"/>
        <v>0.69897000433601886</v>
      </c>
      <c r="W187" s="3">
        <f t="shared" si="21"/>
        <v>2.3096301674258988</v>
      </c>
      <c r="X187" s="3">
        <f t="shared" si="22"/>
        <v>0.64813163408475272</v>
      </c>
      <c r="Y187" s="3">
        <f t="shared" si="22"/>
        <v>2.2876181233533388</v>
      </c>
      <c r="Z187" s="3">
        <f t="shared" si="22"/>
        <v>0.67695796026345878</v>
      </c>
      <c r="AA187" s="2">
        <f t="shared" si="23"/>
        <v>39173</v>
      </c>
    </row>
    <row r="188" spans="1:27" x14ac:dyDescent="0.2">
      <c r="A188">
        <v>279</v>
      </c>
      <c r="B188" t="s">
        <v>15</v>
      </c>
      <c r="C188">
        <v>2007</v>
      </c>
      <c r="D188">
        <v>5</v>
      </c>
      <c r="E188">
        <v>239</v>
      </c>
      <c r="F188" s="4">
        <v>982.16</v>
      </c>
      <c r="G188" s="4">
        <v>1154.0899999999999</v>
      </c>
      <c r="H188" s="4">
        <v>383.34</v>
      </c>
      <c r="I188">
        <v>5</v>
      </c>
      <c r="J188">
        <v>204</v>
      </c>
      <c r="K188">
        <v>28163</v>
      </c>
      <c r="L188" t="s">
        <v>18</v>
      </c>
      <c r="M188">
        <v>69778</v>
      </c>
      <c r="N188">
        <v>183.2</v>
      </c>
      <c r="O188" s="4">
        <v>37727.199999999997</v>
      </c>
      <c r="P188" t="s">
        <v>169</v>
      </c>
      <c r="Q188" s="4">
        <f t="shared" si="16"/>
        <v>4.8288284518828446</v>
      </c>
      <c r="R188" s="4">
        <f t="shared" si="17"/>
        <v>230.81799999999998</v>
      </c>
      <c r="S188" s="4">
        <f t="shared" si="18"/>
        <v>5.6573039215686274</v>
      </c>
      <c r="T188" s="4">
        <f t="shared" si="19"/>
        <v>3.0622396779525376</v>
      </c>
      <c r="U188" s="4">
        <f t="shared" si="20"/>
        <v>2.9921822428346627</v>
      </c>
      <c r="V188" s="3">
        <f t="shared" si="21"/>
        <v>0.69897000433601886</v>
      </c>
      <c r="W188" s="3">
        <f t="shared" si="21"/>
        <v>2.3096301674258988</v>
      </c>
      <c r="X188" s="3">
        <f t="shared" si="22"/>
        <v>0.68384177700439996</v>
      </c>
      <c r="Y188" s="3">
        <f t="shared" si="22"/>
        <v>2.3632696736165189</v>
      </c>
      <c r="Z188" s="3">
        <f t="shared" si="22"/>
        <v>0.75260951052663894</v>
      </c>
      <c r="AA188" s="2">
        <f t="shared" si="23"/>
        <v>39203</v>
      </c>
    </row>
    <row r="189" spans="1:27" x14ac:dyDescent="0.2">
      <c r="A189">
        <v>279</v>
      </c>
      <c r="B189" t="s">
        <v>15</v>
      </c>
      <c r="C189">
        <v>2007</v>
      </c>
      <c r="D189">
        <v>6</v>
      </c>
      <c r="E189">
        <v>308</v>
      </c>
      <c r="F189" s="4">
        <v>1201.4100000000001</v>
      </c>
      <c r="G189" s="4">
        <v>1411.83</v>
      </c>
      <c r="H189" s="4">
        <v>500.37</v>
      </c>
      <c r="I189">
        <v>5</v>
      </c>
      <c r="J189">
        <v>204</v>
      </c>
      <c r="K189">
        <v>28163</v>
      </c>
      <c r="L189" t="s">
        <v>18</v>
      </c>
      <c r="M189">
        <v>69778</v>
      </c>
      <c r="N189">
        <v>183.2</v>
      </c>
      <c r="O189" s="4">
        <v>37727.199999999997</v>
      </c>
      <c r="P189" t="s">
        <v>169</v>
      </c>
      <c r="Q189" s="4">
        <f t="shared" si="16"/>
        <v>4.5838636363636365</v>
      </c>
      <c r="R189" s="4">
        <f t="shared" si="17"/>
        <v>282.36599999999999</v>
      </c>
      <c r="S189" s="4">
        <f t="shared" si="18"/>
        <v>6.9207352941176463</v>
      </c>
      <c r="T189" s="4">
        <f t="shared" si="19"/>
        <v>3.1497824059886428</v>
      </c>
      <c r="U189" s="4">
        <f t="shared" si="20"/>
        <v>3.0796912424995875</v>
      </c>
      <c r="V189" s="3">
        <f t="shared" si="21"/>
        <v>0.69897000433601886</v>
      </c>
      <c r="W189" s="3">
        <f t="shared" si="21"/>
        <v>2.3096301674258988</v>
      </c>
      <c r="X189" s="3">
        <f t="shared" si="22"/>
        <v>0.66123168948819866</v>
      </c>
      <c r="Y189" s="3">
        <f t="shared" si="22"/>
        <v>2.450812401652624</v>
      </c>
      <c r="Z189" s="3">
        <f t="shared" si="22"/>
        <v>0.84015223856274412</v>
      </c>
      <c r="AA189" s="2">
        <f t="shared" si="23"/>
        <v>39234</v>
      </c>
    </row>
    <row r="190" spans="1:27" x14ac:dyDescent="0.2">
      <c r="A190">
        <v>279</v>
      </c>
      <c r="B190" t="s">
        <v>15</v>
      </c>
      <c r="C190">
        <v>2007</v>
      </c>
      <c r="D190">
        <v>7</v>
      </c>
      <c r="E190">
        <v>179</v>
      </c>
      <c r="F190" s="4">
        <v>799</v>
      </c>
      <c r="G190" s="4">
        <v>938.88</v>
      </c>
      <c r="H190" s="4">
        <v>347.05</v>
      </c>
      <c r="I190">
        <v>5</v>
      </c>
      <c r="J190">
        <v>204</v>
      </c>
      <c r="K190">
        <v>28163</v>
      </c>
      <c r="L190" t="s">
        <v>18</v>
      </c>
      <c r="M190">
        <v>69778</v>
      </c>
      <c r="N190">
        <v>183.2</v>
      </c>
      <c r="O190" s="4">
        <v>37727.199999999997</v>
      </c>
      <c r="P190" t="s">
        <v>169</v>
      </c>
      <c r="Q190" s="4">
        <f t="shared" si="16"/>
        <v>5.2451396648044692</v>
      </c>
      <c r="R190" s="4">
        <f t="shared" si="17"/>
        <v>187.77600000000001</v>
      </c>
      <c r="S190" s="4">
        <f t="shared" si="18"/>
        <v>4.6023529411764708</v>
      </c>
      <c r="T190" s="4">
        <f t="shared" si="19"/>
        <v>2.97261008782717</v>
      </c>
      <c r="U190" s="4">
        <f t="shared" si="20"/>
        <v>2.9025467793139912</v>
      </c>
      <c r="V190" s="3">
        <f t="shared" si="21"/>
        <v>0.69897000433601886</v>
      </c>
      <c r="W190" s="3">
        <f t="shared" si="21"/>
        <v>2.3096301674258988</v>
      </c>
      <c r="X190" s="3">
        <f t="shared" si="22"/>
        <v>0.71975705684727664</v>
      </c>
      <c r="Y190" s="3">
        <f t="shared" si="22"/>
        <v>2.2736400834911512</v>
      </c>
      <c r="Z190" s="3">
        <f t="shared" si="22"/>
        <v>0.66297992040127107</v>
      </c>
      <c r="AA190" s="2">
        <f t="shared" si="23"/>
        <v>39264</v>
      </c>
    </row>
    <row r="191" spans="1:27" x14ac:dyDescent="0.2">
      <c r="A191">
        <v>279</v>
      </c>
      <c r="B191" t="s">
        <v>15</v>
      </c>
      <c r="C191">
        <v>2007</v>
      </c>
      <c r="D191">
        <v>8</v>
      </c>
      <c r="E191">
        <v>147</v>
      </c>
      <c r="F191" s="4">
        <v>589.87</v>
      </c>
      <c r="G191" s="4">
        <v>693.15</v>
      </c>
      <c r="H191" s="4">
        <v>251.93</v>
      </c>
      <c r="I191">
        <v>5</v>
      </c>
      <c r="J191">
        <v>204</v>
      </c>
      <c r="K191">
        <v>28163</v>
      </c>
      <c r="L191" t="s">
        <v>18</v>
      </c>
      <c r="M191">
        <v>69778</v>
      </c>
      <c r="N191">
        <v>183.2</v>
      </c>
      <c r="O191" s="4">
        <v>37727.199999999997</v>
      </c>
      <c r="P191" t="s">
        <v>169</v>
      </c>
      <c r="Q191" s="4">
        <f t="shared" si="16"/>
        <v>4.7153061224489798</v>
      </c>
      <c r="R191" s="4">
        <f t="shared" si="17"/>
        <v>138.63</v>
      </c>
      <c r="S191" s="4">
        <f t="shared" si="18"/>
        <v>3.3977941176470585</v>
      </c>
      <c r="T191" s="4">
        <f t="shared" si="19"/>
        <v>2.840827227574386</v>
      </c>
      <c r="U191" s="4">
        <f t="shared" si="20"/>
        <v>2.7707563090937688</v>
      </c>
      <c r="V191" s="3">
        <f t="shared" si="21"/>
        <v>0.69897000433601886</v>
      </c>
      <c r="W191" s="3">
        <f t="shared" si="21"/>
        <v>2.3096301674258988</v>
      </c>
      <c r="X191" s="3">
        <f t="shared" si="22"/>
        <v>0.6735098928262101</v>
      </c>
      <c r="Y191" s="3">
        <f t="shared" si="22"/>
        <v>2.1418572232383672</v>
      </c>
      <c r="Z191" s="3">
        <f t="shared" si="22"/>
        <v>0.53119706014848744</v>
      </c>
      <c r="AA191" s="2">
        <f t="shared" si="23"/>
        <v>39295</v>
      </c>
    </row>
    <row r="192" spans="1:27" x14ac:dyDescent="0.2">
      <c r="A192">
        <v>279</v>
      </c>
      <c r="B192" t="s">
        <v>15</v>
      </c>
      <c r="C192">
        <v>2007</v>
      </c>
      <c r="D192">
        <v>9</v>
      </c>
      <c r="E192">
        <v>398</v>
      </c>
      <c r="F192" s="4">
        <v>1511.2</v>
      </c>
      <c r="G192" s="4">
        <v>1775.71</v>
      </c>
      <c r="H192" s="4">
        <v>737.64</v>
      </c>
      <c r="I192">
        <v>5</v>
      </c>
      <c r="J192">
        <v>204</v>
      </c>
      <c r="K192">
        <v>28163</v>
      </c>
      <c r="L192" t="s">
        <v>18</v>
      </c>
      <c r="M192">
        <v>69778</v>
      </c>
      <c r="N192">
        <v>183.2</v>
      </c>
      <c r="O192" s="4">
        <v>37727.199999999997</v>
      </c>
      <c r="P192" t="s">
        <v>169</v>
      </c>
      <c r="Q192" s="4">
        <f t="shared" si="16"/>
        <v>4.4615829145728645</v>
      </c>
      <c r="R192" s="4">
        <f t="shared" si="17"/>
        <v>355.142</v>
      </c>
      <c r="S192" s="4">
        <f t="shared" si="18"/>
        <v>8.7044607843137261</v>
      </c>
      <c r="T192" s="4">
        <f t="shared" si="19"/>
        <v>3.2493720404495776</v>
      </c>
      <c r="U192" s="4">
        <f t="shared" si="20"/>
        <v>3.1793219449137773</v>
      </c>
      <c r="V192" s="3">
        <f t="shared" si="21"/>
        <v>0.69897000433601886</v>
      </c>
      <c r="W192" s="3">
        <f t="shared" si="21"/>
        <v>2.3096301674258988</v>
      </c>
      <c r="X192" s="3">
        <f t="shared" si="22"/>
        <v>0.64948896837588999</v>
      </c>
      <c r="Y192" s="3">
        <f t="shared" si="22"/>
        <v>2.5504020361135589</v>
      </c>
      <c r="Z192" s="3">
        <f t="shared" si="22"/>
        <v>0.93974187302367906</v>
      </c>
      <c r="AA192" s="2">
        <f t="shared" si="23"/>
        <v>39326</v>
      </c>
    </row>
    <row r="193" spans="1:27" x14ac:dyDescent="0.2">
      <c r="A193">
        <v>279</v>
      </c>
      <c r="B193" t="s">
        <v>15</v>
      </c>
      <c r="C193">
        <v>2007</v>
      </c>
      <c r="D193">
        <v>11</v>
      </c>
      <c r="E193">
        <v>465</v>
      </c>
      <c r="F193" s="4">
        <v>1774.05</v>
      </c>
      <c r="G193" s="4">
        <v>2084.64</v>
      </c>
      <c r="H193" s="4">
        <v>627.94000000000005</v>
      </c>
      <c r="I193">
        <v>5</v>
      </c>
      <c r="J193">
        <v>204</v>
      </c>
      <c r="K193">
        <v>28163</v>
      </c>
      <c r="L193" t="s">
        <v>18</v>
      </c>
      <c r="M193">
        <v>69778</v>
      </c>
      <c r="N193">
        <v>183.2</v>
      </c>
      <c r="O193" s="4">
        <v>37727.199999999997</v>
      </c>
      <c r="P193" t="s">
        <v>169</v>
      </c>
      <c r="Q193" s="4">
        <f t="shared" si="16"/>
        <v>4.4830967741935481</v>
      </c>
      <c r="R193" s="4">
        <f t="shared" si="17"/>
        <v>416.928</v>
      </c>
      <c r="S193" s="4">
        <f t="shared" si="18"/>
        <v>10.218823529411765</v>
      </c>
      <c r="T193" s="4">
        <f t="shared" si="19"/>
        <v>3.3190310667378164</v>
      </c>
      <c r="U193" s="4">
        <f t="shared" si="20"/>
        <v>3.2489658558666701</v>
      </c>
      <c r="V193" s="3">
        <f t="shared" si="21"/>
        <v>0.69897000433601886</v>
      </c>
      <c r="W193" s="3">
        <f t="shared" si="21"/>
        <v>2.3096301674258988</v>
      </c>
      <c r="X193" s="3">
        <f t="shared" si="22"/>
        <v>0.65157811384786235</v>
      </c>
      <c r="Y193" s="3">
        <f t="shared" si="22"/>
        <v>2.6200610624017977</v>
      </c>
      <c r="Z193" s="3">
        <f t="shared" si="22"/>
        <v>1.0094008993119175</v>
      </c>
      <c r="AA193" s="2">
        <f t="shared" si="23"/>
        <v>39387</v>
      </c>
    </row>
    <row r="194" spans="1:27" x14ac:dyDescent="0.2">
      <c r="A194">
        <v>279</v>
      </c>
      <c r="B194" t="s">
        <v>15</v>
      </c>
      <c r="C194">
        <v>2007</v>
      </c>
      <c r="D194">
        <v>12</v>
      </c>
      <c r="E194">
        <v>217</v>
      </c>
      <c r="F194" s="4">
        <v>783.54</v>
      </c>
      <c r="G194" s="4">
        <v>920.68</v>
      </c>
      <c r="H194" s="4">
        <v>271.73</v>
      </c>
      <c r="I194">
        <v>5</v>
      </c>
      <c r="J194">
        <v>204</v>
      </c>
      <c r="K194">
        <v>28163</v>
      </c>
      <c r="L194" t="s">
        <v>18</v>
      </c>
      <c r="M194">
        <v>69778</v>
      </c>
      <c r="N194">
        <v>183.2</v>
      </c>
      <c r="O194" s="4">
        <v>37727.199999999997</v>
      </c>
      <c r="P194" t="s">
        <v>169</v>
      </c>
      <c r="Q194" s="4">
        <f t="shared" si="16"/>
        <v>4.2427649769585249</v>
      </c>
      <c r="R194" s="4">
        <f t="shared" si="17"/>
        <v>184.136</v>
      </c>
      <c r="S194" s="4">
        <f t="shared" si="18"/>
        <v>4.5131372549019604</v>
      </c>
      <c r="T194" s="4">
        <f t="shared" si="19"/>
        <v>2.964108709042677</v>
      </c>
      <c r="U194" s="4">
        <f t="shared" si="20"/>
        <v>2.8940611722607041</v>
      </c>
      <c r="V194" s="3">
        <f t="shared" si="21"/>
        <v>0.69897000433601886</v>
      </c>
      <c r="W194" s="3">
        <f t="shared" si="21"/>
        <v>2.3096301674258988</v>
      </c>
      <c r="X194" s="3">
        <f t="shared" si="22"/>
        <v>0.62764897519414753</v>
      </c>
      <c r="Y194" s="3">
        <f t="shared" si="22"/>
        <v>2.2651387047066582</v>
      </c>
      <c r="Z194" s="3">
        <f t="shared" si="22"/>
        <v>0.65447854161677832</v>
      </c>
      <c r="AA194" s="2">
        <f t="shared" si="23"/>
        <v>39417</v>
      </c>
    </row>
    <row r="195" spans="1:27" x14ac:dyDescent="0.2">
      <c r="A195">
        <v>280</v>
      </c>
      <c r="B195" t="s">
        <v>15</v>
      </c>
      <c r="C195">
        <v>2007</v>
      </c>
      <c r="D195">
        <v>1</v>
      </c>
      <c r="E195">
        <v>392</v>
      </c>
      <c r="F195" s="4">
        <v>1451.19</v>
      </c>
      <c r="G195" s="4">
        <v>1705.23</v>
      </c>
      <c r="H195" s="4">
        <v>776.03</v>
      </c>
      <c r="I195">
        <v>18</v>
      </c>
      <c r="J195">
        <v>2652</v>
      </c>
      <c r="K195">
        <v>83042</v>
      </c>
      <c r="L195" t="s">
        <v>18</v>
      </c>
      <c r="M195">
        <v>274903</v>
      </c>
      <c r="N195">
        <v>1089.2</v>
      </c>
      <c r="O195" s="4">
        <v>147670.45000000001</v>
      </c>
      <c r="P195" t="s">
        <v>168</v>
      </c>
      <c r="Q195" s="4">
        <f t="shared" ref="Q195:Q253" si="24">G195/E195</f>
        <v>4.3500765306122453</v>
      </c>
      <c r="R195" s="4">
        <f t="shared" ref="R195:R253" si="25">G195/I195</f>
        <v>94.734999999999999</v>
      </c>
      <c r="S195" s="4">
        <f t="shared" ref="S195:S253" si="26">G195/J195</f>
        <v>0.64299773755656109</v>
      </c>
      <c r="T195" s="4">
        <f t="shared" ref="T195:T253" si="27">LOG(G195)</f>
        <v>3.2317829645567557</v>
      </c>
      <c r="U195" s="4">
        <f t="shared" ref="U195:U253" si="28">LOG(F195)</f>
        <v>3.1617242770480334</v>
      </c>
      <c r="V195" s="3">
        <f t="shared" ref="V195:W253" si="29">LOG(I195)</f>
        <v>1.255272505103306</v>
      </c>
      <c r="W195" s="3">
        <f t="shared" si="29"/>
        <v>3.4235735197327357</v>
      </c>
      <c r="X195" s="3">
        <f t="shared" ref="X195:Z253" si="30">LOG(Q195)</f>
        <v>0.63849689753629857</v>
      </c>
      <c r="Y195" s="3">
        <f t="shared" si="30"/>
        <v>1.9765104594534497</v>
      </c>
      <c r="Z195" s="3">
        <f t="shared" si="30"/>
        <v>-0.19179055517597973</v>
      </c>
      <c r="AA195" s="2">
        <f t="shared" ref="AA195:AA253" si="31">DATE(C195,D195,1)</f>
        <v>39083</v>
      </c>
    </row>
    <row r="196" spans="1:27" x14ac:dyDescent="0.2">
      <c r="A196">
        <v>280</v>
      </c>
      <c r="B196" t="s">
        <v>15</v>
      </c>
      <c r="C196">
        <v>2007</v>
      </c>
      <c r="D196">
        <v>2</v>
      </c>
      <c r="E196">
        <v>507</v>
      </c>
      <c r="F196" s="4">
        <v>1990.04</v>
      </c>
      <c r="G196" s="4">
        <v>2338.5700000000002</v>
      </c>
      <c r="H196" s="4">
        <v>1004.15</v>
      </c>
      <c r="I196">
        <v>18</v>
      </c>
      <c r="J196">
        <v>2652</v>
      </c>
      <c r="K196">
        <v>83042</v>
      </c>
      <c r="L196" t="s">
        <v>18</v>
      </c>
      <c r="M196">
        <v>274903</v>
      </c>
      <c r="N196">
        <v>1089.2</v>
      </c>
      <c r="O196" s="4">
        <v>147670.45000000001</v>
      </c>
      <c r="P196" t="s">
        <v>168</v>
      </c>
      <c r="Q196" s="4">
        <f t="shared" si="24"/>
        <v>4.6125641025641029</v>
      </c>
      <c r="R196" s="4">
        <f t="shared" si="25"/>
        <v>129.92055555555555</v>
      </c>
      <c r="S196" s="4">
        <f t="shared" si="26"/>
        <v>0.8818137254901961</v>
      </c>
      <c r="T196" s="4">
        <f t="shared" si="27"/>
        <v>3.368950374098592</v>
      </c>
      <c r="U196" s="4">
        <f t="shared" si="28"/>
        <v>3.2988618058592984</v>
      </c>
      <c r="V196" s="3">
        <f t="shared" si="29"/>
        <v>1.255272505103306</v>
      </c>
      <c r="W196" s="3">
        <f t="shared" si="29"/>
        <v>3.4235735197327357</v>
      </c>
      <c r="X196" s="3">
        <f t="shared" si="30"/>
        <v>0.66394241476525606</v>
      </c>
      <c r="Y196" s="3">
        <f t="shared" si="30"/>
        <v>2.113677868995286</v>
      </c>
      <c r="Z196" s="3">
        <f t="shared" si="30"/>
        <v>-5.4623145634143486E-2</v>
      </c>
      <c r="AA196" s="2">
        <f t="shared" si="31"/>
        <v>39114</v>
      </c>
    </row>
    <row r="197" spans="1:27" x14ac:dyDescent="0.2">
      <c r="A197">
        <v>280</v>
      </c>
      <c r="B197" t="s">
        <v>15</v>
      </c>
      <c r="C197">
        <v>2007</v>
      </c>
      <c r="D197">
        <v>3</v>
      </c>
      <c r="E197">
        <v>436</v>
      </c>
      <c r="F197" s="4">
        <v>1659.36</v>
      </c>
      <c r="G197" s="4">
        <v>1949.89</v>
      </c>
      <c r="H197" s="4">
        <v>821.22</v>
      </c>
      <c r="I197">
        <v>18</v>
      </c>
      <c r="J197">
        <v>2652</v>
      </c>
      <c r="K197">
        <v>83042</v>
      </c>
      <c r="L197" t="s">
        <v>18</v>
      </c>
      <c r="M197">
        <v>274903</v>
      </c>
      <c r="N197">
        <v>1089.2</v>
      </c>
      <c r="O197" s="4">
        <v>147670.45000000001</v>
      </c>
      <c r="P197" t="s">
        <v>168</v>
      </c>
      <c r="Q197" s="4">
        <f t="shared" si="24"/>
        <v>4.4722247706422023</v>
      </c>
      <c r="R197" s="4">
        <f t="shared" si="25"/>
        <v>108.32722222222223</v>
      </c>
      <c r="S197" s="4">
        <f t="shared" si="26"/>
        <v>0.73525263951734543</v>
      </c>
      <c r="T197" s="4">
        <f t="shared" si="27"/>
        <v>3.2900101120084222</v>
      </c>
      <c r="U197" s="4">
        <f t="shared" si="28"/>
        <v>3.2199406169179938</v>
      </c>
      <c r="V197" s="3">
        <f t="shared" si="29"/>
        <v>1.255272505103306</v>
      </c>
      <c r="W197" s="3">
        <f t="shared" si="29"/>
        <v>3.4235735197327357</v>
      </c>
      <c r="X197" s="3">
        <f t="shared" si="30"/>
        <v>0.65052362273983644</v>
      </c>
      <c r="Y197" s="3">
        <f t="shared" si="30"/>
        <v>2.0347376069051162</v>
      </c>
      <c r="Z197" s="3">
        <f t="shared" si="30"/>
        <v>-0.13356340772431313</v>
      </c>
      <c r="AA197" s="2">
        <f t="shared" si="31"/>
        <v>39142</v>
      </c>
    </row>
    <row r="198" spans="1:27" x14ac:dyDescent="0.2">
      <c r="A198">
        <v>280</v>
      </c>
      <c r="B198" t="s">
        <v>15</v>
      </c>
      <c r="C198">
        <v>2007</v>
      </c>
      <c r="D198">
        <v>4</v>
      </c>
      <c r="E198">
        <v>478</v>
      </c>
      <c r="F198" s="4">
        <v>1839.7</v>
      </c>
      <c r="G198" s="4">
        <v>2161.66</v>
      </c>
      <c r="H198" s="4">
        <v>903.31</v>
      </c>
      <c r="I198">
        <v>18</v>
      </c>
      <c r="J198">
        <v>2652</v>
      </c>
      <c r="K198">
        <v>83042</v>
      </c>
      <c r="L198" t="s">
        <v>18</v>
      </c>
      <c r="M198">
        <v>274903</v>
      </c>
      <c r="N198">
        <v>1089.2</v>
      </c>
      <c r="O198" s="4">
        <v>147670.45000000001</v>
      </c>
      <c r="P198" t="s">
        <v>168</v>
      </c>
      <c r="Q198" s="4">
        <f t="shared" si="24"/>
        <v>4.5223012552301256</v>
      </c>
      <c r="R198" s="4">
        <f t="shared" si="25"/>
        <v>120.09222222222222</v>
      </c>
      <c r="S198" s="4">
        <f t="shared" si="26"/>
        <v>0.81510558069381589</v>
      </c>
      <c r="T198" s="4">
        <f t="shared" si="27"/>
        <v>3.3347873863167767</v>
      </c>
      <c r="U198" s="4">
        <f t="shared" si="28"/>
        <v>3.2647470083535266</v>
      </c>
      <c r="V198" s="3">
        <f t="shared" si="29"/>
        <v>1.255272505103306</v>
      </c>
      <c r="W198" s="3">
        <f t="shared" si="29"/>
        <v>3.4235735197327357</v>
      </c>
      <c r="X198" s="3">
        <f t="shared" si="30"/>
        <v>0.65535948970465807</v>
      </c>
      <c r="Y198" s="3">
        <f t="shared" si="30"/>
        <v>2.0795148812134707</v>
      </c>
      <c r="Z198" s="3">
        <f t="shared" si="30"/>
        <v>-8.8786133415958632E-2</v>
      </c>
      <c r="AA198" s="2">
        <f t="shared" si="31"/>
        <v>39173</v>
      </c>
    </row>
    <row r="199" spans="1:27" x14ac:dyDescent="0.2">
      <c r="A199">
        <v>280</v>
      </c>
      <c r="B199" t="s">
        <v>15</v>
      </c>
      <c r="C199">
        <v>2007</v>
      </c>
      <c r="D199">
        <v>5</v>
      </c>
      <c r="E199">
        <v>704</v>
      </c>
      <c r="F199" s="4">
        <v>2686.56</v>
      </c>
      <c r="G199" s="4">
        <v>3156.74</v>
      </c>
      <c r="H199" s="4">
        <v>1342.51</v>
      </c>
      <c r="I199">
        <v>18</v>
      </c>
      <c r="J199">
        <v>2652</v>
      </c>
      <c r="K199">
        <v>83042</v>
      </c>
      <c r="L199" t="s">
        <v>18</v>
      </c>
      <c r="M199">
        <v>274903</v>
      </c>
      <c r="N199">
        <v>1089.2</v>
      </c>
      <c r="O199" s="4">
        <v>147670.45000000001</v>
      </c>
      <c r="P199" t="s">
        <v>168</v>
      </c>
      <c r="Q199" s="4">
        <f t="shared" si="24"/>
        <v>4.4840056818181813</v>
      </c>
      <c r="R199" s="4">
        <f t="shared" si="25"/>
        <v>175.37444444444444</v>
      </c>
      <c r="S199" s="4">
        <f t="shared" si="26"/>
        <v>1.1903242835595775</v>
      </c>
      <c r="T199" s="4">
        <f t="shared" si="27"/>
        <v>3.499238813372969</v>
      </c>
      <c r="U199" s="4">
        <f t="shared" si="28"/>
        <v>3.4291965442823171</v>
      </c>
      <c r="V199" s="3">
        <f t="shared" si="29"/>
        <v>1.255272505103306</v>
      </c>
      <c r="W199" s="3">
        <f t="shared" si="29"/>
        <v>3.4235735197327357</v>
      </c>
      <c r="X199" s="3">
        <f t="shared" si="30"/>
        <v>0.65166615423085705</v>
      </c>
      <c r="Y199" s="3">
        <f t="shared" si="30"/>
        <v>2.243966308269663</v>
      </c>
      <c r="Z199" s="3">
        <f t="shared" si="30"/>
        <v>7.5665293640233708E-2</v>
      </c>
      <c r="AA199" s="2">
        <f t="shared" si="31"/>
        <v>39203</v>
      </c>
    </row>
    <row r="200" spans="1:27" x14ac:dyDescent="0.2">
      <c r="A200">
        <v>280</v>
      </c>
      <c r="B200" t="s">
        <v>15</v>
      </c>
      <c r="C200">
        <v>2007</v>
      </c>
      <c r="D200">
        <v>6</v>
      </c>
      <c r="E200">
        <v>744</v>
      </c>
      <c r="F200" s="4">
        <v>2731.75</v>
      </c>
      <c r="G200" s="4">
        <v>3209.92</v>
      </c>
      <c r="H200" s="4">
        <v>1209.1500000000001</v>
      </c>
      <c r="I200">
        <v>18</v>
      </c>
      <c r="J200">
        <v>2652</v>
      </c>
      <c r="K200">
        <v>83042</v>
      </c>
      <c r="L200" t="s">
        <v>18</v>
      </c>
      <c r="M200">
        <v>274903</v>
      </c>
      <c r="N200">
        <v>1089.2</v>
      </c>
      <c r="O200" s="4">
        <v>147670.45000000001</v>
      </c>
      <c r="P200" t="s">
        <v>168</v>
      </c>
      <c r="Q200" s="4">
        <f t="shared" si="24"/>
        <v>4.3144086021505377</v>
      </c>
      <c r="R200" s="4">
        <f t="shared" si="25"/>
        <v>178.32888888888888</v>
      </c>
      <c r="S200" s="4">
        <f t="shared" si="26"/>
        <v>1.2103770739064856</v>
      </c>
      <c r="T200" s="4">
        <f t="shared" si="27"/>
        <v>3.5064942087315072</v>
      </c>
      <c r="U200" s="4">
        <f t="shared" si="28"/>
        <v>3.436440951748712</v>
      </c>
      <c r="V200" s="3">
        <f t="shared" si="29"/>
        <v>1.255272505103306</v>
      </c>
      <c r="W200" s="3">
        <f t="shared" si="29"/>
        <v>3.4235735197327357</v>
      </c>
      <c r="X200" s="3">
        <f t="shared" si="30"/>
        <v>0.63492127318562863</v>
      </c>
      <c r="Y200" s="3">
        <f t="shared" si="30"/>
        <v>2.2512217036282012</v>
      </c>
      <c r="Z200" s="3">
        <f t="shared" si="30"/>
        <v>8.2920688998771738E-2</v>
      </c>
      <c r="AA200" s="2">
        <f t="shared" si="31"/>
        <v>39234</v>
      </c>
    </row>
    <row r="201" spans="1:27" x14ac:dyDescent="0.2">
      <c r="A201">
        <v>280</v>
      </c>
      <c r="B201" t="s">
        <v>15</v>
      </c>
      <c r="C201">
        <v>2007</v>
      </c>
      <c r="D201">
        <v>7</v>
      </c>
      <c r="E201">
        <v>583</v>
      </c>
      <c r="F201" s="4">
        <v>2095.7199999999998</v>
      </c>
      <c r="G201" s="4">
        <v>2462.52</v>
      </c>
      <c r="H201" s="4">
        <v>1168.8599999999999</v>
      </c>
      <c r="I201">
        <v>18</v>
      </c>
      <c r="J201">
        <v>2652</v>
      </c>
      <c r="K201">
        <v>83042</v>
      </c>
      <c r="L201" t="s">
        <v>18</v>
      </c>
      <c r="M201">
        <v>274903</v>
      </c>
      <c r="N201">
        <v>1089.2</v>
      </c>
      <c r="O201" s="4">
        <v>147670.45000000001</v>
      </c>
      <c r="P201" t="s">
        <v>168</v>
      </c>
      <c r="Q201" s="4">
        <f t="shared" si="24"/>
        <v>4.2238765008576333</v>
      </c>
      <c r="R201" s="4">
        <f t="shared" si="25"/>
        <v>136.80666666666667</v>
      </c>
      <c r="S201" s="4">
        <f t="shared" si="26"/>
        <v>0.92855203619909499</v>
      </c>
      <c r="T201" s="4">
        <f t="shared" si="27"/>
        <v>3.3913797664201533</v>
      </c>
      <c r="U201" s="4">
        <f t="shared" si="28"/>
        <v>3.3213332579977779</v>
      </c>
      <c r="V201" s="3">
        <f t="shared" si="29"/>
        <v>1.255272505103306</v>
      </c>
      <c r="W201" s="3">
        <f t="shared" si="29"/>
        <v>3.4235735197327357</v>
      </c>
      <c r="X201" s="3">
        <f t="shared" si="30"/>
        <v>0.62571121166113908</v>
      </c>
      <c r="Y201" s="3">
        <f t="shared" si="30"/>
        <v>2.1361072613168473</v>
      </c>
      <c r="Z201" s="3">
        <f t="shared" si="30"/>
        <v>-3.2193753312582403E-2</v>
      </c>
      <c r="AA201" s="2">
        <f t="shared" si="31"/>
        <v>39264</v>
      </c>
    </row>
    <row r="202" spans="1:27" x14ac:dyDescent="0.2">
      <c r="A202">
        <v>280</v>
      </c>
      <c r="B202" t="s">
        <v>15</v>
      </c>
      <c r="C202">
        <v>2007</v>
      </c>
      <c r="D202">
        <v>8</v>
      </c>
      <c r="E202">
        <v>728</v>
      </c>
      <c r="F202" s="4">
        <v>2634.54</v>
      </c>
      <c r="G202" s="4">
        <v>3095.78</v>
      </c>
      <c r="H202" s="4">
        <v>1078.21</v>
      </c>
      <c r="I202">
        <v>18</v>
      </c>
      <c r="J202">
        <v>2652</v>
      </c>
      <c r="K202">
        <v>83042</v>
      </c>
      <c r="L202" t="s">
        <v>18</v>
      </c>
      <c r="M202">
        <v>274903</v>
      </c>
      <c r="N202">
        <v>1089.2</v>
      </c>
      <c r="O202" s="4">
        <v>147670.45000000001</v>
      </c>
      <c r="P202" t="s">
        <v>168</v>
      </c>
      <c r="Q202" s="4">
        <f t="shared" si="24"/>
        <v>4.2524450549450554</v>
      </c>
      <c r="R202" s="4">
        <f t="shared" si="25"/>
        <v>171.98777777777778</v>
      </c>
      <c r="S202" s="4">
        <f t="shared" si="26"/>
        <v>1.1673378582202112</v>
      </c>
      <c r="T202" s="4">
        <f t="shared" si="27"/>
        <v>3.490770090195332</v>
      </c>
      <c r="U202" s="4">
        <f t="shared" si="28"/>
        <v>3.4207047968155817</v>
      </c>
      <c r="V202" s="3">
        <f t="shared" si="29"/>
        <v>1.255272505103306</v>
      </c>
      <c r="W202" s="3">
        <f t="shared" si="29"/>
        <v>3.4235735197327357</v>
      </c>
      <c r="X202" s="3">
        <f t="shared" si="30"/>
        <v>0.62863871088229506</v>
      </c>
      <c r="Y202" s="3">
        <f t="shared" si="30"/>
        <v>2.235497585092026</v>
      </c>
      <c r="Z202" s="3">
        <f t="shared" si="30"/>
        <v>6.7196570462596653E-2</v>
      </c>
      <c r="AA202" s="2">
        <f t="shared" si="31"/>
        <v>39295</v>
      </c>
    </row>
    <row r="203" spans="1:27" x14ac:dyDescent="0.2">
      <c r="A203">
        <v>280</v>
      </c>
      <c r="B203" t="s">
        <v>15</v>
      </c>
      <c r="C203">
        <v>2007</v>
      </c>
      <c r="D203">
        <v>12</v>
      </c>
      <c r="E203">
        <v>731</v>
      </c>
      <c r="F203" s="4">
        <v>2615.02</v>
      </c>
      <c r="G203" s="4">
        <v>3072.77</v>
      </c>
      <c r="H203" s="4">
        <v>932.13</v>
      </c>
      <c r="I203">
        <v>18</v>
      </c>
      <c r="J203">
        <v>2652</v>
      </c>
      <c r="K203">
        <v>83042</v>
      </c>
      <c r="L203" t="s">
        <v>18</v>
      </c>
      <c r="M203">
        <v>274903</v>
      </c>
      <c r="N203">
        <v>1089.2</v>
      </c>
      <c r="O203" s="4">
        <v>147670.45000000001</v>
      </c>
      <c r="P203" t="s">
        <v>168</v>
      </c>
      <c r="Q203" s="4">
        <f t="shared" si="24"/>
        <v>4.2035157318741447</v>
      </c>
      <c r="R203" s="4">
        <f t="shared" si="25"/>
        <v>170.70944444444444</v>
      </c>
      <c r="S203" s="4">
        <f t="shared" si="26"/>
        <v>1.1586613876319758</v>
      </c>
      <c r="T203" s="4">
        <f t="shared" si="27"/>
        <v>3.4875300540835523</v>
      </c>
      <c r="U203" s="4">
        <f t="shared" si="28"/>
        <v>3.4174750147545061</v>
      </c>
      <c r="V203" s="3">
        <f t="shared" si="29"/>
        <v>1.255272505103306</v>
      </c>
      <c r="W203" s="3">
        <f t="shared" si="29"/>
        <v>3.4235735197327357</v>
      </c>
      <c r="X203" s="3">
        <f t="shared" si="30"/>
        <v>0.62361267712569168</v>
      </c>
      <c r="Y203" s="3">
        <f t="shared" si="30"/>
        <v>2.2322575489802463</v>
      </c>
      <c r="Z203" s="3">
        <f t="shared" si="30"/>
        <v>6.3956534350816663E-2</v>
      </c>
      <c r="AA203" s="2">
        <f t="shared" si="31"/>
        <v>39417</v>
      </c>
    </row>
    <row r="204" spans="1:27" x14ac:dyDescent="0.2">
      <c r="A204">
        <v>283</v>
      </c>
      <c r="B204" t="s">
        <v>15</v>
      </c>
      <c r="C204">
        <v>2007</v>
      </c>
      <c r="D204">
        <v>1</v>
      </c>
      <c r="E204">
        <v>57</v>
      </c>
      <c r="F204" s="4">
        <v>227.91</v>
      </c>
      <c r="G204" s="4">
        <v>267.83</v>
      </c>
      <c r="H204" s="4">
        <v>113.82</v>
      </c>
      <c r="I204">
        <v>7</v>
      </c>
      <c r="J204">
        <v>505</v>
      </c>
      <c r="K204">
        <v>20567</v>
      </c>
      <c r="L204" t="s">
        <v>18</v>
      </c>
      <c r="M204">
        <v>63144</v>
      </c>
      <c r="N204">
        <v>276.2</v>
      </c>
      <c r="O204" s="4">
        <v>29250.959999999999</v>
      </c>
      <c r="P204" t="s">
        <v>168</v>
      </c>
      <c r="Q204" s="4">
        <f t="shared" si="24"/>
        <v>4.6987719298245612</v>
      </c>
      <c r="R204" s="4">
        <f t="shared" si="25"/>
        <v>38.261428571428567</v>
      </c>
      <c r="S204" s="4">
        <f t="shared" si="26"/>
        <v>0.53035643564356427</v>
      </c>
      <c r="T204" s="4">
        <f t="shared" si="27"/>
        <v>2.4278592213120662</v>
      </c>
      <c r="U204" s="4">
        <f t="shared" si="28"/>
        <v>2.3577633811239473</v>
      </c>
      <c r="V204" s="3">
        <f t="shared" si="29"/>
        <v>0.84509804001425681</v>
      </c>
      <c r="W204" s="3">
        <f t="shared" si="29"/>
        <v>2.7032913781186614</v>
      </c>
      <c r="X204" s="3">
        <f t="shared" si="30"/>
        <v>0.67198436563957487</v>
      </c>
      <c r="Y204" s="3">
        <f t="shared" si="30"/>
        <v>1.5827611812978093</v>
      </c>
      <c r="Z204" s="3">
        <f t="shared" si="30"/>
        <v>-0.27543215680659516</v>
      </c>
      <c r="AA204" s="2">
        <f t="shared" si="31"/>
        <v>39083</v>
      </c>
    </row>
    <row r="205" spans="1:27" x14ac:dyDescent="0.2">
      <c r="A205">
        <v>283</v>
      </c>
      <c r="B205" t="s">
        <v>15</v>
      </c>
      <c r="C205">
        <v>2007</v>
      </c>
      <c r="D205">
        <v>2</v>
      </c>
      <c r="E205">
        <v>90</v>
      </c>
      <c r="F205" s="4">
        <v>348.4</v>
      </c>
      <c r="G205" s="4">
        <v>409.35</v>
      </c>
      <c r="H205" s="4">
        <v>174.58</v>
      </c>
      <c r="I205">
        <v>7</v>
      </c>
      <c r="J205">
        <v>505</v>
      </c>
      <c r="K205">
        <v>20567</v>
      </c>
      <c r="L205" t="s">
        <v>18</v>
      </c>
      <c r="M205">
        <v>63144</v>
      </c>
      <c r="N205">
        <v>276.2</v>
      </c>
      <c r="O205" s="4">
        <v>29250.959999999999</v>
      </c>
      <c r="P205" t="s">
        <v>168</v>
      </c>
      <c r="Q205" s="4">
        <f t="shared" si="24"/>
        <v>4.5483333333333338</v>
      </c>
      <c r="R205" s="4">
        <f t="shared" si="25"/>
        <v>58.478571428571435</v>
      </c>
      <c r="S205" s="4">
        <f t="shared" si="26"/>
        <v>0.81059405940594065</v>
      </c>
      <c r="T205" s="4">
        <f t="shared" si="27"/>
        <v>2.6120947947255777</v>
      </c>
      <c r="U205" s="4">
        <f t="shared" si="28"/>
        <v>2.5420781463356255</v>
      </c>
      <c r="V205" s="3">
        <f t="shared" si="29"/>
        <v>0.84509804001425681</v>
      </c>
      <c r="W205" s="3">
        <f t="shared" si="29"/>
        <v>2.7032913781186614</v>
      </c>
      <c r="X205" s="3">
        <f t="shared" si="30"/>
        <v>0.65785228528625295</v>
      </c>
      <c r="Y205" s="3">
        <f t="shared" si="30"/>
        <v>1.766996754711321</v>
      </c>
      <c r="Z205" s="3">
        <f t="shared" si="30"/>
        <v>-9.1196583393083577E-2</v>
      </c>
      <c r="AA205" s="2">
        <f t="shared" si="31"/>
        <v>39114</v>
      </c>
    </row>
    <row r="206" spans="1:27" x14ac:dyDescent="0.2">
      <c r="A206">
        <v>283</v>
      </c>
      <c r="B206" t="s">
        <v>15</v>
      </c>
      <c r="C206">
        <v>2007</v>
      </c>
      <c r="D206">
        <v>3</v>
      </c>
      <c r="E206">
        <v>69</v>
      </c>
      <c r="F206" s="4">
        <v>301.32</v>
      </c>
      <c r="G206" s="4">
        <v>354.04</v>
      </c>
      <c r="H206" s="4">
        <v>153.88999999999999</v>
      </c>
      <c r="I206">
        <v>7</v>
      </c>
      <c r="J206">
        <v>505</v>
      </c>
      <c r="K206">
        <v>20567</v>
      </c>
      <c r="L206" t="s">
        <v>18</v>
      </c>
      <c r="M206">
        <v>63144</v>
      </c>
      <c r="N206">
        <v>276.2</v>
      </c>
      <c r="O206" s="4">
        <v>29250.959999999999</v>
      </c>
      <c r="P206" t="s">
        <v>168</v>
      </c>
      <c r="Q206" s="4">
        <f t="shared" si="24"/>
        <v>5.1310144927536232</v>
      </c>
      <c r="R206" s="4">
        <f t="shared" si="25"/>
        <v>50.57714285714286</v>
      </c>
      <c r="S206" s="4">
        <f t="shared" si="26"/>
        <v>0.70106930693069314</v>
      </c>
      <c r="T206" s="4">
        <f t="shared" si="27"/>
        <v>2.5490523320763345</v>
      </c>
      <c r="U206" s="4">
        <f t="shared" si="28"/>
        <v>2.4790279587605473</v>
      </c>
      <c r="V206" s="3">
        <f t="shared" si="29"/>
        <v>0.84509804001425681</v>
      </c>
      <c r="W206" s="3">
        <f t="shared" si="29"/>
        <v>2.7032913781186614</v>
      </c>
      <c r="X206" s="3">
        <f t="shared" si="30"/>
        <v>0.71020324133907942</v>
      </c>
      <c r="Y206" s="3">
        <f t="shared" si="30"/>
        <v>1.7039542920620778</v>
      </c>
      <c r="Z206" s="3">
        <f t="shared" si="30"/>
        <v>-0.15423904604232663</v>
      </c>
      <c r="AA206" s="2">
        <f t="shared" si="31"/>
        <v>39142</v>
      </c>
    </row>
    <row r="207" spans="1:27" x14ac:dyDescent="0.2">
      <c r="A207">
        <v>283</v>
      </c>
      <c r="B207" t="s">
        <v>15</v>
      </c>
      <c r="C207">
        <v>2007</v>
      </c>
      <c r="D207">
        <v>4</v>
      </c>
      <c r="E207">
        <v>101</v>
      </c>
      <c r="F207" s="4">
        <v>413.49</v>
      </c>
      <c r="G207" s="4">
        <v>485.95</v>
      </c>
      <c r="H207" s="4">
        <v>188.74</v>
      </c>
      <c r="I207">
        <v>7</v>
      </c>
      <c r="J207">
        <v>505</v>
      </c>
      <c r="K207">
        <v>20567</v>
      </c>
      <c r="L207" t="s">
        <v>18</v>
      </c>
      <c r="M207">
        <v>63144</v>
      </c>
      <c r="N207">
        <v>276.2</v>
      </c>
      <c r="O207" s="4">
        <v>29250.959999999999</v>
      </c>
      <c r="P207" t="s">
        <v>168</v>
      </c>
      <c r="Q207" s="4">
        <f t="shared" si="24"/>
        <v>4.8113861386138614</v>
      </c>
      <c r="R207" s="4">
        <f t="shared" si="25"/>
        <v>69.421428571428564</v>
      </c>
      <c r="S207" s="4">
        <f t="shared" si="26"/>
        <v>0.96227722772277224</v>
      </c>
      <c r="T207" s="4">
        <f t="shared" si="27"/>
        <v>2.6865915864615024</v>
      </c>
      <c r="U207" s="4">
        <f t="shared" si="28"/>
        <v>2.6164650108720373</v>
      </c>
      <c r="V207" s="3">
        <f t="shared" si="29"/>
        <v>0.84509804001425681</v>
      </c>
      <c r="W207" s="3">
        <f t="shared" si="29"/>
        <v>2.7032913781186614</v>
      </c>
      <c r="X207" s="3">
        <f t="shared" si="30"/>
        <v>0.68227021267886001</v>
      </c>
      <c r="Y207" s="3">
        <f t="shared" si="30"/>
        <v>1.8414935464472457</v>
      </c>
      <c r="Z207" s="3">
        <f t="shared" si="30"/>
        <v>-1.6699791657158829E-2</v>
      </c>
      <c r="AA207" s="2">
        <f t="shared" si="31"/>
        <v>39173</v>
      </c>
    </row>
    <row r="208" spans="1:27" x14ac:dyDescent="0.2">
      <c r="A208">
        <v>283</v>
      </c>
      <c r="B208" t="s">
        <v>15</v>
      </c>
      <c r="C208">
        <v>2007</v>
      </c>
      <c r="D208">
        <v>5</v>
      </c>
      <c r="E208">
        <v>101</v>
      </c>
      <c r="F208" s="4">
        <v>405.19</v>
      </c>
      <c r="G208" s="4">
        <v>476.19</v>
      </c>
      <c r="H208" s="4">
        <v>189.76</v>
      </c>
      <c r="I208">
        <v>7</v>
      </c>
      <c r="J208">
        <v>505</v>
      </c>
      <c r="K208">
        <v>20567</v>
      </c>
      <c r="L208" t="s">
        <v>18</v>
      </c>
      <c r="M208">
        <v>63144</v>
      </c>
      <c r="N208">
        <v>276.2</v>
      </c>
      <c r="O208" s="4">
        <v>29250.959999999999</v>
      </c>
      <c r="P208" t="s">
        <v>168</v>
      </c>
      <c r="Q208" s="4">
        <f t="shared" si="24"/>
        <v>4.7147524752475247</v>
      </c>
      <c r="R208" s="4">
        <f t="shared" si="25"/>
        <v>68.027142857142863</v>
      </c>
      <c r="S208" s="4">
        <f t="shared" si="26"/>
        <v>0.9429504950495049</v>
      </c>
      <c r="T208" s="4">
        <f t="shared" si="27"/>
        <v>2.6777802709713816</v>
      </c>
      <c r="U208" s="4">
        <f t="shared" si="28"/>
        <v>2.6076587185282971</v>
      </c>
      <c r="V208" s="3">
        <f t="shared" si="29"/>
        <v>0.84509804001425681</v>
      </c>
      <c r="W208" s="3">
        <f t="shared" si="29"/>
        <v>2.7032913781186614</v>
      </c>
      <c r="X208" s="3">
        <f t="shared" si="30"/>
        <v>0.67345889718873908</v>
      </c>
      <c r="Y208" s="3">
        <f t="shared" si="30"/>
        <v>1.8326822309571249</v>
      </c>
      <c r="Z208" s="3">
        <f t="shared" si="30"/>
        <v>-2.5511107147279721E-2</v>
      </c>
      <c r="AA208" s="2">
        <f t="shared" si="31"/>
        <v>39203</v>
      </c>
    </row>
    <row r="209" spans="1:27" x14ac:dyDescent="0.2">
      <c r="A209">
        <v>283</v>
      </c>
      <c r="B209" t="s">
        <v>15</v>
      </c>
      <c r="C209">
        <v>2007</v>
      </c>
      <c r="D209">
        <v>6</v>
      </c>
      <c r="E209">
        <v>145</v>
      </c>
      <c r="F209" s="4">
        <v>633.34</v>
      </c>
      <c r="G209" s="4">
        <v>744.27</v>
      </c>
      <c r="H209" s="4">
        <v>286.06</v>
      </c>
      <c r="I209">
        <v>7</v>
      </c>
      <c r="J209">
        <v>505</v>
      </c>
      <c r="K209">
        <v>20567</v>
      </c>
      <c r="L209" t="s">
        <v>18</v>
      </c>
      <c r="M209">
        <v>63144</v>
      </c>
      <c r="N209">
        <v>276.2</v>
      </c>
      <c r="O209" s="4">
        <v>29250.959999999999</v>
      </c>
      <c r="P209" t="s">
        <v>168</v>
      </c>
      <c r="Q209" s="4">
        <f t="shared" si="24"/>
        <v>5.1328965517241381</v>
      </c>
      <c r="R209" s="4">
        <f t="shared" si="25"/>
        <v>106.32428571428571</v>
      </c>
      <c r="S209" s="4">
        <f t="shared" si="26"/>
        <v>1.4738019801980198</v>
      </c>
      <c r="T209" s="4">
        <f t="shared" si="27"/>
        <v>2.8717305138232079</v>
      </c>
      <c r="U209" s="4">
        <f t="shared" si="28"/>
        <v>2.8016369177299683</v>
      </c>
      <c r="V209" s="3">
        <f t="shared" si="29"/>
        <v>0.84509804001425681</v>
      </c>
      <c r="W209" s="3">
        <f t="shared" si="29"/>
        <v>2.7032913781186614</v>
      </c>
      <c r="X209" s="3">
        <f t="shared" si="30"/>
        <v>0.71036251158823294</v>
      </c>
      <c r="Y209" s="3">
        <f t="shared" si="30"/>
        <v>2.026632473808951</v>
      </c>
      <c r="Z209" s="3">
        <f t="shared" si="30"/>
        <v>0.16843913570454647</v>
      </c>
      <c r="AA209" s="2">
        <f t="shared" si="31"/>
        <v>39234</v>
      </c>
    </row>
    <row r="210" spans="1:27" x14ac:dyDescent="0.2">
      <c r="A210">
        <v>283</v>
      </c>
      <c r="B210" t="s">
        <v>15</v>
      </c>
      <c r="C210">
        <v>2007</v>
      </c>
      <c r="D210">
        <v>7</v>
      </c>
      <c r="E210">
        <v>97</v>
      </c>
      <c r="F210" s="4">
        <v>459.75</v>
      </c>
      <c r="G210" s="4">
        <v>540.23</v>
      </c>
      <c r="H210" s="4">
        <v>271.69</v>
      </c>
      <c r="I210">
        <v>7</v>
      </c>
      <c r="J210">
        <v>505</v>
      </c>
      <c r="K210">
        <v>20567</v>
      </c>
      <c r="L210" t="s">
        <v>18</v>
      </c>
      <c r="M210">
        <v>63144</v>
      </c>
      <c r="N210">
        <v>276.2</v>
      </c>
      <c r="O210" s="4">
        <v>29250.959999999999</v>
      </c>
      <c r="P210" t="s">
        <v>168</v>
      </c>
      <c r="Q210" s="4">
        <f t="shared" si="24"/>
        <v>5.569381443298969</v>
      </c>
      <c r="R210" s="4">
        <f t="shared" si="25"/>
        <v>77.175714285714292</v>
      </c>
      <c r="S210" s="4">
        <f t="shared" si="26"/>
        <v>1.0697623762376238</v>
      </c>
      <c r="T210" s="4">
        <f t="shared" si="27"/>
        <v>2.7325786977201703</v>
      </c>
      <c r="U210" s="4">
        <f t="shared" si="28"/>
        <v>2.6625217379101151</v>
      </c>
      <c r="V210" s="3">
        <f t="shared" si="29"/>
        <v>0.84509804001425681</v>
      </c>
      <c r="W210" s="3">
        <f t="shared" si="29"/>
        <v>2.7032913781186614</v>
      </c>
      <c r="X210" s="3">
        <f t="shared" si="30"/>
        <v>0.7458069634539255</v>
      </c>
      <c r="Y210" s="3">
        <f t="shared" si="30"/>
        <v>1.8874806577059136</v>
      </c>
      <c r="Z210" s="3">
        <f t="shared" si="30"/>
        <v>2.9287319601509012E-2</v>
      </c>
      <c r="AA210" s="2">
        <f t="shared" si="31"/>
        <v>39264</v>
      </c>
    </row>
    <row r="211" spans="1:27" x14ac:dyDescent="0.2">
      <c r="A211">
        <v>283</v>
      </c>
      <c r="B211" t="s">
        <v>15</v>
      </c>
      <c r="C211">
        <v>2007</v>
      </c>
      <c r="D211">
        <v>8</v>
      </c>
      <c r="E211">
        <v>116</v>
      </c>
      <c r="F211" s="4">
        <v>495.11</v>
      </c>
      <c r="G211" s="4">
        <v>581.74</v>
      </c>
      <c r="H211" s="4">
        <v>255.43</v>
      </c>
      <c r="I211">
        <v>7</v>
      </c>
      <c r="J211">
        <v>505</v>
      </c>
      <c r="K211">
        <v>20567</v>
      </c>
      <c r="L211" t="s">
        <v>18</v>
      </c>
      <c r="M211">
        <v>63144</v>
      </c>
      <c r="N211">
        <v>276.2</v>
      </c>
      <c r="O211" s="4">
        <v>29250.959999999999</v>
      </c>
      <c r="P211" t="s">
        <v>168</v>
      </c>
      <c r="Q211" s="4">
        <f t="shared" si="24"/>
        <v>5.0149999999999997</v>
      </c>
      <c r="R211" s="4">
        <f t="shared" si="25"/>
        <v>83.105714285714285</v>
      </c>
      <c r="S211" s="4">
        <f t="shared" si="26"/>
        <v>1.1519603960396039</v>
      </c>
      <c r="T211" s="4">
        <f t="shared" si="27"/>
        <v>2.7647289265833552</v>
      </c>
      <c r="U211" s="4">
        <f t="shared" si="28"/>
        <v>2.6947016980967038</v>
      </c>
      <c r="V211" s="3">
        <f t="shared" si="29"/>
        <v>0.84509804001425681</v>
      </c>
      <c r="W211" s="3">
        <f t="shared" si="29"/>
        <v>2.7032913781186614</v>
      </c>
      <c r="X211" s="3">
        <f t="shared" si="30"/>
        <v>0.70027093735643686</v>
      </c>
      <c r="Y211" s="3">
        <f t="shared" si="30"/>
        <v>1.9196308865690985</v>
      </c>
      <c r="Z211" s="3">
        <f t="shared" si="30"/>
        <v>6.1437548464693986E-2</v>
      </c>
      <c r="AA211" s="2">
        <f t="shared" si="31"/>
        <v>39295</v>
      </c>
    </row>
    <row r="212" spans="1:27" x14ac:dyDescent="0.2">
      <c r="A212">
        <v>283</v>
      </c>
      <c r="B212" t="s">
        <v>15</v>
      </c>
      <c r="C212">
        <v>2007</v>
      </c>
      <c r="D212">
        <v>9</v>
      </c>
      <c r="E212">
        <v>328</v>
      </c>
      <c r="F212" s="4">
        <v>1244.8800000000001</v>
      </c>
      <c r="G212" s="4">
        <v>1462.83</v>
      </c>
      <c r="H212" s="4">
        <v>468.65</v>
      </c>
      <c r="I212">
        <v>7</v>
      </c>
      <c r="J212">
        <v>505</v>
      </c>
      <c r="K212">
        <v>20567</v>
      </c>
      <c r="L212" t="s">
        <v>18</v>
      </c>
      <c r="M212">
        <v>63144</v>
      </c>
      <c r="N212">
        <v>276.2</v>
      </c>
      <c r="O212" s="4">
        <v>29250.959999999999</v>
      </c>
      <c r="P212" t="s">
        <v>168</v>
      </c>
      <c r="Q212" s="4">
        <f t="shared" si="24"/>
        <v>4.4598475609756099</v>
      </c>
      <c r="R212" s="4">
        <f t="shared" si="25"/>
        <v>208.97571428571428</v>
      </c>
      <c r="S212" s="4">
        <f t="shared" si="26"/>
        <v>2.8966930693069304</v>
      </c>
      <c r="T212" s="4">
        <f t="shared" si="27"/>
        <v>3.1651938583524006</v>
      </c>
      <c r="U212" s="4">
        <f t="shared" si="28"/>
        <v>3.0951274897051912</v>
      </c>
      <c r="V212" s="3">
        <f t="shared" si="29"/>
        <v>0.84509804001425681</v>
      </c>
      <c r="W212" s="3">
        <f t="shared" si="29"/>
        <v>2.7032913781186614</v>
      </c>
      <c r="X212" s="3">
        <f t="shared" si="30"/>
        <v>0.64932001464072175</v>
      </c>
      <c r="Y212" s="3">
        <f t="shared" si="30"/>
        <v>2.3200958183381442</v>
      </c>
      <c r="Z212" s="3">
        <f t="shared" si="30"/>
        <v>0.46190248023373942</v>
      </c>
      <c r="AA212" s="2">
        <f t="shared" si="31"/>
        <v>39326</v>
      </c>
    </row>
    <row r="213" spans="1:27" x14ac:dyDescent="0.2">
      <c r="A213">
        <v>283</v>
      </c>
      <c r="B213" t="s">
        <v>15</v>
      </c>
      <c r="C213">
        <v>2007</v>
      </c>
      <c r="D213">
        <v>10</v>
      </c>
      <c r="E213">
        <v>710</v>
      </c>
      <c r="F213" s="4">
        <v>2732.5</v>
      </c>
      <c r="G213" s="4">
        <v>3210.76</v>
      </c>
      <c r="H213" s="4">
        <v>937.75</v>
      </c>
      <c r="I213">
        <v>7</v>
      </c>
      <c r="J213">
        <v>505</v>
      </c>
      <c r="K213">
        <v>20567</v>
      </c>
      <c r="L213" t="s">
        <v>18</v>
      </c>
      <c r="M213">
        <v>63144</v>
      </c>
      <c r="N213">
        <v>276.2</v>
      </c>
      <c r="O213" s="4">
        <v>29250.959999999999</v>
      </c>
      <c r="P213" t="s">
        <v>168</v>
      </c>
      <c r="Q213" s="4">
        <f t="shared" si="24"/>
        <v>4.5221971830985916</v>
      </c>
      <c r="R213" s="4">
        <f t="shared" si="25"/>
        <v>458.68</v>
      </c>
      <c r="S213" s="4">
        <f t="shared" si="26"/>
        <v>6.3579405940594063</v>
      </c>
      <c r="T213" s="4">
        <f t="shared" si="27"/>
        <v>3.5066078438501802</v>
      </c>
      <c r="U213" s="4">
        <f t="shared" si="28"/>
        <v>3.4365601706217404</v>
      </c>
      <c r="V213" s="3">
        <f t="shared" si="29"/>
        <v>0.84509804001425681</v>
      </c>
      <c r="W213" s="3">
        <f t="shared" si="29"/>
        <v>2.7032913781186614</v>
      </c>
      <c r="X213" s="3">
        <f t="shared" si="30"/>
        <v>0.65534949513110485</v>
      </c>
      <c r="Y213" s="3">
        <f t="shared" si="30"/>
        <v>2.6615098038359233</v>
      </c>
      <c r="Z213" s="3">
        <f t="shared" si="30"/>
        <v>0.80331646573151871</v>
      </c>
      <c r="AA213" s="2">
        <f t="shared" si="31"/>
        <v>39356</v>
      </c>
    </row>
    <row r="214" spans="1:27" x14ac:dyDescent="0.2">
      <c r="A214">
        <v>283</v>
      </c>
      <c r="B214" t="s">
        <v>15</v>
      </c>
      <c r="C214">
        <v>2007</v>
      </c>
      <c r="D214">
        <v>11</v>
      </c>
      <c r="E214">
        <v>274</v>
      </c>
      <c r="F214" s="4">
        <v>1027.8800000000001</v>
      </c>
      <c r="G214" s="4">
        <v>1207.9100000000001</v>
      </c>
      <c r="H214" s="4">
        <v>268.39999999999998</v>
      </c>
      <c r="I214">
        <v>7</v>
      </c>
      <c r="J214">
        <v>505</v>
      </c>
      <c r="K214">
        <v>20567</v>
      </c>
      <c r="L214" t="s">
        <v>18</v>
      </c>
      <c r="M214">
        <v>63144</v>
      </c>
      <c r="N214">
        <v>276.2</v>
      </c>
      <c r="O214" s="4">
        <v>29250.959999999999</v>
      </c>
      <c r="P214" t="s">
        <v>168</v>
      </c>
      <c r="Q214" s="4">
        <f t="shared" si="24"/>
        <v>4.408430656934307</v>
      </c>
      <c r="R214" s="4">
        <f t="shared" si="25"/>
        <v>172.55857142857144</v>
      </c>
      <c r="S214" s="4">
        <f t="shared" si="26"/>
        <v>2.39190099009901</v>
      </c>
      <c r="T214" s="4">
        <f t="shared" si="27"/>
        <v>3.0820345767027617</v>
      </c>
      <c r="U214" s="4">
        <f t="shared" si="28"/>
        <v>3.0119424158462063</v>
      </c>
      <c r="V214" s="3">
        <f t="shared" si="29"/>
        <v>0.84509804001425681</v>
      </c>
      <c r="W214" s="3">
        <f t="shared" si="29"/>
        <v>2.7032913781186614</v>
      </c>
      <c r="X214" s="3">
        <f t="shared" si="30"/>
        <v>0.64428401388237366</v>
      </c>
      <c r="Y214" s="3">
        <f t="shared" si="30"/>
        <v>2.2369365366885048</v>
      </c>
      <c r="Z214" s="3">
        <f t="shared" si="30"/>
        <v>0.37874319858410022</v>
      </c>
      <c r="AA214" s="2">
        <f t="shared" si="31"/>
        <v>39387</v>
      </c>
    </row>
    <row r="215" spans="1:27" x14ac:dyDescent="0.2">
      <c r="A215">
        <v>283</v>
      </c>
      <c r="B215" t="s">
        <v>15</v>
      </c>
      <c r="C215">
        <v>2007</v>
      </c>
      <c r="D215">
        <v>12</v>
      </c>
      <c r="E215">
        <v>145</v>
      </c>
      <c r="F215" s="4">
        <v>571.91</v>
      </c>
      <c r="G215" s="4">
        <v>671.98</v>
      </c>
      <c r="H215" s="4">
        <v>211.69</v>
      </c>
      <c r="I215">
        <v>7</v>
      </c>
      <c r="J215">
        <v>505</v>
      </c>
      <c r="K215">
        <v>20567</v>
      </c>
      <c r="L215" t="s">
        <v>18</v>
      </c>
      <c r="M215">
        <v>63144</v>
      </c>
      <c r="N215">
        <v>276.2</v>
      </c>
      <c r="O215" s="4">
        <v>29250.959999999999</v>
      </c>
      <c r="P215" t="s">
        <v>168</v>
      </c>
      <c r="Q215" s="4">
        <f t="shared" si="24"/>
        <v>4.6343448275862071</v>
      </c>
      <c r="R215" s="4">
        <f t="shared" si="25"/>
        <v>95.997142857142862</v>
      </c>
      <c r="S215" s="4">
        <f t="shared" si="26"/>
        <v>1.3306534653465347</v>
      </c>
      <c r="T215" s="4">
        <f t="shared" si="27"/>
        <v>2.8273563474304697</v>
      </c>
      <c r="U215" s="4">
        <f t="shared" si="28"/>
        <v>2.7573276903687565</v>
      </c>
      <c r="V215" s="3">
        <f t="shared" si="29"/>
        <v>0.84509804001425681</v>
      </c>
      <c r="W215" s="3">
        <f t="shared" si="29"/>
        <v>2.7032913781186614</v>
      </c>
      <c r="X215" s="3">
        <f t="shared" si="30"/>
        <v>0.66598834519549477</v>
      </c>
      <c r="Y215" s="3">
        <f t="shared" si="30"/>
        <v>1.9822583074162128</v>
      </c>
      <c r="Z215" s="3">
        <f t="shared" si="30"/>
        <v>0.12406496931180833</v>
      </c>
      <c r="AA215" s="2">
        <f t="shared" si="31"/>
        <v>39417</v>
      </c>
    </row>
    <row r="216" spans="1:27" x14ac:dyDescent="0.2">
      <c r="A216">
        <v>310</v>
      </c>
      <c r="B216" t="s">
        <v>15</v>
      </c>
      <c r="C216">
        <v>2007</v>
      </c>
      <c r="D216">
        <v>1</v>
      </c>
      <c r="E216">
        <v>474</v>
      </c>
      <c r="F216" s="4">
        <v>2020.07</v>
      </c>
      <c r="G216" s="4">
        <v>2373.5700000000002</v>
      </c>
      <c r="H216" s="4">
        <v>1136.1300000000001</v>
      </c>
      <c r="I216">
        <v>17</v>
      </c>
      <c r="J216">
        <v>1572</v>
      </c>
      <c r="K216">
        <v>118702</v>
      </c>
      <c r="L216" t="s">
        <v>18</v>
      </c>
      <c r="M216">
        <v>255675</v>
      </c>
      <c r="N216">
        <v>876.2</v>
      </c>
      <c r="O216" s="4">
        <v>186517.02</v>
      </c>
      <c r="P216" t="s">
        <v>167</v>
      </c>
      <c r="Q216" s="4">
        <f t="shared" si="24"/>
        <v>5.0075316455696202</v>
      </c>
      <c r="R216" s="4">
        <f t="shared" si="25"/>
        <v>139.62176470588236</v>
      </c>
      <c r="S216" s="4">
        <f t="shared" si="26"/>
        <v>1.5099045801526718</v>
      </c>
      <c r="T216" s="4">
        <f t="shared" si="27"/>
        <v>3.3754020442134056</v>
      </c>
      <c r="U216" s="4">
        <f t="shared" si="28"/>
        <v>3.3053664189946446</v>
      </c>
      <c r="V216" s="3">
        <f t="shared" si="29"/>
        <v>1.2304489213782739</v>
      </c>
      <c r="W216" s="3">
        <f t="shared" si="29"/>
        <v>3.1964525417033891</v>
      </c>
      <c r="X216" s="3">
        <f t="shared" si="30"/>
        <v>0.69962370253932049</v>
      </c>
      <c r="Y216" s="3">
        <f t="shared" si="30"/>
        <v>2.1449531228351315</v>
      </c>
      <c r="Z216" s="3">
        <f t="shared" si="30"/>
        <v>0.17894950251001646</v>
      </c>
      <c r="AA216" s="2">
        <f t="shared" si="31"/>
        <v>39083</v>
      </c>
    </row>
    <row r="217" spans="1:27" x14ac:dyDescent="0.2">
      <c r="A217">
        <v>310</v>
      </c>
      <c r="B217" t="s">
        <v>15</v>
      </c>
      <c r="C217">
        <v>2007</v>
      </c>
      <c r="D217">
        <v>2</v>
      </c>
      <c r="E217">
        <v>413</v>
      </c>
      <c r="F217" s="4">
        <v>1852.02</v>
      </c>
      <c r="G217" s="4">
        <v>2176.1999999999998</v>
      </c>
      <c r="H217" s="4">
        <v>970.55</v>
      </c>
      <c r="I217">
        <v>17</v>
      </c>
      <c r="J217">
        <v>1572</v>
      </c>
      <c r="K217">
        <v>118702</v>
      </c>
      <c r="L217" t="s">
        <v>18</v>
      </c>
      <c r="M217">
        <v>255675</v>
      </c>
      <c r="N217">
        <v>876.2</v>
      </c>
      <c r="O217" s="4">
        <v>186517.02</v>
      </c>
      <c r="P217" t="s">
        <v>167</v>
      </c>
      <c r="Q217" s="4">
        <f t="shared" si="24"/>
        <v>5.2692493946731229</v>
      </c>
      <c r="R217" s="4">
        <f t="shared" si="25"/>
        <v>128.01176470588234</v>
      </c>
      <c r="S217" s="4">
        <f t="shared" si="26"/>
        <v>1.3843511450381678</v>
      </c>
      <c r="T217" s="4">
        <f t="shared" si="27"/>
        <v>3.3376988059640778</v>
      </c>
      <c r="U217" s="4">
        <f t="shared" si="28"/>
        <v>3.2676456723257958</v>
      </c>
      <c r="V217" s="3">
        <f t="shared" si="29"/>
        <v>1.2304489213782739</v>
      </c>
      <c r="W217" s="3">
        <f t="shared" si="29"/>
        <v>3.1964525417033891</v>
      </c>
      <c r="X217" s="3">
        <f t="shared" si="30"/>
        <v>0.72174875430767693</v>
      </c>
      <c r="Y217" s="3">
        <f t="shared" si="30"/>
        <v>2.1072498845858041</v>
      </c>
      <c r="Z217" s="3">
        <f t="shared" si="30"/>
        <v>0.14124626426068881</v>
      </c>
      <c r="AA217" s="2">
        <f t="shared" si="31"/>
        <v>39114</v>
      </c>
    </row>
    <row r="218" spans="1:27" x14ac:dyDescent="0.2">
      <c r="A218">
        <v>310</v>
      </c>
      <c r="B218" t="s">
        <v>15</v>
      </c>
      <c r="C218">
        <v>2007</v>
      </c>
      <c r="D218">
        <v>3</v>
      </c>
      <c r="E218">
        <v>371</v>
      </c>
      <c r="F218" s="4">
        <v>1567.5</v>
      </c>
      <c r="G218" s="4">
        <v>1841.8</v>
      </c>
      <c r="H218" s="4">
        <v>858.14</v>
      </c>
      <c r="I218">
        <v>17</v>
      </c>
      <c r="J218">
        <v>1572</v>
      </c>
      <c r="K218">
        <v>118702</v>
      </c>
      <c r="L218" t="s">
        <v>18</v>
      </c>
      <c r="M218">
        <v>255675</v>
      </c>
      <c r="N218">
        <v>876.2</v>
      </c>
      <c r="O218" s="4">
        <v>186517.02</v>
      </c>
      <c r="P218" t="s">
        <v>167</v>
      </c>
      <c r="Q218" s="4">
        <f t="shared" si="24"/>
        <v>4.9644204851752018</v>
      </c>
      <c r="R218" s="4">
        <f t="shared" si="25"/>
        <v>108.34117647058824</v>
      </c>
      <c r="S218" s="4">
        <f t="shared" si="26"/>
        <v>1.1716284987277354</v>
      </c>
      <c r="T218" s="4">
        <f t="shared" si="27"/>
        <v>3.2652424686338004</v>
      </c>
      <c r="U218" s="4">
        <f t="shared" si="28"/>
        <v>3.1952075495027539</v>
      </c>
      <c r="V218" s="3">
        <f t="shared" si="29"/>
        <v>1.2304489213782739</v>
      </c>
      <c r="W218" s="3">
        <f t="shared" si="29"/>
        <v>3.1964525417033891</v>
      </c>
      <c r="X218" s="3">
        <f t="shared" si="30"/>
        <v>0.69586855901875455</v>
      </c>
      <c r="Y218" s="3">
        <f t="shared" si="30"/>
        <v>2.0347935472555263</v>
      </c>
      <c r="Z218" s="3">
        <f t="shared" si="30"/>
        <v>6.878992693041136E-2</v>
      </c>
      <c r="AA218" s="2">
        <f t="shared" si="31"/>
        <v>39142</v>
      </c>
    </row>
    <row r="219" spans="1:27" x14ac:dyDescent="0.2">
      <c r="A219">
        <v>331</v>
      </c>
      <c r="B219" t="s">
        <v>15</v>
      </c>
      <c r="C219">
        <v>2007</v>
      </c>
      <c r="D219">
        <v>1</v>
      </c>
      <c r="E219">
        <v>67</v>
      </c>
      <c r="F219" s="4">
        <v>298.63</v>
      </c>
      <c r="G219" s="4">
        <v>350.9</v>
      </c>
      <c r="H219" s="4">
        <v>180.77</v>
      </c>
      <c r="I219">
        <v>4</v>
      </c>
      <c r="J219">
        <v>283</v>
      </c>
      <c r="K219">
        <v>19455</v>
      </c>
      <c r="L219" t="s">
        <v>18</v>
      </c>
      <c r="M219">
        <v>21185</v>
      </c>
      <c r="N219">
        <v>184.2</v>
      </c>
      <c r="O219" s="4">
        <v>27083.47</v>
      </c>
      <c r="P219" t="s">
        <v>167</v>
      </c>
      <c r="Q219" s="4">
        <f t="shared" si="24"/>
        <v>5.2373134328358208</v>
      </c>
      <c r="R219" s="4">
        <f t="shared" si="25"/>
        <v>87.724999999999994</v>
      </c>
      <c r="S219" s="4">
        <f t="shared" si="26"/>
        <v>1.239929328621908</v>
      </c>
      <c r="T219" s="4">
        <f t="shared" si="27"/>
        <v>2.5451833682154064</v>
      </c>
      <c r="U219" s="4">
        <f t="shared" si="28"/>
        <v>2.4751334342664508</v>
      </c>
      <c r="V219" s="3">
        <f t="shared" si="29"/>
        <v>0.6020599913279624</v>
      </c>
      <c r="W219" s="3">
        <f t="shared" si="29"/>
        <v>2.4517864355242902</v>
      </c>
      <c r="X219" s="3">
        <f t="shared" si="30"/>
        <v>0.71910856551457969</v>
      </c>
      <c r="Y219" s="3">
        <f t="shared" si="30"/>
        <v>1.9431233768874439</v>
      </c>
      <c r="Z219" s="3">
        <f t="shared" si="30"/>
        <v>9.3396932691115875E-2</v>
      </c>
      <c r="AA219" s="2">
        <f t="shared" si="31"/>
        <v>39083</v>
      </c>
    </row>
    <row r="220" spans="1:27" x14ac:dyDescent="0.2">
      <c r="A220">
        <v>331</v>
      </c>
      <c r="B220" t="s">
        <v>15</v>
      </c>
      <c r="C220">
        <v>2007</v>
      </c>
      <c r="D220">
        <v>2</v>
      </c>
      <c r="E220">
        <v>39</v>
      </c>
      <c r="F220" s="4">
        <v>154.13</v>
      </c>
      <c r="G220" s="4">
        <v>181.11</v>
      </c>
      <c r="H220" s="4">
        <v>104.79</v>
      </c>
      <c r="I220">
        <v>4</v>
      </c>
      <c r="J220">
        <v>283</v>
      </c>
      <c r="K220">
        <v>19455</v>
      </c>
      <c r="L220" t="s">
        <v>18</v>
      </c>
      <c r="M220">
        <v>21185</v>
      </c>
      <c r="N220">
        <v>184.2</v>
      </c>
      <c r="O220" s="4">
        <v>27083.47</v>
      </c>
      <c r="P220" t="s">
        <v>167</v>
      </c>
      <c r="Q220" s="4">
        <f t="shared" si="24"/>
        <v>4.6438461538461544</v>
      </c>
      <c r="R220" s="4">
        <f t="shared" si="25"/>
        <v>45.277500000000003</v>
      </c>
      <c r="S220" s="4">
        <f t="shared" si="26"/>
        <v>0.63996466431095411</v>
      </c>
      <c r="T220" s="4">
        <f t="shared" si="27"/>
        <v>2.2579424305731353</v>
      </c>
      <c r="U220" s="4">
        <f t="shared" si="28"/>
        <v>2.1878871784095475</v>
      </c>
      <c r="V220" s="3">
        <f t="shared" si="29"/>
        <v>0.6020599913279624</v>
      </c>
      <c r="W220" s="3">
        <f t="shared" si="29"/>
        <v>2.4517864355242902</v>
      </c>
      <c r="X220" s="3">
        <f t="shared" si="30"/>
        <v>0.66687782354663627</v>
      </c>
      <c r="Y220" s="3">
        <f t="shared" si="30"/>
        <v>1.655882439245173</v>
      </c>
      <c r="Z220" s="3">
        <f t="shared" si="30"/>
        <v>-0.19384400495115481</v>
      </c>
      <c r="AA220" s="2">
        <f t="shared" si="31"/>
        <v>39114</v>
      </c>
    </row>
    <row r="221" spans="1:27" x14ac:dyDescent="0.2">
      <c r="A221">
        <v>331</v>
      </c>
      <c r="B221" t="s">
        <v>15</v>
      </c>
      <c r="C221">
        <v>2007</v>
      </c>
      <c r="D221">
        <v>3</v>
      </c>
      <c r="E221">
        <v>37</v>
      </c>
      <c r="F221" s="4">
        <v>195.3</v>
      </c>
      <c r="G221" s="4">
        <v>229.47</v>
      </c>
      <c r="H221" s="4">
        <v>108.7</v>
      </c>
      <c r="I221">
        <v>4</v>
      </c>
      <c r="J221">
        <v>283</v>
      </c>
      <c r="K221">
        <v>19455</v>
      </c>
      <c r="L221" t="s">
        <v>18</v>
      </c>
      <c r="M221">
        <v>21185</v>
      </c>
      <c r="N221">
        <v>184.2</v>
      </c>
      <c r="O221" s="4">
        <v>27083.47</v>
      </c>
      <c r="P221" t="s">
        <v>167</v>
      </c>
      <c r="Q221" s="4">
        <f t="shared" si="24"/>
        <v>6.2018918918918917</v>
      </c>
      <c r="R221" s="4">
        <f t="shared" si="25"/>
        <v>57.3675</v>
      </c>
      <c r="S221" s="4">
        <f t="shared" si="26"/>
        <v>0.81084805653710246</v>
      </c>
      <c r="T221" s="4">
        <f t="shared" si="27"/>
        <v>2.3607259156419551</v>
      </c>
      <c r="U221" s="4">
        <f t="shared" si="28"/>
        <v>2.2907022432878543</v>
      </c>
      <c r="V221" s="3">
        <f t="shared" si="29"/>
        <v>0.6020599913279624</v>
      </c>
      <c r="W221" s="3">
        <f t="shared" si="29"/>
        <v>2.4517864355242902</v>
      </c>
      <c r="X221" s="3">
        <f t="shared" si="30"/>
        <v>0.7925241915749599</v>
      </c>
      <c r="Y221" s="3">
        <f t="shared" si="30"/>
        <v>1.7586659243139926</v>
      </c>
      <c r="Z221" s="3">
        <f t="shared" si="30"/>
        <v>-9.106051988233535E-2</v>
      </c>
      <c r="AA221" s="2">
        <f t="shared" si="31"/>
        <v>39142</v>
      </c>
    </row>
    <row r="222" spans="1:27" x14ac:dyDescent="0.2">
      <c r="A222">
        <v>331</v>
      </c>
      <c r="B222" t="s">
        <v>15</v>
      </c>
      <c r="C222">
        <v>2007</v>
      </c>
      <c r="D222">
        <v>4</v>
      </c>
      <c r="E222">
        <v>77</v>
      </c>
      <c r="F222" s="4">
        <v>305.75</v>
      </c>
      <c r="G222" s="4">
        <v>359.3</v>
      </c>
      <c r="H222" s="4">
        <v>157.26</v>
      </c>
      <c r="I222">
        <v>4</v>
      </c>
      <c r="J222">
        <v>283</v>
      </c>
      <c r="K222">
        <v>19455</v>
      </c>
      <c r="L222" t="s">
        <v>18</v>
      </c>
      <c r="M222">
        <v>21185</v>
      </c>
      <c r="N222">
        <v>184.2</v>
      </c>
      <c r="O222" s="4">
        <v>27083.47</v>
      </c>
      <c r="P222" t="s">
        <v>167</v>
      </c>
      <c r="Q222" s="4">
        <f t="shared" si="24"/>
        <v>4.6662337662337663</v>
      </c>
      <c r="R222" s="4">
        <f t="shared" si="25"/>
        <v>89.825000000000003</v>
      </c>
      <c r="S222" s="4">
        <f t="shared" si="26"/>
        <v>1.2696113074204947</v>
      </c>
      <c r="T222" s="4">
        <f t="shared" si="27"/>
        <v>2.5554572172046495</v>
      </c>
      <c r="U222" s="4">
        <f t="shared" si="28"/>
        <v>2.485366465708323</v>
      </c>
      <c r="V222" s="3">
        <f t="shared" si="29"/>
        <v>0.6020599913279624</v>
      </c>
      <c r="W222" s="3">
        <f t="shared" si="29"/>
        <v>2.4517864355242902</v>
      </c>
      <c r="X222" s="3">
        <f t="shared" si="30"/>
        <v>0.66896649203216763</v>
      </c>
      <c r="Y222" s="3">
        <f t="shared" si="30"/>
        <v>1.9533972258766872</v>
      </c>
      <c r="Z222" s="3">
        <f t="shared" si="30"/>
        <v>0.10367078168035924</v>
      </c>
      <c r="AA222" s="2">
        <f t="shared" si="31"/>
        <v>39173</v>
      </c>
    </row>
    <row r="223" spans="1:27" x14ac:dyDescent="0.2">
      <c r="A223">
        <v>331</v>
      </c>
      <c r="B223" t="s">
        <v>15</v>
      </c>
      <c r="C223">
        <v>2007</v>
      </c>
      <c r="D223">
        <v>5</v>
      </c>
      <c r="E223">
        <v>107</v>
      </c>
      <c r="F223" s="4">
        <v>399.09</v>
      </c>
      <c r="G223" s="4">
        <v>468.94</v>
      </c>
      <c r="H223" s="4">
        <v>250.86</v>
      </c>
      <c r="I223">
        <v>4</v>
      </c>
      <c r="J223">
        <v>283</v>
      </c>
      <c r="K223">
        <v>19455</v>
      </c>
      <c r="L223" t="s">
        <v>18</v>
      </c>
      <c r="M223">
        <v>21185</v>
      </c>
      <c r="N223">
        <v>184.2</v>
      </c>
      <c r="O223" s="4">
        <v>27083.47</v>
      </c>
      <c r="P223" t="s">
        <v>167</v>
      </c>
      <c r="Q223" s="4">
        <f t="shared" si="24"/>
        <v>4.3826168224299069</v>
      </c>
      <c r="R223" s="4">
        <f t="shared" si="25"/>
        <v>117.235</v>
      </c>
      <c r="S223" s="4">
        <f t="shared" si="26"/>
        <v>1.6570318021201413</v>
      </c>
      <c r="T223" s="4">
        <f t="shared" si="27"/>
        <v>2.6711172790991808</v>
      </c>
      <c r="U223" s="4">
        <f t="shared" si="28"/>
        <v>2.6010708458014897</v>
      </c>
      <c r="V223" s="3">
        <f t="shared" si="29"/>
        <v>0.6020599913279624</v>
      </c>
      <c r="W223" s="3">
        <f t="shared" si="29"/>
        <v>2.4517864355242902</v>
      </c>
      <c r="X223" s="3">
        <f t="shared" si="30"/>
        <v>0.64173350141397123</v>
      </c>
      <c r="Y223" s="3">
        <f t="shared" si="30"/>
        <v>2.0690572877712183</v>
      </c>
      <c r="Z223" s="3">
        <f t="shared" si="30"/>
        <v>0.21933084357489066</v>
      </c>
      <c r="AA223" s="2">
        <f t="shared" si="31"/>
        <v>39203</v>
      </c>
    </row>
    <row r="224" spans="1:27" x14ac:dyDescent="0.2">
      <c r="A224">
        <v>331</v>
      </c>
      <c r="B224" t="s">
        <v>15</v>
      </c>
      <c r="C224">
        <v>2007</v>
      </c>
      <c r="D224">
        <v>6</v>
      </c>
      <c r="E224">
        <v>147</v>
      </c>
      <c r="F224" s="4">
        <v>571.99</v>
      </c>
      <c r="G224" s="4">
        <v>672.14</v>
      </c>
      <c r="H224" s="4">
        <v>316.08999999999997</v>
      </c>
      <c r="I224">
        <v>4</v>
      </c>
      <c r="J224">
        <v>283</v>
      </c>
      <c r="K224">
        <v>19455</v>
      </c>
      <c r="L224" t="s">
        <v>18</v>
      </c>
      <c r="M224">
        <v>21185</v>
      </c>
      <c r="N224">
        <v>184.2</v>
      </c>
      <c r="O224" s="4">
        <v>27083.47</v>
      </c>
      <c r="P224" t="s">
        <v>167</v>
      </c>
      <c r="Q224" s="4">
        <f t="shared" si="24"/>
        <v>4.5723809523809527</v>
      </c>
      <c r="R224" s="4">
        <f t="shared" si="25"/>
        <v>168.035</v>
      </c>
      <c r="S224" s="4">
        <f t="shared" si="26"/>
        <v>2.3750530035335689</v>
      </c>
      <c r="T224" s="4">
        <f t="shared" si="27"/>
        <v>2.8274597416474037</v>
      </c>
      <c r="U224" s="4">
        <f t="shared" si="28"/>
        <v>2.7573884361657823</v>
      </c>
      <c r="V224" s="3">
        <f t="shared" si="29"/>
        <v>0.6020599913279624</v>
      </c>
      <c r="W224" s="3">
        <f t="shared" si="29"/>
        <v>2.4517864355242902</v>
      </c>
      <c r="X224" s="3">
        <f t="shared" si="30"/>
        <v>0.66014240689922765</v>
      </c>
      <c r="Y224" s="3">
        <f t="shared" si="30"/>
        <v>2.2253997503194416</v>
      </c>
      <c r="Z224" s="3">
        <f t="shared" si="30"/>
        <v>0.3756733061231135</v>
      </c>
      <c r="AA224" s="2">
        <f t="shared" si="31"/>
        <v>39234</v>
      </c>
    </row>
    <row r="225" spans="1:27" x14ac:dyDescent="0.2">
      <c r="A225">
        <v>331</v>
      </c>
      <c r="B225" t="s">
        <v>15</v>
      </c>
      <c r="C225">
        <v>2007</v>
      </c>
      <c r="D225">
        <v>7</v>
      </c>
      <c r="E225">
        <v>76</v>
      </c>
      <c r="F225" s="4">
        <v>308.06</v>
      </c>
      <c r="G225" s="4">
        <v>361.99</v>
      </c>
      <c r="H225" s="4">
        <v>189.91</v>
      </c>
      <c r="I225">
        <v>4</v>
      </c>
      <c r="J225">
        <v>283</v>
      </c>
      <c r="K225">
        <v>19455</v>
      </c>
      <c r="L225" t="s">
        <v>18</v>
      </c>
      <c r="M225">
        <v>21185</v>
      </c>
      <c r="N225">
        <v>184.2</v>
      </c>
      <c r="O225" s="4">
        <v>27083.47</v>
      </c>
      <c r="P225" t="s">
        <v>167</v>
      </c>
      <c r="Q225" s="4">
        <f t="shared" si="24"/>
        <v>4.7630263157894737</v>
      </c>
      <c r="R225" s="4">
        <f t="shared" si="25"/>
        <v>90.497500000000002</v>
      </c>
      <c r="S225" s="4">
        <f t="shared" si="26"/>
        <v>1.2791166077738516</v>
      </c>
      <c r="T225" s="4">
        <f t="shared" si="27"/>
        <v>2.5586965732823215</v>
      </c>
      <c r="U225" s="4">
        <f t="shared" si="28"/>
        <v>2.4886353110821298</v>
      </c>
      <c r="V225" s="3">
        <f t="shared" si="29"/>
        <v>0.6020599913279624</v>
      </c>
      <c r="W225" s="3">
        <f t="shared" si="29"/>
        <v>2.4517864355242902</v>
      </c>
      <c r="X225" s="3">
        <f t="shared" si="30"/>
        <v>0.67788298100153022</v>
      </c>
      <c r="Y225" s="3">
        <f t="shared" si="30"/>
        <v>1.9566365819543592</v>
      </c>
      <c r="Z225" s="3">
        <f t="shared" si="30"/>
        <v>0.10691013775803138</v>
      </c>
      <c r="AA225" s="2">
        <f t="shared" si="31"/>
        <v>39264</v>
      </c>
    </row>
    <row r="226" spans="1:27" x14ac:dyDescent="0.2">
      <c r="A226">
        <v>331</v>
      </c>
      <c r="B226" t="s">
        <v>15</v>
      </c>
      <c r="C226">
        <v>2007</v>
      </c>
      <c r="D226">
        <v>8</v>
      </c>
      <c r="E226">
        <v>68</v>
      </c>
      <c r="F226" s="4">
        <v>266.83</v>
      </c>
      <c r="G226" s="4">
        <v>313.52</v>
      </c>
      <c r="H226" s="4">
        <v>140.27000000000001</v>
      </c>
      <c r="I226">
        <v>4</v>
      </c>
      <c r="J226">
        <v>283</v>
      </c>
      <c r="K226">
        <v>19455</v>
      </c>
      <c r="L226" t="s">
        <v>18</v>
      </c>
      <c r="M226">
        <v>21185</v>
      </c>
      <c r="N226">
        <v>184.2</v>
      </c>
      <c r="O226" s="4">
        <v>27083.47</v>
      </c>
      <c r="P226" t="s">
        <v>167</v>
      </c>
      <c r="Q226" s="4">
        <f t="shared" si="24"/>
        <v>4.6105882352941174</v>
      </c>
      <c r="R226" s="4">
        <f t="shared" si="25"/>
        <v>78.38</v>
      </c>
      <c r="S226" s="4">
        <f t="shared" si="26"/>
        <v>1.1078445229681979</v>
      </c>
      <c r="T226" s="4">
        <f t="shared" si="27"/>
        <v>2.4962652504700462</v>
      </c>
      <c r="U226" s="4">
        <f t="shared" si="28"/>
        <v>2.4262346562115513</v>
      </c>
      <c r="V226" s="3">
        <f t="shared" si="29"/>
        <v>0.6020599913279624</v>
      </c>
      <c r="W226" s="3">
        <f t="shared" si="29"/>
        <v>2.4517864355242902</v>
      </c>
      <c r="X226" s="3">
        <f t="shared" si="30"/>
        <v>0.66375633776380982</v>
      </c>
      <c r="Y226" s="3">
        <f t="shared" si="30"/>
        <v>1.8942052591420837</v>
      </c>
      <c r="Z226" s="3">
        <f t="shared" si="30"/>
        <v>4.4478814945755951E-2</v>
      </c>
      <c r="AA226" s="2">
        <f t="shared" si="31"/>
        <v>39295</v>
      </c>
    </row>
    <row r="227" spans="1:27" x14ac:dyDescent="0.2">
      <c r="A227">
        <v>331</v>
      </c>
      <c r="B227" t="s">
        <v>15</v>
      </c>
      <c r="C227">
        <v>2007</v>
      </c>
      <c r="D227">
        <v>9</v>
      </c>
      <c r="E227">
        <v>271</v>
      </c>
      <c r="F227" s="4">
        <v>1096.02</v>
      </c>
      <c r="G227" s="4">
        <v>1287.78</v>
      </c>
      <c r="H227" s="4">
        <v>547.32000000000005</v>
      </c>
      <c r="I227">
        <v>4</v>
      </c>
      <c r="J227">
        <v>283</v>
      </c>
      <c r="K227">
        <v>19455</v>
      </c>
      <c r="L227" t="s">
        <v>18</v>
      </c>
      <c r="M227">
        <v>21185</v>
      </c>
      <c r="N227">
        <v>184.2</v>
      </c>
      <c r="O227" s="4">
        <v>27083.47</v>
      </c>
      <c r="P227" t="s">
        <v>167</v>
      </c>
      <c r="Q227" s="4">
        <f t="shared" si="24"/>
        <v>4.7519557195571958</v>
      </c>
      <c r="R227" s="4">
        <f t="shared" si="25"/>
        <v>321.94499999999999</v>
      </c>
      <c r="S227" s="4">
        <f t="shared" si="26"/>
        <v>4.5504593639575974</v>
      </c>
      <c r="T227" s="4">
        <f t="shared" si="27"/>
        <v>3.1098416759532741</v>
      </c>
      <c r="U227" s="4">
        <f t="shared" si="28"/>
        <v>3.0398184791578284</v>
      </c>
      <c r="V227" s="3">
        <f t="shared" si="29"/>
        <v>0.6020599913279624</v>
      </c>
      <c r="W227" s="3">
        <f t="shared" si="29"/>
        <v>2.4517864355242902</v>
      </c>
      <c r="X227" s="3">
        <f t="shared" si="30"/>
        <v>0.67687238507886838</v>
      </c>
      <c r="Y227" s="3">
        <f t="shared" si="30"/>
        <v>2.5077816846253116</v>
      </c>
      <c r="Z227" s="3">
        <f t="shared" si="30"/>
        <v>0.65805524042898378</v>
      </c>
      <c r="AA227" s="2">
        <f t="shared" si="31"/>
        <v>39326</v>
      </c>
    </row>
    <row r="228" spans="1:27" x14ac:dyDescent="0.2">
      <c r="A228">
        <v>331</v>
      </c>
      <c r="B228" t="s">
        <v>15</v>
      </c>
      <c r="C228">
        <v>2007</v>
      </c>
      <c r="D228">
        <v>10</v>
      </c>
      <c r="E228">
        <v>525</v>
      </c>
      <c r="F228" s="4">
        <v>2073.15</v>
      </c>
      <c r="G228" s="4">
        <v>2436.06</v>
      </c>
      <c r="H228" s="4">
        <v>1035.58</v>
      </c>
      <c r="I228">
        <v>4</v>
      </c>
      <c r="J228">
        <v>283</v>
      </c>
      <c r="K228">
        <v>19455</v>
      </c>
      <c r="L228" t="s">
        <v>18</v>
      </c>
      <c r="M228">
        <v>21185</v>
      </c>
      <c r="N228">
        <v>184.2</v>
      </c>
      <c r="O228" s="4">
        <v>27083.47</v>
      </c>
      <c r="P228" t="s">
        <v>167</v>
      </c>
      <c r="Q228" s="4">
        <f t="shared" si="24"/>
        <v>4.6401142857142856</v>
      </c>
      <c r="R228" s="4">
        <f t="shared" si="25"/>
        <v>609.01499999999999</v>
      </c>
      <c r="S228" s="4">
        <f t="shared" si="26"/>
        <v>8.6079858657243822</v>
      </c>
      <c r="T228" s="4">
        <f t="shared" si="27"/>
        <v>3.3866879807375256</v>
      </c>
      <c r="U228" s="4">
        <f t="shared" si="28"/>
        <v>3.3166307260280234</v>
      </c>
      <c r="V228" s="3">
        <f t="shared" si="29"/>
        <v>0.6020599913279624</v>
      </c>
      <c r="W228" s="3">
        <f t="shared" si="29"/>
        <v>2.4517864355242902</v>
      </c>
      <c r="X228" s="3">
        <f t="shared" si="30"/>
        <v>0.66652867733156895</v>
      </c>
      <c r="Y228" s="3">
        <f t="shared" si="30"/>
        <v>2.7846279894095636</v>
      </c>
      <c r="Z228" s="3">
        <f t="shared" si="30"/>
        <v>0.93490154521323565</v>
      </c>
      <c r="AA228" s="2">
        <f t="shared" si="31"/>
        <v>39356</v>
      </c>
    </row>
    <row r="229" spans="1:27" x14ac:dyDescent="0.2">
      <c r="A229">
        <v>331</v>
      </c>
      <c r="B229" t="s">
        <v>15</v>
      </c>
      <c r="C229">
        <v>2007</v>
      </c>
      <c r="D229">
        <v>11</v>
      </c>
      <c r="E229">
        <v>246</v>
      </c>
      <c r="F229" s="4">
        <v>909.78</v>
      </c>
      <c r="G229" s="4">
        <v>1068.94</v>
      </c>
      <c r="H229" s="4">
        <v>522.67999999999995</v>
      </c>
      <c r="I229">
        <v>4</v>
      </c>
      <c r="J229">
        <v>283</v>
      </c>
      <c r="K229">
        <v>19455</v>
      </c>
      <c r="L229" t="s">
        <v>18</v>
      </c>
      <c r="M229">
        <v>21185</v>
      </c>
      <c r="N229">
        <v>184.2</v>
      </c>
      <c r="O229" s="4">
        <v>27083.47</v>
      </c>
      <c r="P229" t="s">
        <v>167</v>
      </c>
      <c r="Q229" s="4">
        <f t="shared" si="24"/>
        <v>4.3452845528455288</v>
      </c>
      <c r="R229" s="4">
        <f t="shared" si="25"/>
        <v>267.23500000000001</v>
      </c>
      <c r="S229" s="4">
        <f t="shared" si="26"/>
        <v>3.7771731448763255</v>
      </c>
      <c r="T229" s="4">
        <f t="shared" si="27"/>
        <v>3.028953328782011</v>
      </c>
      <c r="U229" s="4">
        <f t="shared" si="28"/>
        <v>2.9589363853570823</v>
      </c>
      <c r="V229" s="3">
        <f t="shared" si="29"/>
        <v>0.6020599913279624</v>
      </c>
      <c r="W229" s="3">
        <f t="shared" si="29"/>
        <v>2.4517864355242902</v>
      </c>
      <c r="X229" s="3">
        <f t="shared" si="30"/>
        <v>0.63801822167863198</v>
      </c>
      <c r="Y229" s="3">
        <f t="shared" si="30"/>
        <v>2.4268933374540489</v>
      </c>
      <c r="Z229" s="3">
        <f t="shared" si="30"/>
        <v>0.57716689325772086</v>
      </c>
      <c r="AA229" s="2">
        <f t="shared" si="31"/>
        <v>39387</v>
      </c>
    </row>
    <row r="230" spans="1:27" x14ac:dyDescent="0.2">
      <c r="A230">
        <v>331</v>
      </c>
      <c r="B230" t="s">
        <v>15</v>
      </c>
      <c r="C230">
        <v>2007</v>
      </c>
      <c r="D230">
        <v>12</v>
      </c>
      <c r="E230">
        <v>146</v>
      </c>
      <c r="F230" s="4">
        <v>546.05999999999995</v>
      </c>
      <c r="G230" s="4">
        <v>641.64</v>
      </c>
      <c r="H230" s="4">
        <v>216.91</v>
      </c>
      <c r="I230">
        <v>4</v>
      </c>
      <c r="J230">
        <v>283</v>
      </c>
      <c r="K230">
        <v>19455</v>
      </c>
      <c r="L230" t="s">
        <v>18</v>
      </c>
      <c r="M230">
        <v>21185</v>
      </c>
      <c r="N230">
        <v>184.2</v>
      </c>
      <c r="O230" s="4">
        <v>27083.47</v>
      </c>
      <c r="P230" t="s">
        <v>167</v>
      </c>
      <c r="Q230" s="4">
        <f t="shared" si="24"/>
        <v>4.3947945205479453</v>
      </c>
      <c r="R230" s="4">
        <f t="shared" si="25"/>
        <v>160.41</v>
      </c>
      <c r="S230" s="4">
        <f t="shared" si="26"/>
        <v>2.267279151943463</v>
      </c>
      <c r="T230" s="4">
        <f t="shared" si="27"/>
        <v>2.8072914301479654</v>
      </c>
      <c r="U230" s="4">
        <f t="shared" si="28"/>
        <v>2.7372403647510359</v>
      </c>
      <c r="V230" s="3">
        <f t="shared" si="29"/>
        <v>0.6020599913279624</v>
      </c>
      <c r="W230" s="3">
        <f t="shared" si="29"/>
        <v>2.4517864355242902</v>
      </c>
      <c r="X230" s="3">
        <f t="shared" si="30"/>
        <v>0.6429385743635283</v>
      </c>
      <c r="Y230" s="3">
        <f t="shared" si="30"/>
        <v>2.2052314388200029</v>
      </c>
      <c r="Z230" s="3">
        <f t="shared" si="30"/>
        <v>0.35550499462367524</v>
      </c>
      <c r="AA230" s="2">
        <f t="shared" si="31"/>
        <v>39417</v>
      </c>
    </row>
    <row r="231" spans="1:27" x14ac:dyDescent="0.2">
      <c r="A231">
        <v>335</v>
      </c>
      <c r="B231" t="s">
        <v>15</v>
      </c>
      <c r="C231">
        <v>2007</v>
      </c>
      <c r="D231">
        <v>1</v>
      </c>
      <c r="E231">
        <v>572</v>
      </c>
      <c r="F231" s="4">
        <v>2520.12</v>
      </c>
      <c r="G231" s="4">
        <v>2961.24</v>
      </c>
      <c r="H231" s="4">
        <v>1031.97</v>
      </c>
      <c r="I231">
        <v>17</v>
      </c>
      <c r="J231">
        <v>1170</v>
      </c>
      <c r="K231">
        <v>68854</v>
      </c>
      <c r="L231" t="s">
        <v>18</v>
      </c>
      <c r="M231">
        <v>250736</v>
      </c>
      <c r="N231">
        <v>637.20000000000005</v>
      </c>
      <c r="O231" s="4">
        <v>138758.35</v>
      </c>
      <c r="P231" t="s">
        <v>167</v>
      </c>
      <c r="Q231" s="4">
        <f t="shared" si="24"/>
        <v>5.1769930069930066</v>
      </c>
      <c r="R231" s="4">
        <f t="shared" si="25"/>
        <v>174.19058823529411</v>
      </c>
      <c r="S231" s="4">
        <f t="shared" si="26"/>
        <v>2.5309743589743587</v>
      </c>
      <c r="T231" s="4">
        <f t="shared" si="27"/>
        <v>3.4714736071365953</v>
      </c>
      <c r="U231" s="4">
        <f t="shared" si="28"/>
        <v>3.4014212209787766</v>
      </c>
      <c r="V231" s="3">
        <f t="shared" si="29"/>
        <v>1.2304489213782739</v>
      </c>
      <c r="W231" s="3">
        <f t="shared" si="29"/>
        <v>3.0681858617461617</v>
      </c>
      <c r="X231" s="3">
        <f t="shared" si="30"/>
        <v>0.71407757834357122</v>
      </c>
      <c r="Y231" s="3">
        <f t="shared" si="30"/>
        <v>2.2410246857583216</v>
      </c>
      <c r="Z231" s="3">
        <f t="shared" si="30"/>
        <v>0.40328774539043372</v>
      </c>
      <c r="AA231" s="2">
        <f t="shared" si="31"/>
        <v>39083</v>
      </c>
    </row>
    <row r="232" spans="1:27" x14ac:dyDescent="0.2">
      <c r="A232">
        <v>335</v>
      </c>
      <c r="B232" t="s">
        <v>15</v>
      </c>
      <c r="C232">
        <v>2007</v>
      </c>
      <c r="D232">
        <v>2</v>
      </c>
      <c r="E232">
        <v>407</v>
      </c>
      <c r="F232" s="4">
        <v>1853</v>
      </c>
      <c r="G232" s="4">
        <v>2177.34</v>
      </c>
      <c r="H232" s="4">
        <v>742.21</v>
      </c>
      <c r="I232">
        <v>17</v>
      </c>
      <c r="J232">
        <v>1170</v>
      </c>
      <c r="K232">
        <v>68854</v>
      </c>
      <c r="L232" t="s">
        <v>18</v>
      </c>
      <c r="M232">
        <v>250736</v>
      </c>
      <c r="N232">
        <v>637.20000000000005</v>
      </c>
      <c r="O232" s="4">
        <v>138758.35</v>
      </c>
      <c r="P232" t="s">
        <v>167</v>
      </c>
      <c r="Q232" s="4">
        <f t="shared" si="24"/>
        <v>5.3497297297297299</v>
      </c>
      <c r="R232" s="4">
        <f t="shared" si="25"/>
        <v>128.07882352941178</v>
      </c>
      <c r="S232" s="4">
        <f t="shared" si="26"/>
        <v>1.860974358974359</v>
      </c>
      <c r="T232" s="4">
        <f t="shared" si="27"/>
        <v>3.3379262510872127</v>
      </c>
      <c r="U232" s="4">
        <f t="shared" si="28"/>
        <v>3.2678754193188975</v>
      </c>
      <c r="V232" s="3">
        <f t="shared" si="29"/>
        <v>1.2304489213782739</v>
      </c>
      <c r="W232" s="3">
        <f t="shared" si="29"/>
        <v>3.0681858617461617</v>
      </c>
      <c r="X232" s="3">
        <f t="shared" si="30"/>
        <v>0.72833184186199251</v>
      </c>
      <c r="Y232" s="3">
        <f t="shared" si="30"/>
        <v>2.1074773297089386</v>
      </c>
      <c r="Z232" s="3">
        <f t="shared" si="30"/>
        <v>0.26974038934105093</v>
      </c>
      <c r="AA232" s="2">
        <f t="shared" si="31"/>
        <v>39114</v>
      </c>
    </row>
    <row r="233" spans="1:27" x14ac:dyDescent="0.2">
      <c r="A233">
        <v>335</v>
      </c>
      <c r="B233" t="s">
        <v>15</v>
      </c>
      <c r="C233">
        <v>2007</v>
      </c>
      <c r="D233">
        <v>3</v>
      </c>
      <c r="E233">
        <v>358</v>
      </c>
      <c r="F233" s="4">
        <v>1548.25</v>
      </c>
      <c r="G233" s="4">
        <v>1819.28</v>
      </c>
      <c r="H233" s="4">
        <v>596.64</v>
      </c>
      <c r="I233">
        <v>17</v>
      </c>
      <c r="J233">
        <v>1170</v>
      </c>
      <c r="K233">
        <v>68854</v>
      </c>
      <c r="L233" t="s">
        <v>18</v>
      </c>
      <c r="M233">
        <v>250736</v>
      </c>
      <c r="N233">
        <v>637.20000000000005</v>
      </c>
      <c r="O233" s="4">
        <v>138758.35</v>
      </c>
      <c r="P233" t="s">
        <v>167</v>
      </c>
      <c r="Q233" s="4">
        <f t="shared" si="24"/>
        <v>5.081787709497207</v>
      </c>
      <c r="R233" s="4">
        <f t="shared" si="25"/>
        <v>107.01647058823529</v>
      </c>
      <c r="S233" s="4">
        <f t="shared" si="26"/>
        <v>1.5549401709401709</v>
      </c>
      <c r="T233" s="4">
        <f t="shared" si="27"/>
        <v>3.2598995451859221</v>
      </c>
      <c r="U233" s="4">
        <f t="shared" si="28"/>
        <v>3.1898410886816091</v>
      </c>
      <c r="V233" s="3">
        <f t="shared" si="29"/>
        <v>1.2304489213782739</v>
      </c>
      <c r="W233" s="3">
        <f t="shared" si="29"/>
        <v>3.0681858617461617</v>
      </c>
      <c r="X233" s="3">
        <f t="shared" si="30"/>
        <v>0.70601651854204783</v>
      </c>
      <c r="Y233" s="3">
        <f t="shared" si="30"/>
        <v>2.0294506238076484</v>
      </c>
      <c r="Z233" s="3">
        <f t="shared" si="30"/>
        <v>0.19171368343976053</v>
      </c>
      <c r="AA233" s="2">
        <f t="shared" si="31"/>
        <v>39142</v>
      </c>
    </row>
    <row r="234" spans="1:27" x14ac:dyDescent="0.2">
      <c r="A234">
        <v>335</v>
      </c>
      <c r="B234" t="s">
        <v>15</v>
      </c>
      <c r="C234">
        <v>2007</v>
      </c>
      <c r="D234">
        <v>4</v>
      </c>
      <c r="E234">
        <v>580</v>
      </c>
      <c r="F234" s="4">
        <v>2528.15</v>
      </c>
      <c r="G234" s="4">
        <v>2970.85</v>
      </c>
      <c r="H234" s="4">
        <v>1111.68</v>
      </c>
      <c r="I234">
        <v>17</v>
      </c>
      <c r="J234">
        <v>1170</v>
      </c>
      <c r="K234">
        <v>68854</v>
      </c>
      <c r="L234" t="s">
        <v>18</v>
      </c>
      <c r="M234">
        <v>250736</v>
      </c>
      <c r="N234">
        <v>637.20000000000005</v>
      </c>
      <c r="O234" s="4">
        <v>138758.35</v>
      </c>
      <c r="P234" t="s">
        <v>167</v>
      </c>
      <c r="Q234" s="4">
        <f t="shared" si="24"/>
        <v>5.1221551724137928</v>
      </c>
      <c r="R234" s="4">
        <f t="shared" si="25"/>
        <v>174.75588235294117</v>
      </c>
      <c r="S234" s="4">
        <f t="shared" si="26"/>
        <v>2.539188034188034</v>
      </c>
      <c r="T234" s="4">
        <f t="shared" si="27"/>
        <v>3.4728807245681064</v>
      </c>
      <c r="U234" s="4">
        <f t="shared" si="28"/>
        <v>3.4028028379013611</v>
      </c>
      <c r="V234" s="3">
        <f t="shared" si="29"/>
        <v>1.2304489213782739</v>
      </c>
      <c r="W234" s="3">
        <f t="shared" si="29"/>
        <v>3.0681858617461617</v>
      </c>
      <c r="X234" s="3">
        <f t="shared" si="30"/>
        <v>0.70945273100516903</v>
      </c>
      <c r="Y234" s="3">
        <f t="shared" si="30"/>
        <v>2.2424318031898323</v>
      </c>
      <c r="Z234" s="3">
        <f t="shared" si="30"/>
        <v>0.40469486282194467</v>
      </c>
      <c r="AA234" s="2">
        <f t="shared" si="31"/>
        <v>39173</v>
      </c>
    </row>
    <row r="235" spans="1:27" x14ac:dyDescent="0.2">
      <c r="A235">
        <v>361</v>
      </c>
      <c r="B235" t="s">
        <v>15</v>
      </c>
      <c r="C235">
        <v>2007</v>
      </c>
      <c r="D235">
        <v>5</v>
      </c>
      <c r="E235">
        <v>80</v>
      </c>
      <c r="F235" s="4">
        <v>344.34</v>
      </c>
      <c r="G235" s="4">
        <v>404.61</v>
      </c>
      <c r="H235" s="4">
        <v>157.07</v>
      </c>
      <c r="I235">
        <v>4</v>
      </c>
      <c r="J235">
        <v>289</v>
      </c>
      <c r="K235">
        <v>11265</v>
      </c>
      <c r="L235" t="s">
        <v>18</v>
      </c>
      <c r="M235">
        <v>22939</v>
      </c>
      <c r="N235">
        <v>164.2</v>
      </c>
      <c r="O235" s="4">
        <v>15210.53</v>
      </c>
      <c r="P235" t="s">
        <v>168</v>
      </c>
      <c r="Q235" s="4">
        <f t="shared" si="24"/>
        <v>5.0576249999999998</v>
      </c>
      <c r="R235" s="4">
        <f t="shared" si="25"/>
        <v>101.1525</v>
      </c>
      <c r="S235" s="4">
        <f t="shared" si="26"/>
        <v>1.4000346020761245</v>
      </c>
      <c r="T235" s="4">
        <f t="shared" si="27"/>
        <v>2.6070366122240847</v>
      </c>
      <c r="U235" s="4">
        <f t="shared" si="28"/>
        <v>2.5369874751306019</v>
      </c>
      <c r="V235" s="3">
        <f t="shared" si="29"/>
        <v>0.6020599913279624</v>
      </c>
      <c r="W235" s="3">
        <f t="shared" si="29"/>
        <v>2.4608978427565478</v>
      </c>
      <c r="X235" s="3">
        <f t="shared" si="30"/>
        <v>0.70394662523214113</v>
      </c>
      <c r="Y235" s="3">
        <f t="shared" si="30"/>
        <v>2.0049766208961222</v>
      </c>
      <c r="Z235" s="3">
        <f t="shared" si="30"/>
        <v>0.14613876946753684</v>
      </c>
      <c r="AA235" s="2">
        <f t="shared" si="31"/>
        <v>39203</v>
      </c>
    </row>
    <row r="236" spans="1:27" x14ac:dyDescent="0.2">
      <c r="A236">
        <v>361</v>
      </c>
      <c r="B236" t="s">
        <v>15</v>
      </c>
      <c r="C236">
        <v>2007</v>
      </c>
      <c r="D236">
        <v>6</v>
      </c>
      <c r="E236">
        <v>109</v>
      </c>
      <c r="F236" s="4">
        <v>497.55</v>
      </c>
      <c r="G236" s="4">
        <v>584.65</v>
      </c>
      <c r="H236" s="4">
        <v>198.45</v>
      </c>
      <c r="I236">
        <v>4</v>
      </c>
      <c r="J236">
        <v>289</v>
      </c>
      <c r="K236">
        <v>11265</v>
      </c>
      <c r="L236" t="s">
        <v>18</v>
      </c>
      <c r="M236">
        <v>22939</v>
      </c>
      <c r="N236">
        <v>164.2</v>
      </c>
      <c r="O236" s="4">
        <v>15210.53</v>
      </c>
      <c r="P236" t="s">
        <v>168</v>
      </c>
      <c r="Q236" s="4">
        <f t="shared" si="24"/>
        <v>5.3637614678899084</v>
      </c>
      <c r="R236" s="4">
        <f t="shared" si="25"/>
        <v>146.16249999999999</v>
      </c>
      <c r="S236" s="4">
        <f t="shared" si="26"/>
        <v>2.0230103806228374</v>
      </c>
      <c r="T236" s="4">
        <f t="shared" si="27"/>
        <v>2.7668959540175404</v>
      </c>
      <c r="U236" s="4">
        <f t="shared" si="28"/>
        <v>2.6968367305751637</v>
      </c>
      <c r="V236" s="3">
        <f t="shared" si="29"/>
        <v>0.6020599913279624</v>
      </c>
      <c r="W236" s="3">
        <f t="shared" si="29"/>
        <v>2.4608978427565478</v>
      </c>
      <c r="X236" s="3">
        <f t="shared" si="30"/>
        <v>0.72946945607691693</v>
      </c>
      <c r="Y236" s="3">
        <f t="shared" si="30"/>
        <v>2.1648359626895783</v>
      </c>
      <c r="Z236" s="3">
        <f t="shared" si="30"/>
        <v>0.30599811126099274</v>
      </c>
      <c r="AA236" s="2">
        <f t="shared" si="31"/>
        <v>39234</v>
      </c>
    </row>
    <row r="237" spans="1:27" x14ac:dyDescent="0.2">
      <c r="A237">
        <v>361</v>
      </c>
      <c r="B237" t="s">
        <v>15</v>
      </c>
      <c r="C237">
        <v>2007</v>
      </c>
      <c r="D237">
        <v>7</v>
      </c>
      <c r="E237">
        <v>37</v>
      </c>
      <c r="F237" s="4">
        <v>130.96</v>
      </c>
      <c r="G237" s="4">
        <v>153.88</v>
      </c>
      <c r="H237" s="4">
        <v>77.28</v>
      </c>
      <c r="I237">
        <v>4</v>
      </c>
      <c r="J237">
        <v>289</v>
      </c>
      <c r="K237">
        <v>11265</v>
      </c>
      <c r="L237" t="s">
        <v>18</v>
      </c>
      <c r="M237">
        <v>22939</v>
      </c>
      <c r="N237">
        <v>164.2</v>
      </c>
      <c r="O237" s="4">
        <v>15210.53</v>
      </c>
      <c r="P237" t="s">
        <v>168</v>
      </c>
      <c r="Q237" s="4">
        <f t="shared" si="24"/>
        <v>4.1589189189189186</v>
      </c>
      <c r="R237" s="4">
        <f t="shared" si="25"/>
        <v>38.47</v>
      </c>
      <c r="S237" s="4">
        <f t="shared" si="26"/>
        <v>0.53245674740484428</v>
      </c>
      <c r="T237" s="4">
        <f t="shared" si="27"/>
        <v>2.187182177634778</v>
      </c>
      <c r="U237" s="4">
        <f t="shared" si="28"/>
        <v>2.1171386664038851</v>
      </c>
      <c r="V237" s="3">
        <f t="shared" si="29"/>
        <v>0.6020599913279624</v>
      </c>
      <c r="W237" s="3">
        <f t="shared" si="29"/>
        <v>2.4608978427565478</v>
      </c>
      <c r="X237" s="3">
        <f t="shared" si="30"/>
        <v>0.61898045356778286</v>
      </c>
      <c r="Y237" s="3">
        <f t="shared" si="30"/>
        <v>1.5851221863068155</v>
      </c>
      <c r="Z237" s="3">
        <f t="shared" si="30"/>
        <v>-0.27371566512176998</v>
      </c>
      <c r="AA237" s="2">
        <f t="shared" si="31"/>
        <v>39264</v>
      </c>
    </row>
    <row r="238" spans="1:27" x14ac:dyDescent="0.2">
      <c r="A238">
        <v>361</v>
      </c>
      <c r="B238" t="s">
        <v>15</v>
      </c>
      <c r="C238">
        <v>2007</v>
      </c>
      <c r="D238">
        <v>8</v>
      </c>
      <c r="E238">
        <v>45</v>
      </c>
      <c r="F238" s="4">
        <v>188.54</v>
      </c>
      <c r="G238" s="4">
        <v>221.58</v>
      </c>
      <c r="H238" s="4">
        <v>57.38</v>
      </c>
      <c r="I238">
        <v>4</v>
      </c>
      <c r="J238">
        <v>289</v>
      </c>
      <c r="K238">
        <v>11265</v>
      </c>
      <c r="L238" t="s">
        <v>18</v>
      </c>
      <c r="M238">
        <v>22939</v>
      </c>
      <c r="N238">
        <v>164.2</v>
      </c>
      <c r="O238" s="4">
        <v>15210.53</v>
      </c>
      <c r="P238" t="s">
        <v>168</v>
      </c>
      <c r="Q238" s="4">
        <f t="shared" si="24"/>
        <v>4.9240000000000004</v>
      </c>
      <c r="R238" s="4">
        <f t="shared" si="25"/>
        <v>55.395000000000003</v>
      </c>
      <c r="S238" s="4">
        <f t="shared" si="26"/>
        <v>0.76671280276816611</v>
      </c>
      <c r="T238" s="4">
        <f t="shared" si="27"/>
        <v>2.3455305580346222</v>
      </c>
      <c r="U238" s="4">
        <f t="shared" si="28"/>
        <v>2.2754035027454043</v>
      </c>
      <c r="V238" s="3">
        <f t="shared" si="29"/>
        <v>0.6020599913279624</v>
      </c>
      <c r="W238" s="3">
        <f t="shared" si="29"/>
        <v>2.4608978427565478</v>
      </c>
      <c r="X238" s="3">
        <f t="shared" si="30"/>
        <v>0.69231804425927879</v>
      </c>
      <c r="Y238" s="3">
        <f t="shared" si="30"/>
        <v>1.7434705667066601</v>
      </c>
      <c r="Z238" s="3">
        <f t="shared" si="30"/>
        <v>-0.11536728472192546</v>
      </c>
      <c r="AA238" s="2">
        <f t="shared" si="31"/>
        <v>39295</v>
      </c>
    </row>
    <row r="239" spans="1:27" x14ac:dyDescent="0.2">
      <c r="A239">
        <v>361</v>
      </c>
      <c r="B239" t="s">
        <v>15</v>
      </c>
      <c r="C239">
        <v>2007</v>
      </c>
      <c r="D239">
        <v>9</v>
      </c>
      <c r="E239">
        <v>115</v>
      </c>
      <c r="F239" s="4">
        <v>481.95</v>
      </c>
      <c r="G239" s="4">
        <v>566.29999999999995</v>
      </c>
      <c r="H239" s="4">
        <v>206.31</v>
      </c>
      <c r="I239">
        <v>4</v>
      </c>
      <c r="J239">
        <v>289</v>
      </c>
      <c r="K239">
        <v>11265</v>
      </c>
      <c r="L239" t="s">
        <v>18</v>
      </c>
      <c r="M239">
        <v>22939</v>
      </c>
      <c r="N239">
        <v>164.2</v>
      </c>
      <c r="O239" s="4">
        <v>15210.53</v>
      </c>
      <c r="P239" t="s">
        <v>168</v>
      </c>
      <c r="Q239" s="4">
        <f t="shared" si="24"/>
        <v>4.9243478260869562</v>
      </c>
      <c r="R239" s="4">
        <f t="shared" si="25"/>
        <v>141.57499999999999</v>
      </c>
      <c r="S239" s="4">
        <f t="shared" si="26"/>
        <v>1.959515570934256</v>
      </c>
      <c r="T239" s="4">
        <f t="shared" si="27"/>
        <v>2.7530465616265292</v>
      </c>
      <c r="U239" s="4">
        <f t="shared" si="28"/>
        <v>2.6830019846071993</v>
      </c>
      <c r="V239" s="3">
        <f t="shared" si="29"/>
        <v>0.6020599913279624</v>
      </c>
      <c r="W239" s="3">
        <f t="shared" si="29"/>
        <v>2.4608978427565478</v>
      </c>
      <c r="X239" s="3">
        <f t="shared" si="30"/>
        <v>0.69234872127291747</v>
      </c>
      <c r="Y239" s="3">
        <f t="shared" si="30"/>
        <v>2.1509865702985667</v>
      </c>
      <c r="Z239" s="3">
        <f t="shared" si="30"/>
        <v>0.29214871886998128</v>
      </c>
      <c r="AA239" s="2">
        <f t="shared" si="31"/>
        <v>39326</v>
      </c>
    </row>
    <row r="240" spans="1:27" x14ac:dyDescent="0.2">
      <c r="A240">
        <v>361</v>
      </c>
      <c r="B240" t="s">
        <v>15</v>
      </c>
      <c r="C240">
        <v>2007</v>
      </c>
      <c r="D240">
        <v>10</v>
      </c>
      <c r="E240">
        <v>419</v>
      </c>
      <c r="F240" s="4">
        <v>1675</v>
      </c>
      <c r="G240" s="4">
        <v>1968.18</v>
      </c>
      <c r="H240" s="4">
        <v>626.35</v>
      </c>
      <c r="I240">
        <v>4</v>
      </c>
      <c r="J240">
        <v>289</v>
      </c>
      <c r="K240">
        <v>11265</v>
      </c>
      <c r="L240" t="s">
        <v>18</v>
      </c>
      <c r="M240">
        <v>22939</v>
      </c>
      <c r="N240">
        <v>164.2</v>
      </c>
      <c r="O240" s="4">
        <v>15210.53</v>
      </c>
      <c r="P240" t="s">
        <v>168</v>
      </c>
      <c r="Q240" s="4">
        <f t="shared" si="24"/>
        <v>4.6973269689737469</v>
      </c>
      <c r="R240" s="4">
        <f t="shared" si="25"/>
        <v>492.04500000000002</v>
      </c>
      <c r="S240" s="4">
        <f t="shared" si="26"/>
        <v>6.8103114186851217</v>
      </c>
      <c r="T240" s="4">
        <f t="shared" si="27"/>
        <v>3.2940648143351479</v>
      </c>
      <c r="U240" s="4">
        <f t="shared" si="28"/>
        <v>3.2240148113728639</v>
      </c>
      <c r="V240" s="3">
        <f t="shared" si="29"/>
        <v>0.6020599913279624</v>
      </c>
      <c r="W240" s="3">
        <f t="shared" si="29"/>
        <v>2.4608978427565478</v>
      </c>
      <c r="X240" s="3">
        <f t="shared" si="30"/>
        <v>0.67185079136885228</v>
      </c>
      <c r="Y240" s="3">
        <f t="shared" si="30"/>
        <v>2.6920048230071854</v>
      </c>
      <c r="Z240" s="3">
        <f t="shared" si="30"/>
        <v>0.83316697157859987</v>
      </c>
      <c r="AA240" s="2">
        <f t="shared" si="31"/>
        <v>39356</v>
      </c>
    </row>
    <row r="241" spans="1:27" x14ac:dyDescent="0.2">
      <c r="A241">
        <v>361</v>
      </c>
      <c r="B241" t="s">
        <v>15</v>
      </c>
      <c r="C241">
        <v>2007</v>
      </c>
      <c r="D241">
        <v>11</v>
      </c>
      <c r="E241">
        <v>218</v>
      </c>
      <c r="F241" s="4">
        <v>836.27</v>
      </c>
      <c r="G241" s="4">
        <v>982.65</v>
      </c>
      <c r="H241" s="4">
        <v>331.94</v>
      </c>
      <c r="I241">
        <v>4</v>
      </c>
      <c r="J241">
        <v>289</v>
      </c>
      <c r="K241">
        <v>11265</v>
      </c>
      <c r="L241" t="s">
        <v>18</v>
      </c>
      <c r="M241">
        <v>22939</v>
      </c>
      <c r="N241">
        <v>164.2</v>
      </c>
      <c r="O241" s="4">
        <v>15210.53</v>
      </c>
      <c r="P241" t="s">
        <v>168</v>
      </c>
      <c r="Q241" s="4">
        <f t="shared" si="24"/>
        <v>4.5075688073394495</v>
      </c>
      <c r="R241" s="4">
        <f t="shared" si="25"/>
        <v>245.66249999999999</v>
      </c>
      <c r="S241" s="4">
        <f t="shared" si="26"/>
        <v>3.4001730103806227</v>
      </c>
      <c r="T241" s="4">
        <f t="shared" si="27"/>
        <v>2.9923988584876211</v>
      </c>
      <c r="U241" s="4">
        <f t="shared" si="28"/>
        <v>2.9223465173657419</v>
      </c>
      <c r="V241" s="3">
        <f t="shared" si="29"/>
        <v>0.6020599913279624</v>
      </c>
      <c r="W241" s="3">
        <f t="shared" si="29"/>
        <v>2.4608978427565478</v>
      </c>
      <c r="X241" s="3">
        <f t="shared" si="30"/>
        <v>0.65394236488301616</v>
      </c>
      <c r="Y241" s="3">
        <f t="shared" si="30"/>
        <v>2.3903388671596586</v>
      </c>
      <c r="Z241" s="3">
        <f t="shared" si="30"/>
        <v>0.53150101573107311</v>
      </c>
      <c r="AA241" s="2">
        <f t="shared" si="31"/>
        <v>39387</v>
      </c>
    </row>
    <row r="242" spans="1:27" x14ac:dyDescent="0.2">
      <c r="A242">
        <v>361</v>
      </c>
      <c r="B242" t="s">
        <v>15</v>
      </c>
      <c r="C242">
        <v>2007</v>
      </c>
      <c r="D242">
        <v>12</v>
      </c>
      <c r="E242">
        <v>82</v>
      </c>
      <c r="F242" s="4">
        <v>355.2</v>
      </c>
      <c r="G242" s="4">
        <v>417.38</v>
      </c>
      <c r="H242" s="4">
        <v>135.46</v>
      </c>
      <c r="I242">
        <v>4</v>
      </c>
      <c r="J242">
        <v>289</v>
      </c>
      <c r="K242">
        <v>11265</v>
      </c>
      <c r="L242" t="s">
        <v>18</v>
      </c>
      <c r="M242">
        <v>22939</v>
      </c>
      <c r="N242">
        <v>164.2</v>
      </c>
      <c r="O242" s="4">
        <v>15210.53</v>
      </c>
      <c r="P242" t="s">
        <v>168</v>
      </c>
      <c r="Q242" s="4">
        <f t="shared" si="24"/>
        <v>5.09</v>
      </c>
      <c r="R242" s="4">
        <f t="shared" si="25"/>
        <v>104.345</v>
      </c>
      <c r="S242" s="4">
        <f t="shared" si="26"/>
        <v>1.4442214532871973</v>
      </c>
      <c r="T242" s="4">
        <f t="shared" si="27"/>
        <v>2.6205316347204755</v>
      </c>
      <c r="U242" s="4">
        <f t="shared" si="28"/>
        <v>2.5504729571065634</v>
      </c>
      <c r="V242" s="3">
        <f t="shared" si="29"/>
        <v>0.6020599913279624</v>
      </c>
      <c r="W242" s="3">
        <f t="shared" si="29"/>
        <v>2.4608978427565478</v>
      </c>
      <c r="X242" s="3">
        <f t="shared" si="30"/>
        <v>0.70671778233675875</v>
      </c>
      <c r="Y242" s="3">
        <f t="shared" si="30"/>
        <v>2.0184716433925129</v>
      </c>
      <c r="Z242" s="3">
        <f t="shared" si="30"/>
        <v>0.1596337919639276</v>
      </c>
      <c r="AA242" s="2">
        <f t="shared" si="31"/>
        <v>39417</v>
      </c>
    </row>
    <row r="243" spans="1:27" x14ac:dyDescent="0.2">
      <c r="A243">
        <v>389</v>
      </c>
      <c r="B243" t="s">
        <v>15</v>
      </c>
      <c r="C243">
        <v>2007</v>
      </c>
      <c r="D243">
        <v>1</v>
      </c>
      <c r="E243">
        <v>159</v>
      </c>
      <c r="F243" s="4">
        <v>643.86</v>
      </c>
      <c r="G243" s="4">
        <v>756.59</v>
      </c>
      <c r="H243" s="4">
        <v>267.02999999999997</v>
      </c>
      <c r="I243">
        <v>7</v>
      </c>
      <c r="J243">
        <v>567</v>
      </c>
      <c r="K243">
        <v>29918</v>
      </c>
      <c r="L243" t="s">
        <v>18</v>
      </c>
      <c r="M243">
        <v>38260</v>
      </c>
      <c r="N243">
        <v>323.2</v>
      </c>
      <c r="O243" s="4">
        <v>43710.46</v>
      </c>
      <c r="P243" t="s">
        <v>168</v>
      </c>
      <c r="Q243" s="4">
        <f t="shared" si="24"/>
        <v>4.7584276729559747</v>
      </c>
      <c r="R243" s="4">
        <f t="shared" si="25"/>
        <v>108.08428571428571</v>
      </c>
      <c r="S243" s="4">
        <f t="shared" si="26"/>
        <v>1.334373897707231</v>
      </c>
      <c r="T243" s="4">
        <f t="shared" si="27"/>
        <v>2.8788605968384067</v>
      </c>
      <c r="U243" s="4">
        <f t="shared" si="28"/>
        <v>2.8087914452522758</v>
      </c>
      <c r="V243" s="3">
        <f t="shared" si="29"/>
        <v>0.84509804001425681</v>
      </c>
      <c r="W243" s="3">
        <f t="shared" si="29"/>
        <v>2.7535830588929064</v>
      </c>
      <c r="X243" s="3">
        <f t="shared" si="30"/>
        <v>0.67746347251795536</v>
      </c>
      <c r="Y243" s="3">
        <f t="shared" si="30"/>
        <v>2.0337625568241502</v>
      </c>
      <c r="Z243" s="3">
        <f t="shared" si="30"/>
        <v>0.12527753794550028</v>
      </c>
      <c r="AA243" s="2">
        <f t="shared" si="31"/>
        <v>39083</v>
      </c>
    </row>
    <row r="244" spans="1:27" x14ac:dyDescent="0.2">
      <c r="A244">
        <v>389</v>
      </c>
      <c r="B244" t="s">
        <v>15</v>
      </c>
      <c r="C244">
        <v>2007</v>
      </c>
      <c r="D244">
        <v>2</v>
      </c>
      <c r="E244">
        <v>139</v>
      </c>
      <c r="F244" s="4">
        <v>599.09</v>
      </c>
      <c r="G244" s="4">
        <v>703.94</v>
      </c>
      <c r="H244" s="4">
        <v>317</v>
      </c>
      <c r="I244">
        <v>7</v>
      </c>
      <c r="J244">
        <v>567</v>
      </c>
      <c r="K244">
        <v>29918</v>
      </c>
      <c r="L244" t="s">
        <v>18</v>
      </c>
      <c r="M244">
        <v>38260</v>
      </c>
      <c r="N244">
        <v>323.2</v>
      </c>
      <c r="O244" s="4">
        <v>43710.46</v>
      </c>
      <c r="P244" t="s">
        <v>168</v>
      </c>
      <c r="Q244" s="4">
        <f t="shared" si="24"/>
        <v>5.0643165467625906</v>
      </c>
      <c r="R244" s="4">
        <f t="shared" si="25"/>
        <v>100.56285714285715</v>
      </c>
      <c r="S244" s="4">
        <f t="shared" si="26"/>
        <v>1.2415167548500883</v>
      </c>
      <c r="T244" s="4">
        <f t="shared" si="27"/>
        <v>2.8475356438304797</v>
      </c>
      <c r="U244" s="4">
        <f t="shared" si="28"/>
        <v>2.7774920704148265</v>
      </c>
      <c r="V244" s="3">
        <f t="shared" si="29"/>
        <v>0.84509804001425681</v>
      </c>
      <c r="W244" s="3">
        <f t="shared" si="29"/>
        <v>2.7535830588929064</v>
      </c>
      <c r="X244" s="3">
        <f t="shared" si="30"/>
        <v>0.70452084357638467</v>
      </c>
      <c r="Y244" s="3">
        <f t="shared" si="30"/>
        <v>2.0024376038162228</v>
      </c>
      <c r="Z244" s="3">
        <f t="shared" si="30"/>
        <v>9.3952584937573108E-2</v>
      </c>
      <c r="AA244" s="2">
        <f t="shared" si="31"/>
        <v>39114</v>
      </c>
    </row>
    <row r="245" spans="1:27" x14ac:dyDescent="0.2">
      <c r="A245">
        <v>389</v>
      </c>
      <c r="B245" t="s">
        <v>15</v>
      </c>
      <c r="C245">
        <v>2007</v>
      </c>
      <c r="D245">
        <v>3</v>
      </c>
      <c r="E245">
        <v>169</v>
      </c>
      <c r="F245" s="4">
        <v>675.48</v>
      </c>
      <c r="G245" s="4">
        <v>793.75</v>
      </c>
      <c r="H245" s="4">
        <v>315.16000000000003</v>
      </c>
      <c r="I245">
        <v>7</v>
      </c>
      <c r="J245">
        <v>567</v>
      </c>
      <c r="K245">
        <v>29918</v>
      </c>
      <c r="L245" t="s">
        <v>18</v>
      </c>
      <c r="M245">
        <v>38260</v>
      </c>
      <c r="N245">
        <v>323.2</v>
      </c>
      <c r="O245" s="4">
        <v>43710.46</v>
      </c>
      <c r="P245" t="s">
        <v>168</v>
      </c>
      <c r="Q245" s="4">
        <f t="shared" si="24"/>
        <v>4.6967455621301779</v>
      </c>
      <c r="R245" s="4">
        <f t="shared" si="25"/>
        <v>113.39285714285714</v>
      </c>
      <c r="S245" s="4">
        <f t="shared" si="26"/>
        <v>1.3999118165784832</v>
      </c>
      <c r="T245" s="4">
        <f t="shared" si="27"/>
        <v>2.8996837383000322</v>
      </c>
      <c r="U245" s="4">
        <f t="shared" si="28"/>
        <v>2.8296124947078272</v>
      </c>
      <c r="V245" s="3">
        <f t="shared" si="29"/>
        <v>0.84509804001425681</v>
      </c>
      <c r="W245" s="3">
        <f t="shared" si="29"/>
        <v>2.7535830588929064</v>
      </c>
      <c r="X245" s="3">
        <f t="shared" si="30"/>
        <v>0.67179703368635857</v>
      </c>
      <c r="Y245" s="3">
        <f t="shared" si="30"/>
        <v>2.0545856982857753</v>
      </c>
      <c r="Z245" s="3">
        <f t="shared" si="30"/>
        <v>0.14610067940712548</v>
      </c>
      <c r="AA245" s="2">
        <f t="shared" si="31"/>
        <v>39142</v>
      </c>
    </row>
    <row r="246" spans="1:27" x14ac:dyDescent="0.2">
      <c r="A246">
        <v>389</v>
      </c>
      <c r="B246" t="s">
        <v>15</v>
      </c>
      <c r="C246">
        <v>2007</v>
      </c>
      <c r="D246">
        <v>4</v>
      </c>
      <c r="E246">
        <v>160</v>
      </c>
      <c r="F246" s="4">
        <v>701.1</v>
      </c>
      <c r="G246" s="4">
        <v>823.76</v>
      </c>
      <c r="H246" s="4">
        <v>358.25</v>
      </c>
      <c r="I246">
        <v>7</v>
      </c>
      <c r="J246">
        <v>567</v>
      </c>
      <c r="K246">
        <v>29918</v>
      </c>
      <c r="L246" t="s">
        <v>18</v>
      </c>
      <c r="M246">
        <v>38260</v>
      </c>
      <c r="N246">
        <v>323.2</v>
      </c>
      <c r="O246" s="4">
        <v>43710.46</v>
      </c>
      <c r="P246" t="s">
        <v>168</v>
      </c>
      <c r="Q246" s="4">
        <f t="shared" si="24"/>
        <v>5.1485000000000003</v>
      </c>
      <c r="R246" s="4">
        <f t="shared" si="25"/>
        <v>117.67999999999999</v>
      </c>
      <c r="S246" s="4">
        <f t="shared" si="26"/>
        <v>1.4528395061728394</v>
      </c>
      <c r="T246" s="4">
        <f t="shared" si="27"/>
        <v>2.9158006997337305</v>
      </c>
      <c r="U246" s="4">
        <f t="shared" si="28"/>
        <v>2.8457799671118895</v>
      </c>
      <c r="V246" s="3">
        <f t="shared" si="29"/>
        <v>0.84509804001425681</v>
      </c>
      <c r="W246" s="3">
        <f t="shared" si="29"/>
        <v>2.7535830588929064</v>
      </c>
      <c r="X246" s="3">
        <f t="shared" si="30"/>
        <v>0.71168071707780578</v>
      </c>
      <c r="Y246" s="3">
        <f t="shared" si="30"/>
        <v>2.0707026597194735</v>
      </c>
      <c r="Z246" s="3">
        <f t="shared" si="30"/>
        <v>0.16221764084082391</v>
      </c>
      <c r="AA246" s="2">
        <f t="shared" si="31"/>
        <v>39173</v>
      </c>
    </row>
    <row r="247" spans="1:27" x14ac:dyDescent="0.2">
      <c r="A247">
        <v>389</v>
      </c>
      <c r="B247" t="s">
        <v>15</v>
      </c>
      <c r="C247">
        <v>2007</v>
      </c>
      <c r="D247">
        <v>5</v>
      </c>
      <c r="E247">
        <v>159</v>
      </c>
      <c r="F247" s="4">
        <v>710.72</v>
      </c>
      <c r="G247" s="4">
        <v>835.16</v>
      </c>
      <c r="H247" s="4">
        <v>424.03</v>
      </c>
      <c r="I247">
        <v>7</v>
      </c>
      <c r="J247">
        <v>567</v>
      </c>
      <c r="K247">
        <v>29918</v>
      </c>
      <c r="L247" t="s">
        <v>18</v>
      </c>
      <c r="M247">
        <v>38260</v>
      </c>
      <c r="N247">
        <v>323.2</v>
      </c>
      <c r="O247" s="4">
        <v>43710.46</v>
      </c>
      <c r="P247" t="s">
        <v>168</v>
      </c>
      <c r="Q247" s="4">
        <f t="shared" si="24"/>
        <v>5.252578616352201</v>
      </c>
      <c r="R247" s="4">
        <f t="shared" si="25"/>
        <v>119.30857142857143</v>
      </c>
      <c r="S247" s="4">
        <f t="shared" si="26"/>
        <v>1.4729453262786596</v>
      </c>
      <c r="T247" s="4">
        <f t="shared" si="27"/>
        <v>2.9217696856159452</v>
      </c>
      <c r="U247" s="4">
        <f t="shared" si="28"/>
        <v>2.8516985368683798</v>
      </c>
      <c r="V247" s="3">
        <f t="shared" si="29"/>
        <v>0.84509804001425681</v>
      </c>
      <c r="W247" s="3">
        <f t="shared" si="29"/>
        <v>2.7535830588929064</v>
      </c>
      <c r="X247" s="3">
        <f t="shared" si="30"/>
        <v>0.72037256129549365</v>
      </c>
      <c r="Y247" s="3">
        <f t="shared" si="30"/>
        <v>2.0766716456016883</v>
      </c>
      <c r="Z247" s="3">
        <f t="shared" si="30"/>
        <v>0.16818662672303861</v>
      </c>
      <c r="AA247" s="2">
        <f t="shared" si="31"/>
        <v>39203</v>
      </c>
    </row>
    <row r="248" spans="1:27" x14ac:dyDescent="0.2">
      <c r="A248">
        <v>389</v>
      </c>
      <c r="B248" t="s">
        <v>15</v>
      </c>
      <c r="C248">
        <v>2007</v>
      </c>
      <c r="D248">
        <v>6</v>
      </c>
      <c r="E248">
        <v>191</v>
      </c>
      <c r="F248" s="4">
        <v>827.69</v>
      </c>
      <c r="G248" s="4">
        <v>972.57</v>
      </c>
      <c r="H248" s="4">
        <v>472.42</v>
      </c>
      <c r="I248">
        <v>7</v>
      </c>
      <c r="J248">
        <v>567</v>
      </c>
      <c r="K248">
        <v>29918</v>
      </c>
      <c r="L248" t="s">
        <v>18</v>
      </c>
      <c r="M248">
        <v>38260</v>
      </c>
      <c r="N248">
        <v>323.2</v>
      </c>
      <c r="O248" s="4">
        <v>43710.46</v>
      </c>
      <c r="P248" t="s">
        <v>168</v>
      </c>
      <c r="Q248" s="4">
        <f t="shared" si="24"/>
        <v>5.0919895287958115</v>
      </c>
      <c r="R248" s="4">
        <f t="shared" si="25"/>
        <v>138.93857142857144</v>
      </c>
      <c r="S248" s="4">
        <f t="shared" si="26"/>
        <v>1.7152910052910053</v>
      </c>
      <c r="T248" s="4">
        <f t="shared" si="27"/>
        <v>2.9879208691439421</v>
      </c>
      <c r="U248" s="4">
        <f t="shared" si="28"/>
        <v>2.9178677081636248</v>
      </c>
      <c r="V248" s="3">
        <f t="shared" si="29"/>
        <v>0.84509804001425681</v>
      </c>
      <c r="W248" s="3">
        <f t="shared" si="29"/>
        <v>2.7535830588929064</v>
      </c>
      <c r="X248" s="3">
        <f t="shared" si="30"/>
        <v>0.70688750189621441</v>
      </c>
      <c r="Y248" s="3">
        <f t="shared" si="30"/>
        <v>2.1428228291296851</v>
      </c>
      <c r="Z248" s="3">
        <f t="shared" si="30"/>
        <v>0.23433781025103542</v>
      </c>
      <c r="AA248" s="2">
        <f t="shared" si="31"/>
        <v>39234</v>
      </c>
    </row>
    <row r="249" spans="1:27" x14ac:dyDescent="0.2">
      <c r="A249">
        <v>389</v>
      </c>
      <c r="B249" t="s">
        <v>15</v>
      </c>
      <c r="C249">
        <v>2007</v>
      </c>
      <c r="D249">
        <v>7</v>
      </c>
      <c r="E249">
        <v>98</v>
      </c>
      <c r="F249" s="4">
        <v>373.57</v>
      </c>
      <c r="G249" s="4">
        <v>438.91</v>
      </c>
      <c r="H249" s="4">
        <v>215.64</v>
      </c>
      <c r="I249">
        <v>7</v>
      </c>
      <c r="J249">
        <v>567</v>
      </c>
      <c r="K249">
        <v>29918</v>
      </c>
      <c r="L249" t="s">
        <v>18</v>
      </c>
      <c r="M249">
        <v>38260</v>
      </c>
      <c r="N249">
        <v>323.2</v>
      </c>
      <c r="O249" s="4">
        <v>43710.46</v>
      </c>
      <c r="P249" t="s">
        <v>168</v>
      </c>
      <c r="Q249" s="4">
        <f t="shared" si="24"/>
        <v>4.478673469387755</v>
      </c>
      <c r="R249" s="4">
        <f t="shared" si="25"/>
        <v>62.701428571428572</v>
      </c>
      <c r="S249" s="4">
        <f t="shared" si="26"/>
        <v>0.77409171075837746</v>
      </c>
      <c r="T249" s="4">
        <f t="shared" si="27"/>
        <v>2.6423754757990503</v>
      </c>
      <c r="U249" s="4">
        <f t="shared" si="28"/>
        <v>2.572371992403903</v>
      </c>
      <c r="V249" s="3">
        <f t="shared" si="29"/>
        <v>0.84509804001425681</v>
      </c>
      <c r="W249" s="3">
        <f t="shared" si="29"/>
        <v>2.7535830588929064</v>
      </c>
      <c r="X249" s="3">
        <f t="shared" si="30"/>
        <v>0.65114940010655553</v>
      </c>
      <c r="Y249" s="3">
        <f t="shared" si="30"/>
        <v>1.7972774357847936</v>
      </c>
      <c r="Z249" s="3">
        <f t="shared" si="30"/>
        <v>-0.11120758309385617</v>
      </c>
      <c r="AA249" s="2">
        <f t="shared" si="31"/>
        <v>39264</v>
      </c>
    </row>
    <row r="250" spans="1:27" x14ac:dyDescent="0.2">
      <c r="A250">
        <v>389</v>
      </c>
      <c r="B250" t="s">
        <v>15</v>
      </c>
      <c r="C250">
        <v>2007</v>
      </c>
      <c r="D250">
        <v>8</v>
      </c>
      <c r="E250">
        <v>137</v>
      </c>
      <c r="F250" s="4">
        <v>523.66999999999996</v>
      </c>
      <c r="G250" s="4">
        <v>615.38</v>
      </c>
      <c r="H250" s="4">
        <v>312.13</v>
      </c>
      <c r="I250">
        <v>7</v>
      </c>
      <c r="J250">
        <v>567</v>
      </c>
      <c r="K250">
        <v>29918</v>
      </c>
      <c r="L250" t="s">
        <v>18</v>
      </c>
      <c r="M250">
        <v>38260</v>
      </c>
      <c r="N250">
        <v>323.2</v>
      </c>
      <c r="O250" s="4">
        <v>43710.46</v>
      </c>
      <c r="P250" t="s">
        <v>168</v>
      </c>
      <c r="Q250" s="4">
        <f t="shared" si="24"/>
        <v>4.491824817518248</v>
      </c>
      <c r="R250" s="4">
        <f t="shared" si="25"/>
        <v>87.911428571428573</v>
      </c>
      <c r="S250" s="4">
        <f t="shared" si="26"/>
        <v>1.0853262786596121</v>
      </c>
      <c r="T250" s="4">
        <f t="shared" si="27"/>
        <v>2.7891433774642778</v>
      </c>
      <c r="U250" s="4">
        <f t="shared" si="28"/>
        <v>2.7190576947576099</v>
      </c>
      <c r="V250" s="3">
        <f t="shared" si="29"/>
        <v>0.84509804001425681</v>
      </c>
      <c r="W250" s="3">
        <f t="shared" si="29"/>
        <v>2.7535830588929064</v>
      </c>
      <c r="X250" s="3">
        <f t="shared" si="30"/>
        <v>0.65242281030787119</v>
      </c>
      <c r="Y250" s="3">
        <f t="shared" si="30"/>
        <v>1.9440453374500211</v>
      </c>
      <c r="Z250" s="3">
        <f t="shared" si="30"/>
        <v>3.5560318571371395E-2</v>
      </c>
      <c r="AA250" s="2">
        <f t="shared" si="31"/>
        <v>39295</v>
      </c>
    </row>
    <row r="251" spans="1:27" x14ac:dyDescent="0.2">
      <c r="A251">
        <v>389</v>
      </c>
      <c r="B251" t="s">
        <v>15</v>
      </c>
      <c r="C251">
        <v>2007</v>
      </c>
      <c r="D251">
        <v>11</v>
      </c>
      <c r="E251">
        <v>543</v>
      </c>
      <c r="F251" s="4">
        <v>2190.46</v>
      </c>
      <c r="G251" s="4">
        <v>2573.84</v>
      </c>
      <c r="H251" s="4">
        <v>900.24</v>
      </c>
      <c r="I251">
        <v>7</v>
      </c>
      <c r="J251">
        <v>567</v>
      </c>
      <c r="K251">
        <v>29918</v>
      </c>
      <c r="L251" t="s">
        <v>18</v>
      </c>
      <c r="M251">
        <v>38260</v>
      </c>
      <c r="N251">
        <v>323.2</v>
      </c>
      <c r="O251" s="4">
        <v>43710.46</v>
      </c>
      <c r="P251" t="s">
        <v>168</v>
      </c>
      <c r="Q251" s="4">
        <f t="shared" si="24"/>
        <v>4.7400368324125237</v>
      </c>
      <c r="R251" s="4">
        <f t="shared" si="25"/>
        <v>367.69142857142862</v>
      </c>
      <c r="S251" s="4">
        <f t="shared" si="26"/>
        <v>4.5394003527336864</v>
      </c>
      <c r="T251" s="4">
        <f t="shared" si="27"/>
        <v>3.4105815459573128</v>
      </c>
      <c r="U251" s="4">
        <f t="shared" si="28"/>
        <v>3.3405353269330993</v>
      </c>
      <c r="V251" s="3">
        <f t="shared" si="29"/>
        <v>0.84509804001425681</v>
      </c>
      <c r="W251" s="3">
        <f t="shared" si="29"/>
        <v>2.7535830588929064</v>
      </c>
      <c r="X251" s="3">
        <f t="shared" si="30"/>
        <v>0.67578171636846596</v>
      </c>
      <c r="Y251" s="3">
        <f t="shared" si="30"/>
        <v>2.5654835059430559</v>
      </c>
      <c r="Z251" s="3">
        <f t="shared" si="30"/>
        <v>0.65699848706440622</v>
      </c>
      <c r="AA251" s="2">
        <f t="shared" si="31"/>
        <v>39387</v>
      </c>
    </row>
    <row r="252" spans="1:27" x14ac:dyDescent="0.2">
      <c r="A252">
        <v>389</v>
      </c>
      <c r="B252" t="s">
        <v>15</v>
      </c>
      <c r="C252">
        <v>2007</v>
      </c>
      <c r="D252">
        <v>12</v>
      </c>
      <c r="E252">
        <v>308</v>
      </c>
      <c r="F252" s="4">
        <v>1089.96</v>
      </c>
      <c r="G252" s="4">
        <v>1280.72</v>
      </c>
      <c r="H252" s="4">
        <v>443.78</v>
      </c>
      <c r="I252">
        <v>7</v>
      </c>
      <c r="J252">
        <v>567</v>
      </c>
      <c r="K252">
        <v>29918</v>
      </c>
      <c r="L252" t="s">
        <v>18</v>
      </c>
      <c r="M252">
        <v>38260</v>
      </c>
      <c r="N252">
        <v>323.2</v>
      </c>
      <c r="O252" s="4">
        <v>43710.46</v>
      </c>
      <c r="P252" t="s">
        <v>168</v>
      </c>
      <c r="Q252" s="4">
        <f t="shared" si="24"/>
        <v>4.1581818181818182</v>
      </c>
      <c r="R252" s="4">
        <f t="shared" si="25"/>
        <v>182.96</v>
      </c>
      <c r="S252" s="4">
        <f t="shared" si="26"/>
        <v>2.2587654320987656</v>
      </c>
      <c r="T252" s="4">
        <f t="shared" si="27"/>
        <v>3.1074541916129488</v>
      </c>
      <c r="U252" s="4">
        <f t="shared" si="28"/>
        <v>3.0374105602360069</v>
      </c>
      <c r="V252" s="3">
        <f t="shared" si="29"/>
        <v>0.84509804001425681</v>
      </c>
      <c r="W252" s="3">
        <f t="shared" si="29"/>
        <v>2.7535830588929064</v>
      </c>
      <c r="X252" s="3">
        <f t="shared" si="30"/>
        <v>0.61890347511250465</v>
      </c>
      <c r="Y252" s="3">
        <f t="shared" si="30"/>
        <v>2.2623561515986923</v>
      </c>
      <c r="Z252" s="3">
        <f t="shared" si="30"/>
        <v>0.35387113272004234</v>
      </c>
      <c r="AA252" s="2">
        <f t="shared" si="31"/>
        <v>39417</v>
      </c>
    </row>
    <row r="253" spans="1:27" x14ac:dyDescent="0.2">
      <c r="A253">
        <v>421</v>
      </c>
      <c r="B253" t="s">
        <v>15</v>
      </c>
      <c r="C253">
        <v>2007</v>
      </c>
      <c r="D253">
        <v>1</v>
      </c>
      <c r="E253">
        <v>39</v>
      </c>
      <c r="F253" s="4">
        <v>141.22999999999999</v>
      </c>
      <c r="G253" s="4">
        <v>165.95</v>
      </c>
      <c r="H253" s="4">
        <v>27.6</v>
      </c>
      <c r="I253">
        <v>5</v>
      </c>
      <c r="J253">
        <v>333</v>
      </c>
      <c r="K253">
        <v>20938</v>
      </c>
      <c r="L253" t="s">
        <v>18</v>
      </c>
      <c r="M253">
        <v>53039</v>
      </c>
      <c r="N253">
        <v>209.2</v>
      </c>
      <c r="O253" s="4">
        <v>29582.79</v>
      </c>
      <c r="P253" t="s">
        <v>167</v>
      </c>
      <c r="Q253" s="4">
        <f t="shared" si="24"/>
        <v>4.2551282051282051</v>
      </c>
      <c r="R253" s="4">
        <f t="shared" si="25"/>
        <v>33.19</v>
      </c>
      <c r="S253" s="4">
        <f t="shared" si="26"/>
        <v>0.49834834834834829</v>
      </c>
      <c r="T253" s="4">
        <f t="shared" si="27"/>
        <v>2.2199772567446225</v>
      </c>
      <c r="U253" s="4">
        <f t="shared" si="28"/>
        <v>2.1499269591135906</v>
      </c>
      <c r="V253" s="3">
        <f t="shared" si="29"/>
        <v>0.69897000433601886</v>
      </c>
      <c r="W253" s="3">
        <f t="shared" si="29"/>
        <v>2.5224442335063197</v>
      </c>
      <c r="X253" s="3">
        <f t="shared" si="30"/>
        <v>0.62891264971812355</v>
      </c>
      <c r="Y253" s="3">
        <f t="shared" si="30"/>
        <v>1.521007252408604</v>
      </c>
      <c r="Z253" s="3">
        <f t="shared" si="30"/>
        <v>-0.30246697676169715</v>
      </c>
      <c r="AA253" s="2">
        <f t="shared" si="31"/>
        <v>39083</v>
      </c>
    </row>
    <row r="254" spans="1:27" x14ac:dyDescent="0.2">
      <c r="A254">
        <v>421</v>
      </c>
      <c r="B254" t="s">
        <v>15</v>
      </c>
      <c r="C254">
        <v>2007</v>
      </c>
      <c r="D254">
        <v>2</v>
      </c>
      <c r="E254">
        <v>52</v>
      </c>
      <c r="F254" s="4">
        <v>238.69</v>
      </c>
      <c r="G254" s="4">
        <v>280.48</v>
      </c>
      <c r="H254" s="4">
        <v>127.18</v>
      </c>
      <c r="I254">
        <v>5</v>
      </c>
      <c r="J254">
        <v>333</v>
      </c>
      <c r="K254">
        <v>20938</v>
      </c>
      <c r="L254" t="s">
        <v>18</v>
      </c>
      <c r="M254">
        <v>53039</v>
      </c>
      <c r="N254">
        <v>209.2</v>
      </c>
      <c r="O254" s="4">
        <v>29582.79</v>
      </c>
      <c r="P254" t="s">
        <v>167</v>
      </c>
      <c r="Q254" s="4">
        <f t="shared" ref="Q254:Q316" si="32">G254/E254</f>
        <v>5.3938461538461544</v>
      </c>
      <c r="R254" s="4">
        <f t="shared" ref="R254:R316" si="33">G254/I254</f>
        <v>56.096000000000004</v>
      </c>
      <c r="S254" s="4">
        <f t="shared" ref="S254:S316" si="34">G254/J254</f>
        <v>0.8422822822822823</v>
      </c>
      <c r="T254" s="4">
        <f t="shared" ref="T254:T316" si="35">LOG(G254)</f>
        <v>2.4479018987497199</v>
      </c>
      <c r="U254" s="4">
        <f t="shared" ref="U254:U316" si="36">LOG(F254)</f>
        <v>2.3778342244705488</v>
      </c>
      <c r="V254" s="3">
        <f t="shared" ref="V254:W316" si="37">LOG(I254)</f>
        <v>0.69897000433601886</v>
      </c>
      <c r="W254" s="3">
        <f t="shared" si="37"/>
        <v>2.5224442335063197</v>
      </c>
      <c r="X254" s="3">
        <f t="shared" ref="X254:Z316" si="38">LOG(Q254)</f>
        <v>0.73189855511492063</v>
      </c>
      <c r="Y254" s="3">
        <f t="shared" si="38"/>
        <v>1.7489318944137009</v>
      </c>
      <c r="Z254" s="3">
        <f t="shared" si="38"/>
        <v>-7.4542334756600145E-2</v>
      </c>
      <c r="AA254" s="2">
        <f t="shared" ref="AA254:AA316" si="39">DATE(C254,D254,1)</f>
        <v>39114</v>
      </c>
    </row>
    <row r="255" spans="1:27" x14ac:dyDescent="0.2">
      <c r="A255">
        <v>421</v>
      </c>
      <c r="B255" t="s">
        <v>15</v>
      </c>
      <c r="C255">
        <v>2007</v>
      </c>
      <c r="D255">
        <v>3</v>
      </c>
      <c r="E255">
        <v>49</v>
      </c>
      <c r="F255" s="4">
        <v>178.88</v>
      </c>
      <c r="G255" s="4">
        <v>210.22</v>
      </c>
      <c r="H255" s="4">
        <v>74.87</v>
      </c>
      <c r="I255">
        <v>5</v>
      </c>
      <c r="J255">
        <v>333</v>
      </c>
      <c r="K255">
        <v>20938</v>
      </c>
      <c r="L255" t="s">
        <v>18</v>
      </c>
      <c r="M255">
        <v>53039</v>
      </c>
      <c r="N255">
        <v>209.2</v>
      </c>
      <c r="O255" s="4">
        <v>29582.79</v>
      </c>
      <c r="P255" t="s">
        <v>167</v>
      </c>
      <c r="Q255" s="4">
        <f t="shared" si="32"/>
        <v>4.2902040816326528</v>
      </c>
      <c r="R255" s="4">
        <f t="shared" si="33"/>
        <v>42.043999999999997</v>
      </c>
      <c r="S255" s="4">
        <f t="shared" si="34"/>
        <v>0.63129129129129125</v>
      </c>
      <c r="T255" s="4">
        <f t="shared" si="35"/>
        <v>2.3226740317514243</v>
      </c>
      <c r="U255" s="4">
        <f t="shared" si="36"/>
        <v>2.2525617862063294</v>
      </c>
      <c r="V255" s="3">
        <f t="shared" si="37"/>
        <v>0.69897000433601886</v>
      </c>
      <c r="W255" s="3">
        <f t="shared" si="37"/>
        <v>2.5224442335063197</v>
      </c>
      <c r="X255" s="3">
        <f t="shared" si="38"/>
        <v>0.63247795172291066</v>
      </c>
      <c r="Y255" s="3">
        <f t="shared" si="38"/>
        <v>1.6237040274154055</v>
      </c>
      <c r="Z255" s="3">
        <f t="shared" si="38"/>
        <v>-0.1997702017548956</v>
      </c>
      <c r="AA255" s="2">
        <f t="shared" si="39"/>
        <v>39142</v>
      </c>
    </row>
    <row r="256" spans="1:27" x14ac:dyDescent="0.2">
      <c r="A256">
        <v>421</v>
      </c>
      <c r="B256" t="s">
        <v>15</v>
      </c>
      <c r="C256">
        <v>2007</v>
      </c>
      <c r="D256">
        <v>4</v>
      </c>
      <c r="E256">
        <v>100</v>
      </c>
      <c r="F256" s="4">
        <v>373.13</v>
      </c>
      <c r="G256" s="4">
        <v>438.47</v>
      </c>
      <c r="H256" s="4">
        <v>176.57</v>
      </c>
      <c r="I256">
        <v>5</v>
      </c>
      <c r="J256">
        <v>333</v>
      </c>
      <c r="K256">
        <v>20938</v>
      </c>
      <c r="L256" t="s">
        <v>18</v>
      </c>
      <c r="M256">
        <v>53039</v>
      </c>
      <c r="N256">
        <v>209.2</v>
      </c>
      <c r="O256" s="4">
        <v>29582.79</v>
      </c>
      <c r="P256" t="s">
        <v>167</v>
      </c>
      <c r="Q256" s="4">
        <f t="shared" si="32"/>
        <v>4.3847000000000005</v>
      </c>
      <c r="R256" s="4">
        <f t="shared" si="33"/>
        <v>87.694000000000003</v>
      </c>
      <c r="S256" s="4">
        <f t="shared" si="34"/>
        <v>1.3167267267267269</v>
      </c>
      <c r="T256" s="4">
        <f t="shared" si="35"/>
        <v>2.6419398844063657</v>
      </c>
      <c r="U256" s="4">
        <f t="shared" si="36"/>
        <v>2.5718601681260016</v>
      </c>
      <c r="V256" s="3">
        <f t="shared" si="37"/>
        <v>0.69897000433601886</v>
      </c>
      <c r="W256" s="3">
        <f t="shared" si="37"/>
        <v>2.5224442335063197</v>
      </c>
      <c r="X256" s="3">
        <f t="shared" si="38"/>
        <v>0.64193988440636585</v>
      </c>
      <c r="Y256" s="3">
        <f t="shared" si="38"/>
        <v>1.942969880070347</v>
      </c>
      <c r="Z256" s="3">
        <f t="shared" si="38"/>
        <v>0.11949565090004596</v>
      </c>
      <c r="AA256" s="2">
        <f t="shared" si="39"/>
        <v>39173</v>
      </c>
    </row>
    <row r="257" spans="1:27" x14ac:dyDescent="0.2">
      <c r="A257">
        <v>421</v>
      </c>
      <c r="B257" t="s">
        <v>15</v>
      </c>
      <c r="C257">
        <v>2007</v>
      </c>
      <c r="D257">
        <v>5</v>
      </c>
      <c r="E257">
        <v>197</v>
      </c>
      <c r="F257" s="4">
        <v>850.84</v>
      </c>
      <c r="G257" s="4">
        <v>999.82</v>
      </c>
      <c r="H257" s="4">
        <v>305.11</v>
      </c>
      <c r="I257">
        <v>5</v>
      </c>
      <c r="J257">
        <v>333</v>
      </c>
      <c r="K257">
        <v>20938</v>
      </c>
      <c r="L257" t="s">
        <v>18</v>
      </c>
      <c r="M257">
        <v>53039</v>
      </c>
      <c r="N257">
        <v>209.2</v>
      </c>
      <c r="O257" s="4">
        <v>29582.79</v>
      </c>
      <c r="P257" t="s">
        <v>167</v>
      </c>
      <c r="Q257" s="4">
        <f t="shared" si="32"/>
        <v>5.0752284263959391</v>
      </c>
      <c r="R257" s="4">
        <f t="shared" si="33"/>
        <v>199.964</v>
      </c>
      <c r="S257" s="4">
        <f t="shared" si="34"/>
        <v>3.0024624624624625</v>
      </c>
      <c r="T257" s="4">
        <f t="shared" si="35"/>
        <v>2.9999218199568425</v>
      </c>
      <c r="U257" s="4">
        <f t="shared" si="36"/>
        <v>2.9298478989210128</v>
      </c>
      <c r="V257" s="3">
        <f t="shared" si="37"/>
        <v>0.69897000433601886</v>
      </c>
      <c r="W257" s="3">
        <f t="shared" si="37"/>
        <v>2.5224442335063197</v>
      </c>
      <c r="X257" s="3">
        <f t="shared" si="38"/>
        <v>0.70545559379524947</v>
      </c>
      <c r="Y257" s="3">
        <f t="shared" si="38"/>
        <v>2.3009518156208237</v>
      </c>
      <c r="Z257" s="3">
        <f t="shared" si="38"/>
        <v>0.47747758645052257</v>
      </c>
      <c r="AA257" s="2">
        <f t="shared" si="39"/>
        <v>39203</v>
      </c>
    </row>
    <row r="258" spans="1:27" x14ac:dyDescent="0.2">
      <c r="A258">
        <v>421</v>
      </c>
      <c r="B258" t="s">
        <v>15</v>
      </c>
      <c r="C258">
        <v>2007</v>
      </c>
      <c r="D258">
        <v>6</v>
      </c>
      <c r="E258">
        <v>217</v>
      </c>
      <c r="F258" s="4">
        <v>839.96</v>
      </c>
      <c r="G258" s="4">
        <v>986.96</v>
      </c>
      <c r="H258" s="4">
        <v>366.23</v>
      </c>
      <c r="I258">
        <v>5</v>
      </c>
      <c r="J258">
        <v>333</v>
      </c>
      <c r="K258">
        <v>20938</v>
      </c>
      <c r="L258" t="s">
        <v>18</v>
      </c>
      <c r="M258">
        <v>53039</v>
      </c>
      <c r="N258">
        <v>209.2</v>
      </c>
      <c r="O258" s="4">
        <v>29582.79</v>
      </c>
      <c r="P258" t="s">
        <v>167</v>
      </c>
      <c r="Q258" s="4">
        <f t="shared" si="32"/>
        <v>4.548202764976959</v>
      </c>
      <c r="R258" s="4">
        <f t="shared" si="33"/>
        <v>197.392</v>
      </c>
      <c r="S258" s="4">
        <f t="shared" si="34"/>
        <v>2.9638438438438439</v>
      </c>
      <c r="T258" s="4">
        <f t="shared" si="35"/>
        <v>2.9942995517260731</v>
      </c>
      <c r="U258" s="4">
        <f t="shared" si="36"/>
        <v>2.9242586048798542</v>
      </c>
      <c r="V258" s="3">
        <f t="shared" si="37"/>
        <v>0.69897000433601886</v>
      </c>
      <c r="W258" s="3">
        <f t="shared" si="37"/>
        <v>2.5224442335063197</v>
      </c>
      <c r="X258" s="3">
        <f t="shared" si="38"/>
        <v>0.65783981787754353</v>
      </c>
      <c r="Y258" s="3">
        <f t="shared" si="38"/>
        <v>2.2953295473900543</v>
      </c>
      <c r="Z258" s="3">
        <f t="shared" si="38"/>
        <v>0.47185531821975318</v>
      </c>
      <c r="AA258" s="2">
        <f t="shared" si="39"/>
        <v>39234</v>
      </c>
    </row>
    <row r="259" spans="1:27" x14ac:dyDescent="0.2">
      <c r="A259">
        <v>421</v>
      </c>
      <c r="B259" t="s">
        <v>15</v>
      </c>
      <c r="C259">
        <v>2007</v>
      </c>
      <c r="D259">
        <v>7</v>
      </c>
      <c r="E259">
        <v>139</v>
      </c>
      <c r="F259" s="4">
        <v>576.52</v>
      </c>
      <c r="G259" s="4">
        <v>677.49</v>
      </c>
      <c r="H259" s="4">
        <v>298.06</v>
      </c>
      <c r="I259">
        <v>5</v>
      </c>
      <c r="J259">
        <v>333</v>
      </c>
      <c r="K259">
        <v>20938</v>
      </c>
      <c r="L259" t="s">
        <v>18</v>
      </c>
      <c r="M259">
        <v>53039</v>
      </c>
      <c r="N259">
        <v>209.2</v>
      </c>
      <c r="O259" s="4">
        <v>29582.79</v>
      </c>
      <c r="P259" t="s">
        <v>167</v>
      </c>
      <c r="Q259" s="4">
        <f t="shared" si="32"/>
        <v>4.8740287769784176</v>
      </c>
      <c r="R259" s="4">
        <f t="shared" si="33"/>
        <v>135.49799999999999</v>
      </c>
      <c r="S259" s="4">
        <f t="shared" si="34"/>
        <v>2.0345045045045045</v>
      </c>
      <c r="T259" s="4">
        <f t="shared" si="35"/>
        <v>2.8309028892484793</v>
      </c>
      <c r="U259" s="4">
        <f t="shared" si="36"/>
        <v>2.7608143779602505</v>
      </c>
      <c r="V259" s="3">
        <f t="shared" si="37"/>
        <v>0.69897000433601886</v>
      </c>
      <c r="W259" s="3">
        <f t="shared" si="37"/>
        <v>2.5224442335063197</v>
      </c>
      <c r="X259" s="3">
        <f t="shared" si="38"/>
        <v>0.68788808899438425</v>
      </c>
      <c r="Y259" s="3">
        <f t="shared" si="38"/>
        <v>2.1319328849124606</v>
      </c>
      <c r="Z259" s="3">
        <f t="shared" si="38"/>
        <v>0.30845865574215947</v>
      </c>
      <c r="AA259" s="2">
        <f t="shared" si="39"/>
        <v>39264</v>
      </c>
    </row>
    <row r="260" spans="1:27" x14ac:dyDescent="0.2">
      <c r="A260">
        <v>421</v>
      </c>
      <c r="B260" t="s">
        <v>15</v>
      </c>
      <c r="C260">
        <v>2007</v>
      </c>
      <c r="D260">
        <v>8</v>
      </c>
      <c r="E260">
        <v>146</v>
      </c>
      <c r="F260" s="4">
        <v>526.67999999999995</v>
      </c>
      <c r="G260" s="4">
        <v>618.89</v>
      </c>
      <c r="H260" s="4">
        <v>239.31</v>
      </c>
      <c r="I260">
        <v>5</v>
      </c>
      <c r="J260">
        <v>333</v>
      </c>
      <c r="K260">
        <v>20938</v>
      </c>
      <c r="L260" t="s">
        <v>18</v>
      </c>
      <c r="M260">
        <v>53039</v>
      </c>
      <c r="N260">
        <v>209.2</v>
      </c>
      <c r="O260" s="4">
        <v>29582.79</v>
      </c>
      <c r="P260" t="s">
        <v>167</v>
      </c>
      <c r="Q260" s="4">
        <f t="shared" si="32"/>
        <v>4.2389726027397261</v>
      </c>
      <c r="R260" s="4">
        <f t="shared" si="33"/>
        <v>123.77799999999999</v>
      </c>
      <c r="S260" s="4">
        <f t="shared" si="34"/>
        <v>1.8585285285285285</v>
      </c>
      <c r="T260" s="4">
        <f t="shared" si="35"/>
        <v>2.7916134654365443</v>
      </c>
      <c r="U260" s="4">
        <f t="shared" si="36"/>
        <v>2.721546826892598</v>
      </c>
      <c r="V260" s="3">
        <f t="shared" si="37"/>
        <v>0.69897000433601886</v>
      </c>
      <c r="W260" s="3">
        <f t="shared" si="37"/>
        <v>2.5224442335063197</v>
      </c>
      <c r="X260" s="3">
        <f t="shared" si="38"/>
        <v>0.62726060965210706</v>
      </c>
      <c r="Y260" s="3">
        <f t="shared" si="38"/>
        <v>2.0926434611005251</v>
      </c>
      <c r="Z260" s="3">
        <f t="shared" si="38"/>
        <v>0.26916923193022424</v>
      </c>
      <c r="AA260" s="2">
        <f t="shared" si="39"/>
        <v>39295</v>
      </c>
    </row>
    <row r="261" spans="1:27" x14ac:dyDescent="0.2">
      <c r="A261">
        <v>421</v>
      </c>
      <c r="B261" t="s">
        <v>15</v>
      </c>
      <c r="C261">
        <v>2007</v>
      </c>
      <c r="D261">
        <v>9</v>
      </c>
      <c r="E261">
        <v>301</v>
      </c>
      <c r="F261" s="4">
        <v>1080.76</v>
      </c>
      <c r="G261" s="4">
        <v>1270</v>
      </c>
      <c r="H261" s="4">
        <v>385.42</v>
      </c>
      <c r="I261">
        <v>5</v>
      </c>
      <c r="J261">
        <v>333</v>
      </c>
      <c r="K261">
        <v>20938</v>
      </c>
      <c r="L261" t="s">
        <v>18</v>
      </c>
      <c r="M261">
        <v>53039</v>
      </c>
      <c r="N261">
        <v>209.2</v>
      </c>
      <c r="O261" s="4">
        <v>29582.79</v>
      </c>
      <c r="P261" t="s">
        <v>167</v>
      </c>
      <c r="Q261" s="4">
        <f t="shared" si="32"/>
        <v>4.2192691029900331</v>
      </c>
      <c r="R261" s="4">
        <f t="shared" si="33"/>
        <v>254</v>
      </c>
      <c r="S261" s="4">
        <f t="shared" si="34"/>
        <v>3.8138138138138138</v>
      </c>
      <c r="T261" s="4">
        <f t="shared" si="35"/>
        <v>3.1038037209559568</v>
      </c>
      <c r="U261" s="4">
        <f t="shared" si="36"/>
        <v>3.0337292626417076</v>
      </c>
      <c r="V261" s="3">
        <f t="shared" si="37"/>
        <v>0.69897000433601886</v>
      </c>
      <c r="W261" s="3">
        <f t="shared" si="37"/>
        <v>2.5224442335063197</v>
      </c>
      <c r="X261" s="3">
        <f t="shared" si="38"/>
        <v>0.62523722536211346</v>
      </c>
      <c r="Y261" s="3">
        <f t="shared" si="38"/>
        <v>2.4048337166199381</v>
      </c>
      <c r="Z261" s="3">
        <f t="shared" si="38"/>
        <v>0.58135948744963695</v>
      </c>
      <c r="AA261" s="2">
        <f t="shared" si="39"/>
        <v>39326</v>
      </c>
    </row>
    <row r="262" spans="1:27" x14ac:dyDescent="0.2">
      <c r="A262">
        <v>421</v>
      </c>
      <c r="B262" t="s">
        <v>15</v>
      </c>
      <c r="C262">
        <v>2007</v>
      </c>
      <c r="D262">
        <v>10</v>
      </c>
      <c r="E262">
        <v>658</v>
      </c>
      <c r="F262" s="4">
        <v>2597.27</v>
      </c>
      <c r="G262" s="4">
        <v>3052.03</v>
      </c>
      <c r="H262" s="4">
        <v>1056.26</v>
      </c>
      <c r="I262">
        <v>5</v>
      </c>
      <c r="J262">
        <v>333</v>
      </c>
      <c r="K262">
        <v>20938</v>
      </c>
      <c r="L262" t="s">
        <v>18</v>
      </c>
      <c r="M262">
        <v>53039</v>
      </c>
      <c r="N262">
        <v>209.2</v>
      </c>
      <c r="O262" s="4">
        <v>29582.79</v>
      </c>
      <c r="P262" t="s">
        <v>167</v>
      </c>
      <c r="Q262" s="4">
        <f t="shared" si="32"/>
        <v>4.638343465045593</v>
      </c>
      <c r="R262" s="4">
        <f t="shared" si="33"/>
        <v>610.40600000000006</v>
      </c>
      <c r="S262" s="4">
        <f t="shared" si="34"/>
        <v>9.1652552552552553</v>
      </c>
      <c r="T262" s="4">
        <f t="shared" si="35"/>
        <v>3.4845887982115529</v>
      </c>
      <c r="U262" s="4">
        <f t="shared" si="36"/>
        <v>3.4145170991922709</v>
      </c>
      <c r="V262" s="3">
        <f t="shared" si="37"/>
        <v>0.69897000433601886</v>
      </c>
      <c r="W262" s="3">
        <f t="shared" si="37"/>
        <v>2.5224442335063197</v>
      </c>
      <c r="X262" s="3">
        <f t="shared" si="38"/>
        <v>0.66636290459759751</v>
      </c>
      <c r="Y262" s="3">
        <f t="shared" si="38"/>
        <v>2.7856187938755341</v>
      </c>
      <c r="Z262" s="3">
        <f t="shared" si="38"/>
        <v>0.96214456470523313</v>
      </c>
      <c r="AA262" s="2">
        <f t="shared" si="39"/>
        <v>39356</v>
      </c>
    </row>
    <row r="263" spans="1:27" x14ac:dyDescent="0.2">
      <c r="A263">
        <v>421</v>
      </c>
      <c r="B263" t="s">
        <v>15</v>
      </c>
      <c r="C263">
        <v>2007</v>
      </c>
      <c r="D263">
        <v>11</v>
      </c>
      <c r="E263">
        <v>298</v>
      </c>
      <c r="F263" s="4">
        <v>1000.86</v>
      </c>
      <c r="G263" s="4">
        <v>1176.05</v>
      </c>
      <c r="H263" s="4">
        <v>400.75</v>
      </c>
      <c r="I263">
        <v>5</v>
      </c>
      <c r="J263">
        <v>333</v>
      </c>
      <c r="K263">
        <v>20938</v>
      </c>
      <c r="L263" t="s">
        <v>18</v>
      </c>
      <c r="M263">
        <v>53039</v>
      </c>
      <c r="N263">
        <v>209.2</v>
      </c>
      <c r="O263" s="4">
        <v>29582.79</v>
      </c>
      <c r="P263" t="s">
        <v>167</v>
      </c>
      <c r="Q263" s="4">
        <f t="shared" si="32"/>
        <v>3.946476510067114</v>
      </c>
      <c r="R263" s="4">
        <f t="shared" si="33"/>
        <v>235.20999999999998</v>
      </c>
      <c r="S263" s="4">
        <f t="shared" si="34"/>
        <v>3.5316816816816816</v>
      </c>
      <c r="T263" s="4">
        <f t="shared" si="35"/>
        <v>3.0704257862490363</v>
      </c>
      <c r="U263" s="4">
        <f t="shared" si="36"/>
        <v>3.0003733327443567</v>
      </c>
      <c r="V263" s="3">
        <f t="shared" si="37"/>
        <v>0.69897000433601886</v>
      </c>
      <c r="W263" s="3">
        <f t="shared" si="37"/>
        <v>2.5224442335063197</v>
      </c>
      <c r="X263" s="3">
        <f t="shared" si="38"/>
        <v>0.59620952217278089</v>
      </c>
      <c r="Y263" s="3">
        <f t="shared" si="38"/>
        <v>2.3714557819130171</v>
      </c>
      <c r="Z263" s="3">
        <f t="shared" si="38"/>
        <v>0.5479815527427162</v>
      </c>
      <c r="AA263" s="2">
        <f t="shared" si="39"/>
        <v>39387</v>
      </c>
    </row>
    <row r="264" spans="1:27" x14ac:dyDescent="0.2">
      <c r="A264">
        <v>421</v>
      </c>
      <c r="B264" t="s">
        <v>15</v>
      </c>
      <c r="C264">
        <v>2007</v>
      </c>
      <c r="D264">
        <v>12</v>
      </c>
      <c r="E264">
        <v>152</v>
      </c>
      <c r="F264" s="4">
        <v>583.04999999999995</v>
      </c>
      <c r="G264" s="4">
        <v>685.12</v>
      </c>
      <c r="H264" s="4">
        <v>251.85</v>
      </c>
      <c r="I264">
        <v>5</v>
      </c>
      <c r="J264">
        <v>333</v>
      </c>
      <c r="K264">
        <v>20938</v>
      </c>
      <c r="L264" t="s">
        <v>18</v>
      </c>
      <c r="M264">
        <v>53039</v>
      </c>
      <c r="N264">
        <v>209.2</v>
      </c>
      <c r="O264" s="4">
        <v>29582.79</v>
      </c>
      <c r="P264" t="s">
        <v>167</v>
      </c>
      <c r="Q264" s="4">
        <f t="shared" si="32"/>
        <v>4.5073684210526315</v>
      </c>
      <c r="R264" s="4">
        <f t="shared" si="33"/>
        <v>137.024</v>
      </c>
      <c r="S264" s="4">
        <f t="shared" si="34"/>
        <v>2.0574174174174176</v>
      </c>
      <c r="T264" s="4">
        <f t="shared" si="35"/>
        <v>2.8357666456143442</v>
      </c>
      <c r="U264" s="4">
        <f t="shared" si="36"/>
        <v>2.7657057996869474</v>
      </c>
      <c r="V264" s="3">
        <f t="shared" si="37"/>
        <v>0.69897000433601886</v>
      </c>
      <c r="W264" s="3">
        <f t="shared" si="37"/>
        <v>2.5224442335063197</v>
      </c>
      <c r="X264" s="3">
        <f t="shared" si="38"/>
        <v>0.65392305766957171</v>
      </c>
      <c r="Y264" s="3">
        <f t="shared" si="38"/>
        <v>2.1367966412783255</v>
      </c>
      <c r="Z264" s="3">
        <f t="shared" si="38"/>
        <v>0.31332241210802447</v>
      </c>
      <c r="AA264" s="2">
        <f t="shared" si="39"/>
        <v>39417</v>
      </c>
    </row>
    <row r="265" spans="1:27" x14ac:dyDescent="0.2">
      <c r="A265">
        <v>424</v>
      </c>
      <c r="B265" t="s">
        <v>15</v>
      </c>
      <c r="C265">
        <v>2007</v>
      </c>
      <c r="D265">
        <v>1</v>
      </c>
      <c r="E265">
        <v>103</v>
      </c>
      <c r="F265" s="4">
        <v>400.8</v>
      </c>
      <c r="G265" s="4">
        <v>470.98</v>
      </c>
      <c r="H265" s="4">
        <v>143.25</v>
      </c>
      <c r="I265">
        <v>5</v>
      </c>
      <c r="J265">
        <v>339</v>
      </c>
      <c r="K265">
        <v>21866</v>
      </c>
      <c r="L265" t="s">
        <v>18</v>
      </c>
      <c r="M265">
        <v>17736</v>
      </c>
      <c r="N265">
        <v>185.2</v>
      </c>
      <c r="O265" s="4">
        <v>30592.68</v>
      </c>
      <c r="P265" t="s">
        <v>167</v>
      </c>
      <c r="Q265" s="4">
        <f t="shared" si="32"/>
        <v>4.5726213592233007</v>
      </c>
      <c r="R265" s="4">
        <f t="shared" si="33"/>
        <v>94.195999999999998</v>
      </c>
      <c r="S265" s="4">
        <f t="shared" si="34"/>
        <v>1.3893215339233038</v>
      </c>
      <c r="T265" s="4">
        <f t="shared" si="35"/>
        <v>2.6730024653580742</v>
      </c>
      <c r="U265" s="4">
        <f t="shared" si="36"/>
        <v>2.6029277128591892</v>
      </c>
      <c r="V265" s="3">
        <f t="shared" si="37"/>
        <v>0.69897000433601886</v>
      </c>
      <c r="W265" s="3">
        <f t="shared" si="37"/>
        <v>2.5301996982030821</v>
      </c>
      <c r="X265" s="3">
        <f t="shared" si="38"/>
        <v>0.66016524065290216</v>
      </c>
      <c r="Y265" s="3">
        <f t="shared" si="38"/>
        <v>1.9740324610220554</v>
      </c>
      <c r="Z265" s="3">
        <f t="shared" si="38"/>
        <v>0.14280276715499218</v>
      </c>
      <c r="AA265" s="2">
        <f t="shared" si="39"/>
        <v>39083</v>
      </c>
    </row>
    <row r="266" spans="1:27" x14ac:dyDescent="0.2">
      <c r="A266">
        <v>424</v>
      </c>
      <c r="B266" t="s">
        <v>15</v>
      </c>
      <c r="C266">
        <v>2007</v>
      </c>
      <c r="D266">
        <v>2</v>
      </c>
      <c r="E266">
        <v>104</v>
      </c>
      <c r="F266" s="4">
        <v>422.5</v>
      </c>
      <c r="G266" s="4">
        <v>496.46</v>
      </c>
      <c r="H266" s="4">
        <v>147.16999999999999</v>
      </c>
      <c r="I266">
        <v>5</v>
      </c>
      <c r="J266">
        <v>339</v>
      </c>
      <c r="K266">
        <v>21866</v>
      </c>
      <c r="L266" t="s">
        <v>18</v>
      </c>
      <c r="M266">
        <v>17736</v>
      </c>
      <c r="N266">
        <v>185.2</v>
      </c>
      <c r="O266" s="4">
        <v>30592.68</v>
      </c>
      <c r="P266" t="s">
        <v>167</v>
      </c>
      <c r="Q266" s="4">
        <f t="shared" si="32"/>
        <v>4.773653846153846</v>
      </c>
      <c r="R266" s="4">
        <f t="shared" si="33"/>
        <v>99.292000000000002</v>
      </c>
      <c r="S266" s="4">
        <f t="shared" si="34"/>
        <v>1.4644837758112095</v>
      </c>
      <c r="T266" s="4">
        <f t="shared" si="35"/>
        <v>2.6958842629440216</v>
      </c>
      <c r="U266" s="4">
        <f t="shared" si="36"/>
        <v>2.6258267132857109</v>
      </c>
      <c r="V266" s="3">
        <f t="shared" si="37"/>
        <v>0.69897000433601886</v>
      </c>
      <c r="W266" s="3">
        <f t="shared" si="37"/>
        <v>2.5301996982030821</v>
      </c>
      <c r="X266" s="3">
        <f t="shared" si="38"/>
        <v>0.67885092364524147</v>
      </c>
      <c r="Y266" s="3">
        <f t="shared" si="38"/>
        <v>1.9969142586080031</v>
      </c>
      <c r="Z266" s="3">
        <f t="shared" si="38"/>
        <v>0.16568456474093962</v>
      </c>
      <c r="AA266" s="2">
        <f t="shared" si="39"/>
        <v>39114</v>
      </c>
    </row>
    <row r="267" spans="1:27" x14ac:dyDescent="0.2">
      <c r="A267">
        <v>424</v>
      </c>
      <c r="B267" t="s">
        <v>15</v>
      </c>
      <c r="C267">
        <v>2007</v>
      </c>
      <c r="D267">
        <v>3</v>
      </c>
      <c r="E267">
        <v>38</v>
      </c>
      <c r="F267" s="4">
        <v>200.73</v>
      </c>
      <c r="G267" s="4">
        <v>235.9</v>
      </c>
      <c r="H267" s="4">
        <v>86.68</v>
      </c>
      <c r="I267">
        <v>5</v>
      </c>
      <c r="J267">
        <v>339</v>
      </c>
      <c r="K267">
        <v>21866</v>
      </c>
      <c r="L267" t="s">
        <v>18</v>
      </c>
      <c r="M267">
        <v>17736</v>
      </c>
      <c r="N267">
        <v>185.2</v>
      </c>
      <c r="O267" s="4">
        <v>30592.68</v>
      </c>
      <c r="P267" t="s">
        <v>167</v>
      </c>
      <c r="Q267" s="4">
        <f t="shared" si="32"/>
        <v>6.2078947368421051</v>
      </c>
      <c r="R267" s="4">
        <f t="shared" si="33"/>
        <v>47.18</v>
      </c>
      <c r="S267" s="4">
        <f t="shared" si="34"/>
        <v>0.69587020648967557</v>
      </c>
      <c r="T267" s="4">
        <f t="shared" si="35"/>
        <v>2.3727279408855955</v>
      </c>
      <c r="U267" s="4">
        <f t="shared" si="36"/>
        <v>2.3026122845990935</v>
      </c>
      <c r="V267" s="3">
        <f t="shared" si="37"/>
        <v>0.69897000433601886</v>
      </c>
      <c r="W267" s="3">
        <f t="shared" si="37"/>
        <v>2.5301996982030821</v>
      </c>
      <c r="X267" s="3">
        <f t="shared" si="38"/>
        <v>0.79294434426878524</v>
      </c>
      <c r="Y267" s="3">
        <f t="shared" si="38"/>
        <v>1.6737579365495767</v>
      </c>
      <c r="Z267" s="3">
        <f t="shared" si="38"/>
        <v>-0.15747175731748667</v>
      </c>
      <c r="AA267" s="2">
        <f t="shared" si="39"/>
        <v>39142</v>
      </c>
    </row>
    <row r="268" spans="1:27" x14ac:dyDescent="0.2">
      <c r="A268">
        <v>424</v>
      </c>
      <c r="B268" t="s">
        <v>15</v>
      </c>
      <c r="C268">
        <v>2007</v>
      </c>
      <c r="D268">
        <v>4</v>
      </c>
      <c r="E268">
        <v>136</v>
      </c>
      <c r="F268" s="4">
        <v>558.79999999999995</v>
      </c>
      <c r="G268" s="4">
        <v>656.67</v>
      </c>
      <c r="H268" s="4">
        <v>227.87</v>
      </c>
      <c r="I268">
        <v>5</v>
      </c>
      <c r="J268">
        <v>339</v>
      </c>
      <c r="K268">
        <v>21866</v>
      </c>
      <c r="L268" t="s">
        <v>18</v>
      </c>
      <c r="M268">
        <v>17736</v>
      </c>
      <c r="N268">
        <v>185.2</v>
      </c>
      <c r="O268" s="4">
        <v>30592.68</v>
      </c>
      <c r="P268" t="s">
        <v>167</v>
      </c>
      <c r="Q268" s="4">
        <f t="shared" si="32"/>
        <v>4.8284558823529409</v>
      </c>
      <c r="R268" s="4">
        <f t="shared" si="33"/>
        <v>131.334</v>
      </c>
      <c r="S268" s="4">
        <f t="shared" si="34"/>
        <v>1.9370796460176989</v>
      </c>
      <c r="T268" s="4">
        <f t="shared" si="35"/>
        <v>2.8173471759768525</v>
      </c>
      <c r="U268" s="4">
        <f t="shared" si="36"/>
        <v>2.7472563974421442</v>
      </c>
      <c r="V268" s="3">
        <f t="shared" si="37"/>
        <v>0.69897000433601886</v>
      </c>
      <c r="W268" s="3">
        <f t="shared" si="37"/>
        <v>2.5301996982030821</v>
      </c>
      <c r="X268" s="3">
        <f t="shared" si="38"/>
        <v>0.68380826760663493</v>
      </c>
      <c r="Y268" s="3">
        <f t="shared" si="38"/>
        <v>2.1183771716408337</v>
      </c>
      <c r="Z268" s="3">
        <f t="shared" si="38"/>
        <v>0.28714747777377031</v>
      </c>
      <c r="AA268" s="2">
        <f t="shared" si="39"/>
        <v>39173</v>
      </c>
    </row>
    <row r="269" spans="1:27" x14ac:dyDescent="0.2">
      <c r="A269">
        <v>424</v>
      </c>
      <c r="B269" t="s">
        <v>15</v>
      </c>
      <c r="C269">
        <v>2007</v>
      </c>
      <c r="D269">
        <v>5</v>
      </c>
      <c r="E269">
        <v>138</v>
      </c>
      <c r="F269" s="4">
        <v>580.4</v>
      </c>
      <c r="G269" s="4">
        <v>682.05</v>
      </c>
      <c r="H269" s="4">
        <v>180.76</v>
      </c>
      <c r="I269">
        <v>5</v>
      </c>
      <c r="J269">
        <v>339</v>
      </c>
      <c r="K269">
        <v>21866</v>
      </c>
      <c r="L269" t="s">
        <v>18</v>
      </c>
      <c r="M269">
        <v>17736</v>
      </c>
      <c r="N269">
        <v>185.2</v>
      </c>
      <c r="O269" s="4">
        <v>30592.68</v>
      </c>
      <c r="P269" t="s">
        <v>167</v>
      </c>
      <c r="Q269" s="4">
        <f t="shared" si="32"/>
        <v>4.9423913043478258</v>
      </c>
      <c r="R269" s="4">
        <f t="shared" si="33"/>
        <v>136.41</v>
      </c>
      <c r="S269" s="4">
        <f t="shared" si="34"/>
        <v>2.0119469026548673</v>
      </c>
      <c r="T269" s="4">
        <f t="shared" si="35"/>
        <v>2.8338162132607896</v>
      </c>
      <c r="U269" s="4">
        <f t="shared" si="36"/>
        <v>2.763727403765698</v>
      </c>
      <c r="V269" s="3">
        <f t="shared" si="37"/>
        <v>0.69897000433601886</v>
      </c>
      <c r="W269" s="3">
        <f t="shared" si="37"/>
        <v>2.5301996982030821</v>
      </c>
      <c r="X269" s="3">
        <f t="shared" si="38"/>
        <v>0.69393712685955289</v>
      </c>
      <c r="Y269" s="3">
        <f t="shared" si="38"/>
        <v>2.1348462089247708</v>
      </c>
      <c r="Z269" s="3">
        <f t="shared" si="38"/>
        <v>0.30361651505770731</v>
      </c>
      <c r="AA269" s="2">
        <f t="shared" si="39"/>
        <v>39203</v>
      </c>
    </row>
    <row r="270" spans="1:27" x14ac:dyDescent="0.2">
      <c r="A270">
        <v>424</v>
      </c>
      <c r="B270" t="s">
        <v>15</v>
      </c>
      <c r="C270">
        <v>2007</v>
      </c>
      <c r="D270">
        <v>6</v>
      </c>
      <c r="E270">
        <v>152</v>
      </c>
      <c r="F270" s="4">
        <v>646.74</v>
      </c>
      <c r="G270" s="4">
        <v>759.99</v>
      </c>
      <c r="H270" s="4">
        <v>270.38</v>
      </c>
      <c r="I270">
        <v>5</v>
      </c>
      <c r="J270">
        <v>339</v>
      </c>
      <c r="K270">
        <v>21866</v>
      </c>
      <c r="L270" t="s">
        <v>18</v>
      </c>
      <c r="M270">
        <v>17736</v>
      </c>
      <c r="N270">
        <v>185.2</v>
      </c>
      <c r="O270" s="4">
        <v>30592.68</v>
      </c>
      <c r="P270" t="s">
        <v>167</v>
      </c>
      <c r="Q270" s="4">
        <f t="shared" si="32"/>
        <v>4.999934210526316</v>
      </c>
      <c r="R270" s="4">
        <f t="shared" si="33"/>
        <v>151.99799999999999</v>
      </c>
      <c r="S270" s="4">
        <f t="shared" si="34"/>
        <v>2.2418584070796461</v>
      </c>
      <c r="T270" s="4">
        <f t="shared" si="35"/>
        <v>2.8808078778421184</v>
      </c>
      <c r="U270" s="4">
        <f t="shared" si="36"/>
        <v>2.8107297223079555</v>
      </c>
      <c r="V270" s="3">
        <f t="shared" si="37"/>
        <v>0.69897000433601886</v>
      </c>
      <c r="W270" s="3">
        <f t="shared" si="37"/>
        <v>2.5301996982030821</v>
      </c>
      <c r="X270" s="3">
        <f t="shared" si="38"/>
        <v>0.69896428989734605</v>
      </c>
      <c r="Y270" s="3">
        <f t="shared" si="38"/>
        <v>2.1818378735060997</v>
      </c>
      <c r="Z270" s="3">
        <f t="shared" si="38"/>
        <v>0.35060817963903645</v>
      </c>
      <c r="AA270" s="2">
        <f t="shared" si="39"/>
        <v>39234</v>
      </c>
    </row>
    <row r="271" spans="1:27" x14ac:dyDescent="0.2">
      <c r="A271">
        <v>424</v>
      </c>
      <c r="B271" t="s">
        <v>15</v>
      </c>
      <c r="C271">
        <v>2007</v>
      </c>
      <c r="D271">
        <v>7</v>
      </c>
      <c r="E271">
        <v>135</v>
      </c>
      <c r="F271" s="4">
        <v>551.29</v>
      </c>
      <c r="G271" s="4">
        <v>647.76</v>
      </c>
      <c r="H271" s="4">
        <v>171.38</v>
      </c>
      <c r="I271">
        <v>5</v>
      </c>
      <c r="J271">
        <v>339</v>
      </c>
      <c r="K271">
        <v>21866</v>
      </c>
      <c r="L271" t="s">
        <v>18</v>
      </c>
      <c r="M271">
        <v>17736</v>
      </c>
      <c r="N271">
        <v>185.2</v>
      </c>
      <c r="O271" s="4">
        <v>30592.68</v>
      </c>
      <c r="P271" t="s">
        <v>167</v>
      </c>
      <c r="Q271" s="4">
        <f t="shared" si="32"/>
        <v>4.7982222222222219</v>
      </c>
      <c r="R271" s="4">
        <f t="shared" si="33"/>
        <v>129.55199999999999</v>
      </c>
      <c r="S271" s="4">
        <f t="shared" si="34"/>
        <v>1.9107964601769911</v>
      </c>
      <c r="T271" s="4">
        <f t="shared" si="35"/>
        <v>2.8114141262681227</v>
      </c>
      <c r="U271" s="4">
        <f t="shared" si="36"/>
        <v>2.7413801147643992</v>
      </c>
      <c r="V271" s="3">
        <f t="shared" si="37"/>
        <v>0.69897000433601886</v>
      </c>
      <c r="W271" s="3">
        <f t="shared" si="37"/>
        <v>2.5301996982030821</v>
      </c>
      <c r="X271" s="3">
        <f t="shared" si="38"/>
        <v>0.68108035777311648</v>
      </c>
      <c r="Y271" s="3">
        <f t="shared" si="38"/>
        <v>2.112444121932104</v>
      </c>
      <c r="Z271" s="3">
        <f t="shared" si="38"/>
        <v>0.28121442806504049</v>
      </c>
      <c r="AA271" s="2">
        <f t="shared" si="39"/>
        <v>39264</v>
      </c>
    </row>
    <row r="272" spans="1:27" x14ac:dyDescent="0.2">
      <c r="A272">
        <v>424</v>
      </c>
      <c r="B272" t="s">
        <v>15</v>
      </c>
      <c r="C272">
        <v>2007</v>
      </c>
      <c r="D272">
        <v>8</v>
      </c>
      <c r="E272">
        <v>117</v>
      </c>
      <c r="F272" s="4">
        <v>456.61</v>
      </c>
      <c r="G272" s="4">
        <v>536.59</v>
      </c>
      <c r="H272" s="4">
        <v>142.41999999999999</v>
      </c>
      <c r="I272">
        <v>5</v>
      </c>
      <c r="J272">
        <v>339</v>
      </c>
      <c r="K272">
        <v>21866</v>
      </c>
      <c r="L272" t="s">
        <v>18</v>
      </c>
      <c r="M272">
        <v>17736</v>
      </c>
      <c r="N272">
        <v>185.2</v>
      </c>
      <c r="O272" s="4">
        <v>30592.68</v>
      </c>
      <c r="P272" t="s">
        <v>167</v>
      </c>
      <c r="Q272" s="4">
        <f t="shared" si="32"/>
        <v>4.5862393162393165</v>
      </c>
      <c r="R272" s="4">
        <f t="shared" si="33"/>
        <v>107.31800000000001</v>
      </c>
      <c r="S272" s="4">
        <f t="shared" si="34"/>
        <v>1.5828613569321535</v>
      </c>
      <c r="T272" s="4">
        <f t="shared" si="35"/>
        <v>2.7296425748113453</v>
      </c>
      <c r="U272" s="4">
        <f t="shared" si="36"/>
        <v>2.6595454185367444</v>
      </c>
      <c r="V272" s="3">
        <f t="shared" si="37"/>
        <v>0.69897000433601886</v>
      </c>
      <c r="W272" s="3">
        <f t="shared" si="37"/>
        <v>2.5301996982030821</v>
      </c>
      <c r="X272" s="3">
        <f t="shared" si="38"/>
        <v>0.66145671306518383</v>
      </c>
      <c r="Y272" s="3">
        <f t="shared" si="38"/>
        <v>2.0306725704753266</v>
      </c>
      <c r="Z272" s="3">
        <f t="shared" si="38"/>
        <v>0.19944287660826338</v>
      </c>
      <c r="AA272" s="2">
        <f t="shared" si="39"/>
        <v>39295</v>
      </c>
    </row>
    <row r="273" spans="1:27" x14ac:dyDescent="0.2">
      <c r="A273">
        <v>424</v>
      </c>
      <c r="B273" t="s">
        <v>15</v>
      </c>
      <c r="C273">
        <v>2007</v>
      </c>
      <c r="D273">
        <v>9</v>
      </c>
      <c r="E273">
        <v>566</v>
      </c>
      <c r="F273" s="4">
        <v>2410.41</v>
      </c>
      <c r="G273" s="4">
        <v>2832.33</v>
      </c>
      <c r="H273" s="4">
        <v>707.25</v>
      </c>
      <c r="I273">
        <v>5</v>
      </c>
      <c r="J273">
        <v>339</v>
      </c>
      <c r="K273">
        <v>21866</v>
      </c>
      <c r="L273" t="s">
        <v>18</v>
      </c>
      <c r="M273">
        <v>17736</v>
      </c>
      <c r="N273">
        <v>185.2</v>
      </c>
      <c r="O273" s="4">
        <v>30592.68</v>
      </c>
      <c r="P273" t="s">
        <v>167</v>
      </c>
      <c r="Q273" s="4">
        <f t="shared" si="32"/>
        <v>5.0041166077738515</v>
      </c>
      <c r="R273" s="4">
        <f t="shared" si="33"/>
        <v>566.46600000000001</v>
      </c>
      <c r="S273" s="4">
        <f t="shared" si="34"/>
        <v>8.3549557522123887</v>
      </c>
      <c r="T273" s="4">
        <f t="shared" si="35"/>
        <v>3.4521438524180241</v>
      </c>
      <c r="U273" s="4">
        <f t="shared" si="36"/>
        <v>3.3820909204143095</v>
      </c>
      <c r="V273" s="3">
        <f t="shared" si="37"/>
        <v>0.69897000433601886</v>
      </c>
      <c r="W273" s="3">
        <f t="shared" si="37"/>
        <v>2.5301996982030821</v>
      </c>
      <c r="X273" s="3">
        <f t="shared" si="38"/>
        <v>0.69932742122975278</v>
      </c>
      <c r="Y273" s="3">
        <f t="shared" si="38"/>
        <v>2.7531738480820054</v>
      </c>
      <c r="Z273" s="3">
        <f t="shared" si="38"/>
        <v>0.92194415421494202</v>
      </c>
      <c r="AA273" s="2">
        <f t="shared" si="39"/>
        <v>39326</v>
      </c>
    </row>
    <row r="274" spans="1:27" x14ac:dyDescent="0.2">
      <c r="A274">
        <v>424</v>
      </c>
      <c r="B274" t="s">
        <v>15</v>
      </c>
      <c r="C274">
        <v>2007</v>
      </c>
      <c r="D274">
        <v>10</v>
      </c>
      <c r="E274">
        <v>802</v>
      </c>
      <c r="F274" s="4">
        <v>3324.37</v>
      </c>
      <c r="G274" s="4">
        <v>3906.24</v>
      </c>
      <c r="H274" s="4">
        <v>1193.56</v>
      </c>
      <c r="I274">
        <v>5</v>
      </c>
      <c r="J274">
        <v>339</v>
      </c>
      <c r="K274">
        <v>21866</v>
      </c>
      <c r="L274" t="s">
        <v>18</v>
      </c>
      <c r="M274">
        <v>17736</v>
      </c>
      <c r="N274">
        <v>185.2</v>
      </c>
      <c r="O274" s="4">
        <v>30592.68</v>
      </c>
      <c r="P274" t="s">
        <v>167</v>
      </c>
      <c r="Q274" s="4">
        <f t="shared" si="32"/>
        <v>4.8706234413965088</v>
      </c>
      <c r="R274" s="4">
        <f t="shared" si="33"/>
        <v>781.24799999999993</v>
      </c>
      <c r="S274" s="4">
        <f t="shared" si="34"/>
        <v>11.522831858407079</v>
      </c>
      <c r="T274" s="4">
        <f t="shared" si="35"/>
        <v>3.5917589228928537</v>
      </c>
      <c r="U274" s="4">
        <f t="shared" si="36"/>
        <v>3.521709354466974</v>
      </c>
      <c r="V274" s="3">
        <f t="shared" si="37"/>
        <v>0.69897000433601886</v>
      </c>
      <c r="W274" s="3">
        <f t="shared" si="37"/>
        <v>2.5301996982030821</v>
      </c>
      <c r="X274" s="3">
        <f t="shared" si="38"/>
        <v>0.68758455460869017</v>
      </c>
      <c r="Y274" s="3">
        <f t="shared" si="38"/>
        <v>2.892788918556835</v>
      </c>
      <c r="Z274" s="3">
        <f t="shared" si="38"/>
        <v>1.0615592246897714</v>
      </c>
      <c r="AA274" s="2">
        <f t="shared" si="39"/>
        <v>39356</v>
      </c>
    </row>
    <row r="275" spans="1:27" x14ac:dyDescent="0.2">
      <c r="A275">
        <v>424</v>
      </c>
      <c r="B275" t="s">
        <v>15</v>
      </c>
      <c r="C275">
        <v>2007</v>
      </c>
      <c r="D275">
        <v>11</v>
      </c>
      <c r="E275">
        <v>392</v>
      </c>
      <c r="F275" s="4">
        <v>1551.89</v>
      </c>
      <c r="G275" s="4">
        <v>1823.65</v>
      </c>
      <c r="H275" s="4">
        <v>465.64</v>
      </c>
      <c r="I275">
        <v>5</v>
      </c>
      <c r="J275">
        <v>339</v>
      </c>
      <c r="K275">
        <v>21866</v>
      </c>
      <c r="L275" t="s">
        <v>18</v>
      </c>
      <c r="M275">
        <v>17736</v>
      </c>
      <c r="N275">
        <v>185.2</v>
      </c>
      <c r="O275" s="4">
        <v>30592.68</v>
      </c>
      <c r="P275" t="s">
        <v>167</v>
      </c>
      <c r="Q275" s="4">
        <f t="shared" si="32"/>
        <v>4.6521683673469392</v>
      </c>
      <c r="R275" s="4">
        <f t="shared" si="33"/>
        <v>364.73</v>
      </c>
      <c r="S275" s="4">
        <f t="shared" si="34"/>
        <v>5.3794985250737462</v>
      </c>
      <c r="T275" s="4">
        <f t="shared" si="35"/>
        <v>3.2609414909802483</v>
      </c>
      <c r="U275" s="4">
        <f t="shared" si="36"/>
        <v>3.1908609346502272</v>
      </c>
      <c r="V275" s="3">
        <f t="shared" si="37"/>
        <v>0.69897000433601886</v>
      </c>
      <c r="W275" s="3">
        <f t="shared" si="37"/>
        <v>2.5301996982030821</v>
      </c>
      <c r="X275" s="3">
        <f t="shared" si="38"/>
        <v>0.66765542395979116</v>
      </c>
      <c r="Y275" s="3">
        <f t="shared" si="38"/>
        <v>2.5619714866442296</v>
      </c>
      <c r="Z275" s="3">
        <f t="shared" si="38"/>
        <v>0.73074179277716622</v>
      </c>
      <c r="AA275" s="2">
        <f t="shared" si="39"/>
        <v>39387</v>
      </c>
    </row>
    <row r="276" spans="1:27" x14ac:dyDescent="0.2">
      <c r="A276">
        <v>424</v>
      </c>
      <c r="B276" t="s">
        <v>15</v>
      </c>
      <c r="C276">
        <v>2007</v>
      </c>
      <c r="D276">
        <v>12</v>
      </c>
      <c r="E276">
        <v>226</v>
      </c>
      <c r="F276" s="4">
        <v>924.17</v>
      </c>
      <c r="G276" s="4">
        <v>1085.95</v>
      </c>
      <c r="H276" s="4">
        <v>263.41000000000003</v>
      </c>
      <c r="I276">
        <v>5</v>
      </c>
      <c r="J276">
        <v>339</v>
      </c>
      <c r="K276">
        <v>21866</v>
      </c>
      <c r="L276" t="s">
        <v>18</v>
      </c>
      <c r="M276">
        <v>17736</v>
      </c>
      <c r="N276">
        <v>185.2</v>
      </c>
      <c r="O276" s="4">
        <v>30592.68</v>
      </c>
      <c r="P276" t="s">
        <v>167</v>
      </c>
      <c r="Q276" s="4">
        <f t="shared" si="32"/>
        <v>4.8050884955752213</v>
      </c>
      <c r="R276" s="4">
        <f t="shared" si="33"/>
        <v>217.19</v>
      </c>
      <c r="S276" s="4">
        <f t="shared" si="34"/>
        <v>3.203392330383481</v>
      </c>
      <c r="T276" s="4">
        <f t="shared" si="35"/>
        <v>3.0358098296506282</v>
      </c>
      <c r="U276" s="4">
        <f t="shared" si="36"/>
        <v>2.9657518665350744</v>
      </c>
      <c r="V276" s="3">
        <f t="shared" si="37"/>
        <v>0.69897000433601886</v>
      </c>
      <c r="W276" s="3">
        <f t="shared" si="37"/>
        <v>2.5301996982030821</v>
      </c>
      <c r="X276" s="3">
        <f t="shared" si="38"/>
        <v>0.68170139050322742</v>
      </c>
      <c r="Y276" s="3">
        <f t="shared" si="38"/>
        <v>2.3368398253146094</v>
      </c>
      <c r="Z276" s="3">
        <f t="shared" si="38"/>
        <v>0.50561013144754618</v>
      </c>
      <c r="AA276" s="2">
        <f t="shared" si="39"/>
        <v>39417</v>
      </c>
    </row>
    <row r="277" spans="1:27" x14ac:dyDescent="0.2">
      <c r="A277">
        <v>426</v>
      </c>
      <c r="B277" t="s">
        <v>15</v>
      </c>
      <c r="C277">
        <v>2007</v>
      </c>
      <c r="D277">
        <v>1</v>
      </c>
      <c r="E277">
        <v>83</v>
      </c>
      <c r="F277" s="4">
        <v>306.48</v>
      </c>
      <c r="G277" s="4">
        <v>360.15</v>
      </c>
      <c r="H277" s="4">
        <v>144.36000000000001</v>
      </c>
      <c r="I277">
        <v>5</v>
      </c>
      <c r="J277">
        <v>267</v>
      </c>
      <c r="K277">
        <v>20083</v>
      </c>
      <c r="L277" t="s">
        <v>18</v>
      </c>
      <c r="M277">
        <v>31654</v>
      </c>
      <c r="N277">
        <v>168.7</v>
      </c>
      <c r="O277" s="4">
        <v>27852.63</v>
      </c>
      <c r="P277" t="s">
        <v>167</v>
      </c>
      <c r="Q277" s="4">
        <f t="shared" si="32"/>
        <v>4.339156626506024</v>
      </c>
      <c r="R277" s="4">
        <f t="shared" si="33"/>
        <v>72.03</v>
      </c>
      <c r="S277" s="4">
        <f t="shared" si="34"/>
        <v>1.348876404494382</v>
      </c>
      <c r="T277" s="4">
        <f t="shared" si="35"/>
        <v>2.5564834191127086</v>
      </c>
      <c r="U277" s="4">
        <f t="shared" si="36"/>
        <v>2.4864021389750213</v>
      </c>
      <c r="V277" s="3">
        <f t="shared" si="37"/>
        <v>0.69897000433601886</v>
      </c>
      <c r="W277" s="3">
        <f t="shared" si="37"/>
        <v>2.4265112613645754</v>
      </c>
      <c r="X277" s="3">
        <f t="shared" si="38"/>
        <v>0.63740532673663464</v>
      </c>
      <c r="Y277" s="3">
        <f t="shared" si="38"/>
        <v>1.8575134147766899</v>
      </c>
      <c r="Z277" s="3">
        <f t="shared" si="38"/>
        <v>0.12997215774813331</v>
      </c>
      <c r="AA277" s="2">
        <f t="shared" si="39"/>
        <v>39083</v>
      </c>
    </row>
    <row r="278" spans="1:27" x14ac:dyDescent="0.2">
      <c r="A278">
        <v>426</v>
      </c>
      <c r="B278" t="s">
        <v>15</v>
      </c>
      <c r="C278">
        <v>2007</v>
      </c>
      <c r="D278">
        <v>2</v>
      </c>
      <c r="E278">
        <v>44</v>
      </c>
      <c r="F278" s="4">
        <v>182.02</v>
      </c>
      <c r="G278" s="4">
        <v>213.89</v>
      </c>
      <c r="H278" s="4">
        <v>57.96</v>
      </c>
      <c r="I278">
        <v>5</v>
      </c>
      <c r="J278">
        <v>267</v>
      </c>
      <c r="K278">
        <v>20083</v>
      </c>
      <c r="L278" t="s">
        <v>18</v>
      </c>
      <c r="M278">
        <v>31654</v>
      </c>
      <c r="N278">
        <v>168.7</v>
      </c>
      <c r="O278" s="4">
        <v>27852.63</v>
      </c>
      <c r="P278" t="s">
        <v>167</v>
      </c>
      <c r="Q278" s="4">
        <f t="shared" si="32"/>
        <v>4.8611363636363629</v>
      </c>
      <c r="R278" s="4">
        <f t="shared" si="33"/>
        <v>42.777999999999999</v>
      </c>
      <c r="S278" s="4">
        <f t="shared" si="34"/>
        <v>0.80108614232209729</v>
      </c>
      <c r="T278" s="4">
        <f t="shared" si="35"/>
        <v>2.3301904804745655</v>
      </c>
      <c r="U278" s="4">
        <f t="shared" si="36"/>
        <v>2.2601191100313733</v>
      </c>
      <c r="V278" s="3">
        <f t="shared" si="37"/>
        <v>0.69897000433601886</v>
      </c>
      <c r="W278" s="3">
        <f t="shared" si="37"/>
        <v>2.4265112613645754</v>
      </c>
      <c r="X278" s="3">
        <f t="shared" si="38"/>
        <v>0.68673780398837792</v>
      </c>
      <c r="Y278" s="3">
        <f t="shared" si="38"/>
        <v>1.6312204761385465</v>
      </c>
      <c r="Z278" s="3">
        <f t="shared" si="38"/>
        <v>-9.6320780890009908E-2</v>
      </c>
      <c r="AA278" s="2">
        <f t="shared" si="39"/>
        <v>39114</v>
      </c>
    </row>
    <row r="279" spans="1:27" x14ac:dyDescent="0.2">
      <c r="A279">
        <v>426</v>
      </c>
      <c r="B279" t="s">
        <v>15</v>
      </c>
      <c r="C279">
        <v>2007</v>
      </c>
      <c r="D279">
        <v>3</v>
      </c>
      <c r="E279">
        <v>87</v>
      </c>
      <c r="F279" s="4">
        <v>357.82</v>
      </c>
      <c r="G279" s="4">
        <v>420.48</v>
      </c>
      <c r="H279" s="4">
        <v>160.22999999999999</v>
      </c>
      <c r="I279">
        <v>5</v>
      </c>
      <c r="J279">
        <v>267</v>
      </c>
      <c r="K279">
        <v>20083</v>
      </c>
      <c r="L279" t="s">
        <v>18</v>
      </c>
      <c r="M279">
        <v>31654</v>
      </c>
      <c r="N279">
        <v>168.7</v>
      </c>
      <c r="O279" s="4">
        <v>27852.63</v>
      </c>
      <c r="P279" t="s">
        <v>167</v>
      </c>
      <c r="Q279" s="4">
        <f t="shared" si="32"/>
        <v>4.8331034482758621</v>
      </c>
      <c r="R279" s="4">
        <f t="shared" si="33"/>
        <v>84.096000000000004</v>
      </c>
      <c r="S279" s="4">
        <f t="shared" si="34"/>
        <v>1.5748314606741574</v>
      </c>
      <c r="T279" s="4">
        <f t="shared" si="35"/>
        <v>2.6237453435436682</v>
      </c>
      <c r="U279" s="4">
        <f t="shared" si="36"/>
        <v>2.5536646113763761</v>
      </c>
      <c r="V279" s="3">
        <f t="shared" si="37"/>
        <v>0.69897000433601886</v>
      </c>
      <c r="W279" s="3">
        <f t="shared" si="37"/>
        <v>2.4265112613645754</v>
      </c>
      <c r="X279" s="3">
        <f t="shared" si="38"/>
        <v>0.68422609092504938</v>
      </c>
      <c r="Y279" s="3">
        <f t="shared" si="38"/>
        <v>1.9247753392076492</v>
      </c>
      <c r="Z279" s="3">
        <f t="shared" si="38"/>
        <v>0.19723408217909275</v>
      </c>
      <c r="AA279" s="2">
        <f t="shared" si="39"/>
        <v>39142</v>
      </c>
    </row>
    <row r="280" spans="1:27" x14ac:dyDescent="0.2">
      <c r="A280">
        <v>426</v>
      </c>
      <c r="B280" t="s">
        <v>15</v>
      </c>
      <c r="C280">
        <v>2007</v>
      </c>
      <c r="D280">
        <v>4</v>
      </c>
      <c r="E280">
        <v>120</v>
      </c>
      <c r="F280" s="4">
        <v>486.39</v>
      </c>
      <c r="G280" s="4">
        <v>571.51</v>
      </c>
      <c r="H280" s="4">
        <v>205.96</v>
      </c>
      <c r="I280">
        <v>5</v>
      </c>
      <c r="J280">
        <v>267</v>
      </c>
      <c r="K280">
        <v>20083</v>
      </c>
      <c r="L280" t="s">
        <v>18</v>
      </c>
      <c r="M280">
        <v>31654</v>
      </c>
      <c r="N280">
        <v>168.7</v>
      </c>
      <c r="O280" s="4">
        <v>27852.63</v>
      </c>
      <c r="P280" t="s">
        <v>167</v>
      </c>
      <c r="Q280" s="4">
        <f t="shared" si="32"/>
        <v>4.7625833333333336</v>
      </c>
      <c r="R280" s="4">
        <f t="shared" si="33"/>
        <v>114.30199999999999</v>
      </c>
      <c r="S280" s="4">
        <f t="shared" si="34"/>
        <v>2.140486891385768</v>
      </c>
      <c r="T280" s="4">
        <f t="shared" si="35"/>
        <v>2.7570238338683493</v>
      </c>
      <c r="U280" s="4">
        <f t="shared" si="36"/>
        <v>2.6869846374212094</v>
      </c>
      <c r="V280" s="3">
        <f t="shared" si="37"/>
        <v>0.69897000433601886</v>
      </c>
      <c r="W280" s="3">
        <f t="shared" si="37"/>
        <v>2.4265112613645754</v>
      </c>
      <c r="X280" s="3">
        <f t="shared" si="38"/>
        <v>0.67784258782072471</v>
      </c>
      <c r="Y280" s="3">
        <f t="shared" si="38"/>
        <v>2.0580538295323305</v>
      </c>
      <c r="Z280" s="3">
        <f t="shared" si="38"/>
        <v>0.3305125725037743</v>
      </c>
      <c r="AA280" s="2">
        <f t="shared" si="39"/>
        <v>39173</v>
      </c>
    </row>
    <row r="281" spans="1:27" x14ac:dyDescent="0.2">
      <c r="A281">
        <v>426</v>
      </c>
      <c r="B281" t="s">
        <v>15</v>
      </c>
      <c r="C281">
        <v>2007</v>
      </c>
      <c r="D281">
        <v>5</v>
      </c>
      <c r="E281">
        <v>218</v>
      </c>
      <c r="F281" s="4">
        <v>930.11</v>
      </c>
      <c r="G281" s="4">
        <v>1092.95</v>
      </c>
      <c r="H281" s="4">
        <v>349.46</v>
      </c>
      <c r="I281">
        <v>5</v>
      </c>
      <c r="J281">
        <v>267</v>
      </c>
      <c r="K281">
        <v>20083</v>
      </c>
      <c r="L281" t="s">
        <v>18</v>
      </c>
      <c r="M281">
        <v>31654</v>
      </c>
      <c r="N281">
        <v>168.7</v>
      </c>
      <c r="O281" s="4">
        <v>27852.63</v>
      </c>
      <c r="P281" t="s">
        <v>167</v>
      </c>
      <c r="Q281" s="4">
        <f t="shared" si="32"/>
        <v>5.0135321100917434</v>
      </c>
      <c r="R281" s="4">
        <f t="shared" si="33"/>
        <v>218.59</v>
      </c>
      <c r="S281" s="4">
        <f t="shared" si="34"/>
        <v>4.0934456928838951</v>
      </c>
      <c r="T281" s="4">
        <f t="shared" si="35"/>
        <v>3.0386002944100987</v>
      </c>
      <c r="U281" s="4">
        <f t="shared" si="36"/>
        <v>2.9685343136807987</v>
      </c>
      <c r="V281" s="3">
        <f t="shared" si="37"/>
        <v>0.69897000433601886</v>
      </c>
      <c r="W281" s="3">
        <f t="shared" si="37"/>
        <v>2.4265112613645754</v>
      </c>
      <c r="X281" s="3">
        <f t="shared" si="38"/>
        <v>0.70014380080549377</v>
      </c>
      <c r="Y281" s="3">
        <f t="shared" si="38"/>
        <v>2.33963029007408</v>
      </c>
      <c r="Z281" s="3">
        <f t="shared" si="38"/>
        <v>0.61208903304552331</v>
      </c>
      <c r="AA281" s="2">
        <f t="shared" si="39"/>
        <v>39203</v>
      </c>
    </row>
    <row r="282" spans="1:27" x14ac:dyDescent="0.2">
      <c r="A282">
        <v>426</v>
      </c>
      <c r="B282" t="s">
        <v>15</v>
      </c>
      <c r="C282">
        <v>2007</v>
      </c>
      <c r="D282">
        <v>6</v>
      </c>
      <c r="E282">
        <v>226</v>
      </c>
      <c r="F282" s="4">
        <v>930.87</v>
      </c>
      <c r="G282" s="4">
        <v>1093.8699999999999</v>
      </c>
      <c r="H282" s="4">
        <v>408</v>
      </c>
      <c r="I282">
        <v>5</v>
      </c>
      <c r="J282">
        <v>267</v>
      </c>
      <c r="K282">
        <v>20083</v>
      </c>
      <c r="L282" t="s">
        <v>18</v>
      </c>
      <c r="M282">
        <v>31654</v>
      </c>
      <c r="N282">
        <v>168.7</v>
      </c>
      <c r="O282" s="4">
        <v>27852.63</v>
      </c>
      <c r="P282" t="s">
        <v>167</v>
      </c>
      <c r="Q282" s="4">
        <f t="shared" si="32"/>
        <v>4.8401327433628314</v>
      </c>
      <c r="R282" s="4">
        <f t="shared" si="33"/>
        <v>218.77399999999997</v>
      </c>
      <c r="S282" s="4">
        <f t="shared" si="34"/>
        <v>4.0968913857677896</v>
      </c>
      <c r="T282" s="4">
        <f t="shared" si="35"/>
        <v>3.0389657117255822</v>
      </c>
      <c r="U282" s="4">
        <f t="shared" si="36"/>
        <v>2.9688890341233565</v>
      </c>
      <c r="V282" s="3">
        <f t="shared" si="37"/>
        <v>0.69897000433601886</v>
      </c>
      <c r="W282" s="3">
        <f t="shared" si="37"/>
        <v>2.4265112613645754</v>
      </c>
      <c r="X282" s="3">
        <f t="shared" si="38"/>
        <v>0.68485727257818141</v>
      </c>
      <c r="Y282" s="3">
        <f t="shared" si="38"/>
        <v>2.3399957073895634</v>
      </c>
      <c r="Z282" s="3">
        <f t="shared" si="38"/>
        <v>0.6124544503610071</v>
      </c>
      <c r="AA282" s="2">
        <f t="shared" si="39"/>
        <v>39234</v>
      </c>
    </row>
    <row r="283" spans="1:27" x14ac:dyDescent="0.2">
      <c r="A283">
        <v>426</v>
      </c>
      <c r="B283" t="s">
        <v>15</v>
      </c>
      <c r="C283">
        <v>2007</v>
      </c>
      <c r="D283">
        <v>7</v>
      </c>
      <c r="E283">
        <v>155</v>
      </c>
      <c r="F283" s="4">
        <v>635.05999999999995</v>
      </c>
      <c r="G283" s="4">
        <v>746.18</v>
      </c>
      <c r="H283" s="4">
        <v>308.92</v>
      </c>
      <c r="I283">
        <v>5</v>
      </c>
      <c r="J283">
        <v>267</v>
      </c>
      <c r="K283">
        <v>20083</v>
      </c>
      <c r="L283" t="s">
        <v>18</v>
      </c>
      <c r="M283">
        <v>31654</v>
      </c>
      <c r="N283">
        <v>168.7</v>
      </c>
      <c r="O283" s="4">
        <v>27852.63</v>
      </c>
      <c r="P283" t="s">
        <v>167</v>
      </c>
      <c r="Q283" s="4">
        <f t="shared" si="32"/>
        <v>4.8140645161290321</v>
      </c>
      <c r="R283" s="4">
        <f t="shared" si="33"/>
        <v>149.23599999999999</v>
      </c>
      <c r="S283" s="4">
        <f t="shared" si="34"/>
        <v>2.7946816479400747</v>
      </c>
      <c r="T283" s="4">
        <f t="shared" si="35"/>
        <v>2.872843604385805</v>
      </c>
      <c r="U283" s="4">
        <f t="shared" si="36"/>
        <v>2.8028147590524806</v>
      </c>
      <c r="V283" s="3">
        <f t="shared" si="37"/>
        <v>0.69897000433601886</v>
      </c>
      <c r="W283" s="3">
        <f t="shared" si="37"/>
        <v>2.4265112613645754</v>
      </c>
      <c r="X283" s="3">
        <f t="shared" si="38"/>
        <v>0.6825119062155135</v>
      </c>
      <c r="Y283" s="3">
        <f t="shared" si="38"/>
        <v>2.1738736000497862</v>
      </c>
      <c r="Z283" s="3">
        <f t="shared" si="38"/>
        <v>0.4463323430212297</v>
      </c>
      <c r="AA283" s="2">
        <f t="shared" si="39"/>
        <v>39264</v>
      </c>
    </row>
    <row r="284" spans="1:27" x14ac:dyDescent="0.2">
      <c r="A284">
        <v>426</v>
      </c>
      <c r="B284" t="s">
        <v>15</v>
      </c>
      <c r="C284">
        <v>2007</v>
      </c>
      <c r="D284">
        <v>8</v>
      </c>
      <c r="E284">
        <v>125</v>
      </c>
      <c r="F284" s="4">
        <v>521.33000000000004</v>
      </c>
      <c r="G284" s="4">
        <v>612.6</v>
      </c>
      <c r="H284" s="4">
        <v>138.15</v>
      </c>
      <c r="I284">
        <v>5</v>
      </c>
      <c r="J284">
        <v>267</v>
      </c>
      <c r="K284">
        <v>20083</v>
      </c>
      <c r="L284" t="s">
        <v>18</v>
      </c>
      <c r="M284">
        <v>31654</v>
      </c>
      <c r="N284">
        <v>168.7</v>
      </c>
      <c r="O284" s="4">
        <v>27852.63</v>
      </c>
      <c r="P284" t="s">
        <v>167</v>
      </c>
      <c r="Q284" s="4">
        <f t="shared" si="32"/>
        <v>4.9008000000000003</v>
      </c>
      <c r="R284" s="4">
        <f t="shared" si="33"/>
        <v>122.52000000000001</v>
      </c>
      <c r="S284" s="4">
        <f t="shared" si="34"/>
        <v>2.2943820224719103</v>
      </c>
      <c r="T284" s="4">
        <f t="shared" si="35"/>
        <v>2.7871769924705538</v>
      </c>
      <c r="U284" s="4">
        <f t="shared" si="36"/>
        <v>2.7171127171763514</v>
      </c>
      <c r="V284" s="3">
        <f t="shared" si="37"/>
        <v>0.69897000433601886</v>
      </c>
      <c r="W284" s="3">
        <f t="shared" si="37"/>
        <v>2.4265112613645754</v>
      </c>
      <c r="X284" s="3">
        <f t="shared" si="38"/>
        <v>0.69026697946249749</v>
      </c>
      <c r="Y284" s="3">
        <f t="shared" si="38"/>
        <v>2.0882069881345351</v>
      </c>
      <c r="Z284" s="3">
        <f t="shared" si="38"/>
        <v>0.36066573110597866</v>
      </c>
      <c r="AA284" s="2">
        <f t="shared" si="39"/>
        <v>39295</v>
      </c>
    </row>
    <row r="285" spans="1:27" x14ac:dyDescent="0.2">
      <c r="A285">
        <v>426</v>
      </c>
      <c r="B285" t="s">
        <v>15</v>
      </c>
      <c r="C285">
        <v>2007</v>
      </c>
      <c r="D285">
        <v>9</v>
      </c>
      <c r="E285">
        <v>454</v>
      </c>
      <c r="F285" s="4">
        <v>1770.33</v>
      </c>
      <c r="G285" s="4">
        <v>2080.1799999999998</v>
      </c>
      <c r="H285" s="4">
        <v>686.63</v>
      </c>
      <c r="I285">
        <v>5</v>
      </c>
      <c r="J285">
        <v>267</v>
      </c>
      <c r="K285">
        <v>20083</v>
      </c>
      <c r="L285" t="s">
        <v>18</v>
      </c>
      <c r="M285">
        <v>31654</v>
      </c>
      <c r="N285">
        <v>168.7</v>
      </c>
      <c r="O285" s="4">
        <v>27852.63</v>
      </c>
      <c r="P285" t="s">
        <v>167</v>
      </c>
      <c r="Q285" s="4">
        <f t="shared" si="32"/>
        <v>4.5818942731277525</v>
      </c>
      <c r="R285" s="4">
        <f t="shared" si="33"/>
        <v>416.03599999999994</v>
      </c>
      <c r="S285" s="4">
        <f t="shared" si="34"/>
        <v>7.7909363295880141</v>
      </c>
      <c r="T285" s="4">
        <f t="shared" si="35"/>
        <v>3.3181009165129787</v>
      </c>
      <c r="U285" s="4">
        <f t="shared" si="36"/>
        <v>3.2480542289723222</v>
      </c>
      <c r="V285" s="3">
        <f t="shared" si="37"/>
        <v>0.69897000433601886</v>
      </c>
      <c r="W285" s="3">
        <f t="shared" si="37"/>
        <v>2.4265112613645754</v>
      </c>
      <c r="X285" s="3">
        <f t="shared" si="38"/>
        <v>0.66104506365587479</v>
      </c>
      <c r="Y285" s="3">
        <f t="shared" si="38"/>
        <v>2.6191309121769599</v>
      </c>
      <c r="Z285" s="3">
        <f t="shared" si="38"/>
        <v>0.89158965514840349</v>
      </c>
      <c r="AA285" s="2">
        <f t="shared" si="39"/>
        <v>39326</v>
      </c>
    </row>
    <row r="286" spans="1:27" x14ac:dyDescent="0.2">
      <c r="A286">
        <v>426</v>
      </c>
      <c r="B286" t="s">
        <v>15</v>
      </c>
      <c r="C286">
        <v>2007</v>
      </c>
      <c r="D286">
        <v>10</v>
      </c>
      <c r="E286">
        <v>855</v>
      </c>
      <c r="F286" s="4">
        <v>3332.98</v>
      </c>
      <c r="G286" s="4">
        <v>3916.56</v>
      </c>
      <c r="H286" s="4">
        <v>1044.02</v>
      </c>
      <c r="I286">
        <v>5</v>
      </c>
      <c r="J286">
        <v>267</v>
      </c>
      <c r="K286">
        <v>20083</v>
      </c>
      <c r="L286" t="s">
        <v>18</v>
      </c>
      <c r="M286">
        <v>31654</v>
      </c>
      <c r="N286">
        <v>168.7</v>
      </c>
      <c r="O286" s="4">
        <v>27852.63</v>
      </c>
      <c r="P286" t="s">
        <v>167</v>
      </c>
      <c r="Q286" s="4">
        <f t="shared" si="32"/>
        <v>4.5807719298245617</v>
      </c>
      <c r="R286" s="4">
        <f t="shared" si="33"/>
        <v>783.31200000000001</v>
      </c>
      <c r="S286" s="4">
        <f t="shared" si="34"/>
        <v>14.668764044943821</v>
      </c>
      <c r="T286" s="4">
        <f t="shared" si="35"/>
        <v>3.5929047841326325</v>
      </c>
      <c r="U286" s="4">
        <f t="shared" si="36"/>
        <v>3.5228327076252168</v>
      </c>
      <c r="V286" s="3">
        <f t="shared" si="37"/>
        <v>0.69897000433601886</v>
      </c>
      <c r="W286" s="3">
        <f t="shared" si="37"/>
        <v>2.4265112613645754</v>
      </c>
      <c r="X286" s="3">
        <f t="shared" si="38"/>
        <v>0.66093866940445978</v>
      </c>
      <c r="Y286" s="3">
        <f t="shared" si="38"/>
        <v>2.8939347797966137</v>
      </c>
      <c r="Z286" s="3">
        <f t="shared" si="38"/>
        <v>1.1663935227680571</v>
      </c>
      <c r="AA286" s="2">
        <f t="shared" si="39"/>
        <v>39356</v>
      </c>
    </row>
    <row r="287" spans="1:27" x14ac:dyDescent="0.2">
      <c r="A287">
        <v>426</v>
      </c>
      <c r="B287" t="s">
        <v>15</v>
      </c>
      <c r="C287">
        <v>2007</v>
      </c>
      <c r="D287">
        <v>11</v>
      </c>
      <c r="E287">
        <v>443</v>
      </c>
      <c r="F287" s="4">
        <v>1725.2</v>
      </c>
      <c r="G287" s="4">
        <v>2027.19</v>
      </c>
      <c r="H287" s="4">
        <v>525.94000000000005</v>
      </c>
      <c r="I287">
        <v>5</v>
      </c>
      <c r="J287">
        <v>267</v>
      </c>
      <c r="K287">
        <v>20083</v>
      </c>
      <c r="L287" t="s">
        <v>18</v>
      </c>
      <c r="M287">
        <v>31654</v>
      </c>
      <c r="N287">
        <v>168.7</v>
      </c>
      <c r="O287" s="4">
        <v>27852.63</v>
      </c>
      <c r="P287" t="s">
        <v>167</v>
      </c>
      <c r="Q287" s="4">
        <f t="shared" si="32"/>
        <v>4.5760496613995487</v>
      </c>
      <c r="R287" s="4">
        <f t="shared" si="33"/>
        <v>405.43799999999999</v>
      </c>
      <c r="S287" s="4">
        <f t="shared" si="34"/>
        <v>7.5924719101123594</v>
      </c>
      <c r="T287" s="4">
        <f t="shared" si="35"/>
        <v>3.3068944551974506</v>
      </c>
      <c r="U287" s="4">
        <f t="shared" si="36"/>
        <v>3.2368394494739139</v>
      </c>
      <c r="V287" s="3">
        <f t="shared" si="37"/>
        <v>0.69897000433601886</v>
      </c>
      <c r="W287" s="3">
        <f t="shared" si="37"/>
        <v>2.4265112613645754</v>
      </c>
      <c r="X287" s="3">
        <f t="shared" si="38"/>
        <v>0.66049072897438121</v>
      </c>
      <c r="Y287" s="3">
        <f t="shared" si="38"/>
        <v>2.6079244508614319</v>
      </c>
      <c r="Z287" s="3">
        <f t="shared" si="38"/>
        <v>0.88038319383287555</v>
      </c>
      <c r="AA287" s="2">
        <f t="shared" si="39"/>
        <v>39387</v>
      </c>
    </row>
    <row r="288" spans="1:27" x14ac:dyDescent="0.2">
      <c r="A288">
        <v>426</v>
      </c>
      <c r="B288" t="s">
        <v>15</v>
      </c>
      <c r="C288">
        <v>2007</v>
      </c>
      <c r="D288">
        <v>12</v>
      </c>
      <c r="E288">
        <v>250</v>
      </c>
      <c r="F288" s="4">
        <v>938.59</v>
      </c>
      <c r="G288" s="4">
        <v>1102.93</v>
      </c>
      <c r="H288" s="4">
        <v>411.1</v>
      </c>
      <c r="I288">
        <v>5</v>
      </c>
      <c r="J288">
        <v>267</v>
      </c>
      <c r="K288">
        <v>20083</v>
      </c>
      <c r="L288" t="s">
        <v>18</v>
      </c>
      <c r="M288">
        <v>31654</v>
      </c>
      <c r="N288">
        <v>168.7</v>
      </c>
      <c r="O288" s="4">
        <v>27852.63</v>
      </c>
      <c r="P288" t="s">
        <v>167</v>
      </c>
      <c r="Q288" s="4">
        <f t="shared" si="32"/>
        <v>4.4117199999999999</v>
      </c>
      <c r="R288" s="4">
        <f t="shared" si="33"/>
        <v>220.58600000000001</v>
      </c>
      <c r="S288" s="4">
        <f t="shared" si="34"/>
        <v>4.1308239700374534</v>
      </c>
      <c r="T288" s="4">
        <f t="shared" si="35"/>
        <v>3.0425479498124162</v>
      </c>
      <c r="U288" s="4">
        <f t="shared" si="36"/>
        <v>2.9724759228064199</v>
      </c>
      <c r="V288" s="3">
        <f t="shared" si="37"/>
        <v>0.69897000433601886</v>
      </c>
      <c r="W288" s="3">
        <f t="shared" si="37"/>
        <v>2.4265112613645754</v>
      </c>
      <c r="X288" s="3">
        <f t="shared" si="38"/>
        <v>0.64460794114037834</v>
      </c>
      <c r="Y288" s="3">
        <f t="shared" si="38"/>
        <v>2.3435779454763974</v>
      </c>
      <c r="Z288" s="3">
        <f t="shared" si="38"/>
        <v>0.61603668844784076</v>
      </c>
      <c r="AA288" s="2">
        <f t="shared" si="39"/>
        <v>39417</v>
      </c>
    </row>
    <row r="289" spans="1:27" x14ac:dyDescent="0.2">
      <c r="A289">
        <v>446</v>
      </c>
      <c r="B289" t="s">
        <v>15</v>
      </c>
      <c r="C289">
        <v>2007</v>
      </c>
      <c r="D289">
        <v>1</v>
      </c>
      <c r="E289">
        <v>126</v>
      </c>
      <c r="F289" s="4">
        <v>524.04999999999995</v>
      </c>
      <c r="G289" s="4">
        <v>615.79</v>
      </c>
      <c r="H289" s="4">
        <v>254.12</v>
      </c>
      <c r="I289">
        <v>5</v>
      </c>
      <c r="J289">
        <v>383</v>
      </c>
      <c r="K289">
        <v>25669</v>
      </c>
      <c r="L289" t="s">
        <v>18</v>
      </c>
      <c r="M289">
        <v>84359</v>
      </c>
      <c r="N289">
        <v>216.6</v>
      </c>
      <c r="O289" s="4">
        <v>40398.43</v>
      </c>
      <c r="P289" t="s">
        <v>167</v>
      </c>
      <c r="Q289" s="4">
        <f t="shared" si="32"/>
        <v>4.8872222222222224</v>
      </c>
      <c r="R289" s="4">
        <f t="shared" si="33"/>
        <v>123.15799999999999</v>
      </c>
      <c r="S289" s="4">
        <f t="shared" si="34"/>
        <v>1.6078067885117493</v>
      </c>
      <c r="T289" s="4">
        <f t="shared" si="35"/>
        <v>2.7894326319850391</v>
      </c>
      <c r="U289" s="4">
        <f t="shared" si="36"/>
        <v>2.7193727253198969</v>
      </c>
      <c r="V289" s="3">
        <f t="shared" si="37"/>
        <v>0.69897000433601886</v>
      </c>
      <c r="W289" s="3">
        <f t="shared" si="37"/>
        <v>2.5831987739686229</v>
      </c>
      <c r="X289" s="3">
        <f t="shared" si="38"/>
        <v>0.68906208686747605</v>
      </c>
      <c r="Y289" s="3">
        <f t="shared" si="38"/>
        <v>2.0904626276490199</v>
      </c>
      <c r="Z289" s="3">
        <f t="shared" si="38"/>
        <v>0.20623385801641617</v>
      </c>
      <c r="AA289" s="2">
        <f t="shared" si="39"/>
        <v>39083</v>
      </c>
    </row>
    <row r="290" spans="1:27" x14ac:dyDescent="0.2">
      <c r="A290">
        <v>446</v>
      </c>
      <c r="B290" t="s">
        <v>15</v>
      </c>
      <c r="C290">
        <v>2007</v>
      </c>
      <c r="D290">
        <v>2</v>
      </c>
      <c r="E290">
        <v>110</v>
      </c>
      <c r="F290" s="4">
        <v>454.82</v>
      </c>
      <c r="G290" s="4">
        <v>534.5</v>
      </c>
      <c r="H290" s="4">
        <v>227.58</v>
      </c>
      <c r="I290">
        <v>5</v>
      </c>
      <c r="J290">
        <v>383</v>
      </c>
      <c r="K290">
        <v>25669</v>
      </c>
      <c r="L290" t="s">
        <v>18</v>
      </c>
      <c r="M290">
        <v>84359</v>
      </c>
      <c r="N290">
        <v>216.6</v>
      </c>
      <c r="O290" s="4">
        <v>40398.43</v>
      </c>
      <c r="P290" t="s">
        <v>167</v>
      </c>
      <c r="Q290" s="4">
        <f t="shared" si="32"/>
        <v>4.8590909090909093</v>
      </c>
      <c r="R290" s="4">
        <f t="shared" si="33"/>
        <v>106.9</v>
      </c>
      <c r="S290" s="4">
        <f t="shared" si="34"/>
        <v>1.3955613577023498</v>
      </c>
      <c r="T290" s="4">
        <f t="shared" si="35"/>
        <v>2.727947709544797</v>
      </c>
      <c r="U290" s="4">
        <f t="shared" si="36"/>
        <v>2.65783955385796</v>
      </c>
      <c r="V290" s="3">
        <f t="shared" si="37"/>
        <v>0.69897000433601886</v>
      </c>
      <c r="W290" s="3">
        <f t="shared" si="37"/>
        <v>2.5831987739686229</v>
      </c>
      <c r="X290" s="3">
        <f t="shared" si="38"/>
        <v>0.68655502438657179</v>
      </c>
      <c r="Y290" s="3">
        <f t="shared" si="38"/>
        <v>2.0289777052087778</v>
      </c>
      <c r="Z290" s="3">
        <f t="shared" si="38"/>
        <v>0.14474893557617405</v>
      </c>
      <c r="AA290" s="2">
        <f t="shared" si="39"/>
        <v>39114</v>
      </c>
    </row>
    <row r="291" spans="1:27" x14ac:dyDescent="0.2">
      <c r="A291">
        <v>446</v>
      </c>
      <c r="B291" t="s">
        <v>15</v>
      </c>
      <c r="C291">
        <v>2007</v>
      </c>
      <c r="D291">
        <v>3</v>
      </c>
      <c r="E291">
        <v>74</v>
      </c>
      <c r="F291" s="4">
        <v>276.69</v>
      </c>
      <c r="G291" s="4">
        <v>325.12</v>
      </c>
      <c r="H291" s="4">
        <v>106.71</v>
      </c>
      <c r="I291">
        <v>5</v>
      </c>
      <c r="J291">
        <v>383</v>
      </c>
      <c r="K291">
        <v>25669</v>
      </c>
      <c r="L291" t="s">
        <v>18</v>
      </c>
      <c r="M291">
        <v>84359</v>
      </c>
      <c r="N291">
        <v>216.6</v>
      </c>
      <c r="O291" s="4">
        <v>40398.43</v>
      </c>
      <c r="P291" t="s">
        <v>167</v>
      </c>
      <c r="Q291" s="4">
        <f t="shared" si="32"/>
        <v>4.3935135135135139</v>
      </c>
      <c r="R291" s="4">
        <f t="shared" si="33"/>
        <v>65.024000000000001</v>
      </c>
      <c r="S291" s="4">
        <f t="shared" si="34"/>
        <v>0.84887728459530032</v>
      </c>
      <c r="T291" s="4">
        <f t="shared" si="35"/>
        <v>2.5120436862678064</v>
      </c>
      <c r="U291" s="4">
        <f t="shared" si="36"/>
        <v>2.4419934633574378</v>
      </c>
      <c r="V291" s="3">
        <f t="shared" si="37"/>
        <v>0.69897000433601886</v>
      </c>
      <c r="W291" s="3">
        <f t="shared" si="37"/>
        <v>2.5831987739686229</v>
      </c>
      <c r="X291" s="3">
        <f t="shared" si="38"/>
        <v>0.64281196653683026</v>
      </c>
      <c r="Y291" s="3">
        <f t="shared" si="38"/>
        <v>1.8130736819317876</v>
      </c>
      <c r="Z291" s="3">
        <f t="shared" si="38"/>
        <v>-7.1155087700816286E-2</v>
      </c>
      <c r="AA291" s="2">
        <f t="shared" si="39"/>
        <v>39142</v>
      </c>
    </row>
    <row r="292" spans="1:27" x14ac:dyDescent="0.2">
      <c r="A292">
        <v>446</v>
      </c>
      <c r="B292" t="s">
        <v>15</v>
      </c>
      <c r="C292">
        <v>2007</v>
      </c>
      <c r="D292">
        <v>4</v>
      </c>
      <c r="E292">
        <v>116</v>
      </c>
      <c r="F292" s="4">
        <v>557.66999999999996</v>
      </c>
      <c r="G292" s="4">
        <v>655.29</v>
      </c>
      <c r="H292" s="4">
        <v>253.76</v>
      </c>
      <c r="I292">
        <v>5</v>
      </c>
      <c r="J292">
        <v>383</v>
      </c>
      <c r="K292">
        <v>25669</v>
      </c>
      <c r="L292" t="s">
        <v>18</v>
      </c>
      <c r="M292">
        <v>84359</v>
      </c>
      <c r="N292">
        <v>216.6</v>
      </c>
      <c r="O292" s="4">
        <v>40398.43</v>
      </c>
      <c r="P292" t="s">
        <v>167</v>
      </c>
      <c r="Q292" s="4">
        <f t="shared" si="32"/>
        <v>5.649051724137931</v>
      </c>
      <c r="R292" s="4">
        <f t="shared" si="33"/>
        <v>131.05799999999999</v>
      </c>
      <c r="S292" s="4">
        <f t="shared" si="34"/>
        <v>1.7109399477806788</v>
      </c>
      <c r="T292" s="4">
        <f t="shared" si="35"/>
        <v>2.8164335404909222</v>
      </c>
      <c r="U292" s="4">
        <f t="shared" si="36"/>
        <v>2.7463772821374359</v>
      </c>
      <c r="V292" s="3">
        <f t="shared" si="37"/>
        <v>0.69897000433601886</v>
      </c>
      <c r="W292" s="3">
        <f t="shared" si="37"/>
        <v>2.5831987739686229</v>
      </c>
      <c r="X292" s="3">
        <f t="shared" si="38"/>
        <v>0.75197555126400362</v>
      </c>
      <c r="Y292" s="3">
        <f t="shared" si="38"/>
        <v>2.117463536154903</v>
      </c>
      <c r="Z292" s="3">
        <f t="shared" si="38"/>
        <v>0.2332347665222993</v>
      </c>
      <c r="AA292" s="2">
        <f t="shared" si="39"/>
        <v>39173</v>
      </c>
    </row>
    <row r="293" spans="1:27" x14ac:dyDescent="0.2">
      <c r="A293">
        <v>446</v>
      </c>
      <c r="B293" t="s">
        <v>15</v>
      </c>
      <c r="C293">
        <v>2007</v>
      </c>
      <c r="D293">
        <v>5</v>
      </c>
      <c r="E293">
        <v>259</v>
      </c>
      <c r="F293" s="4">
        <v>1153.9000000000001</v>
      </c>
      <c r="G293" s="4">
        <v>1355.96</v>
      </c>
      <c r="H293" s="4">
        <v>518.05999999999995</v>
      </c>
      <c r="I293">
        <v>5</v>
      </c>
      <c r="J293">
        <v>383</v>
      </c>
      <c r="K293">
        <v>25669</v>
      </c>
      <c r="L293" t="s">
        <v>18</v>
      </c>
      <c r="M293">
        <v>84359</v>
      </c>
      <c r="N293">
        <v>216.6</v>
      </c>
      <c r="O293" s="4">
        <v>40398.43</v>
      </c>
      <c r="P293" t="s">
        <v>167</v>
      </c>
      <c r="Q293" s="4">
        <f t="shared" si="32"/>
        <v>5.2353667953667955</v>
      </c>
      <c r="R293" s="4">
        <f t="shared" si="33"/>
        <v>271.19200000000001</v>
      </c>
      <c r="S293" s="4">
        <f t="shared" si="34"/>
        <v>3.5403655352480419</v>
      </c>
      <c r="T293" s="4">
        <f t="shared" si="35"/>
        <v>3.1322468782954234</v>
      </c>
      <c r="U293" s="4">
        <f t="shared" si="36"/>
        <v>3.0621681733517829</v>
      </c>
      <c r="V293" s="3">
        <f t="shared" si="37"/>
        <v>0.69897000433601886</v>
      </c>
      <c r="W293" s="3">
        <f t="shared" si="37"/>
        <v>2.5831987739686229</v>
      </c>
      <c r="X293" s="3">
        <f t="shared" si="38"/>
        <v>0.71894711421417168</v>
      </c>
      <c r="Y293" s="3">
        <f t="shared" si="38"/>
        <v>2.4332768739594046</v>
      </c>
      <c r="Z293" s="3">
        <f t="shared" si="38"/>
        <v>0.54904810432680085</v>
      </c>
      <c r="AA293" s="2">
        <f t="shared" si="39"/>
        <v>39203</v>
      </c>
    </row>
    <row r="294" spans="1:27" x14ac:dyDescent="0.2">
      <c r="A294">
        <v>446</v>
      </c>
      <c r="B294" t="s">
        <v>15</v>
      </c>
      <c r="C294">
        <v>2007</v>
      </c>
      <c r="D294">
        <v>6</v>
      </c>
      <c r="E294">
        <v>275</v>
      </c>
      <c r="F294" s="4">
        <v>1180.03</v>
      </c>
      <c r="G294" s="4">
        <v>1386.74</v>
      </c>
      <c r="H294" s="4">
        <v>455.49</v>
      </c>
      <c r="I294">
        <v>5</v>
      </c>
      <c r="J294">
        <v>383</v>
      </c>
      <c r="K294">
        <v>25669</v>
      </c>
      <c r="L294" t="s">
        <v>18</v>
      </c>
      <c r="M294">
        <v>84359</v>
      </c>
      <c r="N294">
        <v>216.6</v>
      </c>
      <c r="O294" s="4">
        <v>40398.43</v>
      </c>
      <c r="P294" t="s">
        <v>167</v>
      </c>
      <c r="Q294" s="4">
        <f t="shared" si="32"/>
        <v>5.0426909090909096</v>
      </c>
      <c r="R294" s="4">
        <f t="shared" si="33"/>
        <v>277.34800000000001</v>
      </c>
      <c r="S294" s="4">
        <f t="shared" si="34"/>
        <v>3.6207310704960838</v>
      </c>
      <c r="T294" s="4">
        <f t="shared" si="35"/>
        <v>3.1419950427964274</v>
      </c>
      <c r="U294" s="4">
        <f t="shared" si="36"/>
        <v>3.0718930485509044</v>
      </c>
      <c r="V294" s="3">
        <f t="shared" si="37"/>
        <v>0.69897000433601886</v>
      </c>
      <c r="W294" s="3">
        <f t="shared" si="37"/>
        <v>2.5831987739686229</v>
      </c>
      <c r="X294" s="3">
        <f t="shared" si="38"/>
        <v>0.70266234896616464</v>
      </c>
      <c r="Y294" s="3">
        <f t="shared" si="38"/>
        <v>2.4430250384604086</v>
      </c>
      <c r="Z294" s="3">
        <f t="shared" si="38"/>
        <v>0.55879626882780453</v>
      </c>
      <c r="AA294" s="2">
        <f t="shared" si="39"/>
        <v>39234</v>
      </c>
    </row>
    <row r="295" spans="1:27" x14ac:dyDescent="0.2">
      <c r="A295">
        <v>446</v>
      </c>
      <c r="B295" t="s">
        <v>15</v>
      </c>
      <c r="C295">
        <v>2007</v>
      </c>
      <c r="D295">
        <v>7</v>
      </c>
      <c r="E295">
        <v>178</v>
      </c>
      <c r="F295" s="4">
        <v>783.5</v>
      </c>
      <c r="G295" s="4">
        <v>920.67</v>
      </c>
      <c r="H295" s="4">
        <v>323.5</v>
      </c>
      <c r="I295">
        <v>5</v>
      </c>
      <c r="J295">
        <v>383</v>
      </c>
      <c r="K295">
        <v>25669</v>
      </c>
      <c r="L295" t="s">
        <v>18</v>
      </c>
      <c r="M295">
        <v>84359</v>
      </c>
      <c r="N295">
        <v>216.6</v>
      </c>
      <c r="O295" s="4">
        <v>40398.43</v>
      </c>
      <c r="P295" t="s">
        <v>167</v>
      </c>
      <c r="Q295" s="4">
        <f t="shared" si="32"/>
        <v>5.1723033707865165</v>
      </c>
      <c r="R295" s="4">
        <f t="shared" si="33"/>
        <v>184.13399999999999</v>
      </c>
      <c r="S295" s="4">
        <f t="shared" si="34"/>
        <v>2.4038381201044383</v>
      </c>
      <c r="T295" s="4">
        <f t="shared" si="35"/>
        <v>2.9641039919114212</v>
      </c>
      <c r="U295" s="4">
        <f t="shared" si="36"/>
        <v>2.8940390008046091</v>
      </c>
      <c r="V295" s="3">
        <f t="shared" si="37"/>
        <v>0.69897000433601886</v>
      </c>
      <c r="W295" s="3">
        <f t="shared" si="37"/>
        <v>2.5831987739686229</v>
      </c>
      <c r="X295" s="3">
        <f t="shared" si="38"/>
        <v>0.7136839896025271</v>
      </c>
      <c r="Y295" s="3">
        <f t="shared" si="38"/>
        <v>2.2651339875754024</v>
      </c>
      <c r="Z295" s="3">
        <f t="shared" si="38"/>
        <v>0.3809052179427983</v>
      </c>
      <c r="AA295" s="2">
        <f t="shared" si="39"/>
        <v>39264</v>
      </c>
    </row>
    <row r="296" spans="1:27" x14ac:dyDescent="0.2">
      <c r="A296">
        <v>446</v>
      </c>
      <c r="B296" t="s">
        <v>15</v>
      </c>
      <c r="C296">
        <v>2007</v>
      </c>
      <c r="D296">
        <v>8</v>
      </c>
      <c r="E296">
        <v>154</v>
      </c>
      <c r="F296" s="4">
        <v>601.66999999999996</v>
      </c>
      <c r="G296" s="4">
        <v>706.97</v>
      </c>
      <c r="H296" s="4">
        <v>224.2</v>
      </c>
      <c r="I296">
        <v>5</v>
      </c>
      <c r="J296">
        <v>383</v>
      </c>
      <c r="K296">
        <v>25669</v>
      </c>
      <c r="L296" t="s">
        <v>18</v>
      </c>
      <c r="M296">
        <v>84359</v>
      </c>
      <c r="N296">
        <v>216.6</v>
      </c>
      <c r="O296" s="4">
        <v>40398.43</v>
      </c>
      <c r="P296" t="s">
        <v>167</v>
      </c>
      <c r="Q296" s="4">
        <f t="shared" si="32"/>
        <v>4.5907142857142862</v>
      </c>
      <c r="R296" s="4">
        <f t="shared" si="33"/>
        <v>141.39400000000001</v>
      </c>
      <c r="S296" s="4">
        <f t="shared" si="34"/>
        <v>1.8458746736292428</v>
      </c>
      <c r="T296" s="4">
        <f t="shared" si="35"/>
        <v>2.849400985068625</v>
      </c>
      <c r="U296" s="4">
        <f t="shared" si="36"/>
        <v>2.7793583575789609</v>
      </c>
      <c r="V296" s="3">
        <f t="shared" si="37"/>
        <v>0.69897000433601886</v>
      </c>
      <c r="W296" s="3">
        <f t="shared" si="37"/>
        <v>2.5831987739686229</v>
      </c>
      <c r="X296" s="3">
        <f t="shared" si="38"/>
        <v>0.66188026423216206</v>
      </c>
      <c r="Y296" s="3">
        <f t="shared" si="38"/>
        <v>2.1504309807326063</v>
      </c>
      <c r="Z296" s="3">
        <f t="shared" si="38"/>
        <v>0.26620221110000231</v>
      </c>
      <c r="AA296" s="2">
        <f t="shared" si="39"/>
        <v>39295</v>
      </c>
    </row>
    <row r="297" spans="1:27" x14ac:dyDescent="0.2">
      <c r="A297">
        <v>446</v>
      </c>
      <c r="B297" t="s">
        <v>15</v>
      </c>
      <c r="C297">
        <v>2007</v>
      </c>
      <c r="D297">
        <v>9</v>
      </c>
      <c r="E297">
        <v>553</v>
      </c>
      <c r="F297" s="4">
        <v>2185.83</v>
      </c>
      <c r="G297" s="4">
        <v>2568.4499999999998</v>
      </c>
      <c r="H297" s="4">
        <v>781.46</v>
      </c>
      <c r="I297">
        <v>5</v>
      </c>
      <c r="J297">
        <v>383</v>
      </c>
      <c r="K297">
        <v>25669</v>
      </c>
      <c r="L297" t="s">
        <v>18</v>
      </c>
      <c r="M297">
        <v>84359</v>
      </c>
      <c r="N297">
        <v>216.6</v>
      </c>
      <c r="O297" s="4">
        <v>40398.43</v>
      </c>
      <c r="P297" t="s">
        <v>167</v>
      </c>
      <c r="Q297" s="4">
        <f t="shared" si="32"/>
        <v>4.6445750452079562</v>
      </c>
      <c r="R297" s="4">
        <f t="shared" si="33"/>
        <v>513.68999999999994</v>
      </c>
      <c r="S297" s="4">
        <f t="shared" si="34"/>
        <v>6.7061357702349866</v>
      </c>
      <c r="T297" s="4">
        <f t="shared" si="35"/>
        <v>3.4096711157346973</v>
      </c>
      <c r="U297" s="4">
        <f t="shared" si="36"/>
        <v>3.3396163822555569</v>
      </c>
      <c r="V297" s="3">
        <f t="shared" si="37"/>
        <v>0.69897000433601886</v>
      </c>
      <c r="W297" s="3">
        <f t="shared" si="37"/>
        <v>2.5831987739686229</v>
      </c>
      <c r="X297" s="3">
        <f t="shared" si="38"/>
        <v>0.66694598442999919</v>
      </c>
      <c r="Y297" s="3">
        <f t="shared" si="38"/>
        <v>2.7107011113986785</v>
      </c>
      <c r="Z297" s="3">
        <f t="shared" si="38"/>
        <v>0.82647234176607465</v>
      </c>
      <c r="AA297" s="2">
        <f t="shared" si="39"/>
        <v>39326</v>
      </c>
    </row>
    <row r="298" spans="1:27" x14ac:dyDescent="0.2">
      <c r="A298">
        <v>446</v>
      </c>
      <c r="B298" t="s">
        <v>15</v>
      </c>
      <c r="C298">
        <v>2007</v>
      </c>
      <c r="D298">
        <v>11</v>
      </c>
      <c r="E298">
        <v>607</v>
      </c>
      <c r="F298" s="4">
        <v>2455.12</v>
      </c>
      <c r="G298" s="4">
        <v>2884.92</v>
      </c>
      <c r="H298" s="4">
        <v>940.4</v>
      </c>
      <c r="I298">
        <v>5</v>
      </c>
      <c r="J298">
        <v>383</v>
      </c>
      <c r="K298">
        <v>25669</v>
      </c>
      <c r="L298" t="s">
        <v>18</v>
      </c>
      <c r="M298">
        <v>84359</v>
      </c>
      <c r="N298">
        <v>216.6</v>
      </c>
      <c r="O298" s="4">
        <v>40398.43</v>
      </c>
      <c r="P298" t="s">
        <v>167</v>
      </c>
      <c r="Q298" s="4">
        <f t="shared" si="32"/>
        <v>4.752751235584844</v>
      </c>
      <c r="R298" s="4">
        <f t="shared" si="33"/>
        <v>576.98400000000004</v>
      </c>
      <c r="S298" s="4">
        <f t="shared" si="34"/>
        <v>7.5324281984334203</v>
      </c>
      <c r="T298" s="4">
        <f t="shared" si="35"/>
        <v>3.4601337744968546</v>
      </c>
      <c r="U298" s="4">
        <f t="shared" si="36"/>
        <v>3.3900727241837023</v>
      </c>
      <c r="V298" s="3">
        <f t="shared" si="37"/>
        <v>0.69897000433601886</v>
      </c>
      <c r="W298" s="3">
        <f t="shared" si="37"/>
        <v>2.5831987739686229</v>
      </c>
      <c r="X298" s="3">
        <f t="shared" si="38"/>
        <v>0.67694508342159698</v>
      </c>
      <c r="Y298" s="3">
        <f t="shared" si="38"/>
        <v>2.7611637701608358</v>
      </c>
      <c r="Z298" s="3">
        <f t="shared" si="38"/>
        <v>0.8769350005282317</v>
      </c>
      <c r="AA298" s="2">
        <f t="shared" si="39"/>
        <v>39387</v>
      </c>
    </row>
    <row r="299" spans="1:27" x14ac:dyDescent="0.2">
      <c r="A299">
        <v>446</v>
      </c>
      <c r="B299" t="s">
        <v>15</v>
      </c>
      <c r="C299">
        <v>2007</v>
      </c>
      <c r="D299">
        <v>12</v>
      </c>
      <c r="E299">
        <v>329</v>
      </c>
      <c r="F299" s="4">
        <v>1338.7</v>
      </c>
      <c r="G299" s="4">
        <v>1573.06</v>
      </c>
      <c r="H299" s="4">
        <v>434.15</v>
      </c>
      <c r="I299">
        <v>5</v>
      </c>
      <c r="J299">
        <v>383</v>
      </c>
      <c r="K299">
        <v>25669</v>
      </c>
      <c r="L299" t="s">
        <v>18</v>
      </c>
      <c r="M299">
        <v>84359</v>
      </c>
      <c r="N299">
        <v>216.6</v>
      </c>
      <c r="O299" s="4">
        <v>40398.43</v>
      </c>
      <c r="P299" t="s">
        <v>167</v>
      </c>
      <c r="Q299" s="4">
        <f t="shared" si="32"/>
        <v>4.7813373860182367</v>
      </c>
      <c r="R299" s="4">
        <f t="shared" si="33"/>
        <v>314.61199999999997</v>
      </c>
      <c r="S299" s="4">
        <f t="shared" si="34"/>
        <v>4.1072062663185376</v>
      </c>
      <c r="T299" s="4">
        <f t="shared" si="35"/>
        <v>3.1967452878947169</v>
      </c>
      <c r="U299" s="4">
        <f t="shared" si="36"/>
        <v>3.1266832633882902</v>
      </c>
      <c r="V299" s="3">
        <f t="shared" si="37"/>
        <v>0.69897000433601886</v>
      </c>
      <c r="W299" s="3">
        <f t="shared" si="37"/>
        <v>2.5831987739686229</v>
      </c>
      <c r="X299" s="3">
        <f t="shared" si="38"/>
        <v>0.67954938994474245</v>
      </c>
      <c r="Y299" s="3">
        <f t="shared" si="38"/>
        <v>2.4977752835586977</v>
      </c>
      <c r="Z299" s="3">
        <f t="shared" si="38"/>
        <v>0.61354651392609394</v>
      </c>
      <c r="AA299" s="2">
        <f t="shared" si="39"/>
        <v>39417</v>
      </c>
    </row>
    <row r="300" spans="1:27" x14ac:dyDescent="0.2">
      <c r="A300">
        <v>453</v>
      </c>
      <c r="B300" t="s">
        <v>15</v>
      </c>
      <c r="C300">
        <v>2007</v>
      </c>
      <c r="D300">
        <v>7</v>
      </c>
      <c r="E300">
        <v>77</v>
      </c>
      <c r="F300" s="4">
        <v>328.29</v>
      </c>
      <c r="G300" s="4">
        <v>385.78</v>
      </c>
      <c r="H300" s="4">
        <v>137.15</v>
      </c>
      <c r="I300">
        <v>6</v>
      </c>
      <c r="J300">
        <v>215</v>
      </c>
      <c r="K300">
        <v>15100</v>
      </c>
      <c r="L300" t="s">
        <v>18</v>
      </c>
      <c r="M300">
        <v>13880</v>
      </c>
      <c r="N300">
        <v>138.19999999999999</v>
      </c>
      <c r="O300" s="4">
        <v>23729.26</v>
      </c>
      <c r="P300" t="s">
        <v>167</v>
      </c>
      <c r="Q300" s="4">
        <f t="shared" si="32"/>
        <v>5.0101298701298695</v>
      </c>
      <c r="R300" s="4">
        <f t="shared" si="33"/>
        <v>64.296666666666667</v>
      </c>
      <c r="S300" s="4">
        <f t="shared" si="34"/>
        <v>1.7943255813953487</v>
      </c>
      <c r="T300" s="4">
        <f t="shared" si="35"/>
        <v>2.5863397087542483</v>
      </c>
      <c r="U300" s="4">
        <f t="shared" si="36"/>
        <v>2.5162576539417576</v>
      </c>
      <c r="V300" s="3">
        <f t="shared" si="37"/>
        <v>0.77815125038364363</v>
      </c>
      <c r="W300" s="3">
        <f t="shared" si="37"/>
        <v>2.3324384599156054</v>
      </c>
      <c r="X300" s="3">
        <f t="shared" si="38"/>
        <v>0.6998489835817665</v>
      </c>
      <c r="Y300" s="3">
        <f t="shared" si="38"/>
        <v>1.8081884583706047</v>
      </c>
      <c r="Z300" s="3">
        <f t="shared" si="38"/>
        <v>0.25390124883864307</v>
      </c>
      <c r="AA300" s="2">
        <f t="shared" si="39"/>
        <v>39264</v>
      </c>
    </row>
    <row r="301" spans="1:27" x14ac:dyDescent="0.2">
      <c r="A301">
        <v>453</v>
      </c>
      <c r="B301" t="s">
        <v>15</v>
      </c>
      <c r="C301">
        <v>2007</v>
      </c>
      <c r="D301">
        <v>8</v>
      </c>
      <c r="E301">
        <v>95</v>
      </c>
      <c r="F301" s="4">
        <v>459.48</v>
      </c>
      <c r="G301" s="4">
        <v>539.91</v>
      </c>
      <c r="H301" s="4">
        <v>235</v>
      </c>
      <c r="I301">
        <v>6</v>
      </c>
      <c r="J301">
        <v>215</v>
      </c>
      <c r="K301">
        <v>15100</v>
      </c>
      <c r="L301" t="s">
        <v>18</v>
      </c>
      <c r="M301">
        <v>13880</v>
      </c>
      <c r="N301">
        <v>138.19999999999999</v>
      </c>
      <c r="O301" s="4">
        <v>23729.26</v>
      </c>
      <c r="P301" t="s">
        <v>167</v>
      </c>
      <c r="Q301" s="4">
        <f t="shared" si="32"/>
        <v>5.6832631578947366</v>
      </c>
      <c r="R301" s="4">
        <f t="shared" si="33"/>
        <v>89.984999999999999</v>
      </c>
      <c r="S301" s="4">
        <f t="shared" si="34"/>
        <v>2.511209302325581</v>
      </c>
      <c r="T301" s="4">
        <f t="shared" si="35"/>
        <v>2.7323213713767798</v>
      </c>
      <c r="U301" s="4">
        <f t="shared" si="36"/>
        <v>2.6622666123953125</v>
      </c>
      <c r="V301" s="3">
        <f t="shared" si="37"/>
        <v>0.77815125038364363</v>
      </c>
      <c r="W301" s="3">
        <f t="shared" si="37"/>
        <v>2.3324384599156054</v>
      </c>
      <c r="X301" s="3">
        <f t="shared" si="38"/>
        <v>0.75459776608793205</v>
      </c>
      <c r="Y301" s="3">
        <f t="shared" si="38"/>
        <v>1.9541701209931361</v>
      </c>
      <c r="Z301" s="3">
        <f t="shared" si="38"/>
        <v>0.3998829114611745</v>
      </c>
      <c r="AA301" s="2">
        <f t="shared" si="39"/>
        <v>39295</v>
      </c>
    </row>
    <row r="302" spans="1:27" x14ac:dyDescent="0.2">
      <c r="A302">
        <v>453</v>
      </c>
      <c r="B302" t="s">
        <v>15</v>
      </c>
      <c r="C302">
        <v>2007</v>
      </c>
      <c r="D302">
        <v>9</v>
      </c>
      <c r="E302">
        <v>215</v>
      </c>
      <c r="F302" s="4">
        <v>946.59</v>
      </c>
      <c r="G302" s="4">
        <v>1112.3599999999999</v>
      </c>
      <c r="H302" s="4">
        <v>488.46</v>
      </c>
      <c r="I302">
        <v>6</v>
      </c>
      <c r="J302">
        <v>215</v>
      </c>
      <c r="K302">
        <v>15100</v>
      </c>
      <c r="L302" t="s">
        <v>18</v>
      </c>
      <c r="M302">
        <v>13880</v>
      </c>
      <c r="N302">
        <v>138.19999999999999</v>
      </c>
      <c r="O302" s="4">
        <v>23729.26</v>
      </c>
      <c r="P302" t="s">
        <v>167</v>
      </c>
      <c r="Q302" s="4">
        <f t="shared" si="32"/>
        <v>5.1737674418604644</v>
      </c>
      <c r="R302" s="4">
        <f t="shared" si="33"/>
        <v>185.39333333333332</v>
      </c>
      <c r="S302" s="4">
        <f t="shared" si="34"/>
        <v>5.1737674418604644</v>
      </c>
      <c r="T302" s="4">
        <f t="shared" si="35"/>
        <v>3.0462453634251196</v>
      </c>
      <c r="U302" s="4">
        <f t="shared" si="36"/>
        <v>2.9761619121668801</v>
      </c>
      <c r="V302" s="3">
        <f t="shared" si="37"/>
        <v>0.77815125038364363</v>
      </c>
      <c r="W302" s="3">
        <f t="shared" si="37"/>
        <v>2.3324384599156054</v>
      </c>
      <c r="X302" s="3">
        <f t="shared" si="38"/>
        <v>0.71380690350951426</v>
      </c>
      <c r="Y302" s="3">
        <f t="shared" si="38"/>
        <v>2.2680941130414758</v>
      </c>
      <c r="Z302" s="3">
        <f t="shared" si="38"/>
        <v>0.71380690350951426</v>
      </c>
      <c r="AA302" s="2">
        <f t="shared" si="39"/>
        <v>39326</v>
      </c>
    </row>
    <row r="303" spans="1:27" x14ac:dyDescent="0.2">
      <c r="A303">
        <v>453</v>
      </c>
      <c r="B303" t="s">
        <v>15</v>
      </c>
      <c r="C303">
        <v>2007</v>
      </c>
      <c r="D303">
        <v>11</v>
      </c>
      <c r="E303">
        <v>401</v>
      </c>
      <c r="F303" s="4">
        <v>1677.75</v>
      </c>
      <c r="G303" s="4">
        <v>1971.53</v>
      </c>
      <c r="H303" s="4">
        <v>683.12</v>
      </c>
      <c r="I303">
        <v>6</v>
      </c>
      <c r="J303">
        <v>215</v>
      </c>
      <c r="K303">
        <v>15100</v>
      </c>
      <c r="L303" t="s">
        <v>18</v>
      </c>
      <c r="M303">
        <v>13880</v>
      </c>
      <c r="N303">
        <v>138.19999999999999</v>
      </c>
      <c r="O303" s="4">
        <v>23729.26</v>
      </c>
      <c r="P303" t="s">
        <v>167</v>
      </c>
      <c r="Q303" s="4">
        <f t="shared" si="32"/>
        <v>4.9165336658354111</v>
      </c>
      <c r="R303" s="4">
        <f t="shared" si="33"/>
        <v>328.58833333333331</v>
      </c>
      <c r="S303" s="4">
        <f t="shared" si="34"/>
        <v>9.1699069767441852</v>
      </c>
      <c r="T303" s="4">
        <f t="shared" si="35"/>
        <v>3.2948033899485925</v>
      </c>
      <c r="U303" s="4">
        <f t="shared" si="36"/>
        <v>3.22472724748833</v>
      </c>
      <c r="V303" s="3">
        <f t="shared" si="37"/>
        <v>0.77815125038364363</v>
      </c>
      <c r="W303" s="3">
        <f t="shared" si="37"/>
        <v>2.3324384599156054</v>
      </c>
      <c r="X303" s="3">
        <f t="shared" si="38"/>
        <v>0.69165901732841006</v>
      </c>
      <c r="Y303" s="3">
        <f t="shared" si="38"/>
        <v>2.5166521395649486</v>
      </c>
      <c r="Z303" s="3">
        <f t="shared" si="38"/>
        <v>0.96236493003298695</v>
      </c>
      <c r="AA303" s="2">
        <f t="shared" si="39"/>
        <v>39387</v>
      </c>
    </row>
    <row r="304" spans="1:27" x14ac:dyDescent="0.2">
      <c r="A304">
        <v>453</v>
      </c>
      <c r="B304" t="s">
        <v>15</v>
      </c>
      <c r="C304">
        <v>2007</v>
      </c>
      <c r="D304">
        <v>12</v>
      </c>
      <c r="E304">
        <v>222</v>
      </c>
      <c r="F304" s="4">
        <v>934.15</v>
      </c>
      <c r="G304" s="4">
        <v>1097.67</v>
      </c>
      <c r="H304" s="4">
        <v>339.22</v>
      </c>
      <c r="I304">
        <v>6</v>
      </c>
      <c r="J304">
        <v>215</v>
      </c>
      <c r="K304">
        <v>15100</v>
      </c>
      <c r="L304" t="s">
        <v>18</v>
      </c>
      <c r="M304">
        <v>13880</v>
      </c>
      <c r="N304">
        <v>138.19999999999999</v>
      </c>
      <c r="O304" s="4">
        <v>23729.26</v>
      </c>
      <c r="P304" t="s">
        <v>167</v>
      </c>
      <c r="Q304" s="4">
        <f t="shared" si="32"/>
        <v>4.94445945945946</v>
      </c>
      <c r="R304" s="4">
        <f t="shared" si="33"/>
        <v>182.94500000000002</v>
      </c>
      <c r="S304" s="4">
        <f t="shared" si="34"/>
        <v>5.1054418604651168</v>
      </c>
      <c r="T304" s="4">
        <f t="shared" si="35"/>
        <v>3.04047179483167</v>
      </c>
      <c r="U304" s="4">
        <f t="shared" si="36"/>
        <v>2.9704166181377833</v>
      </c>
      <c r="V304" s="3">
        <f t="shared" si="37"/>
        <v>0.77815125038364363</v>
      </c>
      <c r="W304" s="3">
        <f t="shared" si="37"/>
        <v>2.3324384599156054</v>
      </c>
      <c r="X304" s="3">
        <f t="shared" si="38"/>
        <v>0.69411882038103123</v>
      </c>
      <c r="Y304" s="3">
        <f t="shared" si="38"/>
        <v>2.2623205444480261</v>
      </c>
      <c r="Z304" s="3">
        <f t="shared" si="38"/>
        <v>0.70803333491606457</v>
      </c>
      <c r="AA304" s="2">
        <f t="shared" si="39"/>
        <v>39417</v>
      </c>
    </row>
    <row r="305" spans="1:27" x14ac:dyDescent="0.2">
      <c r="A305">
        <v>459</v>
      </c>
      <c r="B305" t="s">
        <v>15</v>
      </c>
      <c r="C305">
        <v>2007</v>
      </c>
      <c r="D305">
        <v>1</v>
      </c>
      <c r="E305">
        <v>95</v>
      </c>
      <c r="F305" s="4">
        <v>437.44</v>
      </c>
      <c r="G305" s="4">
        <v>513.99</v>
      </c>
      <c r="H305" s="4">
        <v>244.19</v>
      </c>
      <c r="I305">
        <v>17</v>
      </c>
      <c r="J305">
        <v>1102</v>
      </c>
      <c r="K305">
        <v>37854</v>
      </c>
      <c r="L305" t="s">
        <v>18</v>
      </c>
      <c r="M305">
        <v>80864</v>
      </c>
      <c r="N305">
        <v>574.20000000000005</v>
      </c>
      <c r="O305" s="4">
        <v>63923.89</v>
      </c>
      <c r="P305" t="s">
        <v>168</v>
      </c>
      <c r="Q305" s="4">
        <f t="shared" si="32"/>
        <v>5.4104210526315795</v>
      </c>
      <c r="R305" s="4">
        <f t="shared" si="33"/>
        <v>30.234705882352941</v>
      </c>
      <c r="S305" s="4">
        <f t="shared" si="34"/>
        <v>0.46641560798548093</v>
      </c>
      <c r="T305" s="4">
        <f t="shared" si="35"/>
        <v>2.7109546696040967</v>
      </c>
      <c r="U305" s="4">
        <f t="shared" si="36"/>
        <v>2.6409184928877281</v>
      </c>
      <c r="V305" s="3">
        <f t="shared" si="37"/>
        <v>1.2304489213782739</v>
      </c>
      <c r="W305" s="3">
        <f t="shared" si="37"/>
        <v>3.0421815945157662</v>
      </c>
      <c r="X305" s="3">
        <f t="shared" si="38"/>
        <v>0.73323106431524876</v>
      </c>
      <c r="Y305" s="3">
        <f t="shared" si="38"/>
        <v>1.4805057482258226</v>
      </c>
      <c r="Z305" s="3">
        <f t="shared" si="38"/>
        <v>-0.33122692491166977</v>
      </c>
      <c r="AA305" s="2">
        <f t="shared" si="39"/>
        <v>39083</v>
      </c>
    </row>
    <row r="306" spans="1:27" x14ac:dyDescent="0.2">
      <c r="A306">
        <v>459</v>
      </c>
      <c r="B306" t="s">
        <v>15</v>
      </c>
      <c r="C306">
        <v>2007</v>
      </c>
      <c r="D306">
        <v>2</v>
      </c>
      <c r="E306">
        <v>102</v>
      </c>
      <c r="F306" s="4">
        <v>462.76</v>
      </c>
      <c r="G306" s="4">
        <v>543.74</v>
      </c>
      <c r="H306" s="4">
        <v>254.94</v>
      </c>
      <c r="I306">
        <v>17</v>
      </c>
      <c r="J306">
        <v>1102</v>
      </c>
      <c r="K306">
        <v>37854</v>
      </c>
      <c r="L306" t="s">
        <v>18</v>
      </c>
      <c r="M306">
        <v>80864</v>
      </c>
      <c r="N306">
        <v>574.20000000000005</v>
      </c>
      <c r="O306" s="4">
        <v>63923.89</v>
      </c>
      <c r="P306" t="s">
        <v>168</v>
      </c>
      <c r="Q306" s="4">
        <f t="shared" si="32"/>
        <v>5.3307843137254904</v>
      </c>
      <c r="R306" s="4">
        <f t="shared" si="33"/>
        <v>31.984705882352941</v>
      </c>
      <c r="S306" s="4">
        <f t="shared" si="34"/>
        <v>0.49341197822141564</v>
      </c>
      <c r="T306" s="4">
        <f t="shared" si="35"/>
        <v>2.7353912828642946</v>
      </c>
      <c r="U306" s="4">
        <f t="shared" si="36"/>
        <v>2.6653558124014824</v>
      </c>
      <c r="V306" s="3">
        <f t="shared" si="37"/>
        <v>1.2304489213782739</v>
      </c>
      <c r="W306" s="3">
        <f t="shared" si="37"/>
        <v>3.0421815945157662</v>
      </c>
      <c r="X306" s="3">
        <f t="shared" si="38"/>
        <v>0.72679111110237682</v>
      </c>
      <c r="Y306" s="3">
        <f t="shared" si="38"/>
        <v>1.5049423614860205</v>
      </c>
      <c r="Z306" s="3">
        <f t="shared" si="38"/>
        <v>-0.3067903116514718</v>
      </c>
      <c r="AA306" s="2">
        <f t="shared" si="39"/>
        <v>39114</v>
      </c>
    </row>
    <row r="307" spans="1:27" x14ac:dyDescent="0.2">
      <c r="A307">
        <v>459</v>
      </c>
      <c r="B307" t="s">
        <v>15</v>
      </c>
      <c r="C307">
        <v>2007</v>
      </c>
      <c r="D307">
        <v>3</v>
      </c>
      <c r="E307">
        <v>120</v>
      </c>
      <c r="F307" s="4">
        <v>518.34</v>
      </c>
      <c r="G307" s="4">
        <v>609.05999999999995</v>
      </c>
      <c r="H307" s="4">
        <v>211.26</v>
      </c>
      <c r="I307">
        <v>17</v>
      </c>
      <c r="J307">
        <v>1102</v>
      </c>
      <c r="K307">
        <v>37854</v>
      </c>
      <c r="L307" t="s">
        <v>18</v>
      </c>
      <c r="M307">
        <v>80864</v>
      </c>
      <c r="N307">
        <v>574.20000000000005</v>
      </c>
      <c r="O307" s="4">
        <v>63923.89</v>
      </c>
      <c r="P307" t="s">
        <v>168</v>
      </c>
      <c r="Q307" s="4">
        <f t="shared" si="32"/>
        <v>5.0754999999999999</v>
      </c>
      <c r="R307" s="4">
        <f t="shared" si="33"/>
        <v>35.827058823529406</v>
      </c>
      <c r="S307" s="4">
        <f t="shared" si="34"/>
        <v>0.55268602540834844</v>
      </c>
      <c r="T307" s="4">
        <f t="shared" si="35"/>
        <v>2.7846600781589337</v>
      </c>
      <c r="U307" s="4">
        <f t="shared" si="36"/>
        <v>2.7146147243883907</v>
      </c>
      <c r="V307" s="3">
        <f t="shared" si="37"/>
        <v>1.2304489213782739</v>
      </c>
      <c r="W307" s="3">
        <f t="shared" si="37"/>
        <v>3.0421815945157662</v>
      </c>
      <c r="X307" s="3">
        <f t="shared" si="38"/>
        <v>0.7054788321113088</v>
      </c>
      <c r="Y307" s="3">
        <f t="shared" si="38"/>
        <v>1.5542111567806596</v>
      </c>
      <c r="Z307" s="3">
        <f t="shared" si="38"/>
        <v>-0.25752151635683262</v>
      </c>
      <c r="AA307" s="2">
        <f t="shared" si="39"/>
        <v>39142</v>
      </c>
    </row>
    <row r="308" spans="1:27" x14ac:dyDescent="0.2">
      <c r="A308">
        <v>459</v>
      </c>
      <c r="B308" t="s">
        <v>15</v>
      </c>
      <c r="C308">
        <v>2007</v>
      </c>
      <c r="D308">
        <v>4</v>
      </c>
      <c r="E308">
        <v>143</v>
      </c>
      <c r="F308" s="4">
        <v>660.63</v>
      </c>
      <c r="G308" s="4">
        <v>776.29</v>
      </c>
      <c r="H308" s="4">
        <v>274.54000000000002</v>
      </c>
      <c r="I308">
        <v>17</v>
      </c>
      <c r="J308">
        <v>1102</v>
      </c>
      <c r="K308">
        <v>37854</v>
      </c>
      <c r="L308" t="s">
        <v>18</v>
      </c>
      <c r="M308">
        <v>80864</v>
      </c>
      <c r="N308">
        <v>574.20000000000005</v>
      </c>
      <c r="O308" s="4">
        <v>63923.89</v>
      </c>
      <c r="P308" t="s">
        <v>168</v>
      </c>
      <c r="Q308" s="4">
        <f t="shared" si="32"/>
        <v>5.4286013986013986</v>
      </c>
      <c r="R308" s="4">
        <f t="shared" si="33"/>
        <v>45.664117647058823</v>
      </c>
      <c r="S308" s="4">
        <f t="shared" si="34"/>
        <v>0.70443738656987287</v>
      </c>
      <c r="T308" s="4">
        <f t="shared" si="35"/>
        <v>2.8900239917117987</v>
      </c>
      <c r="U308" s="4">
        <f t="shared" si="36"/>
        <v>2.8199582916360875</v>
      </c>
      <c r="V308" s="3">
        <f t="shared" si="37"/>
        <v>1.2304489213782739</v>
      </c>
      <c r="W308" s="3">
        <f t="shared" si="37"/>
        <v>3.0421815945157662</v>
      </c>
      <c r="X308" s="3">
        <f t="shared" si="38"/>
        <v>0.73468795424673672</v>
      </c>
      <c r="Y308" s="3">
        <f t="shared" si="38"/>
        <v>1.6595750703335246</v>
      </c>
      <c r="Z308" s="3">
        <f t="shared" si="38"/>
        <v>-0.15215760280396778</v>
      </c>
      <c r="AA308" s="2">
        <f t="shared" si="39"/>
        <v>39173</v>
      </c>
    </row>
    <row r="309" spans="1:27" x14ac:dyDescent="0.2">
      <c r="A309">
        <v>459</v>
      </c>
      <c r="B309" t="s">
        <v>15</v>
      </c>
      <c r="C309">
        <v>2007</v>
      </c>
      <c r="D309">
        <v>5</v>
      </c>
      <c r="E309">
        <v>333</v>
      </c>
      <c r="F309" s="4">
        <v>1439.71</v>
      </c>
      <c r="G309" s="4">
        <v>1691.77</v>
      </c>
      <c r="H309" s="4">
        <v>562.99</v>
      </c>
      <c r="I309">
        <v>17</v>
      </c>
      <c r="J309">
        <v>1102</v>
      </c>
      <c r="K309">
        <v>37854</v>
      </c>
      <c r="L309" t="s">
        <v>18</v>
      </c>
      <c r="M309">
        <v>80864</v>
      </c>
      <c r="N309">
        <v>574.20000000000005</v>
      </c>
      <c r="O309" s="4">
        <v>63923.89</v>
      </c>
      <c r="P309" t="s">
        <v>168</v>
      </c>
      <c r="Q309" s="4">
        <f t="shared" si="32"/>
        <v>5.0803903903903906</v>
      </c>
      <c r="R309" s="4">
        <f t="shared" si="33"/>
        <v>99.515882352941176</v>
      </c>
      <c r="S309" s="4">
        <f t="shared" si="34"/>
        <v>1.5351814882032668</v>
      </c>
      <c r="T309" s="4">
        <f t="shared" si="35"/>
        <v>3.2283413193882811</v>
      </c>
      <c r="U309" s="4">
        <f t="shared" si="36"/>
        <v>3.1582750212039601</v>
      </c>
      <c r="V309" s="3">
        <f t="shared" si="37"/>
        <v>1.2304489213782739</v>
      </c>
      <c r="W309" s="3">
        <f t="shared" si="37"/>
        <v>3.0421815945157662</v>
      </c>
      <c r="X309" s="3">
        <f t="shared" si="38"/>
        <v>0.70589708588196098</v>
      </c>
      <c r="Y309" s="3">
        <f t="shared" si="38"/>
        <v>1.997892398010007</v>
      </c>
      <c r="Z309" s="3">
        <f t="shared" si="38"/>
        <v>0.18615972487251464</v>
      </c>
      <c r="AA309" s="2">
        <f t="shared" si="39"/>
        <v>39203</v>
      </c>
    </row>
    <row r="310" spans="1:27" x14ac:dyDescent="0.2">
      <c r="A310">
        <v>459</v>
      </c>
      <c r="B310" t="s">
        <v>15</v>
      </c>
      <c r="C310">
        <v>2007</v>
      </c>
      <c r="D310">
        <v>6</v>
      </c>
      <c r="E310">
        <v>385</v>
      </c>
      <c r="F310" s="4">
        <v>1689.02</v>
      </c>
      <c r="G310" s="4">
        <v>1984.63</v>
      </c>
      <c r="H310" s="4">
        <v>733.43</v>
      </c>
      <c r="I310">
        <v>17</v>
      </c>
      <c r="J310">
        <v>1102</v>
      </c>
      <c r="K310">
        <v>37854</v>
      </c>
      <c r="L310" t="s">
        <v>18</v>
      </c>
      <c r="M310">
        <v>80864</v>
      </c>
      <c r="N310">
        <v>574.20000000000005</v>
      </c>
      <c r="O310" s="4">
        <v>63923.89</v>
      </c>
      <c r="P310" t="s">
        <v>168</v>
      </c>
      <c r="Q310" s="4">
        <f t="shared" si="32"/>
        <v>5.1548831168831173</v>
      </c>
      <c r="R310" s="4">
        <f t="shared" si="33"/>
        <v>116.74294117647059</v>
      </c>
      <c r="S310" s="4">
        <f t="shared" si="34"/>
        <v>1.800934664246824</v>
      </c>
      <c r="T310" s="4">
        <f t="shared" si="35"/>
        <v>3.2976795519373132</v>
      </c>
      <c r="U310" s="4">
        <f t="shared" si="36"/>
        <v>3.2276347921632005</v>
      </c>
      <c r="V310" s="3">
        <f t="shared" si="37"/>
        <v>1.2304489213782739</v>
      </c>
      <c r="W310" s="3">
        <f t="shared" si="37"/>
        <v>3.0421815945157662</v>
      </c>
      <c r="X310" s="3">
        <f t="shared" si="38"/>
        <v>0.71221882242881229</v>
      </c>
      <c r="Y310" s="3">
        <f t="shared" si="38"/>
        <v>2.0672306305590391</v>
      </c>
      <c r="Z310" s="3">
        <f t="shared" si="38"/>
        <v>0.25549795742154674</v>
      </c>
      <c r="AA310" s="2">
        <f t="shared" si="39"/>
        <v>39234</v>
      </c>
    </row>
    <row r="311" spans="1:27" x14ac:dyDescent="0.2">
      <c r="A311">
        <v>459</v>
      </c>
      <c r="B311" t="s">
        <v>15</v>
      </c>
      <c r="C311">
        <v>2007</v>
      </c>
      <c r="D311">
        <v>7</v>
      </c>
      <c r="E311">
        <v>210</v>
      </c>
      <c r="F311" s="4">
        <v>920.98</v>
      </c>
      <c r="G311" s="4">
        <v>1082.25</v>
      </c>
      <c r="H311" s="4">
        <v>421.51</v>
      </c>
      <c r="I311">
        <v>17</v>
      </c>
      <c r="J311">
        <v>1102</v>
      </c>
      <c r="K311">
        <v>37854</v>
      </c>
      <c r="L311" t="s">
        <v>18</v>
      </c>
      <c r="M311">
        <v>80864</v>
      </c>
      <c r="N311">
        <v>574.20000000000005</v>
      </c>
      <c r="O311" s="4">
        <v>63923.89</v>
      </c>
      <c r="P311" t="s">
        <v>168</v>
      </c>
      <c r="Q311" s="4">
        <f t="shared" si="32"/>
        <v>5.1535714285714285</v>
      </c>
      <c r="R311" s="4">
        <f t="shared" si="33"/>
        <v>63.661764705882355</v>
      </c>
      <c r="S311" s="4">
        <f t="shared" si="34"/>
        <v>0.98207803992740472</v>
      </c>
      <c r="T311" s="4">
        <f t="shared" si="35"/>
        <v>3.0343275944851942</v>
      </c>
      <c r="U311" s="4">
        <f t="shared" si="36"/>
        <v>2.9642501991610741</v>
      </c>
      <c r="V311" s="3">
        <f t="shared" si="37"/>
        <v>1.2304489213782739</v>
      </c>
      <c r="W311" s="3">
        <f t="shared" si="37"/>
        <v>3.0421815945157662</v>
      </c>
      <c r="X311" s="3">
        <f t="shared" si="38"/>
        <v>0.71210829975127499</v>
      </c>
      <c r="Y311" s="3">
        <f t="shared" si="38"/>
        <v>1.8038786731069203</v>
      </c>
      <c r="Z311" s="3">
        <f t="shared" si="38"/>
        <v>-7.8540000305719927E-3</v>
      </c>
      <c r="AA311" s="2">
        <f t="shared" si="39"/>
        <v>39264</v>
      </c>
    </row>
    <row r="312" spans="1:27" x14ac:dyDescent="0.2">
      <c r="A312">
        <v>459</v>
      </c>
      <c r="B312" t="s">
        <v>15</v>
      </c>
      <c r="C312">
        <v>2007</v>
      </c>
      <c r="D312">
        <v>8</v>
      </c>
      <c r="E312">
        <v>270</v>
      </c>
      <c r="F312" s="4">
        <v>1102.53</v>
      </c>
      <c r="G312" s="4">
        <v>1295.5</v>
      </c>
      <c r="H312" s="4">
        <v>491.39</v>
      </c>
      <c r="I312">
        <v>17</v>
      </c>
      <c r="J312">
        <v>1102</v>
      </c>
      <c r="K312">
        <v>37854</v>
      </c>
      <c r="L312" t="s">
        <v>18</v>
      </c>
      <c r="M312">
        <v>80864</v>
      </c>
      <c r="N312">
        <v>574.20000000000005</v>
      </c>
      <c r="O312" s="4">
        <v>63923.89</v>
      </c>
      <c r="P312" t="s">
        <v>168</v>
      </c>
      <c r="Q312" s="4">
        <f t="shared" si="32"/>
        <v>4.7981481481481483</v>
      </c>
      <c r="R312" s="4">
        <f t="shared" si="33"/>
        <v>76.205882352941174</v>
      </c>
      <c r="S312" s="4">
        <f t="shared" si="34"/>
        <v>1.175589836660617</v>
      </c>
      <c r="T312" s="4">
        <f t="shared" si="35"/>
        <v>3.1124374173218436</v>
      </c>
      <c r="U312" s="4">
        <f t="shared" si="36"/>
        <v>3.0423904155160186</v>
      </c>
      <c r="V312" s="3">
        <f t="shared" si="37"/>
        <v>1.2304489213782739</v>
      </c>
      <c r="W312" s="3">
        <f t="shared" si="37"/>
        <v>3.0421815945157662</v>
      </c>
      <c r="X312" s="3">
        <f t="shared" si="38"/>
        <v>0.68107365316285629</v>
      </c>
      <c r="Y312" s="3">
        <f t="shared" si="38"/>
        <v>1.8819884959435698</v>
      </c>
      <c r="Z312" s="3">
        <f t="shared" si="38"/>
        <v>7.0255822806077353E-2</v>
      </c>
      <c r="AA312" s="2">
        <f t="shared" si="39"/>
        <v>39295</v>
      </c>
    </row>
    <row r="313" spans="1:27" x14ac:dyDescent="0.2">
      <c r="A313">
        <v>459</v>
      </c>
      <c r="B313" t="s">
        <v>15</v>
      </c>
      <c r="C313">
        <v>2007</v>
      </c>
      <c r="D313">
        <v>9</v>
      </c>
      <c r="E313">
        <v>431</v>
      </c>
      <c r="F313" s="4">
        <v>1758.9</v>
      </c>
      <c r="G313" s="4">
        <v>2066.88</v>
      </c>
      <c r="H313" s="4">
        <v>870.07</v>
      </c>
      <c r="I313">
        <v>17</v>
      </c>
      <c r="J313">
        <v>1102</v>
      </c>
      <c r="K313">
        <v>37854</v>
      </c>
      <c r="L313" t="s">
        <v>18</v>
      </c>
      <c r="M313">
        <v>80864</v>
      </c>
      <c r="N313">
        <v>574.20000000000005</v>
      </c>
      <c r="O313" s="4">
        <v>63923.89</v>
      </c>
      <c r="P313" t="s">
        <v>168</v>
      </c>
      <c r="Q313" s="4">
        <f t="shared" si="32"/>
        <v>4.7955452436194896</v>
      </c>
      <c r="R313" s="4">
        <f t="shared" si="33"/>
        <v>121.58117647058825</v>
      </c>
      <c r="S313" s="4">
        <f t="shared" si="34"/>
        <v>1.8755716878402904</v>
      </c>
      <c r="T313" s="4">
        <f t="shared" si="35"/>
        <v>3.3153152628630558</v>
      </c>
      <c r="U313" s="4">
        <f t="shared" si="36"/>
        <v>3.2452411489044599</v>
      </c>
      <c r="V313" s="3">
        <f t="shared" si="37"/>
        <v>1.2304489213782739</v>
      </c>
      <c r="W313" s="3">
        <f t="shared" si="37"/>
        <v>3.0421815945157662</v>
      </c>
      <c r="X313" s="3">
        <f t="shared" si="38"/>
        <v>0.68083799270232404</v>
      </c>
      <c r="Y313" s="3">
        <f t="shared" si="38"/>
        <v>2.0848663414847817</v>
      </c>
      <c r="Z313" s="3">
        <f t="shared" si="38"/>
        <v>0.27313366834728936</v>
      </c>
      <c r="AA313" s="2">
        <f t="shared" si="39"/>
        <v>39326</v>
      </c>
    </row>
    <row r="314" spans="1:27" x14ac:dyDescent="0.2">
      <c r="A314">
        <v>459</v>
      </c>
      <c r="B314" t="s">
        <v>15</v>
      </c>
      <c r="C314">
        <v>2007</v>
      </c>
      <c r="D314">
        <v>11</v>
      </c>
      <c r="E314">
        <v>757</v>
      </c>
      <c r="F314" s="4">
        <v>3094.8</v>
      </c>
      <c r="G314" s="4">
        <v>3636.68</v>
      </c>
      <c r="H314" s="4">
        <v>1249.21</v>
      </c>
      <c r="I314">
        <v>17</v>
      </c>
      <c r="J314">
        <v>1102</v>
      </c>
      <c r="K314">
        <v>37854</v>
      </c>
      <c r="L314" t="s">
        <v>18</v>
      </c>
      <c r="M314">
        <v>80864</v>
      </c>
      <c r="N314">
        <v>574.20000000000005</v>
      </c>
      <c r="O314" s="4">
        <v>63923.89</v>
      </c>
      <c r="P314" t="s">
        <v>168</v>
      </c>
      <c r="Q314" s="4">
        <f t="shared" si="32"/>
        <v>4.8040686922060765</v>
      </c>
      <c r="R314" s="4">
        <f t="shared" si="33"/>
        <v>213.92235294117646</v>
      </c>
      <c r="S314" s="4">
        <f t="shared" si="34"/>
        <v>3.3000725952813066</v>
      </c>
      <c r="T314" s="4">
        <f t="shared" si="35"/>
        <v>3.5607050881461708</v>
      </c>
      <c r="U314" s="4">
        <f t="shared" si="36"/>
        <v>3.4906325881855622</v>
      </c>
      <c r="V314" s="3">
        <f t="shared" si="37"/>
        <v>1.2304489213782739</v>
      </c>
      <c r="W314" s="3">
        <f t="shared" si="37"/>
        <v>3.0421815945157662</v>
      </c>
      <c r="X314" s="3">
        <f t="shared" si="38"/>
        <v>0.68160920864609797</v>
      </c>
      <c r="Y314" s="3">
        <f t="shared" si="38"/>
        <v>2.3302561667678967</v>
      </c>
      <c r="Z314" s="3">
        <f t="shared" si="38"/>
        <v>0.51852349363040451</v>
      </c>
      <c r="AA314" s="2">
        <f t="shared" si="39"/>
        <v>39387</v>
      </c>
    </row>
    <row r="315" spans="1:27" x14ac:dyDescent="0.2">
      <c r="A315">
        <v>459</v>
      </c>
      <c r="B315" t="s">
        <v>15</v>
      </c>
      <c r="C315">
        <v>2007</v>
      </c>
      <c r="D315">
        <v>12</v>
      </c>
      <c r="E315">
        <v>388</v>
      </c>
      <c r="F315" s="4">
        <v>1537.77</v>
      </c>
      <c r="G315" s="4">
        <v>1806.96</v>
      </c>
      <c r="H315" s="4">
        <v>695.79</v>
      </c>
      <c r="I315">
        <v>17</v>
      </c>
      <c r="J315">
        <v>1102</v>
      </c>
      <c r="K315">
        <v>37854</v>
      </c>
      <c r="L315" t="s">
        <v>18</v>
      </c>
      <c r="M315">
        <v>80864</v>
      </c>
      <c r="N315">
        <v>574.20000000000005</v>
      </c>
      <c r="O315" s="4">
        <v>63923.89</v>
      </c>
      <c r="P315" t="s">
        <v>168</v>
      </c>
      <c r="Q315" s="4">
        <f t="shared" si="32"/>
        <v>4.6571134020618556</v>
      </c>
      <c r="R315" s="4">
        <f t="shared" si="33"/>
        <v>106.29176470588236</v>
      </c>
      <c r="S315" s="4">
        <f t="shared" si="34"/>
        <v>1.6397096188747731</v>
      </c>
      <c r="T315" s="4">
        <f t="shared" si="35"/>
        <v>3.2569485388522703</v>
      </c>
      <c r="U315" s="4">
        <f t="shared" si="36"/>
        <v>3.1868913840997224</v>
      </c>
      <c r="V315" s="3">
        <f t="shared" si="37"/>
        <v>1.2304489213782739</v>
      </c>
      <c r="W315" s="3">
        <f t="shared" si="37"/>
        <v>3.0421815945157662</v>
      </c>
      <c r="X315" s="3">
        <f t="shared" si="38"/>
        <v>0.66811681325806327</v>
      </c>
      <c r="Y315" s="3">
        <f t="shared" si="38"/>
        <v>2.0264996174739967</v>
      </c>
      <c r="Z315" s="3">
        <f t="shared" si="38"/>
        <v>0.21476694433650426</v>
      </c>
      <c r="AA315" s="2">
        <f t="shared" si="39"/>
        <v>39417</v>
      </c>
    </row>
    <row r="316" spans="1:27" x14ac:dyDescent="0.2">
      <c r="A316">
        <v>460</v>
      </c>
      <c r="B316" t="s">
        <v>15</v>
      </c>
      <c r="C316">
        <v>2007</v>
      </c>
      <c r="D316">
        <v>2</v>
      </c>
      <c r="E316">
        <v>42</v>
      </c>
      <c r="F316" s="4">
        <v>204.33</v>
      </c>
      <c r="G316" s="4">
        <v>240.1</v>
      </c>
      <c r="H316" s="4">
        <v>94.05</v>
      </c>
      <c r="I316">
        <v>4</v>
      </c>
      <c r="J316">
        <v>249</v>
      </c>
      <c r="K316">
        <v>10704</v>
      </c>
      <c r="L316" t="s">
        <v>17</v>
      </c>
      <c r="M316">
        <v>66265</v>
      </c>
      <c r="N316">
        <v>162.5</v>
      </c>
      <c r="O316" s="4">
        <v>12484.05</v>
      </c>
      <c r="P316" t="s">
        <v>168</v>
      </c>
      <c r="Q316" s="4">
        <f t="shared" si="32"/>
        <v>5.7166666666666668</v>
      </c>
      <c r="R316" s="4">
        <f t="shared" si="33"/>
        <v>60.024999999999999</v>
      </c>
      <c r="S316" s="4">
        <f t="shared" si="34"/>
        <v>0.96425702811244973</v>
      </c>
      <c r="T316" s="4">
        <f t="shared" si="35"/>
        <v>2.3803921600570273</v>
      </c>
      <c r="U316" s="4">
        <f t="shared" si="36"/>
        <v>2.3103321350022714</v>
      </c>
      <c r="V316" s="3">
        <f t="shared" si="37"/>
        <v>0.6020599913279624</v>
      </c>
      <c r="W316" s="3">
        <f t="shared" si="37"/>
        <v>2.3961993470957363</v>
      </c>
      <c r="X316" s="3">
        <f t="shared" si="38"/>
        <v>0.75714286965912692</v>
      </c>
      <c r="Y316" s="3">
        <f t="shared" si="38"/>
        <v>1.778332168729065</v>
      </c>
      <c r="Z316" s="3">
        <f t="shared" si="38"/>
        <v>-1.580718703870905E-2</v>
      </c>
      <c r="AA316" s="2">
        <f t="shared" si="39"/>
        <v>39114</v>
      </c>
    </row>
    <row r="317" spans="1:27" x14ac:dyDescent="0.2">
      <c r="A317">
        <v>460</v>
      </c>
      <c r="B317" t="s">
        <v>15</v>
      </c>
      <c r="C317">
        <v>2007</v>
      </c>
      <c r="D317">
        <v>3</v>
      </c>
      <c r="E317">
        <v>30</v>
      </c>
      <c r="F317" s="4">
        <v>156.47999999999999</v>
      </c>
      <c r="G317" s="4">
        <v>183.88</v>
      </c>
      <c r="H317" s="4">
        <v>64.27</v>
      </c>
      <c r="I317">
        <v>4</v>
      </c>
      <c r="J317">
        <v>249</v>
      </c>
      <c r="K317">
        <v>10704</v>
      </c>
      <c r="L317" t="s">
        <v>17</v>
      </c>
      <c r="M317">
        <v>66265</v>
      </c>
      <c r="N317">
        <v>162.5</v>
      </c>
      <c r="O317" s="4">
        <v>12484.05</v>
      </c>
      <c r="P317" t="s">
        <v>168</v>
      </c>
      <c r="Q317" s="4">
        <f t="shared" ref="Q317:Q379" si="40">G317/E317</f>
        <v>6.1293333333333333</v>
      </c>
      <c r="R317" s="4">
        <f t="shared" ref="R317:R379" si="41">G317/I317</f>
        <v>45.97</v>
      </c>
      <c r="S317" s="4">
        <f t="shared" ref="S317:S379" si="42">G317/J317</f>
        <v>0.73847389558232934</v>
      </c>
      <c r="T317" s="4">
        <f t="shared" ref="T317:T379" si="43">LOG(G317)</f>
        <v>2.264534495078272</v>
      </c>
      <c r="U317" s="4">
        <f t="shared" ref="U317:U379" si="44">LOG(F317)</f>
        <v>2.1944588374435261</v>
      </c>
      <c r="V317" s="3">
        <f t="shared" ref="V317:W379" si="45">LOG(I317)</f>
        <v>0.6020599913279624</v>
      </c>
      <c r="W317" s="3">
        <f t="shared" si="45"/>
        <v>2.3961993470957363</v>
      </c>
      <c r="X317" s="3">
        <f t="shared" ref="X317:Z379" si="46">LOG(Q317)</f>
        <v>0.7874132403586096</v>
      </c>
      <c r="Y317" s="3">
        <f t="shared" si="46"/>
        <v>1.6624745037503097</v>
      </c>
      <c r="Z317" s="3">
        <f t="shared" si="46"/>
        <v>-0.13166485201746431</v>
      </c>
      <c r="AA317" s="2">
        <f t="shared" ref="AA317:AA379" si="47">DATE(C317,D317,1)</f>
        <v>39142</v>
      </c>
    </row>
    <row r="318" spans="1:27" x14ac:dyDescent="0.2">
      <c r="A318">
        <v>460</v>
      </c>
      <c r="B318" t="s">
        <v>15</v>
      </c>
      <c r="C318">
        <v>2007</v>
      </c>
      <c r="D318">
        <v>4</v>
      </c>
      <c r="E318">
        <v>34</v>
      </c>
      <c r="F318" s="4">
        <v>158.72999999999999</v>
      </c>
      <c r="G318" s="4">
        <v>186.51</v>
      </c>
      <c r="H318" s="4">
        <v>79.739999999999995</v>
      </c>
      <c r="I318">
        <v>4</v>
      </c>
      <c r="J318">
        <v>249</v>
      </c>
      <c r="K318">
        <v>10704</v>
      </c>
      <c r="L318" t="s">
        <v>17</v>
      </c>
      <c r="M318">
        <v>66265</v>
      </c>
      <c r="N318">
        <v>162.5</v>
      </c>
      <c r="O318" s="4">
        <v>12484.05</v>
      </c>
      <c r="P318" t="s">
        <v>168</v>
      </c>
      <c r="Q318" s="4">
        <f t="shared" si="40"/>
        <v>5.4855882352941174</v>
      </c>
      <c r="R318" s="4">
        <f t="shared" si="41"/>
        <v>46.627499999999998</v>
      </c>
      <c r="S318" s="4">
        <f t="shared" si="42"/>
        <v>0.74903614457831325</v>
      </c>
      <c r="T318" s="4">
        <f t="shared" si="43"/>
        <v>2.2707021220878181</v>
      </c>
      <c r="U318" s="4">
        <f t="shared" si="44"/>
        <v>2.200659016251719</v>
      </c>
      <c r="V318" s="3">
        <f t="shared" si="45"/>
        <v>0.6020599913279624</v>
      </c>
      <c r="W318" s="3">
        <f t="shared" si="45"/>
        <v>2.3961993470957363</v>
      </c>
      <c r="X318" s="3">
        <f t="shared" si="46"/>
        <v>0.73922320504556316</v>
      </c>
      <c r="Y318" s="3">
        <f t="shared" si="46"/>
        <v>1.6686421307598558</v>
      </c>
      <c r="Z318" s="3">
        <f t="shared" si="46"/>
        <v>-0.1254972250079181</v>
      </c>
      <c r="AA318" s="2">
        <f t="shared" si="47"/>
        <v>39173</v>
      </c>
    </row>
    <row r="319" spans="1:27" x14ac:dyDescent="0.2">
      <c r="A319">
        <v>460</v>
      </c>
      <c r="B319" t="s">
        <v>15</v>
      </c>
      <c r="C319">
        <v>2007</v>
      </c>
      <c r="D319">
        <v>5</v>
      </c>
      <c r="E319">
        <v>57</v>
      </c>
      <c r="F319" s="4">
        <v>236.26</v>
      </c>
      <c r="G319" s="4">
        <v>277.62</v>
      </c>
      <c r="H319" s="4">
        <v>89.25</v>
      </c>
      <c r="I319">
        <v>4</v>
      </c>
      <c r="J319">
        <v>249</v>
      </c>
      <c r="K319">
        <v>10704</v>
      </c>
      <c r="L319" t="s">
        <v>17</v>
      </c>
      <c r="M319">
        <v>66265</v>
      </c>
      <c r="N319">
        <v>162.5</v>
      </c>
      <c r="O319" s="4">
        <v>12484.05</v>
      </c>
      <c r="P319" t="s">
        <v>168</v>
      </c>
      <c r="Q319" s="4">
        <f t="shared" si="40"/>
        <v>4.8705263157894736</v>
      </c>
      <c r="R319" s="4">
        <f t="shared" si="41"/>
        <v>69.405000000000001</v>
      </c>
      <c r="S319" s="4">
        <f t="shared" si="42"/>
        <v>1.1149397590361445</v>
      </c>
      <c r="T319" s="4">
        <f t="shared" si="43"/>
        <v>2.4434507498835405</v>
      </c>
      <c r="U319" s="4">
        <f t="shared" si="44"/>
        <v>2.3733901996274698</v>
      </c>
      <c r="V319" s="3">
        <f t="shared" si="45"/>
        <v>0.6020599913279624</v>
      </c>
      <c r="W319" s="3">
        <f t="shared" si="45"/>
        <v>2.3961993470957363</v>
      </c>
      <c r="X319" s="3">
        <f t="shared" si="46"/>
        <v>0.68757589421104925</v>
      </c>
      <c r="Y319" s="3">
        <f t="shared" si="46"/>
        <v>1.8413907585555782</v>
      </c>
      <c r="Z319" s="3">
        <f t="shared" si="46"/>
        <v>4.7251402787804334E-2</v>
      </c>
      <c r="AA319" s="2">
        <f t="shared" si="47"/>
        <v>39203</v>
      </c>
    </row>
    <row r="320" spans="1:27" x14ac:dyDescent="0.2">
      <c r="A320">
        <v>460</v>
      </c>
      <c r="B320" t="s">
        <v>15</v>
      </c>
      <c r="C320">
        <v>2007</v>
      </c>
      <c r="D320">
        <v>6</v>
      </c>
      <c r="E320">
        <v>67</v>
      </c>
      <c r="F320" s="4">
        <v>278.39</v>
      </c>
      <c r="G320" s="4">
        <v>327.12</v>
      </c>
      <c r="H320" s="4">
        <v>124.21</v>
      </c>
      <c r="I320">
        <v>4</v>
      </c>
      <c r="J320">
        <v>249</v>
      </c>
      <c r="K320">
        <v>10704</v>
      </c>
      <c r="L320" t="s">
        <v>17</v>
      </c>
      <c r="M320">
        <v>66265</v>
      </c>
      <c r="N320">
        <v>162.5</v>
      </c>
      <c r="O320" s="4">
        <v>12484.05</v>
      </c>
      <c r="P320" t="s">
        <v>168</v>
      </c>
      <c r="Q320" s="4">
        <f t="shared" si="40"/>
        <v>4.8823880597014924</v>
      </c>
      <c r="R320" s="4">
        <f t="shared" si="41"/>
        <v>81.78</v>
      </c>
      <c r="S320" s="4">
        <f t="shared" si="42"/>
        <v>1.3137349397590361</v>
      </c>
      <c r="T320" s="4">
        <f t="shared" si="43"/>
        <v>2.5147070975462795</v>
      </c>
      <c r="U320" s="4">
        <f t="shared" si="44"/>
        <v>2.4446536310002371</v>
      </c>
      <c r="V320" s="3">
        <f t="shared" si="45"/>
        <v>0.6020599913279624</v>
      </c>
      <c r="W320" s="3">
        <f t="shared" si="45"/>
        <v>2.3961993470957363</v>
      </c>
      <c r="X320" s="3">
        <f t="shared" si="46"/>
        <v>0.68863229484545307</v>
      </c>
      <c r="Y320" s="3">
        <f t="shared" si="46"/>
        <v>1.9126471062183172</v>
      </c>
      <c r="Z320" s="3">
        <f t="shared" si="46"/>
        <v>0.11850775045054322</v>
      </c>
      <c r="AA320" s="2">
        <f t="shared" si="47"/>
        <v>39234</v>
      </c>
    </row>
    <row r="321" spans="1:27" x14ac:dyDescent="0.2">
      <c r="A321">
        <v>460</v>
      </c>
      <c r="B321" t="s">
        <v>15</v>
      </c>
      <c r="C321">
        <v>2007</v>
      </c>
      <c r="D321">
        <v>7</v>
      </c>
      <c r="E321">
        <v>46</v>
      </c>
      <c r="F321" s="4">
        <v>162.97999999999999</v>
      </c>
      <c r="G321" s="4">
        <v>191.51</v>
      </c>
      <c r="H321" s="4">
        <v>57.52</v>
      </c>
      <c r="I321">
        <v>4</v>
      </c>
      <c r="J321">
        <v>249</v>
      </c>
      <c r="K321">
        <v>10704</v>
      </c>
      <c r="L321" t="s">
        <v>17</v>
      </c>
      <c r="M321">
        <v>66265</v>
      </c>
      <c r="N321">
        <v>162.5</v>
      </c>
      <c r="O321" s="4">
        <v>12484.05</v>
      </c>
      <c r="P321" t="s">
        <v>168</v>
      </c>
      <c r="Q321" s="4">
        <f t="shared" si="40"/>
        <v>4.1632608695652173</v>
      </c>
      <c r="R321" s="4">
        <f t="shared" si="41"/>
        <v>47.877499999999998</v>
      </c>
      <c r="S321" s="4">
        <f t="shared" si="42"/>
        <v>0.76911646586345372</v>
      </c>
      <c r="T321" s="4">
        <f t="shared" si="43"/>
        <v>2.2821914562755561</v>
      </c>
      <c r="U321" s="4">
        <f t="shared" si="44"/>
        <v>2.2121343134680171</v>
      </c>
      <c r="V321" s="3">
        <f t="shared" si="45"/>
        <v>0.6020599913279624</v>
      </c>
      <c r="W321" s="3">
        <f t="shared" si="45"/>
        <v>2.3961993470957363</v>
      </c>
      <c r="X321" s="3">
        <f t="shared" si="46"/>
        <v>0.61943362459398221</v>
      </c>
      <c r="Y321" s="3">
        <f t="shared" si="46"/>
        <v>1.6801314649475938</v>
      </c>
      <c r="Z321" s="3">
        <f t="shared" si="46"/>
        <v>-0.11400789082018015</v>
      </c>
      <c r="AA321" s="2">
        <f t="shared" si="47"/>
        <v>39264</v>
      </c>
    </row>
    <row r="322" spans="1:27" x14ac:dyDescent="0.2">
      <c r="A322">
        <v>460</v>
      </c>
      <c r="B322" t="s">
        <v>15</v>
      </c>
      <c r="C322">
        <v>2007</v>
      </c>
      <c r="D322">
        <v>8</v>
      </c>
      <c r="E322">
        <v>53</v>
      </c>
      <c r="F322" s="4">
        <v>221.41</v>
      </c>
      <c r="G322" s="4">
        <v>260.2</v>
      </c>
      <c r="H322" s="4">
        <v>80.44</v>
      </c>
      <c r="I322">
        <v>4</v>
      </c>
      <c r="J322">
        <v>249</v>
      </c>
      <c r="K322">
        <v>10704</v>
      </c>
      <c r="L322" t="s">
        <v>17</v>
      </c>
      <c r="M322">
        <v>66265</v>
      </c>
      <c r="N322">
        <v>162.5</v>
      </c>
      <c r="O322" s="4">
        <v>12484.05</v>
      </c>
      <c r="P322" t="s">
        <v>168</v>
      </c>
      <c r="Q322" s="4">
        <f t="shared" si="40"/>
        <v>4.909433962264151</v>
      </c>
      <c r="R322" s="4">
        <f t="shared" si="41"/>
        <v>65.05</v>
      </c>
      <c r="S322" s="4">
        <f t="shared" si="42"/>
        <v>1.0449799196787148</v>
      </c>
      <c r="T322" s="4">
        <f t="shared" si="43"/>
        <v>2.4153072922255676</v>
      </c>
      <c r="U322" s="4">
        <f t="shared" si="44"/>
        <v>2.3451972319299799</v>
      </c>
      <c r="V322" s="3">
        <f t="shared" si="45"/>
        <v>0.6020599913279624</v>
      </c>
      <c r="W322" s="3">
        <f t="shared" si="45"/>
        <v>2.3961993470957363</v>
      </c>
      <c r="X322" s="3">
        <f t="shared" si="46"/>
        <v>0.69103142262477846</v>
      </c>
      <c r="Y322" s="3">
        <f t="shared" si="46"/>
        <v>1.8132473008976051</v>
      </c>
      <c r="Z322" s="3">
        <f t="shared" si="46"/>
        <v>1.9107945129831102E-2</v>
      </c>
      <c r="AA322" s="2">
        <f t="shared" si="47"/>
        <v>39295</v>
      </c>
    </row>
    <row r="323" spans="1:27" x14ac:dyDescent="0.2">
      <c r="A323">
        <v>460</v>
      </c>
      <c r="B323" t="s">
        <v>15</v>
      </c>
      <c r="C323">
        <v>2007</v>
      </c>
      <c r="D323">
        <v>9</v>
      </c>
      <c r="E323">
        <v>121</v>
      </c>
      <c r="F323" s="4">
        <v>447.85</v>
      </c>
      <c r="G323" s="4">
        <v>526.24</v>
      </c>
      <c r="H323" s="4">
        <v>248.06</v>
      </c>
      <c r="I323">
        <v>4</v>
      </c>
      <c r="J323">
        <v>249</v>
      </c>
      <c r="K323">
        <v>10704</v>
      </c>
      <c r="L323" t="s">
        <v>17</v>
      </c>
      <c r="M323">
        <v>66265</v>
      </c>
      <c r="N323">
        <v>162.5</v>
      </c>
      <c r="O323" s="4">
        <v>12484.05</v>
      </c>
      <c r="P323" t="s">
        <v>168</v>
      </c>
      <c r="Q323" s="4">
        <f t="shared" si="40"/>
        <v>4.3490909090909096</v>
      </c>
      <c r="R323" s="4">
        <f t="shared" si="41"/>
        <v>131.56</v>
      </c>
      <c r="S323" s="4">
        <f t="shared" si="42"/>
        <v>2.1134136546184741</v>
      </c>
      <c r="T323" s="4">
        <f t="shared" si="43"/>
        <v>2.7211838561385795</v>
      </c>
      <c r="U323" s="4">
        <f t="shared" si="44"/>
        <v>2.6511325785504813</v>
      </c>
      <c r="V323" s="3">
        <f t="shared" si="45"/>
        <v>0.6020599913279624</v>
      </c>
      <c r="W323" s="3">
        <f t="shared" si="45"/>
        <v>2.3961993470957363</v>
      </c>
      <c r="X323" s="3">
        <f t="shared" si="46"/>
        <v>0.63839848582212944</v>
      </c>
      <c r="Y323" s="3">
        <f t="shared" si="46"/>
        <v>2.119123864810617</v>
      </c>
      <c r="Z323" s="3">
        <f t="shared" si="46"/>
        <v>0.32498450904284315</v>
      </c>
      <c r="AA323" s="2">
        <f t="shared" si="47"/>
        <v>39326</v>
      </c>
    </row>
    <row r="324" spans="1:27" x14ac:dyDescent="0.2">
      <c r="A324">
        <v>460</v>
      </c>
      <c r="B324" t="s">
        <v>15</v>
      </c>
      <c r="C324">
        <v>2007</v>
      </c>
      <c r="D324">
        <v>10</v>
      </c>
      <c r="E324">
        <v>292</v>
      </c>
      <c r="F324" s="4">
        <v>1067.0899999999999</v>
      </c>
      <c r="G324" s="4">
        <v>1253.9100000000001</v>
      </c>
      <c r="H324" s="4">
        <v>432.27</v>
      </c>
      <c r="I324">
        <v>4</v>
      </c>
      <c r="J324">
        <v>249</v>
      </c>
      <c r="K324">
        <v>10704</v>
      </c>
      <c r="L324" t="s">
        <v>17</v>
      </c>
      <c r="M324">
        <v>66265</v>
      </c>
      <c r="N324">
        <v>162.5</v>
      </c>
      <c r="O324" s="4">
        <v>12484.05</v>
      </c>
      <c r="P324" t="s">
        <v>168</v>
      </c>
      <c r="Q324" s="4">
        <f t="shared" si="40"/>
        <v>4.2942123287671237</v>
      </c>
      <c r="R324" s="4">
        <f t="shared" si="41"/>
        <v>313.47750000000002</v>
      </c>
      <c r="S324" s="4">
        <f t="shared" si="42"/>
        <v>5.0357831325301206</v>
      </c>
      <c r="T324" s="4">
        <f t="shared" si="43"/>
        <v>3.0982663659156993</v>
      </c>
      <c r="U324" s="4">
        <f t="shared" si="44"/>
        <v>3.0282010500289847</v>
      </c>
      <c r="V324" s="3">
        <f t="shared" si="45"/>
        <v>0.6020599913279624</v>
      </c>
      <c r="W324" s="3">
        <f t="shared" si="45"/>
        <v>2.3961993470957363</v>
      </c>
      <c r="X324" s="3">
        <f t="shared" si="46"/>
        <v>0.63288351446728086</v>
      </c>
      <c r="Y324" s="3">
        <f t="shared" si="46"/>
        <v>2.4962063745877368</v>
      </c>
      <c r="Z324" s="3">
        <f t="shared" si="46"/>
        <v>0.70206701881996281</v>
      </c>
      <c r="AA324" s="2">
        <f t="shared" si="47"/>
        <v>39356</v>
      </c>
    </row>
    <row r="325" spans="1:27" x14ac:dyDescent="0.2">
      <c r="A325">
        <v>460</v>
      </c>
      <c r="B325" t="s">
        <v>15</v>
      </c>
      <c r="C325">
        <v>2007</v>
      </c>
      <c r="D325">
        <v>11</v>
      </c>
      <c r="E325">
        <v>158</v>
      </c>
      <c r="F325" s="4">
        <v>632.46</v>
      </c>
      <c r="G325" s="4">
        <v>743.15</v>
      </c>
      <c r="H325" s="4">
        <v>197.04</v>
      </c>
      <c r="I325">
        <v>4</v>
      </c>
      <c r="J325">
        <v>249</v>
      </c>
      <c r="K325">
        <v>10704</v>
      </c>
      <c r="L325" t="s">
        <v>17</v>
      </c>
      <c r="M325">
        <v>66265</v>
      </c>
      <c r="N325">
        <v>162.5</v>
      </c>
      <c r="O325" s="4">
        <v>12484.05</v>
      </c>
      <c r="P325" t="s">
        <v>168</v>
      </c>
      <c r="Q325" s="4">
        <f t="shared" si="40"/>
        <v>4.7034810126582274</v>
      </c>
      <c r="R325" s="4">
        <f t="shared" si="41"/>
        <v>185.78749999999999</v>
      </c>
      <c r="S325" s="4">
        <f t="shared" si="42"/>
        <v>2.9845381526104418</v>
      </c>
      <c r="T325" s="4">
        <f t="shared" si="43"/>
        <v>2.8710764821285149</v>
      </c>
      <c r="U325" s="4">
        <f t="shared" si="44"/>
        <v>2.8010330637156744</v>
      </c>
      <c r="V325" s="3">
        <f t="shared" si="45"/>
        <v>0.6020599913279624</v>
      </c>
      <c r="W325" s="3">
        <f t="shared" si="45"/>
        <v>2.3961993470957363</v>
      </c>
      <c r="X325" s="3">
        <f t="shared" si="46"/>
        <v>0.67241939517409222</v>
      </c>
      <c r="Y325" s="3">
        <f t="shared" si="46"/>
        <v>2.2690164908005523</v>
      </c>
      <c r="Z325" s="3">
        <f t="shared" si="46"/>
        <v>0.47487713503277851</v>
      </c>
      <c r="AA325" s="2">
        <f t="shared" si="47"/>
        <v>39387</v>
      </c>
    </row>
    <row r="326" spans="1:27" x14ac:dyDescent="0.2">
      <c r="A326">
        <v>460</v>
      </c>
      <c r="B326" t="s">
        <v>15</v>
      </c>
      <c r="C326">
        <v>2007</v>
      </c>
      <c r="D326">
        <v>12</v>
      </c>
      <c r="E326">
        <v>99</v>
      </c>
      <c r="F326" s="4">
        <v>376.51</v>
      </c>
      <c r="G326" s="4">
        <v>442.39</v>
      </c>
      <c r="H326" s="4">
        <v>168.34</v>
      </c>
      <c r="I326">
        <v>4</v>
      </c>
      <c r="J326">
        <v>249</v>
      </c>
      <c r="K326">
        <v>10704</v>
      </c>
      <c r="L326" t="s">
        <v>17</v>
      </c>
      <c r="M326">
        <v>66265</v>
      </c>
      <c r="N326">
        <v>162.5</v>
      </c>
      <c r="O326" s="4">
        <v>12484.05</v>
      </c>
      <c r="P326" t="s">
        <v>168</v>
      </c>
      <c r="Q326" s="4">
        <f t="shared" si="40"/>
        <v>4.4685858585858584</v>
      </c>
      <c r="R326" s="4">
        <f t="shared" si="41"/>
        <v>110.5975</v>
      </c>
      <c r="S326" s="4">
        <f t="shared" si="42"/>
        <v>1.7766666666666666</v>
      </c>
      <c r="T326" s="4">
        <f t="shared" si="43"/>
        <v>2.6458053014026461</v>
      </c>
      <c r="U326" s="4">
        <f t="shared" si="44"/>
        <v>2.5757765154295345</v>
      </c>
      <c r="V326" s="3">
        <f t="shared" si="45"/>
        <v>0.6020599913279624</v>
      </c>
      <c r="W326" s="3">
        <f t="shared" si="45"/>
        <v>2.3961993470957363</v>
      </c>
      <c r="X326" s="3">
        <f t="shared" si="46"/>
        <v>0.65017010680509624</v>
      </c>
      <c r="Y326" s="3">
        <f t="shared" si="46"/>
        <v>2.0437453100746836</v>
      </c>
      <c r="Z326" s="3">
        <f t="shared" si="46"/>
        <v>0.24960595430690982</v>
      </c>
      <c r="AA326" s="2">
        <f t="shared" si="47"/>
        <v>39417</v>
      </c>
    </row>
    <row r="327" spans="1:27" x14ac:dyDescent="0.2">
      <c r="A327">
        <v>506</v>
      </c>
      <c r="B327" t="s">
        <v>15</v>
      </c>
      <c r="C327">
        <v>2007</v>
      </c>
      <c r="D327">
        <v>1</v>
      </c>
      <c r="E327">
        <v>60</v>
      </c>
      <c r="F327" s="4">
        <v>245.5</v>
      </c>
      <c r="G327" s="4">
        <v>288.48</v>
      </c>
      <c r="H327" s="4">
        <v>125.34</v>
      </c>
      <c r="I327">
        <v>8</v>
      </c>
      <c r="J327">
        <v>627</v>
      </c>
      <c r="K327">
        <v>23434</v>
      </c>
      <c r="L327" t="s">
        <v>18</v>
      </c>
      <c r="M327">
        <v>97245</v>
      </c>
      <c r="N327">
        <v>384.2</v>
      </c>
      <c r="O327" s="4">
        <v>36746.449999999997</v>
      </c>
      <c r="P327" t="s">
        <v>168</v>
      </c>
      <c r="Q327" s="4">
        <f t="shared" si="40"/>
        <v>4.8080000000000007</v>
      </c>
      <c r="R327" s="4">
        <f t="shared" si="41"/>
        <v>36.06</v>
      </c>
      <c r="S327" s="4">
        <f t="shared" si="42"/>
        <v>0.46009569377990434</v>
      </c>
      <c r="T327" s="4">
        <f t="shared" si="43"/>
        <v>2.4601157093783268</v>
      </c>
      <c r="U327" s="4">
        <f t="shared" si="44"/>
        <v>2.3900514964589874</v>
      </c>
      <c r="V327" s="3">
        <f t="shared" si="45"/>
        <v>0.90308998699194354</v>
      </c>
      <c r="W327" s="3">
        <f t="shared" si="45"/>
        <v>2.7972675408307164</v>
      </c>
      <c r="X327" s="3">
        <f t="shared" si="46"/>
        <v>0.68196445899468316</v>
      </c>
      <c r="Y327" s="3">
        <f t="shared" si="46"/>
        <v>1.5570257223863833</v>
      </c>
      <c r="Z327" s="3">
        <f t="shared" si="46"/>
        <v>-0.33715183145238969</v>
      </c>
      <c r="AA327" s="2">
        <f t="shared" si="47"/>
        <v>39083</v>
      </c>
    </row>
    <row r="328" spans="1:27" x14ac:dyDescent="0.2">
      <c r="A328">
        <v>506</v>
      </c>
      <c r="B328" t="s">
        <v>15</v>
      </c>
      <c r="C328">
        <v>2007</v>
      </c>
      <c r="D328">
        <v>2</v>
      </c>
      <c r="E328">
        <v>110</v>
      </c>
      <c r="F328" s="4">
        <v>413.81</v>
      </c>
      <c r="G328" s="4">
        <v>486.19</v>
      </c>
      <c r="H328" s="4">
        <v>214.72</v>
      </c>
      <c r="I328">
        <v>8</v>
      </c>
      <c r="J328">
        <v>627</v>
      </c>
      <c r="K328">
        <v>23434</v>
      </c>
      <c r="L328" t="s">
        <v>18</v>
      </c>
      <c r="M328">
        <v>97245</v>
      </c>
      <c r="N328">
        <v>384.2</v>
      </c>
      <c r="O328" s="4">
        <v>36746.449999999997</v>
      </c>
      <c r="P328" t="s">
        <v>168</v>
      </c>
      <c r="Q328" s="4">
        <f t="shared" si="40"/>
        <v>4.4199090909090906</v>
      </c>
      <c r="R328" s="4">
        <f t="shared" si="41"/>
        <v>60.77375</v>
      </c>
      <c r="S328" s="4">
        <f t="shared" si="42"/>
        <v>0.77542264752791068</v>
      </c>
      <c r="T328" s="4">
        <f t="shared" si="43"/>
        <v>2.6868060219909005</v>
      </c>
      <c r="U328" s="4">
        <f t="shared" si="44"/>
        <v>2.6168009814779603</v>
      </c>
      <c r="V328" s="3">
        <f t="shared" si="45"/>
        <v>0.90308998699194354</v>
      </c>
      <c r="W328" s="3">
        <f t="shared" si="45"/>
        <v>2.7972675408307164</v>
      </c>
      <c r="X328" s="3">
        <f t="shared" si="46"/>
        <v>0.64541333683267521</v>
      </c>
      <c r="Y328" s="3">
        <f t="shared" si="46"/>
        <v>1.7837160349989567</v>
      </c>
      <c r="Z328" s="3">
        <f t="shared" si="46"/>
        <v>-0.11046151883981614</v>
      </c>
      <c r="AA328" s="2">
        <f t="shared" si="47"/>
        <v>39114</v>
      </c>
    </row>
    <row r="329" spans="1:27" x14ac:dyDescent="0.2">
      <c r="A329">
        <v>506</v>
      </c>
      <c r="B329" t="s">
        <v>15</v>
      </c>
      <c r="C329">
        <v>2007</v>
      </c>
      <c r="D329">
        <v>3</v>
      </c>
      <c r="E329">
        <v>91</v>
      </c>
      <c r="F329" s="4">
        <v>333.23</v>
      </c>
      <c r="G329" s="4">
        <v>391.61</v>
      </c>
      <c r="H329" s="4">
        <v>153.78</v>
      </c>
      <c r="I329">
        <v>8</v>
      </c>
      <c r="J329">
        <v>627</v>
      </c>
      <c r="K329">
        <v>23434</v>
      </c>
      <c r="L329" t="s">
        <v>18</v>
      </c>
      <c r="M329">
        <v>97245</v>
      </c>
      <c r="N329">
        <v>384.2</v>
      </c>
      <c r="O329" s="4">
        <v>36746.449999999997</v>
      </c>
      <c r="P329" t="s">
        <v>168</v>
      </c>
      <c r="Q329" s="4">
        <f t="shared" si="40"/>
        <v>4.3034065934065939</v>
      </c>
      <c r="R329" s="4">
        <f t="shared" si="41"/>
        <v>48.951250000000002</v>
      </c>
      <c r="S329" s="4">
        <f t="shared" si="42"/>
        <v>0.62457735247208934</v>
      </c>
      <c r="T329" s="4">
        <f t="shared" si="43"/>
        <v>2.5928537732469548</v>
      </c>
      <c r="U329" s="4">
        <f t="shared" si="44"/>
        <v>2.5227440931187841</v>
      </c>
      <c r="V329" s="3">
        <f t="shared" si="45"/>
        <v>0.90308998699194354</v>
      </c>
      <c r="W329" s="3">
        <f t="shared" si="45"/>
        <v>2.7972675408307164</v>
      </c>
      <c r="X329" s="3">
        <f t="shared" si="46"/>
        <v>0.63381238092586134</v>
      </c>
      <c r="Y329" s="3">
        <f t="shared" si="46"/>
        <v>1.6897637862550112</v>
      </c>
      <c r="Z329" s="3">
        <f t="shared" si="46"/>
        <v>-0.20441376758376154</v>
      </c>
      <c r="AA329" s="2">
        <f t="shared" si="47"/>
        <v>39142</v>
      </c>
    </row>
    <row r="330" spans="1:27" x14ac:dyDescent="0.2">
      <c r="A330">
        <v>506</v>
      </c>
      <c r="B330" t="s">
        <v>15</v>
      </c>
      <c r="C330">
        <v>2007</v>
      </c>
      <c r="D330">
        <v>4</v>
      </c>
      <c r="E330">
        <v>135</v>
      </c>
      <c r="F330" s="4">
        <v>557.95000000000005</v>
      </c>
      <c r="G330" s="4">
        <v>655.62</v>
      </c>
      <c r="H330" s="4">
        <v>274.39999999999998</v>
      </c>
      <c r="I330">
        <v>8</v>
      </c>
      <c r="J330">
        <v>627</v>
      </c>
      <c r="K330">
        <v>23434</v>
      </c>
      <c r="L330" t="s">
        <v>18</v>
      </c>
      <c r="M330">
        <v>97245</v>
      </c>
      <c r="N330">
        <v>384.2</v>
      </c>
      <c r="O330" s="4">
        <v>36746.449999999997</v>
      </c>
      <c r="P330" t="s">
        <v>168</v>
      </c>
      <c r="Q330" s="4">
        <f t="shared" si="40"/>
        <v>4.8564444444444446</v>
      </c>
      <c r="R330" s="4">
        <f t="shared" si="41"/>
        <v>81.952500000000001</v>
      </c>
      <c r="S330" s="4">
        <f t="shared" si="42"/>
        <v>1.0456459330143542</v>
      </c>
      <c r="T330" s="4">
        <f t="shared" si="43"/>
        <v>2.8166521934603179</v>
      </c>
      <c r="U330" s="4">
        <f t="shared" si="44"/>
        <v>2.7465952819178026</v>
      </c>
      <c r="V330" s="3">
        <f t="shared" si="45"/>
        <v>0.90308998699194354</v>
      </c>
      <c r="W330" s="3">
        <f t="shared" si="45"/>
        <v>2.7972675408307164</v>
      </c>
      <c r="X330" s="3">
        <f t="shared" si="46"/>
        <v>0.68631842496531181</v>
      </c>
      <c r="Y330" s="3">
        <f t="shared" si="46"/>
        <v>1.9135622064683744</v>
      </c>
      <c r="Z330" s="3">
        <f t="shared" si="46"/>
        <v>1.9384652629601564E-2</v>
      </c>
      <c r="AA330" s="2">
        <f t="shared" si="47"/>
        <v>39173</v>
      </c>
    </row>
    <row r="331" spans="1:27" x14ac:dyDescent="0.2">
      <c r="A331">
        <v>506</v>
      </c>
      <c r="B331" t="s">
        <v>15</v>
      </c>
      <c r="C331">
        <v>2007</v>
      </c>
      <c r="D331">
        <v>5</v>
      </c>
      <c r="E331">
        <v>243</v>
      </c>
      <c r="F331" s="4">
        <v>978.75</v>
      </c>
      <c r="G331" s="4">
        <v>1150.1199999999999</v>
      </c>
      <c r="H331" s="4">
        <v>440.76</v>
      </c>
      <c r="I331">
        <v>8</v>
      </c>
      <c r="J331">
        <v>627</v>
      </c>
      <c r="K331">
        <v>23434</v>
      </c>
      <c r="L331" t="s">
        <v>18</v>
      </c>
      <c r="M331">
        <v>97245</v>
      </c>
      <c r="N331">
        <v>384.2</v>
      </c>
      <c r="O331" s="4">
        <v>36746.449999999997</v>
      </c>
      <c r="P331" t="s">
        <v>168</v>
      </c>
      <c r="Q331" s="4">
        <f t="shared" si="40"/>
        <v>4.7330041152263371</v>
      </c>
      <c r="R331" s="4">
        <f t="shared" si="41"/>
        <v>143.76499999999999</v>
      </c>
      <c r="S331" s="4">
        <f t="shared" si="42"/>
        <v>1.834322169059011</v>
      </c>
      <c r="T331" s="4">
        <f t="shared" si="43"/>
        <v>3.0607431556744431</v>
      </c>
      <c r="U331" s="4">
        <f t="shared" si="44"/>
        <v>2.9906717750659997</v>
      </c>
      <c r="V331" s="3">
        <f t="shared" si="45"/>
        <v>0.90308998699194354</v>
      </c>
      <c r="W331" s="3">
        <f t="shared" si="45"/>
        <v>2.7972675408307164</v>
      </c>
      <c r="X331" s="3">
        <f t="shared" si="46"/>
        <v>0.6751368820761311</v>
      </c>
      <c r="Y331" s="3">
        <f t="shared" si="46"/>
        <v>2.1576531686824998</v>
      </c>
      <c r="Z331" s="3">
        <f t="shared" si="46"/>
        <v>0.26347561484372689</v>
      </c>
      <c r="AA331" s="2">
        <f t="shared" si="47"/>
        <v>39203</v>
      </c>
    </row>
    <row r="332" spans="1:27" x14ac:dyDescent="0.2">
      <c r="A332">
        <v>506</v>
      </c>
      <c r="B332" t="s">
        <v>15</v>
      </c>
      <c r="C332">
        <v>2007</v>
      </c>
      <c r="D332">
        <v>6</v>
      </c>
      <c r="E332">
        <v>276</v>
      </c>
      <c r="F332" s="4">
        <v>1145.2</v>
      </c>
      <c r="G332" s="4">
        <v>1345.67</v>
      </c>
      <c r="H332" s="4">
        <v>571.88</v>
      </c>
      <c r="I332">
        <v>8</v>
      </c>
      <c r="J332">
        <v>627</v>
      </c>
      <c r="K332">
        <v>23434</v>
      </c>
      <c r="L332" t="s">
        <v>18</v>
      </c>
      <c r="M332">
        <v>97245</v>
      </c>
      <c r="N332">
        <v>384.2</v>
      </c>
      <c r="O332" s="4">
        <v>36746.449999999997</v>
      </c>
      <c r="P332" t="s">
        <v>168</v>
      </c>
      <c r="Q332" s="4">
        <f t="shared" si="40"/>
        <v>4.8756159420289862</v>
      </c>
      <c r="R332" s="4">
        <f t="shared" si="41"/>
        <v>168.20875000000001</v>
      </c>
      <c r="S332" s="4">
        <f t="shared" si="42"/>
        <v>2.1462041467304624</v>
      </c>
      <c r="T332" s="4">
        <f t="shared" si="43"/>
        <v>3.1289385704745114</v>
      </c>
      <c r="U332" s="4">
        <f t="shared" si="44"/>
        <v>3.0588813393495609</v>
      </c>
      <c r="V332" s="3">
        <f t="shared" si="45"/>
        <v>0.90308998699194354</v>
      </c>
      <c r="W332" s="3">
        <f t="shared" si="45"/>
        <v>2.7972675408307164</v>
      </c>
      <c r="X332" s="3">
        <f t="shared" si="46"/>
        <v>0.68802948840929368</v>
      </c>
      <c r="Y332" s="3">
        <f t="shared" si="46"/>
        <v>2.2258485834825676</v>
      </c>
      <c r="Z332" s="3">
        <f t="shared" si="46"/>
        <v>0.3316710296437948</v>
      </c>
      <c r="AA332" s="2">
        <f t="shared" si="47"/>
        <v>39234</v>
      </c>
    </row>
    <row r="333" spans="1:27" x14ac:dyDescent="0.2">
      <c r="A333">
        <v>506</v>
      </c>
      <c r="B333" t="s">
        <v>15</v>
      </c>
      <c r="C333">
        <v>2007</v>
      </c>
      <c r="D333">
        <v>7</v>
      </c>
      <c r="E333">
        <v>162</v>
      </c>
      <c r="F333" s="4">
        <v>611.71</v>
      </c>
      <c r="G333" s="4">
        <v>718.83</v>
      </c>
      <c r="H333" s="4">
        <v>310.95</v>
      </c>
      <c r="I333">
        <v>8</v>
      </c>
      <c r="J333">
        <v>627</v>
      </c>
      <c r="K333">
        <v>23434</v>
      </c>
      <c r="L333" t="s">
        <v>18</v>
      </c>
      <c r="M333">
        <v>97245</v>
      </c>
      <c r="N333">
        <v>384.2</v>
      </c>
      <c r="O333" s="4">
        <v>36746.449999999997</v>
      </c>
      <c r="P333" t="s">
        <v>168</v>
      </c>
      <c r="Q333" s="4">
        <f t="shared" si="40"/>
        <v>4.4372222222222222</v>
      </c>
      <c r="R333" s="4">
        <f t="shared" si="41"/>
        <v>89.853750000000005</v>
      </c>
      <c r="S333" s="4">
        <f t="shared" si="42"/>
        <v>1.1464593301435408</v>
      </c>
      <c r="T333" s="4">
        <f t="shared" si="43"/>
        <v>2.8566261938717963</v>
      </c>
      <c r="U333" s="4">
        <f t="shared" si="44"/>
        <v>2.7865455802351256</v>
      </c>
      <c r="V333" s="3">
        <f t="shared" si="45"/>
        <v>0.90308998699194354</v>
      </c>
      <c r="W333" s="3">
        <f t="shared" si="45"/>
        <v>2.7972675408307164</v>
      </c>
      <c r="X333" s="3">
        <f t="shared" si="46"/>
        <v>0.6471111793291654</v>
      </c>
      <c r="Y333" s="3">
        <f t="shared" si="46"/>
        <v>1.9535362068798527</v>
      </c>
      <c r="Z333" s="3">
        <f t="shared" si="46"/>
        <v>5.935865304107997E-2</v>
      </c>
      <c r="AA333" s="2">
        <f t="shared" si="47"/>
        <v>39264</v>
      </c>
    </row>
    <row r="334" spans="1:27" x14ac:dyDescent="0.2">
      <c r="A334">
        <v>506</v>
      </c>
      <c r="B334" t="s">
        <v>15</v>
      </c>
      <c r="C334">
        <v>2007</v>
      </c>
      <c r="D334">
        <v>8</v>
      </c>
      <c r="E334">
        <v>199</v>
      </c>
      <c r="F334" s="4">
        <v>771.52</v>
      </c>
      <c r="G334" s="4">
        <v>906.59</v>
      </c>
      <c r="H334" s="4">
        <v>339.05</v>
      </c>
      <c r="I334">
        <v>8</v>
      </c>
      <c r="J334">
        <v>627</v>
      </c>
      <c r="K334">
        <v>23434</v>
      </c>
      <c r="L334" t="s">
        <v>18</v>
      </c>
      <c r="M334">
        <v>97245</v>
      </c>
      <c r="N334">
        <v>384.2</v>
      </c>
      <c r="O334" s="4">
        <v>36746.449999999997</v>
      </c>
      <c r="P334" t="s">
        <v>168</v>
      </c>
      <c r="Q334" s="4">
        <f t="shared" si="40"/>
        <v>4.5557286432160806</v>
      </c>
      <c r="R334" s="4">
        <f t="shared" si="41"/>
        <v>113.32375</v>
      </c>
      <c r="S334" s="4">
        <f t="shared" si="42"/>
        <v>1.4459170653907496</v>
      </c>
      <c r="T334" s="4">
        <f t="shared" si="43"/>
        <v>2.9574109243313487</v>
      </c>
      <c r="U334" s="4">
        <f t="shared" si="44"/>
        <v>2.8873471886973596</v>
      </c>
      <c r="V334" s="3">
        <f t="shared" si="45"/>
        <v>0.90308998699194354</v>
      </c>
      <c r="W334" s="3">
        <f t="shared" si="45"/>
        <v>2.7972675408307164</v>
      </c>
      <c r="X334" s="3">
        <f t="shared" si="46"/>
        <v>0.65855784792164207</v>
      </c>
      <c r="Y334" s="3">
        <f t="shared" si="46"/>
        <v>2.0543209373394049</v>
      </c>
      <c r="Z334" s="3">
        <f t="shared" si="46"/>
        <v>0.1601433835006322</v>
      </c>
      <c r="AA334" s="2">
        <f t="shared" si="47"/>
        <v>39295</v>
      </c>
    </row>
    <row r="335" spans="1:27" x14ac:dyDescent="0.2">
      <c r="A335">
        <v>506</v>
      </c>
      <c r="B335" t="s">
        <v>15</v>
      </c>
      <c r="C335">
        <v>2007</v>
      </c>
      <c r="D335">
        <v>9</v>
      </c>
      <c r="E335">
        <v>289</v>
      </c>
      <c r="F335" s="4">
        <v>1032.54</v>
      </c>
      <c r="G335" s="4">
        <v>1213.31</v>
      </c>
      <c r="H335" s="4">
        <v>419.99</v>
      </c>
      <c r="I335">
        <v>8</v>
      </c>
      <c r="J335">
        <v>627</v>
      </c>
      <c r="K335">
        <v>23434</v>
      </c>
      <c r="L335" t="s">
        <v>18</v>
      </c>
      <c r="M335">
        <v>97245</v>
      </c>
      <c r="N335">
        <v>384.2</v>
      </c>
      <c r="O335" s="4">
        <v>36746.449999999997</v>
      </c>
      <c r="P335" t="s">
        <v>168</v>
      </c>
      <c r="Q335" s="4">
        <f t="shared" si="40"/>
        <v>4.1983044982698958</v>
      </c>
      <c r="R335" s="4">
        <f t="shared" si="41"/>
        <v>151.66374999999999</v>
      </c>
      <c r="S335" s="4">
        <f t="shared" si="42"/>
        <v>1.935103668261563</v>
      </c>
      <c r="T335" s="4">
        <f t="shared" si="43"/>
        <v>3.0839717770321271</v>
      </c>
      <c r="U335" s="4">
        <f t="shared" si="44"/>
        <v>3.0139068849703614</v>
      </c>
      <c r="V335" s="3">
        <f t="shared" si="45"/>
        <v>0.90308998699194354</v>
      </c>
      <c r="W335" s="3">
        <f t="shared" si="45"/>
        <v>2.7972675408307164</v>
      </c>
      <c r="X335" s="3">
        <f t="shared" si="46"/>
        <v>0.623073934275579</v>
      </c>
      <c r="Y335" s="3">
        <f t="shared" si="46"/>
        <v>2.1808817900401833</v>
      </c>
      <c r="Z335" s="3">
        <f t="shared" si="46"/>
        <v>0.28670423620141045</v>
      </c>
      <c r="AA335" s="2">
        <f t="shared" si="47"/>
        <v>39326</v>
      </c>
    </row>
    <row r="336" spans="1:27" x14ac:dyDescent="0.2">
      <c r="A336">
        <v>506</v>
      </c>
      <c r="B336" t="s">
        <v>15</v>
      </c>
      <c r="C336">
        <v>2007</v>
      </c>
      <c r="D336">
        <v>10</v>
      </c>
      <c r="E336">
        <v>544</v>
      </c>
      <c r="F336" s="4">
        <v>1892.71</v>
      </c>
      <c r="G336" s="4">
        <v>2224.09</v>
      </c>
      <c r="H336" s="4">
        <v>783.93</v>
      </c>
      <c r="I336">
        <v>8</v>
      </c>
      <c r="J336">
        <v>627</v>
      </c>
      <c r="K336">
        <v>23434</v>
      </c>
      <c r="L336" t="s">
        <v>18</v>
      </c>
      <c r="M336">
        <v>97245</v>
      </c>
      <c r="N336">
        <v>384.2</v>
      </c>
      <c r="O336" s="4">
        <v>36746.449999999997</v>
      </c>
      <c r="P336" t="s">
        <v>168</v>
      </c>
      <c r="Q336" s="4">
        <f t="shared" si="40"/>
        <v>4.0884007352941181</v>
      </c>
      <c r="R336" s="4">
        <f t="shared" si="41"/>
        <v>278.01125000000002</v>
      </c>
      <c r="S336" s="4">
        <f t="shared" si="42"/>
        <v>3.5471929824561408</v>
      </c>
      <c r="T336" s="4">
        <f t="shared" si="43"/>
        <v>3.3471523574210469</v>
      </c>
      <c r="U336" s="4">
        <f t="shared" si="44"/>
        <v>3.2770840766960196</v>
      </c>
      <c r="V336" s="3">
        <f t="shared" si="45"/>
        <v>0.90308998699194354</v>
      </c>
      <c r="W336" s="3">
        <f t="shared" si="45"/>
        <v>2.7972675408307164</v>
      </c>
      <c r="X336" s="3">
        <f t="shared" si="46"/>
        <v>0.61155345772286684</v>
      </c>
      <c r="Y336" s="3">
        <f t="shared" si="46"/>
        <v>2.4440623704291031</v>
      </c>
      <c r="Z336" s="3">
        <f t="shared" si="46"/>
        <v>0.54988481659033028</v>
      </c>
      <c r="AA336" s="2">
        <f t="shared" si="47"/>
        <v>39356</v>
      </c>
    </row>
    <row r="337" spans="1:27" x14ac:dyDescent="0.2">
      <c r="A337">
        <v>506</v>
      </c>
      <c r="B337" t="s">
        <v>15</v>
      </c>
      <c r="C337">
        <v>2007</v>
      </c>
      <c r="D337">
        <v>11</v>
      </c>
      <c r="E337">
        <v>356</v>
      </c>
      <c r="F337" s="4">
        <v>1230.83</v>
      </c>
      <c r="G337" s="4">
        <v>1446.31</v>
      </c>
      <c r="H337" s="4">
        <v>519.19000000000005</v>
      </c>
      <c r="I337">
        <v>8</v>
      </c>
      <c r="J337">
        <v>627</v>
      </c>
      <c r="K337">
        <v>23434</v>
      </c>
      <c r="L337" t="s">
        <v>18</v>
      </c>
      <c r="M337">
        <v>97245</v>
      </c>
      <c r="N337">
        <v>384.2</v>
      </c>
      <c r="O337" s="4">
        <v>36746.449999999997</v>
      </c>
      <c r="P337" t="s">
        <v>168</v>
      </c>
      <c r="Q337" s="4">
        <f t="shared" si="40"/>
        <v>4.0626685393258422</v>
      </c>
      <c r="R337" s="4">
        <f t="shared" si="41"/>
        <v>180.78874999999999</v>
      </c>
      <c r="S337" s="4">
        <f t="shared" si="42"/>
        <v>2.3067145135566189</v>
      </c>
      <c r="T337" s="4">
        <f t="shared" si="43"/>
        <v>3.160261388988955</v>
      </c>
      <c r="U337" s="4">
        <f t="shared" si="44"/>
        <v>3.090198073109768</v>
      </c>
      <c r="V337" s="3">
        <f t="shared" si="45"/>
        <v>0.90308998699194354</v>
      </c>
      <c r="W337" s="3">
        <f t="shared" si="45"/>
        <v>2.7972675408307164</v>
      </c>
      <c r="X337" s="3">
        <f t="shared" si="46"/>
        <v>0.60881139101607995</v>
      </c>
      <c r="Y337" s="3">
        <f t="shared" si="46"/>
        <v>2.2571714019970117</v>
      </c>
      <c r="Z337" s="3">
        <f t="shared" si="46"/>
        <v>0.36299384815823876</v>
      </c>
      <c r="AA337" s="2">
        <f t="shared" si="47"/>
        <v>39387</v>
      </c>
    </row>
    <row r="338" spans="1:27" x14ac:dyDescent="0.2">
      <c r="A338">
        <v>506</v>
      </c>
      <c r="B338" t="s">
        <v>15</v>
      </c>
      <c r="C338">
        <v>2007</v>
      </c>
      <c r="D338">
        <v>12</v>
      </c>
      <c r="E338">
        <v>173</v>
      </c>
      <c r="F338" s="4">
        <v>634.94000000000005</v>
      </c>
      <c r="G338" s="4">
        <v>746.1</v>
      </c>
      <c r="H338" s="4">
        <v>186.41</v>
      </c>
      <c r="I338">
        <v>8</v>
      </c>
      <c r="J338">
        <v>627</v>
      </c>
      <c r="K338">
        <v>23434</v>
      </c>
      <c r="L338" t="s">
        <v>18</v>
      </c>
      <c r="M338">
        <v>97245</v>
      </c>
      <c r="N338">
        <v>384.2</v>
      </c>
      <c r="O338" s="4">
        <v>36746.449999999997</v>
      </c>
      <c r="P338" t="s">
        <v>168</v>
      </c>
      <c r="Q338" s="4">
        <f t="shared" si="40"/>
        <v>4.3127167630057803</v>
      </c>
      <c r="R338" s="4">
        <f t="shared" si="41"/>
        <v>93.262500000000003</v>
      </c>
      <c r="S338" s="4">
        <f t="shared" si="42"/>
        <v>1.1899521531100479</v>
      </c>
      <c r="T338" s="4">
        <f t="shared" si="43"/>
        <v>2.8727970399895986</v>
      </c>
      <c r="U338" s="4">
        <f t="shared" si="44"/>
        <v>2.8027326876540815</v>
      </c>
      <c r="V338" s="3">
        <f t="shared" si="45"/>
        <v>0.90308998699194354</v>
      </c>
      <c r="W338" s="3">
        <f t="shared" si="45"/>
        <v>2.7972675408307164</v>
      </c>
      <c r="X338" s="3">
        <f t="shared" si="46"/>
        <v>0.63475093686080297</v>
      </c>
      <c r="Y338" s="3">
        <f t="shared" si="46"/>
        <v>1.9697070529976548</v>
      </c>
      <c r="Z338" s="3">
        <f t="shared" si="46"/>
        <v>7.5529499158881991E-2</v>
      </c>
      <c r="AA338" s="2">
        <f t="shared" si="47"/>
        <v>39417</v>
      </c>
    </row>
    <row r="339" spans="1:27" x14ac:dyDescent="0.2">
      <c r="A339">
        <v>519</v>
      </c>
      <c r="B339" t="s">
        <v>15</v>
      </c>
      <c r="C339">
        <v>2007</v>
      </c>
      <c r="D339">
        <v>1</v>
      </c>
      <c r="E339">
        <v>456</v>
      </c>
      <c r="F339" s="4">
        <v>1693.15</v>
      </c>
      <c r="G339" s="4">
        <v>1989.41</v>
      </c>
      <c r="H339" s="4">
        <v>812.1</v>
      </c>
      <c r="I339">
        <v>18</v>
      </c>
      <c r="J339">
        <v>2019</v>
      </c>
      <c r="K339">
        <v>78799</v>
      </c>
      <c r="L339" t="s">
        <v>18</v>
      </c>
      <c r="M339">
        <v>274493</v>
      </c>
      <c r="N339">
        <v>890.2</v>
      </c>
      <c r="O339" s="4">
        <v>124946.25</v>
      </c>
      <c r="P339" t="s">
        <v>168</v>
      </c>
      <c r="Q339" s="4">
        <f t="shared" si="40"/>
        <v>4.3627412280701758</v>
      </c>
      <c r="R339" s="4">
        <f t="shared" si="41"/>
        <v>110.52277777777778</v>
      </c>
      <c r="S339" s="4">
        <f t="shared" si="42"/>
        <v>0.98534422981674097</v>
      </c>
      <c r="T339" s="4">
        <f t="shared" si="43"/>
        <v>3.2987242966427561</v>
      </c>
      <c r="U339" s="4">
        <f t="shared" si="44"/>
        <v>3.2286954349468355</v>
      </c>
      <c r="V339" s="3">
        <f t="shared" si="45"/>
        <v>1.255272505103306</v>
      </c>
      <c r="W339" s="3">
        <f t="shared" si="45"/>
        <v>3.3051363189436391</v>
      </c>
      <c r="X339" s="3">
        <f t="shared" si="46"/>
        <v>0.63975945397832112</v>
      </c>
      <c r="Y339" s="3">
        <f t="shared" si="46"/>
        <v>2.0434517915394501</v>
      </c>
      <c r="Z339" s="3">
        <f t="shared" si="46"/>
        <v>-6.4120223008832218E-3</v>
      </c>
      <c r="AA339" s="2">
        <f t="shared" si="47"/>
        <v>39083</v>
      </c>
    </row>
    <row r="340" spans="1:27" x14ac:dyDescent="0.2">
      <c r="A340">
        <v>519</v>
      </c>
      <c r="B340" t="s">
        <v>15</v>
      </c>
      <c r="C340">
        <v>2007</v>
      </c>
      <c r="D340">
        <v>2</v>
      </c>
      <c r="E340">
        <v>404</v>
      </c>
      <c r="F340" s="4">
        <v>1515.23</v>
      </c>
      <c r="G340" s="4">
        <v>1780.49</v>
      </c>
      <c r="H340" s="4">
        <v>732.67</v>
      </c>
      <c r="I340">
        <v>18</v>
      </c>
      <c r="J340">
        <v>2019</v>
      </c>
      <c r="K340">
        <v>78799</v>
      </c>
      <c r="L340" t="s">
        <v>18</v>
      </c>
      <c r="M340">
        <v>274493</v>
      </c>
      <c r="N340">
        <v>890.2</v>
      </c>
      <c r="O340" s="4">
        <v>124946.25</v>
      </c>
      <c r="P340" t="s">
        <v>168</v>
      </c>
      <c r="Q340" s="4">
        <f t="shared" si="40"/>
        <v>4.4071534653465347</v>
      </c>
      <c r="R340" s="4">
        <f t="shared" si="41"/>
        <v>98.916111111111107</v>
      </c>
      <c r="S340" s="4">
        <f t="shared" si="42"/>
        <v>0.8818672610203071</v>
      </c>
      <c r="T340" s="4">
        <f t="shared" si="43"/>
        <v>3.2505395388319434</v>
      </c>
      <c r="U340" s="4">
        <f t="shared" si="44"/>
        <v>3.1804785603296559</v>
      </c>
      <c r="V340" s="3">
        <f t="shared" si="45"/>
        <v>1.255272505103306</v>
      </c>
      <c r="W340" s="3">
        <f t="shared" si="45"/>
        <v>3.3051363189436391</v>
      </c>
      <c r="X340" s="3">
        <f t="shared" si="46"/>
        <v>0.64415817372133843</v>
      </c>
      <c r="Y340" s="3">
        <f t="shared" si="46"/>
        <v>1.9952670337286373</v>
      </c>
      <c r="Z340" s="3">
        <f t="shared" si="46"/>
        <v>-5.4596780111695893E-2</v>
      </c>
      <c r="AA340" s="2">
        <f t="shared" si="47"/>
        <v>39114</v>
      </c>
    </row>
    <row r="341" spans="1:27" x14ac:dyDescent="0.2">
      <c r="A341">
        <v>519</v>
      </c>
      <c r="B341" t="s">
        <v>15</v>
      </c>
      <c r="C341">
        <v>2007</v>
      </c>
      <c r="D341">
        <v>3</v>
      </c>
      <c r="E341">
        <v>336</v>
      </c>
      <c r="F341" s="4">
        <v>1152.28</v>
      </c>
      <c r="G341" s="4">
        <v>1354</v>
      </c>
      <c r="H341" s="4">
        <v>568.39</v>
      </c>
      <c r="I341">
        <v>18</v>
      </c>
      <c r="J341">
        <v>2019</v>
      </c>
      <c r="K341">
        <v>78799</v>
      </c>
      <c r="L341" t="s">
        <v>18</v>
      </c>
      <c r="M341">
        <v>274493</v>
      </c>
      <c r="N341">
        <v>890.2</v>
      </c>
      <c r="O341" s="4">
        <v>124946.25</v>
      </c>
      <c r="P341" t="s">
        <v>168</v>
      </c>
      <c r="Q341" s="4">
        <f t="shared" si="40"/>
        <v>4.0297619047619051</v>
      </c>
      <c r="R341" s="4">
        <f t="shared" si="41"/>
        <v>75.222222222222229</v>
      </c>
      <c r="S341" s="4">
        <f t="shared" si="42"/>
        <v>0.67062902426944027</v>
      </c>
      <c r="T341" s="4">
        <f t="shared" si="43"/>
        <v>3.1316186643491255</v>
      </c>
      <c r="U341" s="4">
        <f t="shared" si="44"/>
        <v>3.0615580239476543</v>
      </c>
      <c r="V341" s="3">
        <f t="shared" si="45"/>
        <v>1.255272505103306</v>
      </c>
      <c r="W341" s="3">
        <f t="shared" si="45"/>
        <v>3.3051363189436391</v>
      </c>
      <c r="X341" s="3">
        <f t="shared" si="46"/>
        <v>0.60527938695928152</v>
      </c>
      <c r="Y341" s="3">
        <f t="shared" si="46"/>
        <v>1.8763461592458195</v>
      </c>
      <c r="Z341" s="3">
        <f t="shared" si="46"/>
        <v>-0.17351765459451379</v>
      </c>
      <c r="AA341" s="2">
        <f t="shared" si="47"/>
        <v>39142</v>
      </c>
    </row>
    <row r="342" spans="1:27" x14ac:dyDescent="0.2">
      <c r="A342">
        <v>519</v>
      </c>
      <c r="B342" t="s">
        <v>15</v>
      </c>
      <c r="C342">
        <v>2007</v>
      </c>
      <c r="D342">
        <v>4</v>
      </c>
      <c r="E342">
        <v>655</v>
      </c>
      <c r="F342" s="4">
        <v>2266.4899999999998</v>
      </c>
      <c r="G342" s="4">
        <v>2663.13</v>
      </c>
      <c r="H342" s="4">
        <v>1025.32</v>
      </c>
      <c r="I342">
        <v>18</v>
      </c>
      <c r="J342">
        <v>2019</v>
      </c>
      <c r="K342">
        <v>78799</v>
      </c>
      <c r="L342" t="s">
        <v>18</v>
      </c>
      <c r="M342">
        <v>274493</v>
      </c>
      <c r="N342">
        <v>890.2</v>
      </c>
      <c r="O342" s="4">
        <v>124946.25</v>
      </c>
      <c r="P342" t="s">
        <v>168</v>
      </c>
      <c r="Q342" s="4">
        <f t="shared" si="40"/>
        <v>4.0658473282442751</v>
      </c>
      <c r="R342" s="4">
        <f t="shared" si="41"/>
        <v>147.95166666666668</v>
      </c>
      <c r="S342" s="4">
        <f t="shared" si="42"/>
        <v>1.319034175334324</v>
      </c>
      <c r="T342" s="4">
        <f t="shared" si="43"/>
        <v>3.42539236692885</v>
      </c>
      <c r="U342" s="4">
        <f t="shared" si="44"/>
        <v>3.3553538072445193</v>
      </c>
      <c r="V342" s="3">
        <f t="shared" si="45"/>
        <v>1.255272505103306</v>
      </c>
      <c r="W342" s="3">
        <f t="shared" si="45"/>
        <v>3.3051363189436391</v>
      </c>
      <c r="X342" s="3">
        <f t="shared" si="46"/>
        <v>0.60915106693706689</v>
      </c>
      <c r="Y342" s="3">
        <f t="shared" si="46"/>
        <v>2.1701198618255439</v>
      </c>
      <c r="Z342" s="3">
        <f t="shared" si="46"/>
        <v>0.12025604798521064</v>
      </c>
      <c r="AA342" s="2">
        <f t="shared" si="47"/>
        <v>39173</v>
      </c>
    </row>
    <row r="343" spans="1:27" x14ac:dyDescent="0.2">
      <c r="A343">
        <v>519</v>
      </c>
      <c r="B343" t="s">
        <v>15</v>
      </c>
      <c r="C343">
        <v>2007</v>
      </c>
      <c r="D343">
        <v>12</v>
      </c>
      <c r="E343">
        <v>918</v>
      </c>
      <c r="F343" s="4">
        <v>3110.17</v>
      </c>
      <c r="G343" s="4">
        <v>3654.68</v>
      </c>
      <c r="H343" s="4">
        <v>1273.93</v>
      </c>
      <c r="I343">
        <v>18</v>
      </c>
      <c r="J343">
        <v>2019</v>
      </c>
      <c r="K343">
        <v>78799</v>
      </c>
      <c r="L343" t="s">
        <v>18</v>
      </c>
      <c r="M343">
        <v>274493</v>
      </c>
      <c r="N343">
        <v>890.2</v>
      </c>
      <c r="O343" s="4">
        <v>124946.25</v>
      </c>
      <c r="P343" t="s">
        <v>168</v>
      </c>
      <c r="Q343" s="4">
        <f t="shared" si="40"/>
        <v>3.9811328976034859</v>
      </c>
      <c r="R343" s="4">
        <f t="shared" si="41"/>
        <v>203.03777777777776</v>
      </c>
      <c r="S343" s="4">
        <f t="shared" si="42"/>
        <v>1.8101436354631004</v>
      </c>
      <c r="T343" s="4">
        <f t="shared" si="43"/>
        <v>3.5628493565830035</v>
      </c>
      <c r="U343" s="4">
        <f t="shared" si="44"/>
        <v>3.4927841279477807</v>
      </c>
      <c r="V343" s="3">
        <f t="shared" si="45"/>
        <v>1.255272505103306</v>
      </c>
      <c r="W343" s="3">
        <f t="shared" si="45"/>
        <v>3.3051363189436391</v>
      </c>
      <c r="X343" s="3">
        <f t="shared" si="46"/>
        <v>0.60000667538176089</v>
      </c>
      <c r="Y343" s="3">
        <f t="shared" si="46"/>
        <v>2.307576851479697</v>
      </c>
      <c r="Z343" s="3">
        <f t="shared" si="46"/>
        <v>0.25771303763936398</v>
      </c>
      <c r="AA343" s="2">
        <f t="shared" si="47"/>
        <v>39417</v>
      </c>
    </row>
    <row r="344" spans="1:27" x14ac:dyDescent="0.2">
      <c r="A344">
        <v>538</v>
      </c>
      <c r="B344" t="s">
        <v>15</v>
      </c>
      <c r="C344">
        <v>2007</v>
      </c>
      <c r="D344">
        <v>1</v>
      </c>
      <c r="E344">
        <v>259</v>
      </c>
      <c r="F344" s="4">
        <v>969.67</v>
      </c>
      <c r="G344" s="4">
        <v>1139.4000000000001</v>
      </c>
      <c r="H344" s="4">
        <v>388.61</v>
      </c>
      <c r="I344">
        <v>16</v>
      </c>
      <c r="J344">
        <v>1140</v>
      </c>
      <c r="K344">
        <v>47018</v>
      </c>
      <c r="L344" t="s">
        <v>18</v>
      </c>
      <c r="M344">
        <v>262555</v>
      </c>
      <c r="N344">
        <v>576.20000000000005</v>
      </c>
      <c r="O344" s="4">
        <v>83879.55</v>
      </c>
      <c r="P344" t="s">
        <v>168</v>
      </c>
      <c r="Q344" s="4">
        <f t="shared" si="40"/>
        <v>4.3992277992277993</v>
      </c>
      <c r="R344" s="4">
        <f t="shared" si="41"/>
        <v>71.212500000000006</v>
      </c>
      <c r="S344" s="4">
        <f t="shared" si="42"/>
        <v>0.9994736842105264</v>
      </c>
      <c r="T344" s="4">
        <f t="shared" si="43"/>
        <v>3.0566762151206612</v>
      </c>
      <c r="U344" s="4">
        <f t="shared" si="44"/>
        <v>2.9866239594587665</v>
      </c>
      <c r="V344" s="3">
        <f t="shared" si="45"/>
        <v>1.2041199826559248</v>
      </c>
      <c r="W344" s="3">
        <f t="shared" si="45"/>
        <v>3.0569048513364727</v>
      </c>
      <c r="X344" s="3">
        <f t="shared" si="46"/>
        <v>0.64337645103940933</v>
      </c>
      <c r="Y344" s="3">
        <f t="shared" si="46"/>
        <v>1.8525562324647364</v>
      </c>
      <c r="Z344" s="3">
        <f t="shared" si="46"/>
        <v>-2.2863621581138398E-4</v>
      </c>
      <c r="AA344" s="2">
        <f t="shared" si="47"/>
        <v>39083</v>
      </c>
    </row>
    <row r="345" spans="1:27" x14ac:dyDescent="0.2">
      <c r="A345">
        <v>538</v>
      </c>
      <c r="B345" t="s">
        <v>15</v>
      </c>
      <c r="C345">
        <v>2007</v>
      </c>
      <c r="D345">
        <v>2</v>
      </c>
      <c r="E345">
        <v>183</v>
      </c>
      <c r="F345" s="4">
        <v>764.7</v>
      </c>
      <c r="G345" s="4">
        <v>898.62</v>
      </c>
      <c r="H345" s="4">
        <v>346.04</v>
      </c>
      <c r="I345">
        <v>16</v>
      </c>
      <c r="J345">
        <v>1140</v>
      </c>
      <c r="K345">
        <v>47018</v>
      </c>
      <c r="L345" t="s">
        <v>18</v>
      </c>
      <c r="M345">
        <v>262555</v>
      </c>
      <c r="N345">
        <v>576.20000000000005</v>
      </c>
      <c r="O345" s="4">
        <v>83879.55</v>
      </c>
      <c r="P345" t="s">
        <v>168</v>
      </c>
      <c r="Q345" s="4">
        <f t="shared" si="40"/>
        <v>4.9104918032786884</v>
      </c>
      <c r="R345" s="4">
        <f t="shared" si="41"/>
        <v>56.16375</v>
      </c>
      <c r="S345" s="4">
        <f t="shared" si="42"/>
        <v>0.78826315789473689</v>
      </c>
      <c r="T345" s="4">
        <f t="shared" si="43"/>
        <v>2.9535760801739657</v>
      </c>
      <c r="U345" s="4">
        <f t="shared" si="44"/>
        <v>2.8834910901889299</v>
      </c>
      <c r="V345" s="3">
        <f t="shared" si="45"/>
        <v>1.2041199826559248</v>
      </c>
      <c r="W345" s="3">
        <f t="shared" si="45"/>
        <v>3.0569048513364727</v>
      </c>
      <c r="X345" s="3">
        <f t="shared" si="46"/>
        <v>0.69112499044353604</v>
      </c>
      <c r="Y345" s="3">
        <f t="shared" si="46"/>
        <v>1.7494560975180407</v>
      </c>
      <c r="Z345" s="3">
        <f t="shared" si="46"/>
        <v>-0.10332877116250709</v>
      </c>
      <c r="AA345" s="2">
        <f t="shared" si="47"/>
        <v>39114</v>
      </c>
    </row>
    <row r="346" spans="1:27" x14ac:dyDescent="0.2">
      <c r="A346">
        <v>538</v>
      </c>
      <c r="B346" t="s">
        <v>15</v>
      </c>
      <c r="C346">
        <v>2007</v>
      </c>
      <c r="D346">
        <v>3</v>
      </c>
      <c r="E346">
        <v>205</v>
      </c>
      <c r="F346" s="4">
        <v>783.25</v>
      </c>
      <c r="G346" s="4">
        <v>920.32</v>
      </c>
      <c r="H346" s="4">
        <v>320.39999999999998</v>
      </c>
      <c r="I346">
        <v>16</v>
      </c>
      <c r="J346">
        <v>1140</v>
      </c>
      <c r="K346">
        <v>47018</v>
      </c>
      <c r="L346" t="s">
        <v>18</v>
      </c>
      <c r="M346">
        <v>262555</v>
      </c>
      <c r="N346">
        <v>576.20000000000005</v>
      </c>
      <c r="O346" s="4">
        <v>83879.55</v>
      </c>
      <c r="P346" t="s">
        <v>168</v>
      </c>
      <c r="Q346" s="4">
        <f t="shared" si="40"/>
        <v>4.489365853658537</v>
      </c>
      <c r="R346" s="4">
        <f t="shared" si="41"/>
        <v>57.52</v>
      </c>
      <c r="S346" s="4">
        <f t="shared" si="42"/>
        <v>0.80729824561403518</v>
      </c>
      <c r="T346" s="4">
        <f t="shared" si="43"/>
        <v>2.9639388600307508</v>
      </c>
      <c r="U346" s="4">
        <f t="shared" si="44"/>
        <v>2.8939004035537428</v>
      </c>
      <c r="V346" s="3">
        <f t="shared" si="45"/>
        <v>1.2041199826559248</v>
      </c>
      <c r="W346" s="3">
        <f t="shared" si="45"/>
        <v>3.0569048513364727</v>
      </c>
      <c r="X346" s="3">
        <f t="shared" si="46"/>
        <v>0.65218499897499671</v>
      </c>
      <c r="Y346" s="3">
        <f t="shared" si="46"/>
        <v>1.7598188773748262</v>
      </c>
      <c r="Z346" s="3">
        <f t="shared" si="46"/>
        <v>-9.2965991305721571E-2</v>
      </c>
      <c r="AA346" s="2">
        <f t="shared" si="47"/>
        <v>39142</v>
      </c>
    </row>
    <row r="347" spans="1:27" x14ac:dyDescent="0.2">
      <c r="A347">
        <v>538</v>
      </c>
      <c r="B347" t="s">
        <v>15</v>
      </c>
      <c r="C347">
        <v>2007</v>
      </c>
      <c r="D347">
        <v>4</v>
      </c>
      <c r="E347">
        <v>302</v>
      </c>
      <c r="F347" s="4">
        <v>1305.7</v>
      </c>
      <c r="G347" s="4">
        <v>1534.28</v>
      </c>
      <c r="H347" s="4">
        <v>595.72</v>
      </c>
      <c r="I347">
        <v>16</v>
      </c>
      <c r="J347">
        <v>1140</v>
      </c>
      <c r="K347">
        <v>47018</v>
      </c>
      <c r="L347" t="s">
        <v>18</v>
      </c>
      <c r="M347">
        <v>262555</v>
      </c>
      <c r="N347">
        <v>576.20000000000005</v>
      </c>
      <c r="O347" s="4">
        <v>83879.55</v>
      </c>
      <c r="P347" t="s">
        <v>168</v>
      </c>
      <c r="Q347" s="4">
        <f t="shared" si="40"/>
        <v>5.0803973509933771</v>
      </c>
      <c r="R347" s="4">
        <f t="shared" si="41"/>
        <v>95.892499999999998</v>
      </c>
      <c r="S347" s="4">
        <f t="shared" si="42"/>
        <v>1.345859649122807</v>
      </c>
      <c r="T347" s="4">
        <f t="shared" si="43"/>
        <v>3.185904623862164</v>
      </c>
      <c r="U347" s="4">
        <f t="shared" si="44"/>
        <v>3.1158434041128165</v>
      </c>
      <c r="V347" s="3">
        <f t="shared" si="45"/>
        <v>1.2041199826559248</v>
      </c>
      <c r="W347" s="3">
        <f t="shared" si="45"/>
        <v>3.0569048513364727</v>
      </c>
      <c r="X347" s="3">
        <f t="shared" si="46"/>
        <v>0.70589768090501326</v>
      </c>
      <c r="Y347" s="3">
        <f t="shared" si="46"/>
        <v>1.9817846412062392</v>
      </c>
      <c r="Z347" s="3">
        <f t="shared" si="46"/>
        <v>0.12899977252569136</v>
      </c>
      <c r="AA347" s="2">
        <f t="shared" si="47"/>
        <v>39173</v>
      </c>
    </row>
    <row r="348" spans="1:27" x14ac:dyDescent="0.2">
      <c r="A348">
        <v>538</v>
      </c>
      <c r="B348" t="s">
        <v>15</v>
      </c>
      <c r="C348">
        <v>2007</v>
      </c>
      <c r="D348">
        <v>5</v>
      </c>
      <c r="E348">
        <v>453</v>
      </c>
      <c r="F348" s="4">
        <v>1840.91</v>
      </c>
      <c r="G348" s="4">
        <v>2163.14</v>
      </c>
      <c r="H348" s="4">
        <v>803.99</v>
      </c>
      <c r="I348">
        <v>16</v>
      </c>
      <c r="J348">
        <v>1140</v>
      </c>
      <c r="K348">
        <v>47018</v>
      </c>
      <c r="L348" t="s">
        <v>18</v>
      </c>
      <c r="M348">
        <v>262555</v>
      </c>
      <c r="N348">
        <v>576.20000000000005</v>
      </c>
      <c r="O348" s="4">
        <v>83879.55</v>
      </c>
      <c r="P348" t="s">
        <v>168</v>
      </c>
      <c r="Q348" s="4">
        <f t="shared" si="40"/>
        <v>4.7751434878587196</v>
      </c>
      <c r="R348" s="4">
        <f t="shared" si="41"/>
        <v>135.19624999999999</v>
      </c>
      <c r="S348" s="4">
        <f t="shared" si="42"/>
        <v>1.8974912280701752</v>
      </c>
      <c r="T348" s="4">
        <f t="shared" si="43"/>
        <v>3.3350846282046365</v>
      </c>
      <c r="U348" s="4">
        <f t="shared" si="44"/>
        <v>3.2650325568588201</v>
      </c>
      <c r="V348" s="3">
        <f t="shared" si="45"/>
        <v>1.2041199826559248</v>
      </c>
      <c r="W348" s="3">
        <f t="shared" si="45"/>
        <v>3.0569048513364727</v>
      </c>
      <c r="X348" s="3">
        <f t="shared" si="46"/>
        <v>0.67898642619180472</v>
      </c>
      <c r="Y348" s="3">
        <f t="shared" si="46"/>
        <v>2.1309646455487119</v>
      </c>
      <c r="Z348" s="3">
        <f t="shared" si="46"/>
        <v>0.27817977686816397</v>
      </c>
      <c r="AA348" s="2">
        <f t="shared" si="47"/>
        <v>39203</v>
      </c>
    </row>
    <row r="349" spans="1:27" x14ac:dyDescent="0.2">
      <c r="A349">
        <v>538</v>
      </c>
      <c r="B349" t="s">
        <v>15</v>
      </c>
      <c r="C349">
        <v>2007</v>
      </c>
      <c r="D349">
        <v>6</v>
      </c>
      <c r="E349">
        <v>531</v>
      </c>
      <c r="F349" s="4">
        <v>2105.0300000000002</v>
      </c>
      <c r="G349" s="4">
        <v>2473.4899999999998</v>
      </c>
      <c r="H349" s="4">
        <v>810.49</v>
      </c>
      <c r="I349">
        <v>16</v>
      </c>
      <c r="J349">
        <v>1140</v>
      </c>
      <c r="K349">
        <v>47018</v>
      </c>
      <c r="L349" t="s">
        <v>18</v>
      </c>
      <c r="M349">
        <v>262555</v>
      </c>
      <c r="N349">
        <v>576.20000000000005</v>
      </c>
      <c r="O349" s="4">
        <v>83879.55</v>
      </c>
      <c r="P349" t="s">
        <v>168</v>
      </c>
      <c r="Q349" s="4">
        <f t="shared" si="40"/>
        <v>4.6581732580037665</v>
      </c>
      <c r="R349" s="4">
        <f t="shared" si="41"/>
        <v>154.59312499999999</v>
      </c>
      <c r="S349" s="4">
        <f t="shared" si="42"/>
        <v>2.1697280701754385</v>
      </c>
      <c r="T349" s="4">
        <f t="shared" si="43"/>
        <v>3.3933101589073567</v>
      </c>
      <c r="U349" s="4">
        <f t="shared" si="44"/>
        <v>3.323258289597633</v>
      </c>
      <c r="V349" s="3">
        <f t="shared" si="45"/>
        <v>1.2041199826559248</v>
      </c>
      <c r="W349" s="3">
        <f t="shared" si="45"/>
        <v>3.0569048513364727</v>
      </c>
      <c r="X349" s="3">
        <f t="shared" si="46"/>
        <v>0.66821563782588767</v>
      </c>
      <c r="Y349" s="3">
        <f t="shared" si="46"/>
        <v>2.1891901762514316</v>
      </c>
      <c r="Z349" s="3">
        <f t="shared" si="46"/>
        <v>0.33640530757088405</v>
      </c>
      <c r="AA349" s="2">
        <f t="shared" si="47"/>
        <v>39234</v>
      </c>
    </row>
    <row r="350" spans="1:27" x14ac:dyDescent="0.2">
      <c r="A350">
        <v>538</v>
      </c>
      <c r="B350" t="s">
        <v>15</v>
      </c>
      <c r="C350">
        <v>2007</v>
      </c>
      <c r="D350">
        <v>7</v>
      </c>
      <c r="E350">
        <v>406</v>
      </c>
      <c r="F350" s="4">
        <v>1587.27</v>
      </c>
      <c r="G350" s="4">
        <v>1865.21</v>
      </c>
      <c r="H350" s="4">
        <v>600.98</v>
      </c>
      <c r="I350">
        <v>16</v>
      </c>
      <c r="J350">
        <v>1140</v>
      </c>
      <c r="K350">
        <v>47018</v>
      </c>
      <c r="L350" t="s">
        <v>18</v>
      </c>
      <c r="M350">
        <v>262555</v>
      </c>
      <c r="N350">
        <v>576.20000000000005</v>
      </c>
      <c r="O350" s="4">
        <v>83879.55</v>
      </c>
      <c r="P350" t="s">
        <v>168</v>
      </c>
      <c r="Q350" s="4">
        <f t="shared" si="40"/>
        <v>4.5941133004926114</v>
      </c>
      <c r="R350" s="4">
        <f t="shared" si="41"/>
        <v>116.575625</v>
      </c>
      <c r="S350" s="4">
        <f t="shared" si="42"/>
        <v>1.6361491228070175</v>
      </c>
      <c r="T350" s="4">
        <f t="shared" si="43"/>
        <v>3.2707277351832569</v>
      </c>
      <c r="U350" s="4">
        <f t="shared" si="44"/>
        <v>3.2006508080002347</v>
      </c>
      <c r="V350" s="3">
        <f t="shared" si="45"/>
        <v>1.2041199826559248</v>
      </c>
      <c r="W350" s="3">
        <f t="shared" si="45"/>
        <v>3.0569048513364727</v>
      </c>
      <c r="X350" s="3">
        <f t="shared" si="46"/>
        <v>0.66220170160606295</v>
      </c>
      <c r="Y350" s="3">
        <f t="shared" si="46"/>
        <v>2.0666077525273323</v>
      </c>
      <c r="Z350" s="3">
        <f t="shared" si="46"/>
        <v>0.21382288384678447</v>
      </c>
      <c r="AA350" s="2">
        <f t="shared" si="47"/>
        <v>39264</v>
      </c>
    </row>
    <row r="351" spans="1:27" x14ac:dyDescent="0.2">
      <c r="A351">
        <v>538</v>
      </c>
      <c r="B351" t="s">
        <v>15</v>
      </c>
      <c r="C351">
        <v>2007</v>
      </c>
      <c r="D351">
        <v>8</v>
      </c>
      <c r="E351">
        <v>548</v>
      </c>
      <c r="F351" s="4">
        <v>2111.69</v>
      </c>
      <c r="G351" s="4">
        <v>2481.34</v>
      </c>
      <c r="H351" s="4">
        <v>861.03</v>
      </c>
      <c r="I351">
        <v>16</v>
      </c>
      <c r="J351">
        <v>1140</v>
      </c>
      <c r="K351">
        <v>47018</v>
      </c>
      <c r="L351" t="s">
        <v>18</v>
      </c>
      <c r="M351">
        <v>262555</v>
      </c>
      <c r="N351">
        <v>576.20000000000005</v>
      </c>
      <c r="O351" s="4">
        <v>83879.55</v>
      </c>
      <c r="P351" t="s">
        <v>168</v>
      </c>
      <c r="Q351" s="4">
        <f t="shared" si="40"/>
        <v>4.5279927007299277</v>
      </c>
      <c r="R351" s="4">
        <f t="shared" si="41"/>
        <v>155.08375000000001</v>
      </c>
      <c r="S351" s="4">
        <f t="shared" si="42"/>
        <v>2.1766140350877192</v>
      </c>
      <c r="T351" s="4">
        <f t="shared" si="43"/>
        <v>3.3946862765684558</v>
      </c>
      <c r="U351" s="4">
        <f t="shared" si="44"/>
        <v>3.3246301633073392</v>
      </c>
      <c r="V351" s="3">
        <f t="shared" si="45"/>
        <v>1.2041199826559248</v>
      </c>
      <c r="W351" s="3">
        <f t="shared" si="45"/>
        <v>3.0569048513364727</v>
      </c>
      <c r="X351" s="3">
        <f t="shared" si="46"/>
        <v>0.6559057180840866</v>
      </c>
      <c r="Y351" s="3">
        <f t="shared" si="46"/>
        <v>2.1905662939125308</v>
      </c>
      <c r="Z351" s="3">
        <f t="shared" si="46"/>
        <v>0.33778142523198307</v>
      </c>
      <c r="AA351" s="2">
        <f t="shared" si="47"/>
        <v>39295</v>
      </c>
    </row>
    <row r="352" spans="1:27" x14ac:dyDescent="0.2">
      <c r="A352">
        <v>538</v>
      </c>
      <c r="B352" t="s">
        <v>15</v>
      </c>
      <c r="C352">
        <v>2007</v>
      </c>
      <c r="D352">
        <v>9</v>
      </c>
      <c r="E352">
        <v>618</v>
      </c>
      <c r="F352" s="4">
        <v>2463.35</v>
      </c>
      <c r="G352" s="4">
        <v>2894.42</v>
      </c>
      <c r="H352" s="4">
        <v>754.22</v>
      </c>
      <c r="I352">
        <v>16</v>
      </c>
      <c r="J352">
        <v>1140</v>
      </c>
      <c r="K352">
        <v>47018</v>
      </c>
      <c r="L352" t="s">
        <v>18</v>
      </c>
      <c r="M352">
        <v>262555</v>
      </c>
      <c r="N352">
        <v>576.20000000000005</v>
      </c>
      <c r="O352" s="4">
        <v>83879.55</v>
      </c>
      <c r="P352" t="s">
        <v>168</v>
      </c>
      <c r="Q352" s="4">
        <f t="shared" si="40"/>
        <v>4.6835275080906147</v>
      </c>
      <c r="R352" s="4">
        <f t="shared" si="41"/>
        <v>180.90125</v>
      </c>
      <c r="S352" s="4">
        <f t="shared" si="42"/>
        <v>2.5389649122807016</v>
      </c>
      <c r="T352" s="4">
        <f t="shared" si="43"/>
        <v>3.4615615504346264</v>
      </c>
      <c r="U352" s="4">
        <f t="shared" si="44"/>
        <v>3.3915261220581994</v>
      </c>
      <c r="V352" s="3">
        <f t="shared" si="45"/>
        <v>1.2041199826559248</v>
      </c>
      <c r="W352" s="3">
        <f t="shared" si="45"/>
        <v>3.0569048513364727</v>
      </c>
      <c r="X352" s="3">
        <f t="shared" si="46"/>
        <v>0.67057307534581045</v>
      </c>
      <c r="Y352" s="3">
        <f t="shared" si="46"/>
        <v>2.2574415677787014</v>
      </c>
      <c r="Z352" s="3">
        <f t="shared" si="46"/>
        <v>0.40465669909815372</v>
      </c>
      <c r="AA352" s="2">
        <f t="shared" si="47"/>
        <v>39326</v>
      </c>
    </row>
    <row r="353" spans="1:27" x14ac:dyDescent="0.2">
      <c r="A353">
        <v>538</v>
      </c>
      <c r="B353" t="s">
        <v>15</v>
      </c>
      <c r="C353">
        <v>2007</v>
      </c>
      <c r="D353">
        <v>12</v>
      </c>
      <c r="E353">
        <v>530</v>
      </c>
      <c r="F353" s="4">
        <v>2026.08</v>
      </c>
      <c r="G353" s="4">
        <v>2380.8000000000002</v>
      </c>
      <c r="H353" s="4">
        <v>606.78</v>
      </c>
      <c r="I353">
        <v>16</v>
      </c>
      <c r="J353">
        <v>1140</v>
      </c>
      <c r="K353">
        <v>47018</v>
      </c>
      <c r="L353" t="s">
        <v>18</v>
      </c>
      <c r="M353">
        <v>262555</v>
      </c>
      <c r="N353">
        <v>576.20000000000005</v>
      </c>
      <c r="O353" s="4">
        <v>83879.55</v>
      </c>
      <c r="P353" t="s">
        <v>168</v>
      </c>
      <c r="Q353" s="4">
        <f t="shared" si="40"/>
        <v>4.4920754716981133</v>
      </c>
      <c r="R353" s="4">
        <f t="shared" si="41"/>
        <v>148.80000000000001</v>
      </c>
      <c r="S353" s="4">
        <f t="shared" si="42"/>
        <v>2.088421052631579</v>
      </c>
      <c r="T353" s="4">
        <f t="shared" si="43"/>
        <v>3.3767229138657848</v>
      </c>
      <c r="U353" s="4">
        <f t="shared" si="44"/>
        <v>3.3066565895299953</v>
      </c>
      <c r="V353" s="3">
        <f t="shared" si="45"/>
        <v>1.2041199826559248</v>
      </c>
      <c r="W353" s="3">
        <f t="shared" si="45"/>
        <v>3.0569048513364727</v>
      </c>
      <c r="X353" s="3">
        <f t="shared" si="46"/>
        <v>0.65244704426499567</v>
      </c>
      <c r="Y353" s="3">
        <f t="shared" si="46"/>
        <v>2.1726029312098598</v>
      </c>
      <c r="Z353" s="3">
        <f t="shared" si="46"/>
        <v>0.31981806252931211</v>
      </c>
      <c r="AA353" s="2">
        <f t="shared" si="47"/>
        <v>39417</v>
      </c>
    </row>
    <row r="354" spans="1:27" x14ac:dyDescent="0.2">
      <c r="A354">
        <v>541</v>
      </c>
      <c r="B354" t="s">
        <v>15</v>
      </c>
      <c r="C354">
        <v>2007</v>
      </c>
      <c r="D354">
        <v>6</v>
      </c>
      <c r="E354">
        <v>167</v>
      </c>
      <c r="F354" s="4">
        <v>681.1</v>
      </c>
      <c r="G354" s="4">
        <v>800.35</v>
      </c>
      <c r="H354" s="4">
        <v>309.39999999999998</v>
      </c>
      <c r="I354">
        <v>5</v>
      </c>
      <c r="J354">
        <v>259</v>
      </c>
      <c r="K354">
        <v>9850</v>
      </c>
      <c r="L354" t="s">
        <v>17</v>
      </c>
      <c r="M354">
        <v>45382</v>
      </c>
      <c r="N354">
        <v>158</v>
      </c>
      <c r="O354" s="4">
        <v>13460.34</v>
      </c>
      <c r="P354" t="s">
        <v>168</v>
      </c>
      <c r="Q354" s="4">
        <f t="shared" si="40"/>
        <v>4.7925149700598801</v>
      </c>
      <c r="R354" s="4">
        <f t="shared" si="41"/>
        <v>160.07</v>
      </c>
      <c r="S354" s="4">
        <f t="shared" si="42"/>
        <v>3.0901544401544401</v>
      </c>
      <c r="T354" s="4">
        <f t="shared" si="43"/>
        <v>2.903279949276556</v>
      </c>
      <c r="U354" s="4">
        <f t="shared" si="44"/>
        <v>2.8332108802826088</v>
      </c>
      <c r="V354" s="3">
        <f t="shared" si="45"/>
        <v>0.69897000433601886</v>
      </c>
      <c r="W354" s="3">
        <f t="shared" si="45"/>
        <v>2.4132997640812519</v>
      </c>
      <c r="X354" s="3">
        <f t="shared" si="46"/>
        <v>0.68056347812897255</v>
      </c>
      <c r="Y354" s="3">
        <f t="shared" si="46"/>
        <v>2.2043099449405372</v>
      </c>
      <c r="Z354" s="3">
        <f t="shared" si="46"/>
        <v>0.48998018519530401</v>
      </c>
      <c r="AA354" s="2">
        <f t="shared" si="47"/>
        <v>39234</v>
      </c>
    </row>
    <row r="355" spans="1:27" x14ac:dyDescent="0.2">
      <c r="A355">
        <v>541</v>
      </c>
      <c r="B355" t="s">
        <v>15</v>
      </c>
      <c r="C355">
        <v>2007</v>
      </c>
      <c r="D355">
        <v>7</v>
      </c>
      <c r="E355">
        <v>87</v>
      </c>
      <c r="F355" s="4">
        <v>313.18</v>
      </c>
      <c r="G355" s="4">
        <v>368.02</v>
      </c>
      <c r="H355" s="4">
        <v>134.04</v>
      </c>
      <c r="I355">
        <v>5</v>
      </c>
      <c r="J355">
        <v>259</v>
      </c>
      <c r="K355">
        <v>9850</v>
      </c>
      <c r="L355" t="s">
        <v>17</v>
      </c>
      <c r="M355">
        <v>45382</v>
      </c>
      <c r="N355">
        <v>158</v>
      </c>
      <c r="O355" s="4">
        <v>13460.34</v>
      </c>
      <c r="P355" t="s">
        <v>168</v>
      </c>
      <c r="Q355" s="4">
        <f t="shared" si="40"/>
        <v>4.2301149425287354</v>
      </c>
      <c r="R355" s="4">
        <f t="shared" si="41"/>
        <v>73.603999999999999</v>
      </c>
      <c r="S355" s="4">
        <f t="shared" si="42"/>
        <v>1.4209266409266408</v>
      </c>
      <c r="T355" s="4">
        <f t="shared" si="43"/>
        <v>2.5658714209931293</v>
      </c>
      <c r="U355" s="4">
        <f t="shared" si="44"/>
        <v>2.4957940197748676</v>
      </c>
      <c r="V355" s="3">
        <f t="shared" si="45"/>
        <v>0.69897000433601886</v>
      </c>
      <c r="W355" s="3">
        <f t="shared" si="45"/>
        <v>2.4132997640812519</v>
      </c>
      <c r="X355" s="3">
        <f t="shared" si="46"/>
        <v>0.62635216837451058</v>
      </c>
      <c r="Y355" s="3">
        <f t="shared" si="46"/>
        <v>1.8669014166571103</v>
      </c>
      <c r="Z355" s="3">
        <f t="shared" si="46"/>
        <v>0.15257165691187721</v>
      </c>
      <c r="AA355" s="2">
        <f t="shared" si="47"/>
        <v>39264</v>
      </c>
    </row>
    <row r="356" spans="1:27" x14ac:dyDescent="0.2">
      <c r="A356">
        <v>541</v>
      </c>
      <c r="B356" t="s">
        <v>15</v>
      </c>
      <c r="C356">
        <v>2007</v>
      </c>
      <c r="D356">
        <v>8</v>
      </c>
      <c r="E356">
        <v>111</v>
      </c>
      <c r="F356" s="4">
        <v>419.15</v>
      </c>
      <c r="G356" s="4">
        <v>492.5</v>
      </c>
      <c r="H356" s="4">
        <v>158.16999999999999</v>
      </c>
      <c r="I356">
        <v>5</v>
      </c>
      <c r="J356">
        <v>259</v>
      </c>
      <c r="K356">
        <v>9850</v>
      </c>
      <c r="L356" t="s">
        <v>17</v>
      </c>
      <c r="M356">
        <v>45382</v>
      </c>
      <c r="N356">
        <v>158</v>
      </c>
      <c r="O356" s="4">
        <v>13460.34</v>
      </c>
      <c r="P356" t="s">
        <v>168</v>
      </c>
      <c r="Q356" s="4">
        <f t="shared" si="40"/>
        <v>4.4369369369369371</v>
      </c>
      <c r="R356" s="4">
        <f t="shared" si="41"/>
        <v>98.5</v>
      </c>
      <c r="S356" s="4">
        <f t="shared" si="42"/>
        <v>1.9015444015444016</v>
      </c>
      <c r="T356" s="4">
        <f t="shared" si="43"/>
        <v>2.6924062348336304</v>
      </c>
      <c r="U356" s="4">
        <f t="shared" si="44"/>
        <v>2.6223694704947351</v>
      </c>
      <c r="V356" s="3">
        <f t="shared" si="45"/>
        <v>0.69897000433601886</v>
      </c>
      <c r="W356" s="3">
        <f t="shared" si="45"/>
        <v>2.4132997640812519</v>
      </c>
      <c r="X356" s="3">
        <f t="shared" si="46"/>
        <v>0.64708325604697314</v>
      </c>
      <c r="Y356" s="3">
        <f t="shared" si="46"/>
        <v>1.9934362304976116</v>
      </c>
      <c r="Z356" s="3">
        <f t="shared" si="46"/>
        <v>0.27910647075237871</v>
      </c>
      <c r="AA356" s="2">
        <f t="shared" si="47"/>
        <v>39295</v>
      </c>
    </row>
    <row r="357" spans="1:27" x14ac:dyDescent="0.2">
      <c r="A357">
        <v>541</v>
      </c>
      <c r="B357" t="s">
        <v>15</v>
      </c>
      <c r="C357">
        <v>2007</v>
      </c>
      <c r="D357">
        <v>9</v>
      </c>
      <c r="E357">
        <v>144</v>
      </c>
      <c r="F357" s="4">
        <v>543.45000000000005</v>
      </c>
      <c r="G357" s="4">
        <v>638.58000000000004</v>
      </c>
      <c r="H357" s="4">
        <v>226.82</v>
      </c>
      <c r="I357">
        <v>5</v>
      </c>
      <c r="J357">
        <v>259</v>
      </c>
      <c r="K357">
        <v>9850</v>
      </c>
      <c r="L357" t="s">
        <v>17</v>
      </c>
      <c r="M357">
        <v>45382</v>
      </c>
      <c r="N357">
        <v>158</v>
      </c>
      <c r="O357" s="4">
        <v>13460.34</v>
      </c>
      <c r="P357" t="s">
        <v>168</v>
      </c>
      <c r="Q357" s="4">
        <f t="shared" si="40"/>
        <v>4.4345833333333333</v>
      </c>
      <c r="R357" s="4">
        <f t="shared" si="41"/>
        <v>127.71600000000001</v>
      </c>
      <c r="S357" s="4">
        <f t="shared" si="42"/>
        <v>2.4655598455598455</v>
      </c>
      <c r="T357" s="4">
        <f t="shared" si="43"/>
        <v>2.8052153125346893</v>
      </c>
      <c r="U357" s="4">
        <f t="shared" si="44"/>
        <v>2.7351595930902182</v>
      </c>
      <c r="V357" s="3">
        <f t="shared" si="45"/>
        <v>0.69897000433601886</v>
      </c>
      <c r="W357" s="3">
        <f t="shared" si="45"/>
        <v>2.4132997640812519</v>
      </c>
      <c r="X357" s="3">
        <f t="shared" si="46"/>
        <v>0.64685282043943937</v>
      </c>
      <c r="Y357" s="3">
        <f t="shared" si="46"/>
        <v>2.1062453081986701</v>
      </c>
      <c r="Z357" s="3">
        <f t="shared" si="46"/>
        <v>0.39191554845343723</v>
      </c>
      <c r="AA357" s="2">
        <f t="shared" si="47"/>
        <v>39326</v>
      </c>
    </row>
    <row r="358" spans="1:27" x14ac:dyDescent="0.2">
      <c r="A358">
        <v>541</v>
      </c>
      <c r="B358" t="s">
        <v>15</v>
      </c>
      <c r="C358">
        <v>2007</v>
      </c>
      <c r="D358">
        <v>10</v>
      </c>
      <c r="E358">
        <v>426</v>
      </c>
      <c r="F358" s="4">
        <v>1643.73</v>
      </c>
      <c r="G358" s="4">
        <v>1931.47</v>
      </c>
      <c r="H358" s="4">
        <v>663.14</v>
      </c>
      <c r="I358">
        <v>5</v>
      </c>
      <c r="J358">
        <v>259</v>
      </c>
      <c r="K358">
        <v>9850</v>
      </c>
      <c r="L358" t="s">
        <v>17</v>
      </c>
      <c r="M358">
        <v>45382</v>
      </c>
      <c r="N358">
        <v>158</v>
      </c>
      <c r="O358" s="4">
        <v>13460.34</v>
      </c>
      <c r="P358" t="s">
        <v>168</v>
      </c>
      <c r="Q358" s="4">
        <f t="shared" si="40"/>
        <v>4.5339671361502347</v>
      </c>
      <c r="R358" s="4">
        <f t="shared" si="41"/>
        <v>386.29399999999998</v>
      </c>
      <c r="S358" s="4">
        <f t="shared" si="42"/>
        <v>7.4574131274131279</v>
      </c>
      <c r="T358" s="4">
        <f t="shared" si="43"/>
        <v>3.2858879669796019</v>
      </c>
      <c r="U358" s="4">
        <f t="shared" si="44"/>
        <v>3.2158304816102707</v>
      </c>
      <c r="V358" s="3">
        <f t="shared" si="45"/>
        <v>0.69897000433601886</v>
      </c>
      <c r="W358" s="3">
        <f t="shared" si="45"/>
        <v>2.4132997640812519</v>
      </c>
      <c r="X358" s="3">
        <f t="shared" si="46"/>
        <v>0.65647836787688285</v>
      </c>
      <c r="Y358" s="3">
        <f t="shared" si="46"/>
        <v>2.5869179626435832</v>
      </c>
      <c r="Z358" s="3">
        <f t="shared" si="46"/>
        <v>0.87258820289835004</v>
      </c>
      <c r="AA358" s="2">
        <f t="shared" si="47"/>
        <v>39356</v>
      </c>
    </row>
    <row r="359" spans="1:27" x14ac:dyDescent="0.2">
      <c r="A359">
        <v>541</v>
      </c>
      <c r="B359" t="s">
        <v>15</v>
      </c>
      <c r="C359">
        <v>2007</v>
      </c>
      <c r="D359">
        <v>11</v>
      </c>
      <c r="E359">
        <v>259</v>
      </c>
      <c r="F359" s="4">
        <v>961.73</v>
      </c>
      <c r="G359" s="4">
        <v>1130.03</v>
      </c>
      <c r="H359" s="4">
        <v>316.63</v>
      </c>
      <c r="I359">
        <v>5</v>
      </c>
      <c r="J359">
        <v>259</v>
      </c>
      <c r="K359">
        <v>9850</v>
      </c>
      <c r="L359" t="s">
        <v>17</v>
      </c>
      <c r="M359">
        <v>45382</v>
      </c>
      <c r="N359">
        <v>158</v>
      </c>
      <c r="O359" s="4">
        <v>13460.34</v>
      </c>
      <c r="P359" t="s">
        <v>168</v>
      </c>
      <c r="Q359" s="4">
        <f t="shared" si="40"/>
        <v>4.363050193050193</v>
      </c>
      <c r="R359" s="4">
        <f t="shared" si="41"/>
        <v>226.006</v>
      </c>
      <c r="S359" s="4">
        <f t="shared" si="42"/>
        <v>4.363050193050193</v>
      </c>
      <c r="T359" s="4">
        <f t="shared" si="43"/>
        <v>3.0530899732723675</v>
      </c>
      <c r="U359" s="4">
        <f t="shared" si="44"/>
        <v>2.9830531635466175</v>
      </c>
      <c r="V359" s="3">
        <f t="shared" si="45"/>
        <v>0.69897000433601886</v>
      </c>
      <c r="W359" s="3">
        <f t="shared" si="45"/>
        <v>2.4132997640812519</v>
      </c>
      <c r="X359" s="3">
        <f t="shared" si="46"/>
        <v>0.63979020919111573</v>
      </c>
      <c r="Y359" s="3">
        <f t="shared" si="46"/>
        <v>2.3541199689363488</v>
      </c>
      <c r="Z359" s="3">
        <f t="shared" si="46"/>
        <v>0.63979020919111573</v>
      </c>
      <c r="AA359" s="2">
        <f t="shared" si="47"/>
        <v>39387</v>
      </c>
    </row>
    <row r="360" spans="1:27" x14ac:dyDescent="0.2">
      <c r="A360">
        <v>541</v>
      </c>
      <c r="B360" t="s">
        <v>15</v>
      </c>
      <c r="C360">
        <v>2007</v>
      </c>
      <c r="D360">
        <v>12</v>
      </c>
      <c r="E360">
        <v>108</v>
      </c>
      <c r="F360" s="4">
        <v>410.86</v>
      </c>
      <c r="G360" s="4">
        <v>482.76</v>
      </c>
      <c r="H360" s="4">
        <v>153.43</v>
      </c>
      <c r="I360">
        <v>5</v>
      </c>
      <c r="J360">
        <v>259</v>
      </c>
      <c r="K360">
        <v>9850</v>
      </c>
      <c r="L360" t="s">
        <v>17</v>
      </c>
      <c r="M360">
        <v>45382</v>
      </c>
      <c r="N360">
        <v>158</v>
      </c>
      <c r="O360" s="4">
        <v>13460.34</v>
      </c>
      <c r="P360" t="s">
        <v>168</v>
      </c>
      <c r="Q360" s="4">
        <f t="shared" si="40"/>
        <v>4.47</v>
      </c>
      <c r="R360" s="4">
        <f t="shared" si="41"/>
        <v>96.551999999999992</v>
      </c>
      <c r="S360" s="4">
        <f t="shared" si="42"/>
        <v>1.8639382239382238</v>
      </c>
      <c r="T360" s="4">
        <f t="shared" si="43"/>
        <v>2.6837312786188861</v>
      </c>
      <c r="U360" s="4">
        <f t="shared" si="44"/>
        <v>2.6136938618146122</v>
      </c>
      <c r="V360" s="3">
        <f t="shared" si="45"/>
        <v>0.69897000433601886</v>
      </c>
      <c r="W360" s="3">
        <f t="shared" si="45"/>
        <v>2.4132997640812519</v>
      </c>
      <c r="X360" s="3">
        <f t="shared" si="46"/>
        <v>0.6503075231319364</v>
      </c>
      <c r="Y360" s="3">
        <f t="shared" si="46"/>
        <v>1.9847612742828673</v>
      </c>
      <c r="Z360" s="3">
        <f t="shared" si="46"/>
        <v>0.27043151453763431</v>
      </c>
      <c r="AA360" s="2">
        <f t="shared" si="47"/>
        <v>39417</v>
      </c>
    </row>
    <row r="361" spans="1:27" x14ac:dyDescent="0.2">
      <c r="A361">
        <v>541</v>
      </c>
      <c r="B361" t="s">
        <v>15</v>
      </c>
      <c r="C361">
        <v>2007</v>
      </c>
      <c r="D361">
        <v>1</v>
      </c>
      <c r="E361">
        <v>57</v>
      </c>
      <c r="F361" s="4">
        <v>246.72</v>
      </c>
      <c r="G361" s="4">
        <v>289.89999999999998</v>
      </c>
      <c r="H361" s="4">
        <v>127.86</v>
      </c>
      <c r="I361">
        <v>5</v>
      </c>
      <c r="J361">
        <v>259</v>
      </c>
      <c r="K361">
        <v>9850</v>
      </c>
      <c r="L361" t="s">
        <v>17</v>
      </c>
      <c r="M361">
        <v>45382</v>
      </c>
      <c r="N361">
        <v>158</v>
      </c>
      <c r="O361" s="4">
        <v>13460.34</v>
      </c>
      <c r="P361" t="s">
        <v>168</v>
      </c>
      <c r="Q361" s="4">
        <f t="shared" si="40"/>
        <v>5.0859649122807014</v>
      </c>
      <c r="R361" s="4">
        <f t="shared" si="41"/>
        <v>57.98</v>
      </c>
      <c r="S361" s="4">
        <f t="shared" si="42"/>
        <v>1.1193050193050191</v>
      </c>
      <c r="T361" s="4">
        <f t="shared" si="43"/>
        <v>2.4622482153549976</v>
      </c>
      <c r="U361" s="4">
        <f t="shared" si="44"/>
        <v>2.392204356370863</v>
      </c>
      <c r="V361" s="3">
        <f t="shared" si="45"/>
        <v>0.69897000433601886</v>
      </c>
      <c r="W361" s="3">
        <f t="shared" si="45"/>
        <v>2.4132997640812519</v>
      </c>
      <c r="X361" s="3">
        <f t="shared" si="46"/>
        <v>0.70637335968250603</v>
      </c>
      <c r="Y361" s="3">
        <f t="shared" si="46"/>
        <v>1.7632782110189786</v>
      </c>
      <c r="Z361" s="3">
        <f t="shared" si="46"/>
        <v>4.8948451273745551E-2</v>
      </c>
      <c r="AA361" s="2">
        <f t="shared" si="47"/>
        <v>39083</v>
      </c>
    </row>
    <row r="362" spans="1:27" x14ac:dyDescent="0.2">
      <c r="A362">
        <v>541</v>
      </c>
      <c r="B362" t="s">
        <v>15</v>
      </c>
      <c r="C362">
        <v>2007</v>
      </c>
      <c r="D362">
        <v>2</v>
      </c>
      <c r="E362">
        <v>55</v>
      </c>
      <c r="F362" s="4">
        <v>190.43</v>
      </c>
      <c r="G362" s="4">
        <v>223.78</v>
      </c>
      <c r="H362" s="4">
        <v>75.31</v>
      </c>
      <c r="I362">
        <v>5</v>
      </c>
      <c r="J362">
        <v>259</v>
      </c>
      <c r="K362">
        <v>9850</v>
      </c>
      <c r="L362" t="s">
        <v>17</v>
      </c>
      <c r="M362">
        <v>45382</v>
      </c>
      <c r="N362">
        <v>158</v>
      </c>
      <c r="O362" s="4">
        <v>13460.34</v>
      </c>
      <c r="P362" t="s">
        <v>168</v>
      </c>
      <c r="Q362" s="4">
        <f t="shared" si="40"/>
        <v>4.0687272727272727</v>
      </c>
      <c r="R362" s="4">
        <f t="shared" si="41"/>
        <v>44.756</v>
      </c>
      <c r="S362" s="4">
        <f t="shared" si="42"/>
        <v>0.86401544401544406</v>
      </c>
      <c r="T362" s="4">
        <f t="shared" si="43"/>
        <v>2.349821269512391</v>
      </c>
      <c r="U362" s="4">
        <f t="shared" si="44"/>
        <v>2.2797353674105016</v>
      </c>
      <c r="V362" s="3">
        <f t="shared" si="45"/>
        <v>0.69897000433601886</v>
      </c>
      <c r="W362" s="3">
        <f t="shared" si="45"/>
        <v>2.4132997640812519</v>
      </c>
      <c r="X362" s="3">
        <f t="shared" si="46"/>
        <v>0.60945858001814701</v>
      </c>
      <c r="Y362" s="3">
        <f t="shared" si="46"/>
        <v>1.650851265176372</v>
      </c>
      <c r="Z362" s="3">
        <f t="shared" si="46"/>
        <v>-6.3478494568860899E-2</v>
      </c>
      <c r="AA362" s="2">
        <f t="shared" si="47"/>
        <v>39114</v>
      </c>
    </row>
    <row r="363" spans="1:27" x14ac:dyDescent="0.2">
      <c r="A363">
        <v>541</v>
      </c>
      <c r="B363" t="s">
        <v>15</v>
      </c>
      <c r="C363">
        <v>2007</v>
      </c>
      <c r="D363">
        <v>3</v>
      </c>
      <c r="E363">
        <v>63</v>
      </c>
      <c r="F363" s="4">
        <v>252.75</v>
      </c>
      <c r="G363" s="4">
        <v>297</v>
      </c>
      <c r="H363" s="4">
        <v>114.95</v>
      </c>
      <c r="I363">
        <v>5</v>
      </c>
      <c r="J363">
        <v>259</v>
      </c>
      <c r="K363">
        <v>9850</v>
      </c>
      <c r="L363" t="s">
        <v>17</v>
      </c>
      <c r="M363">
        <v>45382</v>
      </c>
      <c r="N363">
        <v>158</v>
      </c>
      <c r="O363" s="4">
        <v>13460.34</v>
      </c>
      <c r="P363" t="s">
        <v>168</v>
      </c>
      <c r="Q363" s="4">
        <f t="shared" si="40"/>
        <v>4.7142857142857144</v>
      </c>
      <c r="R363" s="4">
        <f t="shared" si="41"/>
        <v>59.4</v>
      </c>
      <c r="S363" s="4">
        <f t="shared" si="42"/>
        <v>1.1467181467181466</v>
      </c>
      <c r="T363" s="4">
        <f t="shared" si="43"/>
        <v>2.4727564493172123</v>
      </c>
      <c r="U363" s="4">
        <f t="shared" si="44"/>
        <v>2.4026911642630386</v>
      </c>
      <c r="V363" s="3">
        <f t="shared" si="45"/>
        <v>0.69897000433601886</v>
      </c>
      <c r="W363" s="3">
        <f t="shared" si="45"/>
        <v>2.4132997640812519</v>
      </c>
      <c r="X363" s="3">
        <f t="shared" si="46"/>
        <v>0.67341589986363071</v>
      </c>
      <c r="Y363" s="3">
        <f t="shared" si="46"/>
        <v>1.7737864449811935</v>
      </c>
      <c r="Z363" s="3">
        <f t="shared" si="46"/>
        <v>5.9456685235960496E-2</v>
      </c>
      <c r="AA363" s="2">
        <f t="shared" si="47"/>
        <v>39142</v>
      </c>
    </row>
    <row r="364" spans="1:27" x14ac:dyDescent="0.2">
      <c r="A364">
        <v>541</v>
      </c>
      <c r="B364" t="s">
        <v>15</v>
      </c>
      <c r="C364">
        <v>2007</v>
      </c>
      <c r="D364">
        <v>4</v>
      </c>
      <c r="E364">
        <v>107</v>
      </c>
      <c r="F364" s="4">
        <v>511.93</v>
      </c>
      <c r="G364" s="4">
        <v>601.52</v>
      </c>
      <c r="H364" s="4">
        <v>259.08999999999997</v>
      </c>
      <c r="I364">
        <v>5</v>
      </c>
      <c r="J364">
        <v>259</v>
      </c>
      <c r="K364">
        <v>9850</v>
      </c>
      <c r="L364" t="s">
        <v>17</v>
      </c>
      <c r="M364">
        <v>45382</v>
      </c>
      <c r="N364">
        <v>158</v>
      </c>
      <c r="O364" s="4">
        <v>13460.34</v>
      </c>
      <c r="P364" t="s">
        <v>168</v>
      </c>
      <c r="Q364" s="4">
        <f t="shared" si="40"/>
        <v>5.6216822429906541</v>
      </c>
      <c r="R364" s="4">
        <f t="shared" si="41"/>
        <v>120.304</v>
      </c>
      <c r="S364" s="4">
        <f t="shared" si="42"/>
        <v>2.3224710424710424</v>
      </c>
      <c r="T364" s="4">
        <f t="shared" si="43"/>
        <v>2.7792500718175717</v>
      </c>
      <c r="U364" s="4">
        <f t="shared" si="44"/>
        <v>2.7092105807178433</v>
      </c>
      <c r="V364" s="3">
        <f t="shared" si="45"/>
        <v>0.69897000433601886</v>
      </c>
      <c r="W364" s="3">
        <f t="shared" si="45"/>
        <v>2.4132997640812519</v>
      </c>
      <c r="X364" s="3">
        <f t="shared" si="46"/>
        <v>0.74986629413236205</v>
      </c>
      <c r="Y364" s="3">
        <f t="shared" si="46"/>
        <v>2.0802800674815529</v>
      </c>
      <c r="Z364" s="3">
        <f t="shared" si="46"/>
        <v>0.36595030773631987</v>
      </c>
      <c r="AA364" s="2">
        <f t="shared" si="47"/>
        <v>39173</v>
      </c>
    </row>
    <row r="365" spans="1:27" x14ac:dyDescent="0.2">
      <c r="A365">
        <v>541</v>
      </c>
      <c r="B365" t="s">
        <v>15</v>
      </c>
      <c r="C365">
        <v>2007</v>
      </c>
      <c r="D365">
        <v>5</v>
      </c>
      <c r="E365">
        <v>127</v>
      </c>
      <c r="F365" s="4">
        <v>486.83</v>
      </c>
      <c r="G365" s="4">
        <v>572.07000000000005</v>
      </c>
      <c r="H365" s="4">
        <v>252.58</v>
      </c>
      <c r="I365">
        <v>5</v>
      </c>
      <c r="J365">
        <v>259</v>
      </c>
      <c r="K365">
        <v>9850</v>
      </c>
      <c r="L365" t="s">
        <v>17</v>
      </c>
      <c r="M365">
        <v>45382</v>
      </c>
      <c r="N365">
        <v>158</v>
      </c>
      <c r="O365" s="4">
        <v>13460.34</v>
      </c>
      <c r="P365" t="s">
        <v>168</v>
      </c>
      <c r="Q365" s="4">
        <f t="shared" si="40"/>
        <v>4.5044881889763779</v>
      </c>
      <c r="R365" s="4">
        <f t="shared" si="41"/>
        <v>114.41400000000002</v>
      </c>
      <c r="S365" s="4">
        <f t="shared" si="42"/>
        <v>2.2087644787644791</v>
      </c>
      <c r="T365" s="4">
        <f t="shared" si="43"/>
        <v>2.7574491734673381</v>
      </c>
      <c r="U365" s="4">
        <f t="shared" si="44"/>
        <v>2.6873773329783437</v>
      </c>
      <c r="V365" s="3">
        <f t="shared" si="45"/>
        <v>0.69897000433601886</v>
      </c>
      <c r="W365" s="3">
        <f t="shared" si="45"/>
        <v>2.4132997640812519</v>
      </c>
      <c r="X365" s="3">
        <f t="shared" si="46"/>
        <v>0.65364545251138129</v>
      </c>
      <c r="Y365" s="3">
        <f t="shared" si="46"/>
        <v>2.0584791691313193</v>
      </c>
      <c r="Z365" s="3">
        <f t="shared" si="46"/>
        <v>0.34414940938608635</v>
      </c>
      <c r="AA365" s="2">
        <f t="shared" si="47"/>
        <v>39203</v>
      </c>
    </row>
    <row r="366" spans="1:27" x14ac:dyDescent="0.2">
      <c r="A366">
        <v>560</v>
      </c>
      <c r="B366" t="s">
        <v>15</v>
      </c>
      <c r="C366">
        <v>2007</v>
      </c>
      <c r="D366">
        <v>1</v>
      </c>
      <c r="E366">
        <v>436</v>
      </c>
      <c r="F366" s="4">
        <v>1876.58</v>
      </c>
      <c r="G366" s="4">
        <v>2205</v>
      </c>
      <c r="H366" s="4">
        <v>919.36</v>
      </c>
      <c r="I366">
        <v>16</v>
      </c>
      <c r="J366">
        <v>764</v>
      </c>
      <c r="K366">
        <v>55660</v>
      </c>
      <c r="L366" t="s">
        <v>18</v>
      </c>
      <c r="M366">
        <v>98871</v>
      </c>
      <c r="N366">
        <v>445.2</v>
      </c>
      <c r="O366" s="4">
        <v>104546.52</v>
      </c>
      <c r="P366" t="s">
        <v>167</v>
      </c>
      <c r="Q366" s="4">
        <f t="shared" si="40"/>
        <v>5.057339449541284</v>
      </c>
      <c r="R366" s="4">
        <f t="shared" si="41"/>
        <v>137.8125</v>
      </c>
      <c r="S366" s="4">
        <f t="shared" si="42"/>
        <v>2.8861256544502618</v>
      </c>
      <c r="T366" s="4">
        <f t="shared" si="43"/>
        <v>3.3434085938038574</v>
      </c>
      <c r="U366" s="4">
        <f t="shared" si="44"/>
        <v>3.2733670834402657</v>
      </c>
      <c r="V366" s="3">
        <f t="shared" si="45"/>
        <v>1.2041199826559248</v>
      </c>
      <c r="W366" s="3">
        <f t="shared" si="45"/>
        <v>2.8830933585756897</v>
      </c>
      <c r="X366" s="3">
        <f t="shared" si="46"/>
        <v>0.70392210453527126</v>
      </c>
      <c r="Y366" s="3">
        <f t="shared" si="46"/>
        <v>2.1392886111479323</v>
      </c>
      <c r="Z366" s="3">
        <f t="shared" si="46"/>
        <v>0.46031523522816742</v>
      </c>
      <c r="AA366" s="2">
        <f t="shared" si="47"/>
        <v>39083</v>
      </c>
    </row>
    <row r="367" spans="1:27" x14ac:dyDescent="0.2">
      <c r="A367">
        <v>560</v>
      </c>
      <c r="B367" t="s">
        <v>15</v>
      </c>
      <c r="C367">
        <v>2007</v>
      </c>
      <c r="D367">
        <v>2</v>
      </c>
      <c r="E367">
        <v>384</v>
      </c>
      <c r="F367" s="4">
        <v>1671.64</v>
      </c>
      <c r="G367" s="4">
        <v>1964.18</v>
      </c>
      <c r="H367" s="4">
        <v>868.44</v>
      </c>
      <c r="I367">
        <v>16</v>
      </c>
      <c r="J367">
        <v>764</v>
      </c>
      <c r="K367">
        <v>55660</v>
      </c>
      <c r="L367" t="s">
        <v>18</v>
      </c>
      <c r="M367">
        <v>98871</v>
      </c>
      <c r="N367">
        <v>445.2</v>
      </c>
      <c r="O367" s="4">
        <v>104546.52</v>
      </c>
      <c r="P367" t="s">
        <v>167</v>
      </c>
      <c r="Q367" s="4">
        <f t="shared" si="40"/>
        <v>5.1150520833333335</v>
      </c>
      <c r="R367" s="4">
        <f t="shared" si="41"/>
        <v>122.76125</v>
      </c>
      <c r="S367" s="4">
        <f t="shared" si="42"/>
        <v>2.5709162303664921</v>
      </c>
      <c r="T367" s="4">
        <f t="shared" si="43"/>
        <v>3.2931812845836679</v>
      </c>
      <c r="U367" s="4">
        <f t="shared" si="44"/>
        <v>3.2231427546535896</v>
      </c>
      <c r="V367" s="3">
        <f t="shared" si="45"/>
        <v>1.2041199826559248</v>
      </c>
      <c r="W367" s="3">
        <f t="shared" si="45"/>
        <v>2.8830933585756897</v>
      </c>
      <c r="X367" s="3">
        <f t="shared" si="46"/>
        <v>0.70885006021613706</v>
      </c>
      <c r="Y367" s="3">
        <f t="shared" si="46"/>
        <v>2.0890613019277429</v>
      </c>
      <c r="Z367" s="3">
        <f t="shared" si="46"/>
        <v>0.41008792600797789</v>
      </c>
      <c r="AA367" s="2">
        <f t="shared" si="47"/>
        <v>39114</v>
      </c>
    </row>
    <row r="368" spans="1:27" x14ac:dyDescent="0.2">
      <c r="A368">
        <v>560</v>
      </c>
      <c r="B368" t="s">
        <v>15</v>
      </c>
      <c r="C368">
        <v>2007</v>
      </c>
      <c r="D368">
        <v>3</v>
      </c>
      <c r="E368">
        <v>305</v>
      </c>
      <c r="F368" s="4">
        <v>1214.53</v>
      </c>
      <c r="G368" s="4">
        <v>1427.16</v>
      </c>
      <c r="H368" s="4">
        <v>614.04999999999995</v>
      </c>
      <c r="I368">
        <v>16</v>
      </c>
      <c r="J368">
        <v>764</v>
      </c>
      <c r="K368">
        <v>55660</v>
      </c>
      <c r="L368" t="s">
        <v>18</v>
      </c>
      <c r="M368">
        <v>98871</v>
      </c>
      <c r="N368">
        <v>445.2</v>
      </c>
      <c r="O368" s="4">
        <v>104546.52</v>
      </c>
      <c r="P368" t="s">
        <v>167</v>
      </c>
      <c r="Q368" s="4">
        <f t="shared" si="40"/>
        <v>4.6792131147540985</v>
      </c>
      <c r="R368" s="4">
        <f t="shared" si="41"/>
        <v>89.197500000000005</v>
      </c>
      <c r="S368" s="4">
        <f t="shared" si="42"/>
        <v>1.8680104712041885</v>
      </c>
      <c r="T368" s="4">
        <f t="shared" si="43"/>
        <v>3.1544726649309274</v>
      </c>
      <c r="U368" s="4">
        <f t="shared" si="44"/>
        <v>3.0844082467439025</v>
      </c>
      <c r="V368" s="3">
        <f t="shared" si="45"/>
        <v>1.2041199826559248</v>
      </c>
      <c r="W368" s="3">
        <f t="shared" si="45"/>
        <v>2.8830933585756897</v>
      </c>
      <c r="X368" s="3">
        <f t="shared" si="46"/>
        <v>0.67017282558414148</v>
      </c>
      <c r="Y368" s="3">
        <f t="shared" si="46"/>
        <v>1.9503526822750026</v>
      </c>
      <c r="Z368" s="3">
        <f t="shared" si="46"/>
        <v>0.27137930635523733</v>
      </c>
      <c r="AA368" s="2">
        <f t="shared" si="47"/>
        <v>39142</v>
      </c>
    </row>
    <row r="369" spans="1:27" x14ac:dyDescent="0.2">
      <c r="A369">
        <v>560</v>
      </c>
      <c r="B369" t="s">
        <v>15</v>
      </c>
      <c r="C369">
        <v>2007</v>
      </c>
      <c r="D369">
        <v>4</v>
      </c>
      <c r="E369">
        <v>565</v>
      </c>
      <c r="F369" s="4">
        <v>2292.39</v>
      </c>
      <c r="G369" s="4">
        <v>2693.62</v>
      </c>
      <c r="H369" s="4">
        <v>1220.8</v>
      </c>
      <c r="I369">
        <v>16</v>
      </c>
      <c r="J369">
        <v>764</v>
      </c>
      <c r="K369">
        <v>55660</v>
      </c>
      <c r="L369" t="s">
        <v>18</v>
      </c>
      <c r="M369">
        <v>98871</v>
      </c>
      <c r="N369">
        <v>445.2</v>
      </c>
      <c r="O369" s="4">
        <v>104546.52</v>
      </c>
      <c r="P369" t="s">
        <v>167</v>
      </c>
      <c r="Q369" s="4">
        <f t="shared" si="40"/>
        <v>4.7674690265486728</v>
      </c>
      <c r="R369" s="4">
        <f t="shared" si="41"/>
        <v>168.35124999999999</v>
      </c>
      <c r="S369" s="4">
        <f t="shared" si="42"/>
        <v>3.525680628272251</v>
      </c>
      <c r="T369" s="4">
        <f t="shared" si="43"/>
        <v>3.4303363280078134</v>
      </c>
      <c r="U369" s="4">
        <f t="shared" si="44"/>
        <v>3.360288505284625</v>
      </c>
      <c r="V369" s="3">
        <f t="shared" si="45"/>
        <v>1.2041199826559248</v>
      </c>
      <c r="W369" s="3">
        <f t="shared" si="45"/>
        <v>2.8830933585756897</v>
      </c>
      <c r="X369" s="3">
        <f t="shared" si="46"/>
        <v>0.67828788018837505</v>
      </c>
      <c r="Y369" s="3">
        <f t="shared" si="46"/>
        <v>2.2262163453518888</v>
      </c>
      <c r="Z369" s="3">
        <f t="shared" si="46"/>
        <v>0.54724296943212358</v>
      </c>
      <c r="AA369" s="2">
        <f t="shared" si="47"/>
        <v>39173</v>
      </c>
    </row>
    <row r="370" spans="1:27" x14ac:dyDescent="0.2">
      <c r="A370">
        <v>560</v>
      </c>
      <c r="B370" t="s">
        <v>15</v>
      </c>
      <c r="C370">
        <v>2007</v>
      </c>
      <c r="D370">
        <v>8</v>
      </c>
      <c r="E370">
        <v>783</v>
      </c>
      <c r="F370" s="4">
        <v>3068</v>
      </c>
      <c r="G370" s="4">
        <v>3604.87</v>
      </c>
      <c r="H370" s="4">
        <v>1367.6</v>
      </c>
      <c r="I370">
        <v>16</v>
      </c>
      <c r="J370">
        <v>764</v>
      </c>
      <c r="K370">
        <v>55660</v>
      </c>
      <c r="L370" t="s">
        <v>18</v>
      </c>
      <c r="M370">
        <v>98871</v>
      </c>
      <c r="N370">
        <v>445.2</v>
      </c>
      <c r="O370" s="4">
        <v>104546.52</v>
      </c>
      <c r="P370" t="s">
        <v>167</v>
      </c>
      <c r="Q370" s="4">
        <f t="shared" si="40"/>
        <v>4.6039208173690929</v>
      </c>
      <c r="R370" s="4">
        <f t="shared" si="41"/>
        <v>225.30437499999999</v>
      </c>
      <c r="S370" s="4">
        <f t="shared" si="42"/>
        <v>4.7184162303664916</v>
      </c>
      <c r="T370" s="4">
        <f t="shared" si="43"/>
        <v>3.5568896076683068</v>
      </c>
      <c r="U370" s="4">
        <f t="shared" si="44"/>
        <v>3.4868553552769432</v>
      </c>
      <c r="V370" s="3">
        <f t="shared" si="45"/>
        <v>1.2041199826559248</v>
      </c>
      <c r="W370" s="3">
        <f t="shared" si="45"/>
        <v>2.8830933585756897</v>
      </c>
      <c r="X370" s="3">
        <f t="shared" si="46"/>
        <v>0.66312784561036331</v>
      </c>
      <c r="Y370" s="3">
        <f t="shared" si="46"/>
        <v>2.3527696250123817</v>
      </c>
      <c r="Z370" s="3">
        <f t="shared" si="46"/>
        <v>0.67379624909261671</v>
      </c>
      <c r="AA370" s="2">
        <f t="shared" si="47"/>
        <v>39295</v>
      </c>
    </row>
    <row r="371" spans="1:27" x14ac:dyDescent="0.2">
      <c r="A371">
        <v>560</v>
      </c>
      <c r="B371" t="s">
        <v>15</v>
      </c>
      <c r="C371">
        <v>2007</v>
      </c>
      <c r="D371">
        <v>12</v>
      </c>
      <c r="E371">
        <v>670</v>
      </c>
      <c r="F371" s="4">
        <v>2717.19</v>
      </c>
      <c r="G371" s="4">
        <v>3192.74</v>
      </c>
      <c r="H371" s="4">
        <v>1132.8</v>
      </c>
      <c r="I371">
        <v>16</v>
      </c>
      <c r="J371">
        <v>764</v>
      </c>
      <c r="K371">
        <v>55660</v>
      </c>
      <c r="L371" t="s">
        <v>18</v>
      </c>
      <c r="M371">
        <v>98871</v>
      </c>
      <c r="N371">
        <v>445.2</v>
      </c>
      <c r="O371" s="4">
        <v>104546.52</v>
      </c>
      <c r="P371" t="s">
        <v>167</v>
      </c>
      <c r="Q371" s="4">
        <f t="shared" si="40"/>
        <v>4.7652835820895518</v>
      </c>
      <c r="R371" s="4">
        <f t="shared" si="41"/>
        <v>199.54624999999999</v>
      </c>
      <c r="S371" s="4">
        <f t="shared" si="42"/>
        <v>4.178979057591623</v>
      </c>
      <c r="T371" s="4">
        <f t="shared" si="43"/>
        <v>3.5041635533146294</v>
      </c>
      <c r="U371" s="4">
        <f t="shared" si="44"/>
        <v>3.4341200075995335</v>
      </c>
      <c r="V371" s="3">
        <f t="shared" si="45"/>
        <v>1.2041199826559248</v>
      </c>
      <c r="W371" s="3">
        <f t="shared" si="45"/>
        <v>2.8830933585756897</v>
      </c>
      <c r="X371" s="3">
        <f t="shared" si="46"/>
        <v>0.67808875061380269</v>
      </c>
      <c r="Y371" s="3">
        <f t="shared" si="46"/>
        <v>2.3000435706587044</v>
      </c>
      <c r="Z371" s="3">
        <f t="shared" si="46"/>
        <v>0.62107019473893932</v>
      </c>
      <c r="AA371" s="2">
        <f t="shared" si="47"/>
        <v>39417</v>
      </c>
    </row>
    <row r="372" spans="1:27" x14ac:dyDescent="0.2">
      <c r="A372">
        <v>561</v>
      </c>
      <c r="B372" t="s">
        <v>15</v>
      </c>
      <c r="C372">
        <v>2007</v>
      </c>
      <c r="D372">
        <v>1</v>
      </c>
      <c r="E372">
        <v>211</v>
      </c>
      <c r="F372" s="4">
        <v>773.69</v>
      </c>
      <c r="G372" s="4">
        <v>909.06</v>
      </c>
      <c r="H372" s="4">
        <v>432.54</v>
      </c>
      <c r="I372">
        <v>12</v>
      </c>
      <c r="J372">
        <v>1046</v>
      </c>
      <c r="K372">
        <v>49195</v>
      </c>
      <c r="L372" t="s">
        <v>18</v>
      </c>
      <c r="M372">
        <v>116386</v>
      </c>
      <c r="N372">
        <v>529.20000000000005</v>
      </c>
      <c r="O372" s="4">
        <v>75300.899999999994</v>
      </c>
      <c r="P372" t="s">
        <v>168</v>
      </c>
      <c r="Q372" s="4">
        <f t="shared" si="40"/>
        <v>4.3083412322274883</v>
      </c>
      <c r="R372" s="4">
        <f t="shared" si="41"/>
        <v>75.754999999999995</v>
      </c>
      <c r="S372" s="4">
        <f t="shared" si="42"/>
        <v>0.86908221797323126</v>
      </c>
      <c r="T372" s="4">
        <f t="shared" si="43"/>
        <v>2.9585925485783622</v>
      </c>
      <c r="U372" s="4">
        <f t="shared" si="44"/>
        <v>2.8885669836058416</v>
      </c>
      <c r="V372" s="3">
        <f t="shared" si="45"/>
        <v>1.0791812460476249</v>
      </c>
      <c r="W372" s="3">
        <f t="shared" si="45"/>
        <v>3.0195316845312554</v>
      </c>
      <c r="X372" s="3">
        <f t="shared" si="46"/>
        <v>0.63431009328066967</v>
      </c>
      <c r="Y372" s="3">
        <f t="shared" si="46"/>
        <v>1.8794113025307375</v>
      </c>
      <c r="Z372" s="3">
        <f t="shared" si="46"/>
        <v>-6.0939135952893131E-2</v>
      </c>
      <c r="AA372" s="2">
        <f t="shared" si="47"/>
        <v>39083</v>
      </c>
    </row>
    <row r="373" spans="1:27" x14ac:dyDescent="0.2">
      <c r="A373">
        <v>561</v>
      </c>
      <c r="B373" t="s">
        <v>15</v>
      </c>
      <c r="C373">
        <v>2007</v>
      </c>
      <c r="D373">
        <v>2</v>
      </c>
      <c r="E373">
        <v>167</v>
      </c>
      <c r="F373" s="4">
        <v>681.38</v>
      </c>
      <c r="G373" s="4">
        <v>800.68</v>
      </c>
      <c r="H373" s="4">
        <v>323.56</v>
      </c>
      <c r="I373">
        <v>12</v>
      </c>
      <c r="J373">
        <v>1046</v>
      </c>
      <c r="K373">
        <v>49195</v>
      </c>
      <c r="L373" t="s">
        <v>18</v>
      </c>
      <c r="M373">
        <v>116386</v>
      </c>
      <c r="N373">
        <v>529.20000000000005</v>
      </c>
      <c r="O373" s="4">
        <v>75300.899999999994</v>
      </c>
      <c r="P373" t="s">
        <v>168</v>
      </c>
      <c r="Q373" s="4">
        <f t="shared" si="40"/>
        <v>4.7944910179640718</v>
      </c>
      <c r="R373" s="4">
        <f t="shared" si="41"/>
        <v>66.723333333333329</v>
      </c>
      <c r="S373" s="4">
        <f t="shared" si="42"/>
        <v>0.76546845124282981</v>
      </c>
      <c r="T373" s="4">
        <f t="shared" si="43"/>
        <v>2.9034589805015267</v>
      </c>
      <c r="U373" s="4">
        <f t="shared" si="44"/>
        <v>2.8333893819217444</v>
      </c>
      <c r="V373" s="3">
        <f t="shared" si="45"/>
        <v>1.0791812460476249</v>
      </c>
      <c r="W373" s="3">
        <f t="shared" si="45"/>
        <v>3.0195316845312554</v>
      </c>
      <c r="X373" s="3">
        <f t="shared" si="46"/>
        <v>0.68074250935394354</v>
      </c>
      <c r="Y373" s="3">
        <f t="shared" si="46"/>
        <v>1.8242777344539021</v>
      </c>
      <c r="Z373" s="3">
        <f t="shared" si="46"/>
        <v>-0.11607270402972862</v>
      </c>
      <c r="AA373" s="2">
        <f t="shared" si="47"/>
        <v>39114</v>
      </c>
    </row>
    <row r="374" spans="1:27" x14ac:dyDescent="0.2">
      <c r="A374">
        <v>561</v>
      </c>
      <c r="B374" t="s">
        <v>15</v>
      </c>
      <c r="C374">
        <v>2007</v>
      </c>
      <c r="D374">
        <v>3</v>
      </c>
      <c r="E374">
        <v>199</v>
      </c>
      <c r="F374" s="4">
        <v>747.42</v>
      </c>
      <c r="G374" s="4">
        <v>878.28</v>
      </c>
      <c r="H374" s="4">
        <v>385.9</v>
      </c>
      <c r="I374">
        <v>12</v>
      </c>
      <c r="J374">
        <v>1046</v>
      </c>
      <c r="K374">
        <v>49195</v>
      </c>
      <c r="L374" t="s">
        <v>18</v>
      </c>
      <c r="M374">
        <v>116386</v>
      </c>
      <c r="N374">
        <v>529.20000000000005</v>
      </c>
      <c r="O374" s="4">
        <v>75300.899999999994</v>
      </c>
      <c r="P374" t="s">
        <v>168</v>
      </c>
      <c r="Q374" s="4">
        <f t="shared" si="40"/>
        <v>4.413467336683417</v>
      </c>
      <c r="R374" s="4">
        <f t="shared" si="41"/>
        <v>73.19</v>
      </c>
      <c r="S374" s="4">
        <f t="shared" si="42"/>
        <v>0.83965583173996172</v>
      </c>
      <c r="T374" s="4">
        <f t="shared" si="43"/>
        <v>2.9436329932058078</v>
      </c>
      <c r="U374" s="4">
        <f t="shared" si="44"/>
        <v>2.87356471483209</v>
      </c>
      <c r="V374" s="3">
        <f t="shared" si="45"/>
        <v>1.0791812460476249</v>
      </c>
      <c r="W374" s="3">
        <f t="shared" si="45"/>
        <v>3.0195316845312554</v>
      </c>
      <c r="X374" s="3">
        <f t="shared" si="46"/>
        <v>0.64477991679610114</v>
      </c>
      <c r="Y374" s="3">
        <f t="shared" si="46"/>
        <v>1.864451747158183</v>
      </c>
      <c r="Z374" s="3">
        <f t="shared" si="46"/>
        <v>-7.5898691325447631E-2</v>
      </c>
      <c r="AA374" s="2">
        <f t="shared" si="47"/>
        <v>39142</v>
      </c>
    </row>
    <row r="375" spans="1:27" x14ac:dyDescent="0.2">
      <c r="A375">
        <v>561</v>
      </c>
      <c r="B375" t="s">
        <v>15</v>
      </c>
      <c r="C375">
        <v>2007</v>
      </c>
      <c r="D375">
        <v>4</v>
      </c>
      <c r="E375">
        <v>327</v>
      </c>
      <c r="F375" s="4">
        <v>1268.02</v>
      </c>
      <c r="G375" s="4">
        <v>1489.95</v>
      </c>
      <c r="H375" s="4">
        <v>604.53</v>
      </c>
      <c r="I375">
        <v>12</v>
      </c>
      <c r="J375">
        <v>1046</v>
      </c>
      <c r="K375">
        <v>49195</v>
      </c>
      <c r="L375" t="s">
        <v>18</v>
      </c>
      <c r="M375">
        <v>116386</v>
      </c>
      <c r="N375">
        <v>529.20000000000005</v>
      </c>
      <c r="O375" s="4">
        <v>75300.899999999994</v>
      </c>
      <c r="P375" t="s">
        <v>168</v>
      </c>
      <c r="Q375" s="4">
        <f t="shared" si="40"/>
        <v>4.5564220183486244</v>
      </c>
      <c r="R375" s="4">
        <f t="shared" si="41"/>
        <v>124.16250000000001</v>
      </c>
      <c r="S375" s="4">
        <f t="shared" si="42"/>
        <v>1.4244263862332696</v>
      </c>
      <c r="T375" s="4">
        <f t="shared" si="43"/>
        <v>3.173171694527412</v>
      </c>
      <c r="U375" s="4">
        <f t="shared" si="44"/>
        <v>3.1031261035623845</v>
      </c>
      <c r="V375" s="3">
        <f t="shared" si="45"/>
        <v>1.0791812460476249</v>
      </c>
      <c r="W375" s="3">
        <f t="shared" si="45"/>
        <v>3.0195316845312554</v>
      </c>
      <c r="X375" s="3">
        <f t="shared" si="46"/>
        <v>0.65862394186712603</v>
      </c>
      <c r="Y375" s="3">
        <f t="shared" si="46"/>
        <v>2.0939904484797873</v>
      </c>
      <c r="Z375" s="3">
        <f t="shared" si="46"/>
        <v>0.15364000999615662</v>
      </c>
      <c r="AA375" s="2">
        <f t="shared" si="47"/>
        <v>39173</v>
      </c>
    </row>
    <row r="376" spans="1:27" x14ac:dyDescent="0.2">
      <c r="A376">
        <v>561</v>
      </c>
      <c r="B376" t="s">
        <v>15</v>
      </c>
      <c r="C376">
        <v>2007</v>
      </c>
      <c r="D376">
        <v>5</v>
      </c>
      <c r="E376">
        <v>471</v>
      </c>
      <c r="F376" s="4">
        <v>1846.41</v>
      </c>
      <c r="G376" s="4">
        <v>2169.62</v>
      </c>
      <c r="H376" s="4">
        <v>910.44</v>
      </c>
      <c r="I376">
        <v>12</v>
      </c>
      <c r="J376">
        <v>1046</v>
      </c>
      <c r="K376">
        <v>49195</v>
      </c>
      <c r="L376" t="s">
        <v>18</v>
      </c>
      <c r="M376">
        <v>116386</v>
      </c>
      <c r="N376">
        <v>529.20000000000005</v>
      </c>
      <c r="O376" s="4">
        <v>75300.899999999994</v>
      </c>
      <c r="P376" t="s">
        <v>168</v>
      </c>
      <c r="Q376" s="4">
        <f t="shared" si="40"/>
        <v>4.6064118895966031</v>
      </c>
      <c r="R376" s="4">
        <f t="shared" si="41"/>
        <v>180.80166666666665</v>
      </c>
      <c r="S376" s="4">
        <f t="shared" si="42"/>
        <v>2.0742065009560227</v>
      </c>
      <c r="T376" s="4">
        <f t="shared" si="43"/>
        <v>3.3363836756205996</v>
      </c>
      <c r="U376" s="4">
        <f t="shared" si="44"/>
        <v>3.2663281435840963</v>
      </c>
      <c r="V376" s="3">
        <f t="shared" si="45"/>
        <v>1.0791812460476249</v>
      </c>
      <c r="W376" s="3">
        <f t="shared" si="45"/>
        <v>3.0195316845312554</v>
      </c>
      <c r="X376" s="3">
        <f t="shared" si="46"/>
        <v>0.66336276849170328</v>
      </c>
      <c r="Y376" s="3">
        <f t="shared" si="46"/>
        <v>2.2572024295729745</v>
      </c>
      <c r="Z376" s="3">
        <f t="shared" si="46"/>
        <v>0.31685199108934392</v>
      </c>
      <c r="AA376" s="2">
        <f t="shared" si="47"/>
        <v>39203</v>
      </c>
    </row>
    <row r="377" spans="1:27" x14ac:dyDescent="0.2">
      <c r="A377">
        <v>561</v>
      </c>
      <c r="B377" t="s">
        <v>15</v>
      </c>
      <c r="C377">
        <v>2007</v>
      </c>
      <c r="D377">
        <v>6</v>
      </c>
      <c r="E377">
        <v>517</v>
      </c>
      <c r="F377" s="4">
        <v>2110.98</v>
      </c>
      <c r="G377" s="4">
        <v>2480.62</v>
      </c>
      <c r="H377" s="4">
        <v>1058.07</v>
      </c>
      <c r="I377">
        <v>12</v>
      </c>
      <c r="J377">
        <v>1046</v>
      </c>
      <c r="K377">
        <v>49195</v>
      </c>
      <c r="L377" t="s">
        <v>18</v>
      </c>
      <c r="M377">
        <v>116386</v>
      </c>
      <c r="N377">
        <v>529.20000000000005</v>
      </c>
      <c r="O377" s="4">
        <v>75300.899999999994</v>
      </c>
      <c r="P377" t="s">
        <v>168</v>
      </c>
      <c r="Q377" s="4">
        <f t="shared" si="40"/>
        <v>4.7981044487427464</v>
      </c>
      <c r="R377" s="4">
        <f t="shared" si="41"/>
        <v>206.71833333333333</v>
      </c>
      <c r="S377" s="4">
        <f t="shared" si="42"/>
        <v>2.3715296367112808</v>
      </c>
      <c r="T377" s="4">
        <f t="shared" si="43"/>
        <v>3.3945602408772508</v>
      </c>
      <c r="U377" s="4">
        <f t="shared" si="44"/>
        <v>3.324484118702832</v>
      </c>
      <c r="V377" s="3">
        <f t="shared" si="45"/>
        <v>1.0791812460476249</v>
      </c>
      <c r="W377" s="3">
        <f t="shared" si="45"/>
        <v>3.0195316845312554</v>
      </c>
      <c r="X377" s="3">
        <f t="shared" si="46"/>
        <v>0.6810696977833085</v>
      </c>
      <c r="Y377" s="3">
        <f t="shared" si="46"/>
        <v>2.3153789948296262</v>
      </c>
      <c r="Z377" s="3">
        <f t="shared" si="46"/>
        <v>0.37502855634599558</v>
      </c>
      <c r="AA377" s="2">
        <f t="shared" si="47"/>
        <v>39234</v>
      </c>
    </row>
    <row r="378" spans="1:27" x14ac:dyDescent="0.2">
      <c r="A378">
        <v>561</v>
      </c>
      <c r="B378" t="s">
        <v>15</v>
      </c>
      <c r="C378">
        <v>2007</v>
      </c>
      <c r="D378">
        <v>7</v>
      </c>
      <c r="E378">
        <v>277</v>
      </c>
      <c r="F378" s="4">
        <v>1052.69</v>
      </c>
      <c r="G378" s="4">
        <v>1236.95</v>
      </c>
      <c r="H378" s="4">
        <v>505.88</v>
      </c>
      <c r="I378">
        <v>12</v>
      </c>
      <c r="J378">
        <v>1046</v>
      </c>
      <c r="K378">
        <v>49195</v>
      </c>
      <c r="L378" t="s">
        <v>18</v>
      </c>
      <c r="M378">
        <v>116386</v>
      </c>
      <c r="N378">
        <v>529.20000000000005</v>
      </c>
      <c r="O378" s="4">
        <v>75300.899999999994</v>
      </c>
      <c r="P378" t="s">
        <v>168</v>
      </c>
      <c r="Q378" s="4">
        <f t="shared" si="40"/>
        <v>4.4655234657039715</v>
      </c>
      <c r="R378" s="4">
        <f t="shared" si="41"/>
        <v>103.07916666666667</v>
      </c>
      <c r="S378" s="4">
        <f t="shared" si="42"/>
        <v>1.1825525812619504</v>
      </c>
      <c r="T378" s="4">
        <f t="shared" si="43"/>
        <v>3.0923521449298761</v>
      </c>
      <c r="U378" s="4">
        <f t="shared" si="44"/>
        <v>3.022300497386055</v>
      </c>
      <c r="V378" s="3">
        <f t="shared" si="45"/>
        <v>1.0791812460476249</v>
      </c>
      <c r="W378" s="3">
        <f t="shared" si="45"/>
        <v>3.0195316845312554</v>
      </c>
      <c r="X378" s="3">
        <f t="shared" si="46"/>
        <v>0.64987237586542757</v>
      </c>
      <c r="Y378" s="3">
        <f t="shared" si="46"/>
        <v>2.013170898882251</v>
      </c>
      <c r="Z378" s="3">
        <f t="shared" si="46"/>
        <v>7.282046039862064E-2</v>
      </c>
      <c r="AA378" s="2">
        <f t="shared" si="47"/>
        <v>39264</v>
      </c>
    </row>
    <row r="379" spans="1:27" x14ac:dyDescent="0.2">
      <c r="A379">
        <v>561</v>
      </c>
      <c r="B379" t="s">
        <v>15</v>
      </c>
      <c r="C379">
        <v>2007</v>
      </c>
      <c r="D379">
        <v>8</v>
      </c>
      <c r="E379">
        <v>376</v>
      </c>
      <c r="F379" s="4">
        <v>1414.02</v>
      </c>
      <c r="G379" s="4">
        <v>1661.64</v>
      </c>
      <c r="H379" s="4">
        <v>610.08000000000004</v>
      </c>
      <c r="I379">
        <v>12</v>
      </c>
      <c r="J379">
        <v>1046</v>
      </c>
      <c r="K379">
        <v>49195</v>
      </c>
      <c r="L379" t="s">
        <v>18</v>
      </c>
      <c r="M379">
        <v>116386</v>
      </c>
      <c r="N379">
        <v>529.20000000000005</v>
      </c>
      <c r="O379" s="4">
        <v>75300.899999999994</v>
      </c>
      <c r="P379" t="s">
        <v>168</v>
      </c>
      <c r="Q379" s="4">
        <f t="shared" si="40"/>
        <v>4.4192553191489363</v>
      </c>
      <c r="R379" s="4">
        <f t="shared" si="41"/>
        <v>138.47</v>
      </c>
      <c r="S379" s="4">
        <f t="shared" si="42"/>
        <v>1.5885659655831741</v>
      </c>
      <c r="T379" s="4">
        <f t="shared" si="43"/>
        <v>3.2205369382515148</v>
      </c>
      <c r="U379" s="4">
        <f t="shared" si="44"/>
        <v>3.1504555521965316</v>
      </c>
      <c r="V379" s="3">
        <f t="shared" si="45"/>
        <v>1.0791812460476249</v>
      </c>
      <c r="W379" s="3">
        <f t="shared" si="45"/>
        <v>3.0195316845312554</v>
      </c>
      <c r="X379" s="3">
        <f t="shared" si="46"/>
        <v>0.6453490933238536</v>
      </c>
      <c r="Y379" s="3">
        <f t="shared" si="46"/>
        <v>2.1413556922038897</v>
      </c>
      <c r="Z379" s="3">
        <f t="shared" si="46"/>
        <v>0.20100525372025918</v>
      </c>
      <c r="AA379" s="2">
        <f t="shared" si="47"/>
        <v>39295</v>
      </c>
    </row>
    <row r="380" spans="1:27" x14ac:dyDescent="0.2">
      <c r="A380">
        <v>561</v>
      </c>
      <c r="B380" t="s">
        <v>15</v>
      </c>
      <c r="C380">
        <v>2007</v>
      </c>
      <c r="D380">
        <v>9</v>
      </c>
      <c r="E380">
        <v>791</v>
      </c>
      <c r="F380" s="4">
        <v>3031.27</v>
      </c>
      <c r="G380" s="4">
        <v>3561.83</v>
      </c>
      <c r="H380" s="4">
        <v>1201.3399999999999</v>
      </c>
      <c r="I380">
        <v>12</v>
      </c>
      <c r="J380">
        <v>1046</v>
      </c>
      <c r="K380">
        <v>49195</v>
      </c>
      <c r="L380" t="s">
        <v>18</v>
      </c>
      <c r="M380">
        <v>116386</v>
      </c>
      <c r="N380">
        <v>529.20000000000005</v>
      </c>
      <c r="O380" s="4">
        <v>75300.899999999994</v>
      </c>
      <c r="P380" t="s">
        <v>168</v>
      </c>
      <c r="Q380" s="4">
        <f t="shared" ref="Q380:Q443" si="48">G380/E380</f>
        <v>4.5029456384323643</v>
      </c>
      <c r="R380" s="4">
        <f t="shared" ref="R380:R443" si="49">G380/I380</f>
        <v>296.81916666666666</v>
      </c>
      <c r="S380" s="4">
        <f t="shared" ref="S380:S443" si="50">G380/J380</f>
        <v>3.4051912045889101</v>
      </c>
      <c r="T380" s="4">
        <f t="shared" ref="T380:T443" si="51">LOG(G380)</f>
        <v>3.5516731874956173</v>
      </c>
      <c r="U380" s="4">
        <f t="shared" ref="U380:U443" si="52">LOG(F380)</f>
        <v>3.4816246213850137</v>
      </c>
      <c r="V380" s="3">
        <f t="shared" ref="V380:W443" si="53">LOG(I380)</f>
        <v>1.0791812460476249</v>
      </c>
      <c r="W380" s="3">
        <f t="shared" si="53"/>
        <v>3.0195316845312554</v>
      </c>
      <c r="X380" s="3">
        <f t="shared" ref="X380:Z443" si="54">LOG(Q380)</f>
        <v>0.65349670399794058</v>
      </c>
      <c r="Y380" s="3">
        <f t="shared" si="54"/>
        <v>2.4724919414479922</v>
      </c>
      <c r="Z380" s="3">
        <f t="shared" si="54"/>
        <v>0.53214150296436169</v>
      </c>
      <c r="AA380" s="2">
        <f t="shared" ref="AA380:AA443" si="55">DATE(C380,D380,1)</f>
        <v>39326</v>
      </c>
    </row>
    <row r="381" spans="1:27" x14ac:dyDescent="0.2">
      <c r="A381">
        <v>561</v>
      </c>
      <c r="B381" t="s">
        <v>15</v>
      </c>
      <c r="C381">
        <v>2007</v>
      </c>
      <c r="D381">
        <v>11</v>
      </c>
      <c r="E381">
        <v>784</v>
      </c>
      <c r="F381" s="4">
        <v>2820.41</v>
      </c>
      <c r="G381" s="4">
        <v>3314.16</v>
      </c>
      <c r="H381" s="4">
        <v>1109.22</v>
      </c>
      <c r="I381">
        <v>12</v>
      </c>
      <c r="J381">
        <v>1046</v>
      </c>
      <c r="K381">
        <v>49195</v>
      </c>
      <c r="L381" t="s">
        <v>18</v>
      </c>
      <c r="M381">
        <v>116386</v>
      </c>
      <c r="N381">
        <v>529.20000000000005</v>
      </c>
      <c r="O381" s="4">
        <v>75300.899999999994</v>
      </c>
      <c r="P381" t="s">
        <v>168</v>
      </c>
      <c r="Q381" s="4">
        <f t="shared" si="48"/>
        <v>4.2272448979591832</v>
      </c>
      <c r="R381" s="4">
        <f t="shared" si="49"/>
        <v>276.18</v>
      </c>
      <c r="S381" s="4">
        <f t="shared" si="50"/>
        <v>3.1684130019120458</v>
      </c>
      <c r="T381" s="4">
        <f t="shared" si="51"/>
        <v>3.5203734713252426</v>
      </c>
      <c r="U381" s="4">
        <f t="shared" si="52"/>
        <v>3.4503122458352133</v>
      </c>
      <c r="V381" s="3">
        <f t="shared" si="53"/>
        <v>1.0791812460476249</v>
      </c>
      <c r="W381" s="3">
        <f t="shared" si="53"/>
        <v>3.0195316845312554</v>
      </c>
      <c r="X381" s="3">
        <f t="shared" si="54"/>
        <v>0.62605740864080417</v>
      </c>
      <c r="Y381" s="3">
        <f t="shared" si="54"/>
        <v>2.4411922252776179</v>
      </c>
      <c r="Z381" s="3">
        <f t="shared" si="54"/>
        <v>0.50084178679398728</v>
      </c>
      <c r="AA381" s="2">
        <f t="shared" si="55"/>
        <v>39387</v>
      </c>
    </row>
    <row r="382" spans="1:27" x14ac:dyDescent="0.2">
      <c r="A382">
        <v>561</v>
      </c>
      <c r="B382" t="s">
        <v>15</v>
      </c>
      <c r="C382">
        <v>2007</v>
      </c>
      <c r="D382">
        <v>12</v>
      </c>
      <c r="E382">
        <v>320</v>
      </c>
      <c r="F382" s="4">
        <v>1228.73</v>
      </c>
      <c r="G382" s="4">
        <v>1443.98</v>
      </c>
      <c r="H382" s="4">
        <v>468.29</v>
      </c>
      <c r="I382">
        <v>12</v>
      </c>
      <c r="J382">
        <v>1046</v>
      </c>
      <c r="K382">
        <v>49195</v>
      </c>
      <c r="L382" t="s">
        <v>18</v>
      </c>
      <c r="M382">
        <v>116386</v>
      </c>
      <c r="N382">
        <v>529.20000000000005</v>
      </c>
      <c r="O382" s="4">
        <v>75300.899999999994</v>
      </c>
      <c r="P382" t="s">
        <v>168</v>
      </c>
      <c r="Q382" s="4">
        <f t="shared" si="48"/>
        <v>4.5124374999999999</v>
      </c>
      <c r="R382" s="4">
        <f t="shared" si="49"/>
        <v>120.33166666666666</v>
      </c>
      <c r="S382" s="4">
        <f t="shared" si="50"/>
        <v>1.3804780114722754</v>
      </c>
      <c r="T382" s="4">
        <f t="shared" si="51"/>
        <v>3.1595611780329347</v>
      </c>
      <c r="U382" s="4">
        <f t="shared" si="52"/>
        <v>3.0894564618999456</v>
      </c>
      <c r="V382" s="3">
        <f t="shared" si="53"/>
        <v>1.0791812460476249</v>
      </c>
      <c r="W382" s="3">
        <f t="shared" si="53"/>
        <v>3.0195316845312554</v>
      </c>
      <c r="X382" s="3">
        <f t="shared" si="54"/>
        <v>0.65441119971302864</v>
      </c>
      <c r="Y382" s="3">
        <f t="shared" si="54"/>
        <v>2.0803799319853096</v>
      </c>
      <c r="Z382" s="3">
        <f t="shared" si="54"/>
        <v>0.14002949350167918</v>
      </c>
      <c r="AA382" s="2">
        <f t="shared" si="55"/>
        <v>39417</v>
      </c>
    </row>
    <row r="383" spans="1:27" x14ac:dyDescent="0.2">
      <c r="A383">
        <v>574</v>
      </c>
      <c r="B383" t="s">
        <v>15</v>
      </c>
      <c r="C383">
        <v>2007</v>
      </c>
      <c r="D383">
        <v>1</v>
      </c>
      <c r="E383">
        <v>74</v>
      </c>
      <c r="F383" s="4">
        <v>343.73</v>
      </c>
      <c r="G383" s="4">
        <v>403.83</v>
      </c>
      <c r="H383" s="4">
        <v>163.87</v>
      </c>
      <c r="I383">
        <v>4</v>
      </c>
      <c r="J383">
        <v>244</v>
      </c>
      <c r="K383">
        <v>36414</v>
      </c>
      <c r="L383" t="s">
        <v>17</v>
      </c>
      <c r="M383">
        <v>494051</v>
      </c>
      <c r="N383">
        <v>168.5</v>
      </c>
      <c r="O383" s="4">
        <v>44725.18</v>
      </c>
      <c r="P383" t="s">
        <v>169</v>
      </c>
      <c r="Q383" s="4">
        <f t="shared" si="48"/>
        <v>5.4571621621621622</v>
      </c>
      <c r="R383" s="4">
        <f t="shared" si="49"/>
        <v>100.9575</v>
      </c>
      <c r="S383" s="4">
        <f t="shared" si="50"/>
        <v>1.6550409836065574</v>
      </c>
      <c r="T383" s="4">
        <f t="shared" si="51"/>
        <v>2.6061985789723989</v>
      </c>
      <c r="U383" s="4">
        <f t="shared" si="52"/>
        <v>2.5362174380606368</v>
      </c>
      <c r="V383" s="3">
        <f t="shared" si="53"/>
        <v>0.6020599913279624</v>
      </c>
      <c r="W383" s="3">
        <f t="shared" si="53"/>
        <v>2.3873898263387292</v>
      </c>
      <c r="X383" s="3">
        <f t="shared" si="54"/>
        <v>0.73696685924142291</v>
      </c>
      <c r="Y383" s="3">
        <f t="shared" si="54"/>
        <v>2.0041385876444369</v>
      </c>
      <c r="Z383" s="3">
        <f t="shared" si="54"/>
        <v>0.2188087526336697</v>
      </c>
      <c r="AA383" s="2">
        <f t="shared" si="55"/>
        <v>39083</v>
      </c>
    </row>
    <row r="384" spans="1:27" x14ac:dyDescent="0.2">
      <c r="A384">
        <v>574</v>
      </c>
      <c r="B384" t="s">
        <v>15</v>
      </c>
      <c r="C384">
        <v>2007</v>
      </c>
      <c r="D384">
        <v>2</v>
      </c>
      <c r="E384">
        <v>76</v>
      </c>
      <c r="F384" s="4">
        <v>378.83</v>
      </c>
      <c r="G384" s="4">
        <v>445.2</v>
      </c>
      <c r="H384" s="4">
        <v>144.56</v>
      </c>
      <c r="I384">
        <v>4</v>
      </c>
      <c r="J384">
        <v>244</v>
      </c>
      <c r="K384">
        <v>36414</v>
      </c>
      <c r="L384" t="s">
        <v>17</v>
      </c>
      <c r="M384">
        <v>494051</v>
      </c>
      <c r="N384">
        <v>168.5</v>
      </c>
      <c r="O384" s="4">
        <v>44725.18</v>
      </c>
      <c r="P384" t="s">
        <v>169</v>
      </c>
      <c r="Q384" s="4">
        <f t="shared" si="48"/>
        <v>5.8578947368421055</v>
      </c>
      <c r="R384" s="4">
        <f t="shared" si="49"/>
        <v>111.3</v>
      </c>
      <c r="S384" s="4">
        <f t="shared" si="50"/>
        <v>1.8245901639344262</v>
      </c>
      <c r="T384" s="4">
        <f t="shared" si="51"/>
        <v>2.6485551556626707</v>
      </c>
      <c r="U384" s="4">
        <f t="shared" si="52"/>
        <v>2.5784443639916343</v>
      </c>
      <c r="V384" s="3">
        <f t="shared" si="53"/>
        <v>0.6020599913279624</v>
      </c>
      <c r="W384" s="3">
        <f t="shared" si="53"/>
        <v>2.3873898263387292</v>
      </c>
      <c r="X384" s="3">
        <f t="shared" si="54"/>
        <v>0.76774156338187938</v>
      </c>
      <c r="Y384" s="3">
        <f t="shared" si="54"/>
        <v>2.0464951643347082</v>
      </c>
      <c r="Z384" s="3">
        <f t="shared" si="54"/>
        <v>0.26116532932394126</v>
      </c>
      <c r="AA384" s="2">
        <f t="shared" si="55"/>
        <v>39114</v>
      </c>
    </row>
    <row r="385" spans="1:27" x14ac:dyDescent="0.2">
      <c r="A385">
        <v>574</v>
      </c>
      <c r="B385" t="s">
        <v>15</v>
      </c>
      <c r="C385">
        <v>2007</v>
      </c>
      <c r="D385">
        <v>3</v>
      </c>
      <c r="E385">
        <v>124</v>
      </c>
      <c r="F385" s="4">
        <v>550.94000000000005</v>
      </c>
      <c r="G385" s="4">
        <v>647.41</v>
      </c>
      <c r="H385" s="4">
        <v>165.03</v>
      </c>
      <c r="I385">
        <v>4</v>
      </c>
      <c r="J385">
        <v>244</v>
      </c>
      <c r="K385">
        <v>36414</v>
      </c>
      <c r="L385" t="s">
        <v>17</v>
      </c>
      <c r="M385">
        <v>494051</v>
      </c>
      <c r="N385">
        <v>168.5</v>
      </c>
      <c r="O385" s="4">
        <v>44725.18</v>
      </c>
      <c r="P385" t="s">
        <v>169</v>
      </c>
      <c r="Q385" s="4">
        <f t="shared" si="48"/>
        <v>5.2210483870967739</v>
      </c>
      <c r="R385" s="4">
        <f t="shared" si="49"/>
        <v>161.85249999999999</v>
      </c>
      <c r="S385" s="4">
        <f t="shared" si="50"/>
        <v>2.6533196721311474</v>
      </c>
      <c r="T385" s="4">
        <f t="shared" si="51"/>
        <v>2.8111794033014599</v>
      </c>
      <c r="U385" s="4">
        <f t="shared" si="52"/>
        <v>2.7411043046816124</v>
      </c>
      <c r="V385" s="3">
        <f t="shared" si="53"/>
        <v>0.6020599913279624</v>
      </c>
      <c r="W385" s="3">
        <f t="shared" si="53"/>
        <v>2.3873898263387292</v>
      </c>
      <c r="X385" s="3">
        <f t="shared" si="54"/>
        <v>0.71775771813922495</v>
      </c>
      <c r="Y385" s="3">
        <f t="shared" si="54"/>
        <v>2.2091194119734974</v>
      </c>
      <c r="Z385" s="3">
        <f t="shared" si="54"/>
        <v>0.42378957696273056</v>
      </c>
      <c r="AA385" s="2">
        <f t="shared" si="55"/>
        <v>39142</v>
      </c>
    </row>
    <row r="386" spans="1:27" x14ac:dyDescent="0.2">
      <c r="A386">
        <v>574</v>
      </c>
      <c r="B386" t="s">
        <v>15</v>
      </c>
      <c r="C386">
        <v>2007</v>
      </c>
      <c r="D386">
        <v>4</v>
      </c>
      <c r="E386">
        <v>169</v>
      </c>
      <c r="F386" s="4">
        <v>681.95</v>
      </c>
      <c r="G386" s="4">
        <v>801.28</v>
      </c>
      <c r="H386" s="4">
        <v>249.32</v>
      </c>
      <c r="I386">
        <v>4</v>
      </c>
      <c r="J386">
        <v>244</v>
      </c>
      <c r="K386">
        <v>36414</v>
      </c>
      <c r="L386" t="s">
        <v>17</v>
      </c>
      <c r="M386">
        <v>494051</v>
      </c>
      <c r="N386">
        <v>168.5</v>
      </c>
      <c r="O386" s="4">
        <v>44725.18</v>
      </c>
      <c r="P386" t="s">
        <v>169</v>
      </c>
      <c r="Q386" s="4">
        <f t="shared" si="48"/>
        <v>4.7413017751479289</v>
      </c>
      <c r="R386" s="4">
        <f t="shared" si="49"/>
        <v>200.32</v>
      </c>
      <c r="S386" s="4">
        <f t="shared" si="50"/>
        <v>3.283934426229508</v>
      </c>
      <c r="T386" s="4">
        <f t="shared" si="51"/>
        <v>2.9037843028582979</v>
      </c>
      <c r="U386" s="4">
        <f t="shared" si="52"/>
        <v>2.8337525337178744</v>
      </c>
      <c r="V386" s="3">
        <f t="shared" si="53"/>
        <v>0.6020599913279624</v>
      </c>
      <c r="W386" s="3">
        <f t="shared" si="53"/>
        <v>2.3873898263387292</v>
      </c>
      <c r="X386" s="3">
        <f t="shared" si="54"/>
        <v>0.67589759824462448</v>
      </c>
      <c r="Y386" s="3">
        <f t="shared" si="54"/>
        <v>2.3017243115303359</v>
      </c>
      <c r="Z386" s="3">
        <f t="shared" si="54"/>
        <v>0.5163944765195686</v>
      </c>
      <c r="AA386" s="2">
        <f t="shared" si="55"/>
        <v>39173</v>
      </c>
    </row>
    <row r="387" spans="1:27" x14ac:dyDescent="0.2">
      <c r="A387">
        <v>574</v>
      </c>
      <c r="B387" t="s">
        <v>15</v>
      </c>
      <c r="C387">
        <v>2007</v>
      </c>
      <c r="D387">
        <v>5</v>
      </c>
      <c r="E387">
        <v>149</v>
      </c>
      <c r="F387" s="4">
        <v>537.59</v>
      </c>
      <c r="G387" s="4">
        <v>631.70000000000005</v>
      </c>
      <c r="H387" s="4">
        <v>242.79</v>
      </c>
      <c r="I387">
        <v>4</v>
      </c>
      <c r="J387">
        <v>244</v>
      </c>
      <c r="K387">
        <v>36414</v>
      </c>
      <c r="L387" t="s">
        <v>17</v>
      </c>
      <c r="M387">
        <v>494051</v>
      </c>
      <c r="N387">
        <v>168.5</v>
      </c>
      <c r="O387" s="4">
        <v>44725.18</v>
      </c>
      <c r="P387" t="s">
        <v>169</v>
      </c>
      <c r="Q387" s="4">
        <f t="shared" si="48"/>
        <v>4.2395973154362423</v>
      </c>
      <c r="R387" s="4">
        <f t="shared" si="49"/>
        <v>157.92500000000001</v>
      </c>
      <c r="S387" s="4">
        <f t="shared" si="50"/>
        <v>2.5889344262295082</v>
      </c>
      <c r="T387" s="4">
        <f t="shared" si="51"/>
        <v>2.8005108768943678</v>
      </c>
      <c r="U387" s="4">
        <f t="shared" si="52"/>
        <v>2.7304511815762535</v>
      </c>
      <c r="V387" s="3">
        <f t="shared" si="53"/>
        <v>0.6020599913279624</v>
      </c>
      <c r="W387" s="3">
        <f t="shared" si="53"/>
        <v>2.3873898263387292</v>
      </c>
      <c r="X387" s="3">
        <f t="shared" si="54"/>
        <v>0.62732460848209404</v>
      </c>
      <c r="Y387" s="3">
        <f t="shared" si="54"/>
        <v>2.1984508855664058</v>
      </c>
      <c r="Z387" s="3">
        <f t="shared" si="54"/>
        <v>0.41312105055563852</v>
      </c>
      <c r="AA387" s="2">
        <f t="shared" si="55"/>
        <v>39203</v>
      </c>
    </row>
    <row r="388" spans="1:27" x14ac:dyDescent="0.2">
      <c r="A388">
        <v>574</v>
      </c>
      <c r="B388" t="s">
        <v>15</v>
      </c>
      <c r="C388">
        <v>2007</v>
      </c>
      <c r="D388">
        <v>6</v>
      </c>
      <c r="E388">
        <v>284</v>
      </c>
      <c r="F388" s="4">
        <v>1118.5999999999999</v>
      </c>
      <c r="G388" s="4">
        <v>1314.37</v>
      </c>
      <c r="H388" s="4">
        <v>410.98</v>
      </c>
      <c r="I388">
        <v>4</v>
      </c>
      <c r="J388">
        <v>244</v>
      </c>
      <c r="K388">
        <v>36414</v>
      </c>
      <c r="L388" t="s">
        <v>17</v>
      </c>
      <c r="M388">
        <v>494051</v>
      </c>
      <c r="N388">
        <v>168.5</v>
      </c>
      <c r="O388" s="4">
        <v>44725.18</v>
      </c>
      <c r="P388" t="s">
        <v>169</v>
      </c>
      <c r="Q388" s="4">
        <f t="shared" si="48"/>
        <v>4.6280633802816897</v>
      </c>
      <c r="R388" s="4">
        <f t="shared" si="49"/>
        <v>328.59249999999997</v>
      </c>
      <c r="S388" s="4">
        <f t="shared" si="50"/>
        <v>5.3867622950819669</v>
      </c>
      <c r="T388" s="4">
        <f t="shared" si="51"/>
        <v>3.1187176379322206</v>
      </c>
      <c r="U388" s="4">
        <f t="shared" si="52"/>
        <v>3.0486748149922294</v>
      </c>
      <c r="V388" s="3">
        <f t="shared" si="53"/>
        <v>0.6020599913279624</v>
      </c>
      <c r="W388" s="3">
        <f t="shared" si="53"/>
        <v>2.3873898263387292</v>
      </c>
      <c r="X388" s="3">
        <f t="shared" si="54"/>
        <v>0.66539929788518282</v>
      </c>
      <c r="Y388" s="3">
        <f t="shared" si="54"/>
        <v>2.5166576466042581</v>
      </c>
      <c r="Z388" s="3">
        <f t="shared" si="54"/>
        <v>0.73132781159349114</v>
      </c>
      <c r="AA388" s="2">
        <f t="shared" si="55"/>
        <v>39234</v>
      </c>
    </row>
    <row r="389" spans="1:27" x14ac:dyDescent="0.2">
      <c r="A389">
        <v>574</v>
      </c>
      <c r="B389" t="s">
        <v>15</v>
      </c>
      <c r="C389">
        <v>2007</v>
      </c>
      <c r="D389">
        <v>7</v>
      </c>
      <c r="E389">
        <v>187</v>
      </c>
      <c r="F389" s="4">
        <v>761.43</v>
      </c>
      <c r="G389" s="4">
        <v>894.66</v>
      </c>
      <c r="H389" s="4">
        <v>357.24</v>
      </c>
      <c r="I389">
        <v>4</v>
      </c>
      <c r="J389">
        <v>244</v>
      </c>
      <c r="K389">
        <v>36414</v>
      </c>
      <c r="L389" t="s">
        <v>17</v>
      </c>
      <c r="M389">
        <v>494051</v>
      </c>
      <c r="N389">
        <v>168.5</v>
      </c>
      <c r="O389" s="4">
        <v>44725.18</v>
      </c>
      <c r="P389" t="s">
        <v>169</v>
      </c>
      <c r="Q389" s="4">
        <f t="shared" si="48"/>
        <v>4.7842780748663101</v>
      </c>
      <c r="R389" s="4">
        <f t="shared" si="49"/>
        <v>223.66499999999999</v>
      </c>
      <c r="S389" s="4">
        <f t="shared" si="50"/>
        <v>3.6666393442622951</v>
      </c>
      <c r="T389" s="4">
        <f t="shared" si="51"/>
        <v>2.951658020591748</v>
      </c>
      <c r="U389" s="4">
        <f t="shared" si="52"/>
        <v>2.8816299838229615</v>
      </c>
      <c r="V389" s="3">
        <f t="shared" si="53"/>
        <v>0.6020599913279624</v>
      </c>
      <c r="W389" s="3">
        <f t="shared" si="53"/>
        <v>2.3873898263387292</v>
      </c>
      <c r="X389" s="3">
        <f t="shared" si="54"/>
        <v>0.67981641405524906</v>
      </c>
      <c r="Y389" s="3">
        <f t="shared" si="54"/>
        <v>2.3495980292637855</v>
      </c>
      <c r="Z389" s="3">
        <f t="shared" si="54"/>
        <v>0.56426819425301866</v>
      </c>
      <c r="AA389" s="2">
        <f t="shared" si="55"/>
        <v>39264</v>
      </c>
    </row>
    <row r="390" spans="1:27" x14ac:dyDescent="0.2">
      <c r="A390">
        <v>574</v>
      </c>
      <c r="B390" t="s">
        <v>15</v>
      </c>
      <c r="C390">
        <v>2007</v>
      </c>
      <c r="D390">
        <v>8</v>
      </c>
      <c r="E390">
        <v>290</v>
      </c>
      <c r="F390" s="4">
        <v>1165.95</v>
      </c>
      <c r="G390" s="4">
        <v>1370.01</v>
      </c>
      <c r="H390" s="4">
        <v>563.67999999999995</v>
      </c>
      <c r="I390">
        <v>4</v>
      </c>
      <c r="J390">
        <v>244</v>
      </c>
      <c r="K390">
        <v>36414</v>
      </c>
      <c r="L390" t="s">
        <v>17</v>
      </c>
      <c r="M390">
        <v>494051</v>
      </c>
      <c r="N390">
        <v>168.5</v>
      </c>
      <c r="O390" s="4">
        <v>44725.18</v>
      </c>
      <c r="P390" t="s">
        <v>169</v>
      </c>
      <c r="Q390" s="4">
        <f t="shared" si="48"/>
        <v>4.7241724137931032</v>
      </c>
      <c r="R390" s="4">
        <f t="shared" si="49"/>
        <v>342.5025</v>
      </c>
      <c r="S390" s="4">
        <f t="shared" si="50"/>
        <v>5.6147950819672134</v>
      </c>
      <c r="T390" s="4">
        <f t="shared" si="51"/>
        <v>3.1367237371775518</v>
      </c>
      <c r="U390" s="4">
        <f t="shared" si="52"/>
        <v>3.0666799267611684</v>
      </c>
      <c r="V390" s="3">
        <f t="shared" si="53"/>
        <v>0.6020599913279624</v>
      </c>
      <c r="W390" s="3">
        <f t="shared" si="53"/>
        <v>2.3873898263387292</v>
      </c>
      <c r="X390" s="3">
        <f t="shared" si="54"/>
        <v>0.67432573927859585</v>
      </c>
      <c r="Y390" s="3">
        <f t="shared" si="54"/>
        <v>2.5346637458495898</v>
      </c>
      <c r="Z390" s="3">
        <f t="shared" si="54"/>
        <v>0.74933391083882261</v>
      </c>
      <c r="AA390" s="2">
        <f t="shared" si="55"/>
        <v>39295</v>
      </c>
    </row>
    <row r="391" spans="1:27" x14ac:dyDescent="0.2">
      <c r="A391">
        <v>574</v>
      </c>
      <c r="B391" t="s">
        <v>15</v>
      </c>
      <c r="C391">
        <v>2007</v>
      </c>
      <c r="D391">
        <v>9</v>
      </c>
      <c r="E391">
        <v>402</v>
      </c>
      <c r="F391" s="4">
        <v>1663.11</v>
      </c>
      <c r="G391" s="4">
        <v>1954.14</v>
      </c>
      <c r="H391" s="4">
        <v>857.02</v>
      </c>
      <c r="I391">
        <v>4</v>
      </c>
      <c r="J391">
        <v>244</v>
      </c>
      <c r="K391">
        <v>36414</v>
      </c>
      <c r="L391" t="s">
        <v>17</v>
      </c>
      <c r="M391">
        <v>494051</v>
      </c>
      <c r="N391">
        <v>168.5</v>
      </c>
      <c r="O391" s="4">
        <v>44725.18</v>
      </c>
      <c r="P391" t="s">
        <v>169</v>
      </c>
      <c r="Q391" s="4">
        <f t="shared" si="48"/>
        <v>4.8610447761194031</v>
      </c>
      <c r="R391" s="4">
        <f t="shared" si="49"/>
        <v>488.53500000000003</v>
      </c>
      <c r="S391" s="4">
        <f t="shared" si="50"/>
        <v>8.0087704918032792</v>
      </c>
      <c r="T391" s="4">
        <f t="shared" si="51"/>
        <v>3.2909556745564648</v>
      </c>
      <c r="U391" s="4">
        <f t="shared" si="52"/>
        <v>3.2209209749038932</v>
      </c>
      <c r="V391" s="3">
        <f t="shared" si="53"/>
        <v>0.6020599913279624</v>
      </c>
      <c r="W391" s="3">
        <f t="shared" si="53"/>
        <v>2.3873898263387292</v>
      </c>
      <c r="X391" s="3">
        <f t="shared" si="54"/>
        <v>0.68672962147199468</v>
      </c>
      <c r="Y391" s="3">
        <f t="shared" si="54"/>
        <v>2.6888956832285023</v>
      </c>
      <c r="Z391" s="3">
        <f t="shared" si="54"/>
        <v>0.90356584821773533</v>
      </c>
      <c r="AA391" s="2">
        <f t="shared" si="55"/>
        <v>39326</v>
      </c>
    </row>
    <row r="392" spans="1:27" x14ac:dyDescent="0.2">
      <c r="A392">
        <v>574</v>
      </c>
      <c r="B392" t="s">
        <v>15</v>
      </c>
      <c r="C392">
        <v>2007</v>
      </c>
      <c r="D392">
        <v>10</v>
      </c>
      <c r="E392">
        <v>683</v>
      </c>
      <c r="F392" s="4">
        <v>2524.33</v>
      </c>
      <c r="G392" s="4">
        <v>2966.12</v>
      </c>
      <c r="H392" s="4">
        <v>1101.81</v>
      </c>
      <c r="I392">
        <v>4</v>
      </c>
      <c r="J392">
        <v>244</v>
      </c>
      <c r="K392">
        <v>36414</v>
      </c>
      <c r="L392" t="s">
        <v>17</v>
      </c>
      <c r="M392">
        <v>494051</v>
      </c>
      <c r="N392">
        <v>168.5</v>
      </c>
      <c r="O392" s="4">
        <v>44725.18</v>
      </c>
      <c r="P392" t="s">
        <v>169</v>
      </c>
      <c r="Q392" s="4">
        <f t="shared" si="48"/>
        <v>4.3427818448023423</v>
      </c>
      <c r="R392" s="4">
        <f t="shared" si="49"/>
        <v>741.53</v>
      </c>
      <c r="S392" s="4">
        <f t="shared" si="50"/>
        <v>12.15622950819672</v>
      </c>
      <c r="T392" s="4">
        <f t="shared" si="51"/>
        <v>3.4721887172532537</v>
      </c>
      <c r="U392" s="4">
        <f t="shared" si="52"/>
        <v>3.40214612862711</v>
      </c>
      <c r="V392" s="3">
        <f t="shared" si="53"/>
        <v>0.6020599913279624</v>
      </c>
      <c r="W392" s="3">
        <f t="shared" si="53"/>
        <v>2.3873898263387292</v>
      </c>
      <c r="X392" s="3">
        <f t="shared" si="54"/>
        <v>0.6377680135717213</v>
      </c>
      <c r="Y392" s="3">
        <f t="shared" si="54"/>
        <v>2.8701287259252917</v>
      </c>
      <c r="Z392" s="3">
        <f t="shared" si="54"/>
        <v>1.0847988909145245</v>
      </c>
      <c r="AA392" s="2">
        <f t="shared" si="55"/>
        <v>39356</v>
      </c>
    </row>
    <row r="393" spans="1:27" x14ac:dyDescent="0.2">
      <c r="A393">
        <v>574</v>
      </c>
      <c r="B393" t="s">
        <v>15</v>
      </c>
      <c r="C393">
        <v>2007</v>
      </c>
      <c r="D393">
        <v>11</v>
      </c>
      <c r="E393">
        <v>409</v>
      </c>
      <c r="F393" s="4">
        <v>1716.62</v>
      </c>
      <c r="G393" s="4">
        <v>2017.06</v>
      </c>
      <c r="H393" s="4">
        <v>735.9</v>
      </c>
      <c r="I393">
        <v>4</v>
      </c>
      <c r="J393">
        <v>244</v>
      </c>
      <c r="K393">
        <v>36414</v>
      </c>
      <c r="L393" t="s">
        <v>17</v>
      </c>
      <c r="M393">
        <v>494051</v>
      </c>
      <c r="N393">
        <v>168.5</v>
      </c>
      <c r="O393" s="4">
        <v>44725.18</v>
      </c>
      <c r="P393" t="s">
        <v>169</v>
      </c>
      <c r="Q393" s="4">
        <f t="shared" si="48"/>
        <v>4.9316870415647918</v>
      </c>
      <c r="R393" s="4">
        <f t="shared" si="49"/>
        <v>504.26499999999999</v>
      </c>
      <c r="S393" s="4">
        <f t="shared" si="50"/>
        <v>8.2666393442622947</v>
      </c>
      <c r="T393" s="4">
        <f t="shared" si="51"/>
        <v>3.3047188170433808</v>
      </c>
      <c r="U393" s="4">
        <f t="shared" si="52"/>
        <v>3.2346741680974693</v>
      </c>
      <c r="V393" s="3">
        <f t="shared" si="53"/>
        <v>0.6020599913279624</v>
      </c>
      <c r="W393" s="3">
        <f t="shared" si="53"/>
        <v>2.3873898263387292</v>
      </c>
      <c r="X393" s="3">
        <f t="shared" si="54"/>
        <v>0.69299550903603901</v>
      </c>
      <c r="Y393" s="3">
        <f t="shared" si="54"/>
        <v>2.7026588257154183</v>
      </c>
      <c r="Z393" s="3">
        <f t="shared" si="54"/>
        <v>0.91732899070465135</v>
      </c>
      <c r="AA393" s="2">
        <f t="shared" si="55"/>
        <v>39387</v>
      </c>
    </row>
    <row r="394" spans="1:27" x14ac:dyDescent="0.2">
      <c r="A394">
        <v>574</v>
      </c>
      <c r="B394" t="s">
        <v>15</v>
      </c>
      <c r="C394">
        <v>2007</v>
      </c>
      <c r="D394">
        <v>12</v>
      </c>
      <c r="E394">
        <v>358</v>
      </c>
      <c r="F394" s="4">
        <v>1530.79</v>
      </c>
      <c r="G394" s="4">
        <v>1798.69</v>
      </c>
      <c r="H394" s="4">
        <v>593.99</v>
      </c>
      <c r="I394">
        <v>4</v>
      </c>
      <c r="J394">
        <v>244</v>
      </c>
      <c r="K394">
        <v>36414</v>
      </c>
      <c r="L394" t="s">
        <v>17</v>
      </c>
      <c r="M394">
        <v>494051</v>
      </c>
      <c r="N394">
        <v>168.5</v>
      </c>
      <c r="O394" s="4">
        <v>44725.18</v>
      </c>
      <c r="P394" t="s">
        <v>169</v>
      </c>
      <c r="Q394" s="4">
        <f t="shared" si="48"/>
        <v>5.0242737430167601</v>
      </c>
      <c r="R394" s="4">
        <f t="shared" si="49"/>
        <v>449.67250000000001</v>
      </c>
      <c r="S394" s="4">
        <f t="shared" si="50"/>
        <v>7.3716803278688525</v>
      </c>
      <c r="T394" s="4">
        <f t="shared" si="51"/>
        <v>3.254956320160217</v>
      </c>
      <c r="U394" s="4">
        <f t="shared" si="52"/>
        <v>3.1849156165005907</v>
      </c>
      <c r="V394" s="3">
        <f t="shared" si="53"/>
        <v>0.6020599913279624</v>
      </c>
      <c r="W394" s="3">
        <f t="shared" si="53"/>
        <v>2.3873898263387292</v>
      </c>
      <c r="X394" s="3">
        <f t="shared" si="54"/>
        <v>0.7010732935163424</v>
      </c>
      <c r="Y394" s="3">
        <f t="shared" si="54"/>
        <v>2.6528963288322545</v>
      </c>
      <c r="Z394" s="3">
        <f t="shared" si="54"/>
        <v>0.86756649382148732</v>
      </c>
      <c r="AA394" s="2">
        <f t="shared" si="55"/>
        <v>39417</v>
      </c>
    </row>
    <row r="395" spans="1:27" x14ac:dyDescent="0.2">
      <c r="A395">
        <v>581</v>
      </c>
      <c r="B395" t="s">
        <v>15</v>
      </c>
      <c r="C395">
        <v>2007</v>
      </c>
      <c r="D395">
        <v>1</v>
      </c>
      <c r="E395">
        <v>77</v>
      </c>
      <c r="F395" s="4">
        <v>375.47</v>
      </c>
      <c r="G395" s="4">
        <v>441.26</v>
      </c>
      <c r="H395" s="4">
        <v>153.16999999999999</v>
      </c>
      <c r="I395">
        <v>9</v>
      </c>
      <c r="J395">
        <v>403</v>
      </c>
      <c r="K395">
        <v>19249</v>
      </c>
      <c r="L395" t="s">
        <v>18</v>
      </c>
      <c r="M395">
        <v>22321</v>
      </c>
      <c r="N395">
        <v>268</v>
      </c>
      <c r="O395" s="4">
        <v>29164.58</v>
      </c>
      <c r="P395" t="s">
        <v>168</v>
      </c>
      <c r="Q395" s="4">
        <f t="shared" si="48"/>
        <v>5.7306493506493501</v>
      </c>
      <c r="R395" s="4">
        <f t="shared" si="49"/>
        <v>49.028888888888886</v>
      </c>
      <c r="S395" s="4">
        <f t="shared" si="50"/>
        <v>1.094937965260546</v>
      </c>
      <c r="T395" s="4">
        <f t="shared" si="51"/>
        <v>2.6446945606522143</v>
      </c>
      <c r="U395" s="4">
        <f t="shared" si="52"/>
        <v>2.574575242658578</v>
      </c>
      <c r="V395" s="3">
        <f t="shared" si="53"/>
        <v>0.95424250943932487</v>
      </c>
      <c r="W395" s="3">
        <f t="shared" si="53"/>
        <v>2.6053050461411096</v>
      </c>
      <c r="X395" s="3">
        <f t="shared" si="54"/>
        <v>0.75820383547973236</v>
      </c>
      <c r="Y395" s="3">
        <f t="shared" si="54"/>
        <v>1.6904520512128893</v>
      </c>
      <c r="Z395" s="3">
        <f t="shared" si="54"/>
        <v>3.9389514511104833E-2</v>
      </c>
      <c r="AA395" s="2">
        <f t="shared" si="55"/>
        <v>39083</v>
      </c>
    </row>
    <row r="396" spans="1:27" x14ac:dyDescent="0.2">
      <c r="A396">
        <v>581</v>
      </c>
      <c r="B396" t="s">
        <v>15</v>
      </c>
      <c r="C396">
        <v>2007</v>
      </c>
      <c r="D396">
        <v>2</v>
      </c>
      <c r="E396">
        <v>85</v>
      </c>
      <c r="F396" s="4">
        <v>334.76</v>
      </c>
      <c r="G396" s="4">
        <v>393.37</v>
      </c>
      <c r="H396" s="4">
        <v>163.27000000000001</v>
      </c>
      <c r="I396">
        <v>9</v>
      </c>
      <c r="J396">
        <v>403</v>
      </c>
      <c r="K396">
        <v>19249</v>
      </c>
      <c r="L396" t="s">
        <v>18</v>
      </c>
      <c r="M396">
        <v>22321</v>
      </c>
      <c r="N396">
        <v>268</v>
      </c>
      <c r="O396" s="4">
        <v>29164.58</v>
      </c>
      <c r="P396" t="s">
        <v>168</v>
      </c>
      <c r="Q396" s="4">
        <f t="shared" si="48"/>
        <v>4.6278823529411763</v>
      </c>
      <c r="R396" s="4">
        <f t="shared" si="49"/>
        <v>43.707777777777778</v>
      </c>
      <c r="S396" s="4">
        <f t="shared" si="50"/>
        <v>0.97610421836228289</v>
      </c>
      <c r="T396" s="4">
        <f t="shared" si="51"/>
        <v>2.5948012357783852</v>
      </c>
      <c r="U396" s="4">
        <f t="shared" si="52"/>
        <v>2.5247335591865165</v>
      </c>
      <c r="V396" s="3">
        <f t="shared" si="53"/>
        <v>0.95424250943932487</v>
      </c>
      <c r="W396" s="3">
        <f t="shared" si="53"/>
        <v>2.6053050461411096</v>
      </c>
      <c r="X396" s="3">
        <f t="shared" si="54"/>
        <v>0.66538231006409254</v>
      </c>
      <c r="Y396" s="3">
        <f t="shared" si="54"/>
        <v>1.6405587263390604</v>
      </c>
      <c r="Z396" s="3">
        <f t="shared" si="54"/>
        <v>-1.0503810362724126E-2</v>
      </c>
      <c r="AA396" s="2">
        <f t="shared" si="55"/>
        <v>39114</v>
      </c>
    </row>
    <row r="397" spans="1:27" x14ac:dyDescent="0.2">
      <c r="A397">
        <v>581</v>
      </c>
      <c r="B397" t="s">
        <v>15</v>
      </c>
      <c r="C397">
        <v>2007</v>
      </c>
      <c r="D397">
        <v>3</v>
      </c>
      <c r="E397">
        <v>76</v>
      </c>
      <c r="F397" s="4">
        <v>296.14</v>
      </c>
      <c r="G397" s="4">
        <v>347.96</v>
      </c>
      <c r="H397" s="4">
        <v>143.87</v>
      </c>
      <c r="I397">
        <v>9</v>
      </c>
      <c r="J397">
        <v>403</v>
      </c>
      <c r="K397">
        <v>19249</v>
      </c>
      <c r="L397" t="s">
        <v>18</v>
      </c>
      <c r="M397">
        <v>22321</v>
      </c>
      <c r="N397">
        <v>268</v>
      </c>
      <c r="O397" s="4">
        <v>29164.58</v>
      </c>
      <c r="P397" t="s">
        <v>168</v>
      </c>
      <c r="Q397" s="4">
        <f t="shared" si="48"/>
        <v>4.5784210526315787</v>
      </c>
      <c r="R397" s="4">
        <f t="shared" si="49"/>
        <v>38.662222222222219</v>
      </c>
      <c r="S397" s="4">
        <f t="shared" si="50"/>
        <v>0.86342431761786598</v>
      </c>
      <c r="T397" s="4">
        <f t="shared" si="51"/>
        <v>2.5415293221714923</v>
      </c>
      <c r="U397" s="4">
        <f t="shared" si="52"/>
        <v>2.4714970720499183</v>
      </c>
      <c r="V397" s="3">
        <f t="shared" si="53"/>
        <v>0.95424250943932487</v>
      </c>
      <c r="W397" s="3">
        <f t="shared" si="53"/>
        <v>2.6053050461411096</v>
      </c>
      <c r="X397" s="3">
        <f t="shared" si="54"/>
        <v>0.66071572989070115</v>
      </c>
      <c r="Y397" s="3">
        <f t="shared" si="54"/>
        <v>1.5872868127321675</v>
      </c>
      <c r="Z397" s="3">
        <f t="shared" si="54"/>
        <v>-6.3775723969616935E-2</v>
      </c>
      <c r="AA397" s="2">
        <f t="shared" si="55"/>
        <v>39142</v>
      </c>
    </row>
    <row r="398" spans="1:27" x14ac:dyDescent="0.2">
      <c r="A398">
        <v>581</v>
      </c>
      <c r="B398" t="s">
        <v>15</v>
      </c>
      <c r="C398">
        <v>2007</v>
      </c>
      <c r="D398">
        <v>4</v>
      </c>
      <c r="E398">
        <v>104</v>
      </c>
      <c r="F398" s="4">
        <v>434.72</v>
      </c>
      <c r="G398" s="4">
        <v>510.85</v>
      </c>
      <c r="H398" s="4">
        <v>172.59</v>
      </c>
      <c r="I398">
        <v>9</v>
      </c>
      <c r="J398">
        <v>403</v>
      </c>
      <c r="K398">
        <v>19249</v>
      </c>
      <c r="L398" t="s">
        <v>18</v>
      </c>
      <c r="M398">
        <v>22321</v>
      </c>
      <c r="N398">
        <v>268</v>
      </c>
      <c r="O398" s="4">
        <v>29164.58</v>
      </c>
      <c r="P398" t="s">
        <v>168</v>
      </c>
      <c r="Q398" s="4">
        <f t="shared" si="48"/>
        <v>4.9120192307692312</v>
      </c>
      <c r="R398" s="4">
        <f t="shared" si="49"/>
        <v>56.761111111111113</v>
      </c>
      <c r="S398" s="4">
        <f t="shared" si="50"/>
        <v>1.2676178660049628</v>
      </c>
      <c r="T398" s="4">
        <f t="shared" si="51"/>
        <v>2.7082933977170325</v>
      </c>
      <c r="U398" s="4">
        <f t="shared" si="52"/>
        <v>2.6382096210738157</v>
      </c>
      <c r="V398" s="3">
        <f t="shared" si="53"/>
        <v>0.95424250943932487</v>
      </c>
      <c r="W398" s="3">
        <f t="shared" si="53"/>
        <v>2.6053050461411096</v>
      </c>
      <c r="X398" s="3">
        <f t="shared" si="54"/>
        <v>0.69126005841825189</v>
      </c>
      <c r="Y398" s="3">
        <f t="shared" si="54"/>
        <v>1.7540508882777075</v>
      </c>
      <c r="Z398" s="3">
        <f t="shared" si="54"/>
        <v>0.10298835157592283</v>
      </c>
      <c r="AA398" s="2">
        <f t="shared" si="55"/>
        <v>39173</v>
      </c>
    </row>
    <row r="399" spans="1:27" x14ac:dyDescent="0.2">
      <c r="A399">
        <v>581</v>
      </c>
      <c r="B399" t="s">
        <v>15</v>
      </c>
      <c r="C399">
        <v>2007</v>
      </c>
      <c r="D399">
        <v>5</v>
      </c>
      <c r="E399">
        <v>167</v>
      </c>
      <c r="F399" s="4">
        <v>772.52</v>
      </c>
      <c r="G399" s="4">
        <v>907.77</v>
      </c>
      <c r="H399" s="4">
        <v>357</v>
      </c>
      <c r="I399">
        <v>9</v>
      </c>
      <c r="J399">
        <v>403</v>
      </c>
      <c r="K399">
        <v>19249</v>
      </c>
      <c r="L399" t="s">
        <v>18</v>
      </c>
      <c r="M399">
        <v>22321</v>
      </c>
      <c r="N399">
        <v>268</v>
      </c>
      <c r="O399" s="4">
        <v>29164.58</v>
      </c>
      <c r="P399" t="s">
        <v>168</v>
      </c>
      <c r="Q399" s="4">
        <f t="shared" si="48"/>
        <v>5.435748502994012</v>
      </c>
      <c r="R399" s="4">
        <f t="shared" si="49"/>
        <v>100.86333333333333</v>
      </c>
      <c r="S399" s="4">
        <f t="shared" si="50"/>
        <v>2.2525310173697268</v>
      </c>
      <c r="T399" s="4">
        <f t="shared" si="51"/>
        <v>2.957975826071797</v>
      </c>
      <c r="U399" s="4">
        <f t="shared" si="52"/>
        <v>2.8879097318214049</v>
      </c>
      <c r="V399" s="3">
        <f t="shared" si="53"/>
        <v>0.95424250943932487</v>
      </c>
      <c r="W399" s="3">
        <f t="shared" si="53"/>
        <v>2.6053050461411096</v>
      </c>
      <c r="X399" s="3">
        <f t="shared" si="54"/>
        <v>0.73525935492421368</v>
      </c>
      <c r="Y399" s="3">
        <f t="shared" si="54"/>
        <v>2.0037333166324722</v>
      </c>
      <c r="Z399" s="3">
        <f t="shared" si="54"/>
        <v>0.35267077993068746</v>
      </c>
      <c r="AA399" s="2">
        <f t="shared" si="55"/>
        <v>39203</v>
      </c>
    </row>
    <row r="400" spans="1:27" x14ac:dyDescent="0.2">
      <c r="A400">
        <v>581</v>
      </c>
      <c r="B400" t="s">
        <v>15</v>
      </c>
      <c r="C400">
        <v>2007</v>
      </c>
      <c r="D400">
        <v>6</v>
      </c>
      <c r="E400">
        <v>240</v>
      </c>
      <c r="F400" s="4">
        <v>1028.29</v>
      </c>
      <c r="G400" s="4">
        <v>1208.29</v>
      </c>
      <c r="H400" s="4">
        <v>434.31</v>
      </c>
      <c r="I400">
        <v>9</v>
      </c>
      <c r="J400">
        <v>403</v>
      </c>
      <c r="K400">
        <v>19249</v>
      </c>
      <c r="L400" t="s">
        <v>18</v>
      </c>
      <c r="M400">
        <v>22321</v>
      </c>
      <c r="N400">
        <v>268</v>
      </c>
      <c r="O400" s="4">
        <v>29164.58</v>
      </c>
      <c r="P400" t="s">
        <v>168</v>
      </c>
      <c r="Q400" s="4">
        <f t="shared" si="48"/>
        <v>5.0345416666666667</v>
      </c>
      <c r="R400" s="4">
        <f t="shared" si="49"/>
        <v>134.25444444444443</v>
      </c>
      <c r="S400" s="4">
        <f t="shared" si="50"/>
        <v>2.9982382133995036</v>
      </c>
      <c r="T400" s="4">
        <f t="shared" si="51"/>
        <v>3.0821711812094117</v>
      </c>
      <c r="U400" s="4">
        <f t="shared" si="52"/>
        <v>3.0121156123620003</v>
      </c>
      <c r="V400" s="3">
        <f t="shared" si="53"/>
        <v>0.95424250943932487</v>
      </c>
      <c r="W400" s="3">
        <f t="shared" si="53"/>
        <v>2.6053050461411096</v>
      </c>
      <c r="X400" s="3">
        <f t="shared" si="54"/>
        <v>0.70195993949780555</v>
      </c>
      <c r="Y400" s="3">
        <f t="shared" si="54"/>
        <v>2.1279286717700865</v>
      </c>
      <c r="Z400" s="3">
        <f t="shared" si="54"/>
        <v>0.47686613506830211</v>
      </c>
      <c r="AA400" s="2">
        <f t="shared" si="55"/>
        <v>39234</v>
      </c>
    </row>
    <row r="401" spans="1:27" x14ac:dyDescent="0.2">
      <c r="A401">
        <v>581</v>
      </c>
      <c r="B401" t="s">
        <v>15</v>
      </c>
      <c r="C401">
        <v>2007</v>
      </c>
      <c r="D401">
        <v>7</v>
      </c>
      <c r="E401">
        <v>152</v>
      </c>
      <c r="F401" s="4">
        <v>626.85</v>
      </c>
      <c r="G401" s="4">
        <v>736.5</v>
      </c>
      <c r="H401" s="4">
        <v>292.57</v>
      </c>
      <c r="I401">
        <v>9</v>
      </c>
      <c r="J401">
        <v>403</v>
      </c>
      <c r="K401">
        <v>19249</v>
      </c>
      <c r="L401" t="s">
        <v>18</v>
      </c>
      <c r="M401">
        <v>22321</v>
      </c>
      <c r="N401">
        <v>268</v>
      </c>
      <c r="O401" s="4">
        <v>29164.58</v>
      </c>
      <c r="P401" t="s">
        <v>168</v>
      </c>
      <c r="Q401" s="4">
        <f t="shared" si="48"/>
        <v>4.8453947368421053</v>
      </c>
      <c r="R401" s="4">
        <f t="shared" si="49"/>
        <v>81.833333333333329</v>
      </c>
      <c r="S401" s="4">
        <f t="shared" si="50"/>
        <v>1.8275434243176178</v>
      </c>
      <c r="T401" s="4">
        <f t="shared" si="51"/>
        <v>2.8671727511786496</v>
      </c>
      <c r="U401" s="4">
        <f t="shared" si="52"/>
        <v>2.7971636301993072</v>
      </c>
      <c r="V401" s="3">
        <f t="shared" si="53"/>
        <v>0.95424250943932487</v>
      </c>
      <c r="W401" s="3">
        <f t="shared" si="53"/>
        <v>2.6053050461411096</v>
      </c>
      <c r="X401" s="3">
        <f t="shared" si="54"/>
        <v>0.68532916323387716</v>
      </c>
      <c r="Y401" s="3">
        <f t="shared" si="54"/>
        <v>1.9129302417393248</v>
      </c>
      <c r="Z401" s="3">
        <f t="shared" si="54"/>
        <v>0.26186770503754025</v>
      </c>
      <c r="AA401" s="2">
        <f t="shared" si="55"/>
        <v>39264</v>
      </c>
    </row>
    <row r="402" spans="1:27" x14ac:dyDescent="0.2">
      <c r="A402">
        <v>581</v>
      </c>
      <c r="B402" t="s">
        <v>15</v>
      </c>
      <c r="C402">
        <v>2007</v>
      </c>
      <c r="D402">
        <v>8</v>
      </c>
      <c r="E402">
        <v>140</v>
      </c>
      <c r="F402" s="4">
        <v>590.38</v>
      </c>
      <c r="G402" s="4">
        <v>693.79</v>
      </c>
      <c r="H402" s="4">
        <v>234.99</v>
      </c>
      <c r="I402">
        <v>9</v>
      </c>
      <c r="J402">
        <v>403</v>
      </c>
      <c r="K402">
        <v>19249</v>
      </c>
      <c r="L402" t="s">
        <v>18</v>
      </c>
      <c r="M402">
        <v>22321</v>
      </c>
      <c r="N402">
        <v>268</v>
      </c>
      <c r="O402" s="4">
        <v>29164.58</v>
      </c>
      <c r="P402" t="s">
        <v>168</v>
      </c>
      <c r="Q402" s="4">
        <f t="shared" si="48"/>
        <v>4.9556428571428572</v>
      </c>
      <c r="R402" s="4">
        <f t="shared" si="49"/>
        <v>77.087777777777774</v>
      </c>
      <c r="S402" s="4">
        <f t="shared" si="50"/>
        <v>1.7215632754342431</v>
      </c>
      <c r="T402" s="4">
        <f t="shared" si="51"/>
        <v>2.8412280358114352</v>
      </c>
      <c r="U402" s="4">
        <f t="shared" si="52"/>
        <v>2.7711316366931014</v>
      </c>
      <c r="V402" s="3">
        <f t="shared" si="53"/>
        <v>0.95424250943932487</v>
      </c>
      <c r="W402" s="3">
        <f t="shared" si="53"/>
        <v>2.6053050461411096</v>
      </c>
      <c r="X402" s="3">
        <f t="shared" si="54"/>
        <v>0.69510000013319706</v>
      </c>
      <c r="Y402" s="3">
        <f t="shared" si="54"/>
        <v>1.8869855263721103</v>
      </c>
      <c r="Z402" s="3">
        <f t="shared" si="54"/>
        <v>0.23592298967032566</v>
      </c>
      <c r="AA402" s="2">
        <f t="shared" si="55"/>
        <v>39295</v>
      </c>
    </row>
    <row r="403" spans="1:27" x14ac:dyDescent="0.2">
      <c r="A403">
        <v>581</v>
      </c>
      <c r="B403" t="s">
        <v>15</v>
      </c>
      <c r="C403">
        <v>2007</v>
      </c>
      <c r="D403">
        <v>9</v>
      </c>
      <c r="E403">
        <v>268</v>
      </c>
      <c r="F403" s="4">
        <v>1173.52</v>
      </c>
      <c r="G403" s="4">
        <v>1379.04</v>
      </c>
      <c r="H403" s="4">
        <v>508.43</v>
      </c>
      <c r="I403">
        <v>9</v>
      </c>
      <c r="J403">
        <v>403</v>
      </c>
      <c r="K403">
        <v>19249</v>
      </c>
      <c r="L403" t="s">
        <v>18</v>
      </c>
      <c r="M403">
        <v>22321</v>
      </c>
      <c r="N403">
        <v>268</v>
      </c>
      <c r="O403" s="4">
        <v>29164.58</v>
      </c>
      <c r="P403" t="s">
        <v>168</v>
      </c>
      <c r="Q403" s="4">
        <f t="shared" si="48"/>
        <v>5.1456716417910444</v>
      </c>
      <c r="R403" s="4">
        <f t="shared" si="49"/>
        <v>153.22666666666666</v>
      </c>
      <c r="S403" s="4">
        <f t="shared" si="50"/>
        <v>3.4219354838709677</v>
      </c>
      <c r="T403" s="4">
        <f t="shared" si="51"/>
        <v>3.1395768633675347</v>
      </c>
      <c r="U403" s="4">
        <f t="shared" si="52"/>
        <v>3.0694904955670119</v>
      </c>
      <c r="V403" s="3">
        <f t="shared" si="53"/>
        <v>0.95424250943932487</v>
      </c>
      <c r="W403" s="3">
        <f t="shared" si="53"/>
        <v>2.6053050461411096</v>
      </c>
      <c r="X403" s="3">
        <f t="shared" si="54"/>
        <v>0.71144206933874587</v>
      </c>
      <c r="Y403" s="3">
        <f t="shared" si="54"/>
        <v>2.18533435392821</v>
      </c>
      <c r="Z403" s="3">
        <f t="shared" si="54"/>
        <v>0.53427181722642525</v>
      </c>
      <c r="AA403" s="2">
        <f t="shared" si="55"/>
        <v>39326</v>
      </c>
    </row>
    <row r="404" spans="1:27" x14ac:dyDescent="0.2">
      <c r="A404">
        <v>581</v>
      </c>
      <c r="B404" t="s">
        <v>15</v>
      </c>
      <c r="C404">
        <v>2007</v>
      </c>
      <c r="D404">
        <v>10</v>
      </c>
      <c r="E404">
        <v>600</v>
      </c>
      <c r="F404" s="4">
        <v>2376.5700000000002</v>
      </c>
      <c r="G404" s="4">
        <v>2792.65</v>
      </c>
      <c r="H404" s="4">
        <v>798.87</v>
      </c>
      <c r="I404">
        <v>9</v>
      </c>
      <c r="J404">
        <v>403</v>
      </c>
      <c r="K404">
        <v>19249</v>
      </c>
      <c r="L404" t="s">
        <v>18</v>
      </c>
      <c r="M404">
        <v>22321</v>
      </c>
      <c r="N404">
        <v>268</v>
      </c>
      <c r="O404" s="4">
        <v>29164.58</v>
      </c>
      <c r="P404" t="s">
        <v>168</v>
      </c>
      <c r="Q404" s="4">
        <f t="shared" si="48"/>
        <v>4.6544166666666671</v>
      </c>
      <c r="R404" s="4">
        <f t="shared" si="49"/>
        <v>310.29444444444448</v>
      </c>
      <c r="S404" s="4">
        <f t="shared" si="50"/>
        <v>6.929652605459057</v>
      </c>
      <c r="T404" s="4">
        <f t="shared" si="51"/>
        <v>3.4460165094233597</v>
      </c>
      <c r="U404" s="4">
        <f t="shared" si="52"/>
        <v>3.3759506106215267</v>
      </c>
      <c r="V404" s="3">
        <f t="shared" si="53"/>
        <v>0.95424250943932487</v>
      </c>
      <c r="W404" s="3">
        <f t="shared" si="53"/>
        <v>2.6053050461411096</v>
      </c>
      <c r="X404" s="3">
        <f t="shared" si="54"/>
        <v>0.66786525903971605</v>
      </c>
      <c r="Y404" s="3">
        <f t="shared" si="54"/>
        <v>2.4917739999840349</v>
      </c>
      <c r="Z404" s="3">
        <f t="shared" si="54"/>
        <v>0.84071146328225022</v>
      </c>
      <c r="AA404" s="2">
        <f t="shared" si="55"/>
        <v>39356</v>
      </c>
    </row>
    <row r="405" spans="1:27" x14ac:dyDescent="0.2">
      <c r="A405">
        <v>581</v>
      </c>
      <c r="B405" t="s">
        <v>15</v>
      </c>
      <c r="C405">
        <v>2007</v>
      </c>
      <c r="D405">
        <v>11</v>
      </c>
      <c r="E405">
        <v>317</v>
      </c>
      <c r="F405" s="4">
        <v>1165.83</v>
      </c>
      <c r="G405" s="4">
        <v>1369.94</v>
      </c>
      <c r="H405" s="4">
        <v>444.91</v>
      </c>
      <c r="I405">
        <v>9</v>
      </c>
      <c r="J405">
        <v>403</v>
      </c>
      <c r="K405">
        <v>19249</v>
      </c>
      <c r="L405" t="s">
        <v>18</v>
      </c>
      <c r="M405">
        <v>22321</v>
      </c>
      <c r="N405">
        <v>268</v>
      </c>
      <c r="O405" s="4">
        <v>29164.58</v>
      </c>
      <c r="P405" t="s">
        <v>168</v>
      </c>
      <c r="Q405" s="4">
        <f t="shared" si="48"/>
        <v>4.3215772870662459</v>
      </c>
      <c r="R405" s="4">
        <f t="shared" si="49"/>
        <v>152.21555555555557</v>
      </c>
      <c r="S405" s="4">
        <f t="shared" si="50"/>
        <v>3.3993548387096775</v>
      </c>
      <c r="T405" s="4">
        <f t="shared" si="51"/>
        <v>3.1367015465436063</v>
      </c>
      <c r="U405" s="4">
        <f t="shared" si="52"/>
        <v>3.0666352267141019</v>
      </c>
      <c r="V405" s="3">
        <f t="shared" si="53"/>
        <v>0.95424250943932487</v>
      </c>
      <c r="W405" s="3">
        <f t="shared" si="53"/>
        <v>2.6053050461411096</v>
      </c>
      <c r="X405" s="3">
        <f t="shared" si="54"/>
        <v>0.63564228432585468</v>
      </c>
      <c r="Y405" s="3">
        <f t="shared" si="54"/>
        <v>2.1824590371042816</v>
      </c>
      <c r="Z405" s="3">
        <f t="shared" si="54"/>
        <v>0.53139650040249675</v>
      </c>
      <c r="AA405" s="2">
        <f t="shared" si="55"/>
        <v>39387</v>
      </c>
    </row>
    <row r="406" spans="1:27" x14ac:dyDescent="0.2">
      <c r="A406">
        <v>581</v>
      </c>
      <c r="B406" t="s">
        <v>15</v>
      </c>
      <c r="C406">
        <v>2007</v>
      </c>
      <c r="D406">
        <v>12</v>
      </c>
      <c r="E406">
        <v>160</v>
      </c>
      <c r="F406" s="4">
        <v>630.13</v>
      </c>
      <c r="G406" s="4">
        <v>740.44</v>
      </c>
      <c r="H406" s="4">
        <v>226.84</v>
      </c>
      <c r="I406">
        <v>9</v>
      </c>
      <c r="J406">
        <v>403</v>
      </c>
      <c r="K406">
        <v>19249</v>
      </c>
      <c r="L406" t="s">
        <v>18</v>
      </c>
      <c r="M406">
        <v>22321</v>
      </c>
      <c r="N406">
        <v>268</v>
      </c>
      <c r="O406" s="4">
        <v>29164.58</v>
      </c>
      <c r="P406" t="s">
        <v>168</v>
      </c>
      <c r="Q406" s="4">
        <f t="shared" si="48"/>
        <v>4.6277500000000007</v>
      </c>
      <c r="R406" s="4">
        <f t="shared" si="49"/>
        <v>82.271111111111111</v>
      </c>
      <c r="S406" s="4">
        <f t="shared" si="50"/>
        <v>1.8373200992555834</v>
      </c>
      <c r="T406" s="4">
        <f t="shared" si="51"/>
        <v>2.8694898721419673</v>
      </c>
      <c r="U406" s="4">
        <f t="shared" si="52"/>
        <v>2.7994301565303874</v>
      </c>
      <c r="V406" s="3">
        <f t="shared" si="53"/>
        <v>0.95424250943932487</v>
      </c>
      <c r="W406" s="3">
        <f t="shared" si="53"/>
        <v>2.6053050461411096</v>
      </c>
      <c r="X406" s="3">
        <f t="shared" si="54"/>
        <v>0.6653698894860427</v>
      </c>
      <c r="Y406" s="3">
        <f t="shared" si="54"/>
        <v>1.9152473627026425</v>
      </c>
      <c r="Z406" s="3">
        <f t="shared" si="54"/>
        <v>0.26418482600085808</v>
      </c>
      <c r="AA406" s="2">
        <f t="shared" si="55"/>
        <v>39417</v>
      </c>
    </row>
    <row r="407" spans="1:27" x14ac:dyDescent="0.2">
      <c r="A407">
        <v>617</v>
      </c>
      <c r="B407" t="s">
        <v>15</v>
      </c>
      <c r="C407">
        <v>2007</v>
      </c>
      <c r="D407">
        <v>1</v>
      </c>
      <c r="E407">
        <v>42</v>
      </c>
      <c r="F407" s="4">
        <v>178.19</v>
      </c>
      <c r="G407" s="4">
        <v>209.38</v>
      </c>
      <c r="H407" s="4">
        <v>87.24</v>
      </c>
      <c r="I407">
        <v>4</v>
      </c>
      <c r="J407">
        <v>461</v>
      </c>
      <c r="K407">
        <v>15269</v>
      </c>
      <c r="L407" t="s">
        <v>18</v>
      </c>
      <c r="M407">
        <v>44170</v>
      </c>
      <c r="N407">
        <v>252</v>
      </c>
      <c r="O407" s="4">
        <v>21944.959999999999</v>
      </c>
      <c r="P407" t="s">
        <v>168</v>
      </c>
      <c r="Q407" s="4">
        <f t="shared" si="48"/>
        <v>4.9852380952380955</v>
      </c>
      <c r="R407" s="4">
        <f t="shared" si="49"/>
        <v>52.344999999999999</v>
      </c>
      <c r="S407" s="4">
        <f t="shared" si="50"/>
        <v>0.4541865509761388</v>
      </c>
      <c r="T407" s="4">
        <f t="shared" si="51"/>
        <v>2.3209351954685951</v>
      </c>
      <c r="U407" s="4">
        <f t="shared" si="52"/>
        <v>2.2508833278339675</v>
      </c>
      <c r="V407" s="3">
        <f t="shared" si="53"/>
        <v>0.6020599913279624</v>
      </c>
      <c r="W407" s="3">
        <f t="shared" si="53"/>
        <v>2.663700925389648</v>
      </c>
      <c r="X407" s="3">
        <f t="shared" si="54"/>
        <v>0.69768590507069472</v>
      </c>
      <c r="Y407" s="3">
        <f t="shared" si="54"/>
        <v>1.7188752041406328</v>
      </c>
      <c r="Z407" s="3">
        <f t="shared" si="54"/>
        <v>-0.34276572992105298</v>
      </c>
      <c r="AA407" s="2">
        <f t="shared" si="55"/>
        <v>39083</v>
      </c>
    </row>
    <row r="408" spans="1:27" x14ac:dyDescent="0.2">
      <c r="A408">
        <v>617</v>
      </c>
      <c r="B408" t="s">
        <v>15</v>
      </c>
      <c r="C408">
        <v>2007</v>
      </c>
      <c r="D408">
        <v>2</v>
      </c>
      <c r="E408">
        <v>47</v>
      </c>
      <c r="F408" s="4">
        <v>206.34</v>
      </c>
      <c r="G408" s="4">
        <v>242.48</v>
      </c>
      <c r="H408" s="4">
        <v>69.83</v>
      </c>
      <c r="I408">
        <v>4</v>
      </c>
      <c r="J408">
        <v>461</v>
      </c>
      <c r="K408">
        <v>15269</v>
      </c>
      <c r="L408" t="s">
        <v>18</v>
      </c>
      <c r="M408">
        <v>44170</v>
      </c>
      <c r="N408">
        <v>252</v>
      </c>
      <c r="O408" s="4">
        <v>21944.959999999999</v>
      </c>
      <c r="P408" t="s">
        <v>168</v>
      </c>
      <c r="Q408" s="4">
        <f t="shared" si="48"/>
        <v>5.1591489361702125</v>
      </c>
      <c r="R408" s="4">
        <f t="shared" si="49"/>
        <v>60.62</v>
      </c>
      <c r="S408" s="4">
        <f t="shared" si="50"/>
        <v>0.52598698481561823</v>
      </c>
      <c r="T408" s="4">
        <f t="shared" si="51"/>
        <v>2.3846759233595658</v>
      </c>
      <c r="U408" s="4">
        <f t="shared" si="52"/>
        <v>2.3145834262056573</v>
      </c>
      <c r="V408" s="3">
        <f t="shared" si="53"/>
        <v>0.6020599913279624</v>
      </c>
      <c r="W408" s="3">
        <f t="shared" si="53"/>
        <v>2.663700925389648</v>
      </c>
      <c r="X408" s="3">
        <f t="shared" si="54"/>
        <v>0.71257806542384838</v>
      </c>
      <c r="Y408" s="3">
        <f t="shared" si="54"/>
        <v>1.7826159320316035</v>
      </c>
      <c r="Z408" s="3">
        <f t="shared" si="54"/>
        <v>-0.27902500203008229</v>
      </c>
      <c r="AA408" s="2">
        <f t="shared" si="55"/>
        <v>39114</v>
      </c>
    </row>
    <row r="409" spans="1:27" x14ac:dyDescent="0.2">
      <c r="A409">
        <v>617</v>
      </c>
      <c r="B409" t="s">
        <v>15</v>
      </c>
      <c r="C409">
        <v>2007</v>
      </c>
      <c r="D409">
        <v>3</v>
      </c>
      <c r="E409">
        <v>50</v>
      </c>
      <c r="F409" s="4">
        <v>177.22</v>
      </c>
      <c r="G409" s="4">
        <v>208.23</v>
      </c>
      <c r="H409" s="4">
        <v>77.69</v>
      </c>
      <c r="I409">
        <v>4</v>
      </c>
      <c r="J409">
        <v>461</v>
      </c>
      <c r="K409">
        <v>15269</v>
      </c>
      <c r="L409" t="s">
        <v>18</v>
      </c>
      <c r="M409">
        <v>44170</v>
      </c>
      <c r="N409">
        <v>252</v>
      </c>
      <c r="O409" s="4">
        <v>21944.959999999999</v>
      </c>
      <c r="P409" t="s">
        <v>168</v>
      </c>
      <c r="Q409" s="4">
        <f t="shared" si="48"/>
        <v>4.1646000000000001</v>
      </c>
      <c r="R409" s="4">
        <f t="shared" si="49"/>
        <v>52.057499999999997</v>
      </c>
      <c r="S409" s="4">
        <f t="shared" si="50"/>
        <v>0.45169197396963123</v>
      </c>
      <c r="T409" s="4">
        <f t="shared" si="51"/>
        <v>2.3185432991220218</v>
      </c>
      <c r="U409" s="4">
        <f t="shared" si="52"/>
        <v>2.2485127322208998</v>
      </c>
      <c r="V409" s="3">
        <f t="shared" si="53"/>
        <v>0.6020599913279624</v>
      </c>
      <c r="W409" s="3">
        <f t="shared" si="53"/>
        <v>2.663700925389648</v>
      </c>
      <c r="X409" s="3">
        <f t="shared" si="54"/>
        <v>0.61957329478600298</v>
      </c>
      <c r="Y409" s="3">
        <f t="shared" si="54"/>
        <v>1.7164833077940593</v>
      </c>
      <c r="Z409" s="3">
        <f t="shared" si="54"/>
        <v>-0.34515762626762636</v>
      </c>
      <c r="AA409" s="2">
        <f t="shared" si="55"/>
        <v>39142</v>
      </c>
    </row>
    <row r="410" spans="1:27" x14ac:dyDescent="0.2">
      <c r="A410">
        <v>617</v>
      </c>
      <c r="B410" t="s">
        <v>15</v>
      </c>
      <c r="C410">
        <v>2007</v>
      </c>
      <c r="D410">
        <v>4</v>
      </c>
      <c r="E410">
        <v>109</v>
      </c>
      <c r="F410" s="4">
        <v>489.83</v>
      </c>
      <c r="G410" s="4">
        <v>575.51</v>
      </c>
      <c r="H410" s="4">
        <v>240.38</v>
      </c>
      <c r="I410">
        <v>4</v>
      </c>
      <c r="J410">
        <v>461</v>
      </c>
      <c r="K410">
        <v>15269</v>
      </c>
      <c r="L410" t="s">
        <v>18</v>
      </c>
      <c r="M410">
        <v>44170</v>
      </c>
      <c r="N410">
        <v>252</v>
      </c>
      <c r="O410" s="4">
        <v>21944.959999999999</v>
      </c>
      <c r="P410" t="s">
        <v>168</v>
      </c>
      <c r="Q410" s="4">
        <f t="shared" si="48"/>
        <v>5.2799082568807343</v>
      </c>
      <c r="R410" s="4">
        <f t="shared" si="49"/>
        <v>143.8775</v>
      </c>
      <c r="S410" s="4">
        <f t="shared" si="50"/>
        <v>1.2483947939262472</v>
      </c>
      <c r="T410" s="4">
        <f t="shared" si="51"/>
        <v>2.7600528742856847</v>
      </c>
      <c r="U410" s="4">
        <f t="shared" si="52"/>
        <v>2.690045380289448</v>
      </c>
      <c r="V410" s="3">
        <f t="shared" si="53"/>
        <v>0.6020599913279624</v>
      </c>
      <c r="W410" s="3">
        <f t="shared" si="53"/>
        <v>2.663700925389648</v>
      </c>
      <c r="X410" s="3">
        <f t="shared" si="54"/>
        <v>0.72262637634506111</v>
      </c>
      <c r="Y410" s="3">
        <f t="shared" si="54"/>
        <v>2.1579928829577222</v>
      </c>
      <c r="Z410" s="3">
        <f t="shared" si="54"/>
        <v>9.6351948896036529E-2</v>
      </c>
      <c r="AA410" s="2">
        <f t="shared" si="55"/>
        <v>39173</v>
      </c>
    </row>
    <row r="411" spans="1:27" x14ac:dyDescent="0.2">
      <c r="A411">
        <v>617</v>
      </c>
      <c r="B411" t="s">
        <v>15</v>
      </c>
      <c r="C411">
        <v>2007</v>
      </c>
      <c r="D411">
        <v>5</v>
      </c>
      <c r="E411">
        <v>104</v>
      </c>
      <c r="F411" s="4">
        <v>387.38</v>
      </c>
      <c r="G411" s="4">
        <v>455.17</v>
      </c>
      <c r="H411" s="4">
        <v>143.87</v>
      </c>
      <c r="I411">
        <v>4</v>
      </c>
      <c r="J411">
        <v>461</v>
      </c>
      <c r="K411">
        <v>15269</v>
      </c>
      <c r="L411" t="s">
        <v>18</v>
      </c>
      <c r="M411">
        <v>44170</v>
      </c>
      <c r="N411">
        <v>252</v>
      </c>
      <c r="O411" s="4">
        <v>21944.959999999999</v>
      </c>
      <c r="P411" t="s">
        <v>168</v>
      </c>
      <c r="Q411" s="4">
        <f t="shared" si="48"/>
        <v>4.3766346153846154</v>
      </c>
      <c r="R411" s="4">
        <f t="shared" si="49"/>
        <v>113.7925</v>
      </c>
      <c r="S411" s="4">
        <f t="shared" si="50"/>
        <v>0.98735357917570499</v>
      </c>
      <c r="T411" s="4">
        <f t="shared" si="51"/>
        <v>2.6581736302239891</v>
      </c>
      <c r="U411" s="4">
        <f t="shared" si="52"/>
        <v>2.5881371948191898</v>
      </c>
      <c r="V411" s="3">
        <f t="shared" si="53"/>
        <v>0.6020599913279624</v>
      </c>
      <c r="W411" s="3">
        <f t="shared" si="53"/>
        <v>2.663700925389648</v>
      </c>
      <c r="X411" s="3">
        <f t="shared" si="54"/>
        <v>0.64114029092520874</v>
      </c>
      <c r="Y411" s="3">
        <f t="shared" si="54"/>
        <v>2.0561136388960266</v>
      </c>
      <c r="Z411" s="3">
        <f t="shared" si="54"/>
        <v>-5.5272951656590011E-3</v>
      </c>
      <c r="AA411" s="2">
        <f t="shared" si="55"/>
        <v>39203</v>
      </c>
    </row>
    <row r="412" spans="1:27" x14ac:dyDescent="0.2">
      <c r="A412">
        <v>617</v>
      </c>
      <c r="B412" t="s">
        <v>15</v>
      </c>
      <c r="C412">
        <v>2007</v>
      </c>
      <c r="D412">
        <v>6</v>
      </c>
      <c r="E412">
        <v>203</v>
      </c>
      <c r="F412" s="4">
        <v>767.07</v>
      </c>
      <c r="G412" s="4">
        <v>901.36</v>
      </c>
      <c r="H412" s="4">
        <v>292.7</v>
      </c>
      <c r="I412">
        <v>4</v>
      </c>
      <c r="J412">
        <v>461</v>
      </c>
      <c r="K412">
        <v>15269</v>
      </c>
      <c r="L412" t="s">
        <v>18</v>
      </c>
      <c r="M412">
        <v>44170</v>
      </c>
      <c r="N412">
        <v>252</v>
      </c>
      <c r="O412" s="4">
        <v>21944.959999999999</v>
      </c>
      <c r="P412" t="s">
        <v>168</v>
      </c>
      <c r="Q412" s="4">
        <f t="shared" si="48"/>
        <v>4.4401970443349752</v>
      </c>
      <c r="R412" s="4">
        <f t="shared" si="49"/>
        <v>225.34</v>
      </c>
      <c r="S412" s="4">
        <f t="shared" si="50"/>
        <v>1.9552277657266812</v>
      </c>
      <c r="T412" s="4">
        <f t="shared" si="51"/>
        <v>2.9548982813090352</v>
      </c>
      <c r="U412" s="4">
        <f t="shared" si="52"/>
        <v>2.884834997881923</v>
      </c>
      <c r="V412" s="3">
        <f t="shared" si="53"/>
        <v>0.6020599913279624</v>
      </c>
      <c r="W412" s="3">
        <f t="shared" si="53"/>
        <v>2.663700925389648</v>
      </c>
      <c r="X412" s="3">
        <f t="shared" si="54"/>
        <v>0.6474022433958222</v>
      </c>
      <c r="Y412" s="3">
        <f t="shared" si="54"/>
        <v>2.3528382899810727</v>
      </c>
      <c r="Z412" s="3">
        <f t="shared" si="54"/>
        <v>0.291197355919387</v>
      </c>
      <c r="AA412" s="2">
        <f t="shared" si="55"/>
        <v>39234</v>
      </c>
    </row>
    <row r="413" spans="1:27" x14ac:dyDescent="0.2">
      <c r="A413">
        <v>617</v>
      </c>
      <c r="B413" t="s">
        <v>15</v>
      </c>
      <c r="C413">
        <v>2007</v>
      </c>
      <c r="D413">
        <v>7</v>
      </c>
      <c r="E413">
        <v>111</v>
      </c>
      <c r="F413" s="4">
        <v>456.76</v>
      </c>
      <c r="G413" s="4">
        <v>536.69000000000005</v>
      </c>
      <c r="H413" s="4">
        <v>265.89999999999998</v>
      </c>
      <c r="I413">
        <v>4</v>
      </c>
      <c r="J413">
        <v>461</v>
      </c>
      <c r="K413">
        <v>15269</v>
      </c>
      <c r="L413" t="s">
        <v>18</v>
      </c>
      <c r="M413">
        <v>44170</v>
      </c>
      <c r="N413">
        <v>252</v>
      </c>
      <c r="O413" s="4">
        <v>21944.959999999999</v>
      </c>
      <c r="P413" t="s">
        <v>168</v>
      </c>
      <c r="Q413" s="4">
        <f t="shared" si="48"/>
        <v>4.835045045045046</v>
      </c>
      <c r="R413" s="4">
        <f t="shared" si="49"/>
        <v>134.17250000000001</v>
      </c>
      <c r="S413" s="4">
        <f t="shared" si="50"/>
        <v>1.1641865509761389</v>
      </c>
      <c r="T413" s="4">
        <f t="shared" si="51"/>
        <v>2.7297235032704914</v>
      </c>
      <c r="U413" s="4">
        <f t="shared" si="52"/>
        <v>2.659688064283531</v>
      </c>
      <c r="V413" s="3">
        <f t="shared" si="53"/>
        <v>0.6020599913279624</v>
      </c>
      <c r="W413" s="3">
        <f t="shared" si="53"/>
        <v>2.663700925389648</v>
      </c>
      <c r="X413" s="3">
        <f t="shared" si="54"/>
        <v>0.68440052448383393</v>
      </c>
      <c r="Y413" s="3">
        <f t="shared" si="54"/>
        <v>2.1276635119425289</v>
      </c>
      <c r="Z413" s="3">
        <f t="shared" si="54"/>
        <v>6.6022577880843161E-2</v>
      </c>
      <c r="AA413" s="2">
        <f t="shared" si="55"/>
        <v>39264</v>
      </c>
    </row>
    <row r="414" spans="1:27" x14ac:dyDescent="0.2">
      <c r="A414">
        <v>617</v>
      </c>
      <c r="B414" t="s">
        <v>15</v>
      </c>
      <c r="C414">
        <v>2007</v>
      </c>
      <c r="D414">
        <v>8</v>
      </c>
      <c r="E414">
        <v>74</v>
      </c>
      <c r="F414" s="4">
        <v>250.54</v>
      </c>
      <c r="G414" s="4">
        <v>294.43</v>
      </c>
      <c r="H414" s="4">
        <v>134.53</v>
      </c>
      <c r="I414">
        <v>4</v>
      </c>
      <c r="J414">
        <v>461</v>
      </c>
      <c r="K414">
        <v>15269</v>
      </c>
      <c r="L414" t="s">
        <v>18</v>
      </c>
      <c r="M414">
        <v>44170</v>
      </c>
      <c r="N414">
        <v>252</v>
      </c>
      <c r="O414" s="4">
        <v>21944.959999999999</v>
      </c>
      <c r="P414" t="s">
        <v>168</v>
      </c>
      <c r="Q414" s="4">
        <f t="shared" si="48"/>
        <v>3.9787837837837841</v>
      </c>
      <c r="R414" s="4">
        <f t="shared" si="49"/>
        <v>73.607500000000002</v>
      </c>
      <c r="S414" s="4">
        <f t="shared" si="50"/>
        <v>0.63867678958785246</v>
      </c>
      <c r="T414" s="4">
        <f t="shared" si="51"/>
        <v>2.4689820589625704</v>
      </c>
      <c r="U414" s="4">
        <f t="shared" si="52"/>
        <v>2.3988770730873177</v>
      </c>
      <c r="V414" s="3">
        <f t="shared" si="53"/>
        <v>0.6020599913279624</v>
      </c>
      <c r="W414" s="3">
        <f t="shared" si="53"/>
        <v>2.663700925389648</v>
      </c>
      <c r="X414" s="3">
        <f t="shared" si="54"/>
        <v>0.59975033923159415</v>
      </c>
      <c r="Y414" s="3">
        <f t="shared" si="54"/>
        <v>1.8669220676346079</v>
      </c>
      <c r="Z414" s="3">
        <f t="shared" si="54"/>
        <v>-0.19471886642707784</v>
      </c>
      <c r="AA414" s="2">
        <f t="shared" si="55"/>
        <v>39295</v>
      </c>
    </row>
    <row r="415" spans="1:27" x14ac:dyDescent="0.2">
      <c r="A415">
        <v>617</v>
      </c>
      <c r="B415" t="s">
        <v>15</v>
      </c>
      <c r="C415">
        <v>2007</v>
      </c>
      <c r="D415">
        <v>9</v>
      </c>
      <c r="E415">
        <v>182</v>
      </c>
      <c r="F415" s="4">
        <v>687.68</v>
      </c>
      <c r="G415" s="4">
        <v>808.05</v>
      </c>
      <c r="H415" s="4">
        <v>235.43</v>
      </c>
      <c r="I415">
        <v>4</v>
      </c>
      <c r="J415">
        <v>461</v>
      </c>
      <c r="K415">
        <v>15269</v>
      </c>
      <c r="L415" t="s">
        <v>18</v>
      </c>
      <c r="M415">
        <v>44170</v>
      </c>
      <c r="N415">
        <v>252</v>
      </c>
      <c r="O415" s="4">
        <v>21944.959999999999</v>
      </c>
      <c r="P415" t="s">
        <v>168</v>
      </c>
      <c r="Q415" s="4">
        <f t="shared" si="48"/>
        <v>4.4398351648351646</v>
      </c>
      <c r="R415" s="4">
        <f t="shared" si="49"/>
        <v>202.01249999999999</v>
      </c>
      <c r="S415" s="4">
        <f t="shared" si="50"/>
        <v>1.7528199566160521</v>
      </c>
      <c r="T415" s="4">
        <f t="shared" si="51"/>
        <v>2.9074382346016363</v>
      </c>
      <c r="U415" s="4">
        <f t="shared" si="52"/>
        <v>2.8373863938113493</v>
      </c>
      <c r="V415" s="3">
        <f t="shared" si="53"/>
        <v>0.6020599913279624</v>
      </c>
      <c r="W415" s="3">
        <f t="shared" si="53"/>
        <v>2.663700925389648</v>
      </c>
      <c r="X415" s="3">
        <f t="shared" si="54"/>
        <v>0.64736684661656141</v>
      </c>
      <c r="Y415" s="3">
        <f t="shared" si="54"/>
        <v>2.3053782432736738</v>
      </c>
      <c r="Z415" s="3">
        <f t="shared" si="54"/>
        <v>0.24373730921198802</v>
      </c>
      <c r="AA415" s="2">
        <f t="shared" si="55"/>
        <v>39326</v>
      </c>
    </row>
    <row r="416" spans="1:27" x14ac:dyDescent="0.2">
      <c r="A416">
        <v>617</v>
      </c>
      <c r="B416" t="s">
        <v>15</v>
      </c>
      <c r="C416">
        <v>2007</v>
      </c>
      <c r="D416">
        <v>10</v>
      </c>
      <c r="E416">
        <v>481</v>
      </c>
      <c r="F416" s="4">
        <v>1738.13</v>
      </c>
      <c r="G416" s="4">
        <v>2042.38</v>
      </c>
      <c r="H416" s="4">
        <v>782.8</v>
      </c>
      <c r="I416">
        <v>4</v>
      </c>
      <c r="J416">
        <v>461</v>
      </c>
      <c r="K416">
        <v>15269</v>
      </c>
      <c r="L416" t="s">
        <v>18</v>
      </c>
      <c r="M416">
        <v>44170</v>
      </c>
      <c r="N416">
        <v>252</v>
      </c>
      <c r="O416" s="4">
        <v>21944.959999999999</v>
      </c>
      <c r="P416" t="s">
        <v>168</v>
      </c>
      <c r="Q416" s="4">
        <f t="shared" si="48"/>
        <v>4.2461122661122666</v>
      </c>
      <c r="R416" s="4">
        <f t="shared" si="49"/>
        <v>510.59500000000003</v>
      </c>
      <c r="S416" s="4">
        <f t="shared" si="50"/>
        <v>4.4303253796095445</v>
      </c>
      <c r="T416" s="4">
        <f t="shared" si="51"/>
        <v>3.3101365489896102</v>
      </c>
      <c r="U416" s="4">
        <f t="shared" si="52"/>
        <v>3.2400822555253357</v>
      </c>
      <c r="V416" s="3">
        <f t="shared" si="53"/>
        <v>0.6020599913279624</v>
      </c>
      <c r="W416" s="3">
        <f t="shared" si="53"/>
        <v>2.663700925389648</v>
      </c>
      <c r="X416" s="3">
        <f t="shared" si="54"/>
        <v>0.6279914726157787</v>
      </c>
      <c r="Y416" s="3">
        <f t="shared" si="54"/>
        <v>2.7080765576616481</v>
      </c>
      <c r="Z416" s="3">
        <f t="shared" si="54"/>
        <v>0.64643562359996221</v>
      </c>
      <c r="AA416" s="2">
        <f t="shared" si="55"/>
        <v>39356</v>
      </c>
    </row>
    <row r="417" spans="1:27" x14ac:dyDescent="0.2">
      <c r="A417">
        <v>617</v>
      </c>
      <c r="B417" t="s">
        <v>15</v>
      </c>
      <c r="C417">
        <v>2007</v>
      </c>
      <c r="D417">
        <v>11</v>
      </c>
      <c r="E417">
        <v>264</v>
      </c>
      <c r="F417" s="4">
        <v>963.43</v>
      </c>
      <c r="G417" s="4">
        <v>1132.08</v>
      </c>
      <c r="H417" s="4">
        <v>340.12</v>
      </c>
      <c r="I417">
        <v>4</v>
      </c>
      <c r="J417">
        <v>461</v>
      </c>
      <c r="K417">
        <v>15269</v>
      </c>
      <c r="L417" t="s">
        <v>18</v>
      </c>
      <c r="M417">
        <v>44170</v>
      </c>
      <c r="N417">
        <v>252</v>
      </c>
      <c r="O417" s="4">
        <v>21944.959999999999</v>
      </c>
      <c r="P417" t="s">
        <v>168</v>
      </c>
      <c r="Q417" s="4">
        <f t="shared" si="48"/>
        <v>4.2881818181818181</v>
      </c>
      <c r="R417" s="4">
        <f t="shared" si="49"/>
        <v>283.02</v>
      </c>
      <c r="S417" s="4">
        <f t="shared" si="50"/>
        <v>2.4557049891540128</v>
      </c>
      <c r="T417" s="4">
        <f t="shared" si="51"/>
        <v>3.0538771179573079</v>
      </c>
      <c r="U417" s="4">
        <f t="shared" si="52"/>
        <v>2.9838201655736034</v>
      </c>
      <c r="V417" s="3">
        <f t="shared" si="53"/>
        <v>0.6020599913279624</v>
      </c>
      <c r="W417" s="3">
        <f t="shared" si="53"/>
        <v>2.663700925389648</v>
      </c>
      <c r="X417" s="3">
        <f t="shared" si="54"/>
        <v>0.63227319108747682</v>
      </c>
      <c r="Y417" s="3">
        <f t="shared" si="54"/>
        <v>2.4518171266293454</v>
      </c>
      <c r="Z417" s="3">
        <f t="shared" si="54"/>
        <v>0.39017619256765967</v>
      </c>
      <c r="AA417" s="2">
        <f t="shared" si="55"/>
        <v>39387</v>
      </c>
    </row>
    <row r="418" spans="1:27" x14ac:dyDescent="0.2">
      <c r="A418">
        <v>617</v>
      </c>
      <c r="B418" t="s">
        <v>15</v>
      </c>
      <c r="C418">
        <v>2007</v>
      </c>
      <c r="D418">
        <v>12</v>
      </c>
      <c r="E418">
        <v>195</v>
      </c>
      <c r="F418" s="4">
        <v>660.75</v>
      </c>
      <c r="G418" s="4">
        <v>776.32</v>
      </c>
      <c r="H418" s="4">
        <v>296.27999999999997</v>
      </c>
      <c r="I418">
        <v>4</v>
      </c>
      <c r="J418">
        <v>461</v>
      </c>
      <c r="K418">
        <v>15269</v>
      </c>
      <c r="L418" t="s">
        <v>18</v>
      </c>
      <c r="M418">
        <v>44170</v>
      </c>
      <c r="N418">
        <v>252</v>
      </c>
      <c r="O418" s="4">
        <v>21944.959999999999</v>
      </c>
      <c r="P418" t="s">
        <v>168</v>
      </c>
      <c r="Q418" s="4">
        <f t="shared" si="48"/>
        <v>3.9811282051282055</v>
      </c>
      <c r="R418" s="4">
        <f t="shared" si="49"/>
        <v>194.08</v>
      </c>
      <c r="S418" s="4">
        <f t="shared" si="50"/>
        <v>1.6839913232104122</v>
      </c>
      <c r="T418" s="4">
        <f t="shared" si="51"/>
        <v>2.8900407748504602</v>
      </c>
      <c r="U418" s="4">
        <f t="shared" si="52"/>
        <v>2.8200371718037478</v>
      </c>
      <c r="V418" s="3">
        <f t="shared" si="53"/>
        <v>0.6020599913279624</v>
      </c>
      <c r="W418" s="3">
        <f t="shared" si="53"/>
        <v>2.663700925389648</v>
      </c>
      <c r="X418" s="3">
        <f t="shared" si="54"/>
        <v>0.60000616348794222</v>
      </c>
      <c r="Y418" s="3">
        <f t="shared" si="54"/>
        <v>2.2879807835224977</v>
      </c>
      <c r="Z418" s="3">
        <f t="shared" si="54"/>
        <v>0.22633984946081201</v>
      </c>
      <c r="AA418" s="2">
        <f t="shared" si="55"/>
        <v>39417</v>
      </c>
    </row>
    <row r="419" spans="1:27" x14ac:dyDescent="0.2">
      <c r="A419">
        <v>630</v>
      </c>
      <c r="B419" t="s">
        <v>15</v>
      </c>
      <c r="C419">
        <v>2007</v>
      </c>
      <c r="D419">
        <v>1</v>
      </c>
      <c r="E419">
        <v>140</v>
      </c>
      <c r="F419" s="4">
        <v>558.15</v>
      </c>
      <c r="G419" s="4">
        <v>655.88</v>
      </c>
      <c r="H419" s="4">
        <v>327.63</v>
      </c>
      <c r="I419">
        <v>9</v>
      </c>
      <c r="J419">
        <v>726</v>
      </c>
      <c r="K419">
        <v>28038</v>
      </c>
      <c r="L419" t="s">
        <v>18</v>
      </c>
      <c r="M419">
        <v>66453</v>
      </c>
      <c r="N419">
        <v>384.2</v>
      </c>
      <c r="O419" s="4">
        <v>48243.11</v>
      </c>
      <c r="P419" t="s">
        <v>168</v>
      </c>
      <c r="Q419" s="4">
        <f t="shared" si="48"/>
        <v>4.6848571428571431</v>
      </c>
      <c r="R419" s="4">
        <f t="shared" si="49"/>
        <v>72.87555555555555</v>
      </c>
      <c r="S419" s="4">
        <f t="shared" si="50"/>
        <v>0.90341597796143247</v>
      </c>
      <c r="T419" s="4">
        <f t="shared" si="51"/>
        <v>2.8168243879960011</v>
      </c>
      <c r="U419" s="4">
        <f t="shared" si="52"/>
        <v>2.7467509290772152</v>
      </c>
      <c r="V419" s="3">
        <f t="shared" si="53"/>
        <v>0.95424250943932487</v>
      </c>
      <c r="W419" s="3">
        <f t="shared" si="53"/>
        <v>2.8609366207000937</v>
      </c>
      <c r="X419" s="3">
        <f t="shared" si="54"/>
        <v>0.67069635231776292</v>
      </c>
      <c r="Y419" s="3">
        <f t="shared" si="54"/>
        <v>1.8625818785566761</v>
      </c>
      <c r="Z419" s="3">
        <f t="shared" si="54"/>
        <v>-4.4112232704092785E-2</v>
      </c>
      <c r="AA419" s="2">
        <f t="shared" si="55"/>
        <v>39083</v>
      </c>
    </row>
    <row r="420" spans="1:27" x14ac:dyDescent="0.2">
      <c r="A420">
        <v>630</v>
      </c>
      <c r="B420" t="s">
        <v>15</v>
      </c>
      <c r="C420">
        <v>2007</v>
      </c>
      <c r="D420">
        <v>2</v>
      </c>
      <c r="E420">
        <v>79</v>
      </c>
      <c r="F420" s="4">
        <v>315.39999999999998</v>
      </c>
      <c r="G420" s="4">
        <v>370.6</v>
      </c>
      <c r="H420" s="4">
        <v>142.85</v>
      </c>
      <c r="I420">
        <v>9</v>
      </c>
      <c r="J420">
        <v>726</v>
      </c>
      <c r="K420">
        <v>28038</v>
      </c>
      <c r="L420" t="s">
        <v>18</v>
      </c>
      <c r="M420">
        <v>66453</v>
      </c>
      <c r="N420">
        <v>384.2</v>
      </c>
      <c r="O420" s="4">
        <v>48243.11</v>
      </c>
      <c r="P420" t="s">
        <v>168</v>
      </c>
      <c r="Q420" s="4">
        <f t="shared" si="48"/>
        <v>4.6911392405063292</v>
      </c>
      <c r="R420" s="4">
        <f t="shared" si="49"/>
        <v>41.177777777777777</v>
      </c>
      <c r="S420" s="4">
        <f t="shared" si="50"/>
        <v>0.51046831955922867</v>
      </c>
      <c r="T420" s="4">
        <f t="shared" si="51"/>
        <v>2.5689054149828787</v>
      </c>
      <c r="U420" s="4">
        <f t="shared" si="52"/>
        <v>2.4988616889928839</v>
      </c>
      <c r="V420" s="3">
        <f t="shared" si="53"/>
        <v>0.95424250943932487</v>
      </c>
      <c r="W420" s="3">
        <f t="shared" si="53"/>
        <v>2.8609366207000937</v>
      </c>
      <c r="X420" s="3">
        <f t="shared" si="54"/>
        <v>0.67127832369243734</v>
      </c>
      <c r="Y420" s="3">
        <f t="shared" si="54"/>
        <v>1.614662905543554</v>
      </c>
      <c r="Z420" s="3">
        <f t="shared" si="54"/>
        <v>-0.29203120571721491</v>
      </c>
      <c r="AA420" s="2">
        <f t="shared" si="55"/>
        <v>39114</v>
      </c>
    </row>
    <row r="421" spans="1:27" x14ac:dyDescent="0.2">
      <c r="A421">
        <v>630</v>
      </c>
      <c r="B421" t="s">
        <v>15</v>
      </c>
      <c r="C421">
        <v>2007</v>
      </c>
      <c r="D421">
        <v>3</v>
      </c>
      <c r="E421">
        <v>121</v>
      </c>
      <c r="F421" s="4">
        <v>515.54999999999995</v>
      </c>
      <c r="G421" s="4">
        <v>605.76</v>
      </c>
      <c r="H421" s="4">
        <v>243.47</v>
      </c>
      <c r="I421">
        <v>9</v>
      </c>
      <c r="J421">
        <v>726</v>
      </c>
      <c r="K421">
        <v>28038</v>
      </c>
      <c r="L421" t="s">
        <v>18</v>
      </c>
      <c r="M421">
        <v>66453</v>
      </c>
      <c r="N421">
        <v>384.2</v>
      </c>
      <c r="O421" s="4">
        <v>48243.11</v>
      </c>
      <c r="P421" t="s">
        <v>168</v>
      </c>
      <c r="Q421" s="4">
        <f t="shared" si="48"/>
        <v>5.0062809917355375</v>
      </c>
      <c r="R421" s="4">
        <f t="shared" si="49"/>
        <v>67.306666666666672</v>
      </c>
      <c r="S421" s="4">
        <f t="shared" si="50"/>
        <v>0.83438016528925618</v>
      </c>
      <c r="T421" s="4">
        <f t="shared" si="51"/>
        <v>2.7823005922837027</v>
      </c>
      <c r="U421" s="4">
        <f t="shared" si="52"/>
        <v>2.7122707911929065</v>
      </c>
      <c r="V421" s="3">
        <f t="shared" si="53"/>
        <v>0.95424250943932487</v>
      </c>
      <c r="W421" s="3">
        <f t="shared" si="53"/>
        <v>2.8609366207000937</v>
      </c>
      <c r="X421" s="3">
        <f t="shared" si="54"/>
        <v>0.69951522196725269</v>
      </c>
      <c r="Y421" s="3">
        <f t="shared" si="54"/>
        <v>1.828058082844378</v>
      </c>
      <c r="Z421" s="3">
        <f t="shared" si="54"/>
        <v>-7.8636028416391002E-2</v>
      </c>
      <c r="AA421" s="2">
        <f t="shared" si="55"/>
        <v>39142</v>
      </c>
    </row>
    <row r="422" spans="1:27" x14ac:dyDescent="0.2">
      <c r="A422">
        <v>630</v>
      </c>
      <c r="B422" t="s">
        <v>15</v>
      </c>
      <c r="C422">
        <v>2007</v>
      </c>
      <c r="D422">
        <v>4</v>
      </c>
      <c r="E422">
        <v>180</v>
      </c>
      <c r="F422" s="4">
        <v>751.16</v>
      </c>
      <c r="G422" s="4">
        <v>882.7</v>
      </c>
      <c r="H422" s="4">
        <v>438.2</v>
      </c>
      <c r="I422">
        <v>9</v>
      </c>
      <c r="J422">
        <v>726</v>
      </c>
      <c r="K422">
        <v>28038</v>
      </c>
      <c r="L422" t="s">
        <v>18</v>
      </c>
      <c r="M422">
        <v>66453</v>
      </c>
      <c r="N422">
        <v>384.2</v>
      </c>
      <c r="O422" s="4">
        <v>48243.11</v>
      </c>
      <c r="P422" t="s">
        <v>168</v>
      </c>
      <c r="Q422" s="4">
        <f t="shared" si="48"/>
        <v>4.903888888888889</v>
      </c>
      <c r="R422" s="4">
        <f t="shared" si="49"/>
        <v>98.077777777777783</v>
      </c>
      <c r="S422" s="4">
        <f t="shared" si="50"/>
        <v>1.2158402203856751</v>
      </c>
      <c r="T422" s="4">
        <f t="shared" si="51"/>
        <v>2.9458131265873386</v>
      </c>
      <c r="U422" s="4">
        <f t="shared" si="52"/>
        <v>2.8757324532705679</v>
      </c>
      <c r="V422" s="3">
        <f t="shared" si="53"/>
        <v>0.95424250943932487</v>
      </c>
      <c r="W422" s="3">
        <f t="shared" si="53"/>
        <v>2.8609366207000937</v>
      </c>
      <c r="X422" s="3">
        <f t="shared" si="54"/>
        <v>0.69054062148403239</v>
      </c>
      <c r="Y422" s="3">
        <f t="shared" si="54"/>
        <v>1.9915706171480136</v>
      </c>
      <c r="Z422" s="3">
        <f t="shared" si="54"/>
        <v>8.4876505887244783E-2</v>
      </c>
      <c r="AA422" s="2">
        <f t="shared" si="55"/>
        <v>39173</v>
      </c>
    </row>
    <row r="423" spans="1:27" x14ac:dyDescent="0.2">
      <c r="A423">
        <v>630</v>
      </c>
      <c r="B423" t="s">
        <v>15</v>
      </c>
      <c r="C423">
        <v>2007</v>
      </c>
      <c r="D423">
        <v>5</v>
      </c>
      <c r="E423">
        <v>160</v>
      </c>
      <c r="F423" s="4">
        <v>639.77</v>
      </c>
      <c r="G423" s="4">
        <v>751.82</v>
      </c>
      <c r="H423" s="4">
        <v>345.38</v>
      </c>
      <c r="I423">
        <v>9</v>
      </c>
      <c r="J423">
        <v>726</v>
      </c>
      <c r="K423">
        <v>28038</v>
      </c>
      <c r="L423" t="s">
        <v>18</v>
      </c>
      <c r="M423">
        <v>66453</v>
      </c>
      <c r="N423">
        <v>384.2</v>
      </c>
      <c r="O423" s="4">
        <v>48243.11</v>
      </c>
      <c r="P423" t="s">
        <v>168</v>
      </c>
      <c r="Q423" s="4">
        <f t="shared" si="48"/>
        <v>4.6988750000000001</v>
      </c>
      <c r="R423" s="4">
        <f t="shared" si="49"/>
        <v>83.535555555555561</v>
      </c>
      <c r="S423" s="4">
        <f t="shared" si="50"/>
        <v>1.035564738292011</v>
      </c>
      <c r="T423" s="4">
        <f t="shared" si="51"/>
        <v>2.8761138746820043</v>
      </c>
      <c r="U423" s="4">
        <f t="shared" si="52"/>
        <v>2.8060238713530814</v>
      </c>
      <c r="V423" s="3">
        <f t="shared" si="53"/>
        <v>0.95424250943932487</v>
      </c>
      <c r="W423" s="3">
        <f t="shared" si="53"/>
        <v>2.8609366207000937</v>
      </c>
      <c r="X423" s="3">
        <f t="shared" si="54"/>
        <v>0.67199389202607951</v>
      </c>
      <c r="Y423" s="3">
        <f t="shared" si="54"/>
        <v>1.9218713652426793</v>
      </c>
      <c r="Z423" s="3">
        <f t="shared" si="54"/>
        <v>1.5177253981910523E-2</v>
      </c>
      <c r="AA423" s="2">
        <f t="shared" si="55"/>
        <v>39203</v>
      </c>
    </row>
    <row r="424" spans="1:27" x14ac:dyDescent="0.2">
      <c r="A424">
        <v>630</v>
      </c>
      <c r="B424" t="s">
        <v>15</v>
      </c>
      <c r="C424">
        <v>2007</v>
      </c>
      <c r="D424">
        <v>6</v>
      </c>
      <c r="E424">
        <v>335</v>
      </c>
      <c r="F424" s="4">
        <v>1278.32</v>
      </c>
      <c r="G424" s="4">
        <v>1502.09</v>
      </c>
      <c r="H424" s="4">
        <v>556.62</v>
      </c>
      <c r="I424">
        <v>9</v>
      </c>
      <c r="J424">
        <v>726</v>
      </c>
      <c r="K424">
        <v>28038</v>
      </c>
      <c r="L424" t="s">
        <v>18</v>
      </c>
      <c r="M424">
        <v>66453</v>
      </c>
      <c r="N424">
        <v>384.2</v>
      </c>
      <c r="O424" s="4">
        <v>48243.11</v>
      </c>
      <c r="P424" t="s">
        <v>168</v>
      </c>
      <c r="Q424" s="4">
        <f t="shared" si="48"/>
        <v>4.4838507462686561</v>
      </c>
      <c r="R424" s="4">
        <f t="shared" si="49"/>
        <v>166.89888888888888</v>
      </c>
      <c r="S424" s="4">
        <f t="shared" si="50"/>
        <v>2.0689944903581265</v>
      </c>
      <c r="T424" s="4">
        <f t="shared" si="51"/>
        <v>3.1766959548601497</v>
      </c>
      <c r="U424" s="4">
        <f t="shared" si="52"/>
        <v>3.1066395837426848</v>
      </c>
      <c r="V424" s="3">
        <f t="shared" si="53"/>
        <v>0.95424250943932487</v>
      </c>
      <c r="W424" s="3">
        <f t="shared" si="53"/>
        <v>2.8609366207000937</v>
      </c>
      <c r="X424" s="3">
        <f t="shared" si="54"/>
        <v>0.65165114782330447</v>
      </c>
      <c r="Y424" s="3">
        <f t="shared" si="54"/>
        <v>2.2224534454208249</v>
      </c>
      <c r="Z424" s="3">
        <f t="shared" si="54"/>
        <v>0.31575933416005608</v>
      </c>
      <c r="AA424" s="2">
        <f t="shared" si="55"/>
        <v>39234</v>
      </c>
    </row>
    <row r="425" spans="1:27" x14ac:dyDescent="0.2">
      <c r="A425">
        <v>630</v>
      </c>
      <c r="B425" t="s">
        <v>15</v>
      </c>
      <c r="C425">
        <v>2007</v>
      </c>
      <c r="D425">
        <v>7</v>
      </c>
      <c r="E425">
        <v>245</v>
      </c>
      <c r="F425" s="4">
        <v>1112.8599999999999</v>
      </c>
      <c r="G425" s="4">
        <v>1307.58</v>
      </c>
      <c r="H425" s="4">
        <v>538.75</v>
      </c>
      <c r="I425">
        <v>9</v>
      </c>
      <c r="J425">
        <v>726</v>
      </c>
      <c r="K425">
        <v>28038</v>
      </c>
      <c r="L425" t="s">
        <v>18</v>
      </c>
      <c r="M425">
        <v>66453</v>
      </c>
      <c r="N425">
        <v>384.2</v>
      </c>
      <c r="O425" s="4">
        <v>48243.11</v>
      </c>
      <c r="P425" t="s">
        <v>168</v>
      </c>
      <c r="Q425" s="4">
        <f t="shared" si="48"/>
        <v>5.3370612244897959</v>
      </c>
      <c r="R425" s="4">
        <f t="shared" si="49"/>
        <v>145.28666666666666</v>
      </c>
      <c r="S425" s="4">
        <f t="shared" si="50"/>
        <v>1.8010743801652891</v>
      </c>
      <c r="T425" s="4">
        <f t="shared" si="51"/>
        <v>3.1164682692377403</v>
      </c>
      <c r="U425" s="4">
        <f t="shared" si="52"/>
        <v>3.0464405326619648</v>
      </c>
      <c r="V425" s="3">
        <f t="shared" si="53"/>
        <v>0.95424250943932487</v>
      </c>
      <c r="W425" s="3">
        <f t="shared" si="53"/>
        <v>2.8609366207000937</v>
      </c>
      <c r="X425" s="3">
        <f t="shared" si="54"/>
        <v>0.72730218487320786</v>
      </c>
      <c r="Y425" s="3">
        <f t="shared" si="54"/>
        <v>2.1622257597984156</v>
      </c>
      <c r="Z425" s="3">
        <f t="shared" si="54"/>
        <v>0.25553164853764654</v>
      </c>
      <c r="AA425" s="2">
        <f t="shared" si="55"/>
        <v>39264</v>
      </c>
    </row>
    <row r="426" spans="1:27" x14ac:dyDescent="0.2">
      <c r="A426">
        <v>630</v>
      </c>
      <c r="B426" t="s">
        <v>15</v>
      </c>
      <c r="C426">
        <v>2007</v>
      </c>
      <c r="D426">
        <v>8</v>
      </c>
      <c r="E426">
        <v>230</v>
      </c>
      <c r="F426" s="4">
        <v>934.4</v>
      </c>
      <c r="G426" s="4">
        <v>1098.02</v>
      </c>
      <c r="H426" s="4">
        <v>370.92</v>
      </c>
      <c r="I426">
        <v>9</v>
      </c>
      <c r="J426">
        <v>726</v>
      </c>
      <c r="K426">
        <v>28038</v>
      </c>
      <c r="L426" t="s">
        <v>18</v>
      </c>
      <c r="M426">
        <v>66453</v>
      </c>
      <c r="N426">
        <v>384.2</v>
      </c>
      <c r="O426" s="4">
        <v>48243.11</v>
      </c>
      <c r="P426" t="s">
        <v>168</v>
      </c>
      <c r="Q426" s="4">
        <f t="shared" si="48"/>
        <v>4.774</v>
      </c>
      <c r="R426" s="4">
        <f t="shared" si="49"/>
        <v>122.00222222222222</v>
      </c>
      <c r="S426" s="4">
        <f t="shared" si="50"/>
        <v>1.5124242424242424</v>
      </c>
      <c r="T426" s="4">
        <f t="shared" si="51"/>
        <v>3.0406102506883288</v>
      </c>
      <c r="U426" s="4">
        <f t="shared" si="52"/>
        <v>2.9705328297683242</v>
      </c>
      <c r="V426" s="3">
        <f t="shared" si="53"/>
        <v>0.95424250943932487</v>
      </c>
      <c r="W426" s="3">
        <f t="shared" si="53"/>
        <v>2.8609366207000937</v>
      </c>
      <c r="X426" s="3">
        <f t="shared" si="54"/>
        <v>0.67888241467073573</v>
      </c>
      <c r="Y426" s="3">
        <f t="shared" si="54"/>
        <v>2.0863677412490036</v>
      </c>
      <c r="Z426" s="3">
        <f t="shared" si="54"/>
        <v>0.17967362998823491</v>
      </c>
      <c r="AA426" s="2">
        <f t="shared" si="55"/>
        <v>39295</v>
      </c>
    </row>
    <row r="427" spans="1:27" x14ac:dyDescent="0.2">
      <c r="A427">
        <v>630</v>
      </c>
      <c r="B427" t="s">
        <v>15</v>
      </c>
      <c r="C427">
        <v>2007</v>
      </c>
      <c r="D427">
        <v>9</v>
      </c>
      <c r="E427">
        <v>344</v>
      </c>
      <c r="F427" s="4">
        <v>1340.33</v>
      </c>
      <c r="G427" s="4">
        <v>1575.04</v>
      </c>
      <c r="H427" s="4">
        <v>486.53</v>
      </c>
      <c r="I427">
        <v>9</v>
      </c>
      <c r="J427">
        <v>726</v>
      </c>
      <c r="K427">
        <v>28038</v>
      </c>
      <c r="L427" t="s">
        <v>18</v>
      </c>
      <c r="M427">
        <v>66453</v>
      </c>
      <c r="N427">
        <v>384.2</v>
      </c>
      <c r="O427" s="4">
        <v>48243.11</v>
      </c>
      <c r="P427" t="s">
        <v>168</v>
      </c>
      <c r="Q427" s="4">
        <f t="shared" si="48"/>
        <v>4.5786046511627907</v>
      </c>
      <c r="R427" s="4">
        <f t="shared" si="49"/>
        <v>175.00444444444443</v>
      </c>
      <c r="S427" s="4">
        <f t="shared" si="50"/>
        <v>2.1694765840220387</v>
      </c>
      <c r="T427" s="4">
        <f t="shared" si="51"/>
        <v>3.1972915876866899</v>
      </c>
      <c r="U427" s="4">
        <f t="shared" si="52"/>
        <v>3.1272117383160465</v>
      </c>
      <c r="V427" s="3">
        <f t="shared" si="53"/>
        <v>0.95424250943932487</v>
      </c>
      <c r="W427" s="3">
        <f t="shared" si="53"/>
        <v>2.8609366207000937</v>
      </c>
      <c r="X427" s="3">
        <f t="shared" si="54"/>
        <v>0.66073314511515957</v>
      </c>
      <c r="Y427" s="3">
        <f t="shared" si="54"/>
        <v>2.2430490782473647</v>
      </c>
      <c r="Z427" s="3">
        <f t="shared" si="54"/>
        <v>0.336354966986596</v>
      </c>
      <c r="AA427" s="2">
        <f t="shared" si="55"/>
        <v>39326</v>
      </c>
    </row>
    <row r="428" spans="1:27" x14ac:dyDescent="0.2">
      <c r="A428">
        <v>630</v>
      </c>
      <c r="B428" t="s">
        <v>15</v>
      </c>
      <c r="C428">
        <v>2007</v>
      </c>
      <c r="D428">
        <v>10</v>
      </c>
      <c r="E428">
        <v>698</v>
      </c>
      <c r="F428" s="4">
        <v>2712.09</v>
      </c>
      <c r="G428" s="4">
        <v>3186.83</v>
      </c>
      <c r="H428" s="4">
        <v>1119.21</v>
      </c>
      <c r="I428">
        <v>9</v>
      </c>
      <c r="J428">
        <v>726</v>
      </c>
      <c r="K428">
        <v>28038</v>
      </c>
      <c r="L428" t="s">
        <v>18</v>
      </c>
      <c r="M428">
        <v>66453</v>
      </c>
      <c r="N428">
        <v>384.2</v>
      </c>
      <c r="O428" s="4">
        <v>48243.11</v>
      </c>
      <c r="P428" t="s">
        <v>168</v>
      </c>
      <c r="Q428" s="4">
        <f t="shared" si="48"/>
        <v>4.5656590257879657</v>
      </c>
      <c r="R428" s="4">
        <f t="shared" si="49"/>
        <v>354.09222222222223</v>
      </c>
      <c r="S428" s="4">
        <f t="shared" si="50"/>
        <v>4.3895730027548208</v>
      </c>
      <c r="T428" s="4">
        <f t="shared" si="51"/>
        <v>3.5033588968496021</v>
      </c>
      <c r="U428" s="4">
        <f t="shared" si="52"/>
        <v>3.4333040973833837</v>
      </c>
      <c r="V428" s="3">
        <f t="shared" si="53"/>
        <v>0.95424250943932487</v>
      </c>
      <c r="W428" s="3">
        <f t="shared" si="53"/>
        <v>2.8609366207000937</v>
      </c>
      <c r="X428" s="3">
        <f t="shared" si="54"/>
        <v>0.65950347422644107</v>
      </c>
      <c r="Y428" s="3">
        <f t="shared" si="54"/>
        <v>2.5491163874102774</v>
      </c>
      <c r="Z428" s="3">
        <f t="shared" si="54"/>
        <v>0.64242227614950842</v>
      </c>
      <c r="AA428" s="2">
        <f t="shared" si="55"/>
        <v>39356</v>
      </c>
    </row>
    <row r="429" spans="1:27" x14ac:dyDescent="0.2">
      <c r="A429">
        <v>630</v>
      </c>
      <c r="B429" t="s">
        <v>15</v>
      </c>
      <c r="C429">
        <v>2007</v>
      </c>
      <c r="D429">
        <v>11</v>
      </c>
      <c r="E429">
        <v>463</v>
      </c>
      <c r="F429" s="4">
        <v>1758.57</v>
      </c>
      <c r="G429" s="4">
        <v>2066.5</v>
      </c>
      <c r="H429" s="4">
        <v>729.29</v>
      </c>
      <c r="I429">
        <v>9</v>
      </c>
      <c r="J429">
        <v>726</v>
      </c>
      <c r="K429">
        <v>28038</v>
      </c>
      <c r="L429" t="s">
        <v>18</v>
      </c>
      <c r="M429">
        <v>66453</v>
      </c>
      <c r="N429">
        <v>384.2</v>
      </c>
      <c r="O429" s="4">
        <v>48243.11</v>
      </c>
      <c r="P429" t="s">
        <v>168</v>
      </c>
      <c r="Q429" s="4">
        <f t="shared" si="48"/>
        <v>4.4632829373650109</v>
      </c>
      <c r="R429" s="4">
        <f t="shared" si="49"/>
        <v>229.61111111111111</v>
      </c>
      <c r="S429" s="4">
        <f t="shared" si="50"/>
        <v>2.8464187327823693</v>
      </c>
      <c r="T429" s="4">
        <f t="shared" si="51"/>
        <v>3.3152354096177268</v>
      </c>
      <c r="U429" s="4">
        <f t="shared" si="52"/>
        <v>3.2451596601187993</v>
      </c>
      <c r="V429" s="3">
        <f t="shared" si="53"/>
        <v>0.95424250943932487</v>
      </c>
      <c r="W429" s="3">
        <f t="shared" si="53"/>
        <v>2.8609366207000937</v>
      </c>
      <c r="X429" s="3">
        <f t="shared" si="54"/>
        <v>0.64965441859977391</v>
      </c>
      <c r="Y429" s="3">
        <f t="shared" si="54"/>
        <v>2.360992900178402</v>
      </c>
      <c r="Z429" s="3">
        <f t="shared" si="54"/>
        <v>0.45429878891763331</v>
      </c>
      <c r="AA429" s="2">
        <f t="shared" si="55"/>
        <v>39387</v>
      </c>
    </row>
    <row r="430" spans="1:27" x14ac:dyDescent="0.2">
      <c r="A430">
        <v>630</v>
      </c>
      <c r="B430" t="s">
        <v>15</v>
      </c>
      <c r="C430">
        <v>2007</v>
      </c>
      <c r="D430">
        <v>12</v>
      </c>
      <c r="E430">
        <v>374</v>
      </c>
      <c r="F430" s="4">
        <v>1543.63</v>
      </c>
      <c r="G430" s="4">
        <v>1813.86</v>
      </c>
      <c r="H430" s="4">
        <v>521.41999999999996</v>
      </c>
      <c r="I430">
        <v>9</v>
      </c>
      <c r="J430">
        <v>726</v>
      </c>
      <c r="K430">
        <v>28038</v>
      </c>
      <c r="L430" t="s">
        <v>18</v>
      </c>
      <c r="M430">
        <v>66453</v>
      </c>
      <c r="N430">
        <v>384.2</v>
      </c>
      <c r="O430" s="4">
        <v>48243.11</v>
      </c>
      <c r="P430" t="s">
        <v>168</v>
      </c>
      <c r="Q430" s="4">
        <f t="shared" si="48"/>
        <v>4.849893048128342</v>
      </c>
      <c r="R430" s="4">
        <f t="shared" si="49"/>
        <v>201.54</v>
      </c>
      <c r="S430" s="4">
        <f t="shared" si="50"/>
        <v>2.4984297520661154</v>
      </c>
      <c r="T430" s="4">
        <f t="shared" si="51"/>
        <v>3.2586037636646328</v>
      </c>
      <c r="U430" s="4">
        <f t="shared" si="52"/>
        <v>3.1885432103682958</v>
      </c>
      <c r="V430" s="3">
        <f t="shared" si="53"/>
        <v>0.95424250943932487</v>
      </c>
      <c r="W430" s="3">
        <f t="shared" si="53"/>
        <v>2.8609366207000937</v>
      </c>
      <c r="X430" s="3">
        <f t="shared" si="54"/>
        <v>0.68573216146415261</v>
      </c>
      <c r="Y430" s="3">
        <f t="shared" si="54"/>
        <v>2.304361254225308</v>
      </c>
      <c r="Z430" s="3">
        <f t="shared" si="54"/>
        <v>0.39766714296453903</v>
      </c>
      <c r="AA430" s="2">
        <f t="shared" si="55"/>
        <v>39417</v>
      </c>
    </row>
    <row r="431" spans="1:27" x14ac:dyDescent="0.2">
      <c r="A431">
        <v>645</v>
      </c>
      <c r="B431" t="s">
        <v>15</v>
      </c>
      <c r="C431">
        <v>2007</v>
      </c>
      <c r="D431">
        <v>1</v>
      </c>
      <c r="E431">
        <v>42</v>
      </c>
      <c r="F431" s="4">
        <v>178.28</v>
      </c>
      <c r="G431" s="4">
        <v>209.5</v>
      </c>
      <c r="H431" s="4">
        <v>45.27</v>
      </c>
      <c r="I431">
        <v>5</v>
      </c>
      <c r="J431">
        <v>284</v>
      </c>
      <c r="K431">
        <v>15249</v>
      </c>
      <c r="L431" t="s">
        <v>18</v>
      </c>
      <c r="M431">
        <v>19225</v>
      </c>
      <c r="N431">
        <v>176.5</v>
      </c>
      <c r="O431" s="4">
        <v>22757.23</v>
      </c>
      <c r="P431" t="s">
        <v>168</v>
      </c>
      <c r="Q431" s="4">
        <f t="shared" si="48"/>
        <v>4.9880952380952381</v>
      </c>
      <c r="R431" s="4">
        <f t="shared" si="49"/>
        <v>41.9</v>
      </c>
      <c r="S431" s="4">
        <f t="shared" si="50"/>
        <v>0.73767605633802813</v>
      </c>
      <c r="T431" s="4">
        <f t="shared" si="51"/>
        <v>2.3211840273023143</v>
      </c>
      <c r="U431" s="4">
        <f t="shared" si="52"/>
        <v>2.2511026254141386</v>
      </c>
      <c r="V431" s="3">
        <f t="shared" si="53"/>
        <v>0.69897000433601886</v>
      </c>
      <c r="W431" s="3">
        <f t="shared" si="53"/>
        <v>2.4533183400470375</v>
      </c>
      <c r="X431" s="3">
        <f t="shared" si="54"/>
        <v>0.69793473690441366</v>
      </c>
      <c r="Y431" s="3">
        <f t="shared" si="54"/>
        <v>1.6222140229662954</v>
      </c>
      <c r="Z431" s="3">
        <f t="shared" si="54"/>
        <v>-0.13213431274472359</v>
      </c>
      <c r="AA431" s="2">
        <f t="shared" si="55"/>
        <v>39083</v>
      </c>
    </row>
    <row r="432" spans="1:27" x14ac:dyDescent="0.2">
      <c r="A432">
        <v>645</v>
      </c>
      <c r="B432" t="s">
        <v>15</v>
      </c>
      <c r="C432">
        <v>2007</v>
      </c>
      <c r="D432">
        <v>2</v>
      </c>
      <c r="E432">
        <v>37</v>
      </c>
      <c r="F432" s="4">
        <v>162.31</v>
      </c>
      <c r="G432" s="4">
        <v>190.73</v>
      </c>
      <c r="H432" s="4">
        <v>62.83</v>
      </c>
      <c r="I432">
        <v>5</v>
      </c>
      <c r="J432">
        <v>284</v>
      </c>
      <c r="K432">
        <v>15249</v>
      </c>
      <c r="L432" t="s">
        <v>18</v>
      </c>
      <c r="M432">
        <v>19225</v>
      </c>
      <c r="N432">
        <v>176.5</v>
      </c>
      <c r="O432" s="4">
        <v>22757.23</v>
      </c>
      <c r="P432" t="s">
        <v>168</v>
      </c>
      <c r="Q432" s="4">
        <f t="shared" si="48"/>
        <v>5.1548648648648649</v>
      </c>
      <c r="R432" s="4">
        <f t="shared" si="49"/>
        <v>38.146000000000001</v>
      </c>
      <c r="S432" s="4">
        <f t="shared" si="50"/>
        <v>0.67158450704225348</v>
      </c>
      <c r="T432" s="4">
        <f t="shared" si="51"/>
        <v>2.2804190087761995</v>
      </c>
      <c r="U432" s="4">
        <f t="shared" si="52"/>
        <v>2.2103452777500197</v>
      </c>
      <c r="V432" s="3">
        <f t="shared" si="53"/>
        <v>0.69897000433601886</v>
      </c>
      <c r="W432" s="3">
        <f t="shared" si="53"/>
        <v>2.4533183400470375</v>
      </c>
      <c r="X432" s="3">
        <f t="shared" si="54"/>
        <v>0.71221728470920476</v>
      </c>
      <c r="Y432" s="3">
        <f t="shared" si="54"/>
        <v>1.581449004440181</v>
      </c>
      <c r="Z432" s="3">
        <f t="shared" si="54"/>
        <v>-0.17289933127083801</v>
      </c>
      <c r="AA432" s="2">
        <f t="shared" si="55"/>
        <v>39114</v>
      </c>
    </row>
    <row r="433" spans="1:27" x14ac:dyDescent="0.2">
      <c r="A433">
        <v>645</v>
      </c>
      <c r="B433" t="s">
        <v>15</v>
      </c>
      <c r="C433">
        <v>2007</v>
      </c>
      <c r="D433">
        <v>3</v>
      </c>
      <c r="E433">
        <v>59</v>
      </c>
      <c r="F433" s="4">
        <v>247.77</v>
      </c>
      <c r="G433" s="4">
        <v>291.14</v>
      </c>
      <c r="H433" s="4">
        <v>134.16999999999999</v>
      </c>
      <c r="I433">
        <v>5</v>
      </c>
      <c r="J433">
        <v>284</v>
      </c>
      <c r="K433">
        <v>15249</v>
      </c>
      <c r="L433" t="s">
        <v>18</v>
      </c>
      <c r="M433">
        <v>19225</v>
      </c>
      <c r="N433">
        <v>176.5</v>
      </c>
      <c r="O433" s="4">
        <v>22757.23</v>
      </c>
      <c r="P433" t="s">
        <v>168</v>
      </c>
      <c r="Q433" s="4">
        <f t="shared" si="48"/>
        <v>4.9345762711864403</v>
      </c>
      <c r="R433" s="4">
        <f t="shared" si="49"/>
        <v>58.227999999999994</v>
      </c>
      <c r="S433" s="4">
        <f t="shared" si="50"/>
        <v>1.0251408450704225</v>
      </c>
      <c r="T433" s="4">
        <f t="shared" si="51"/>
        <v>2.4641018776678005</v>
      </c>
      <c r="U433" s="4">
        <f t="shared" si="52"/>
        <v>2.3940487208326551</v>
      </c>
      <c r="V433" s="3">
        <f t="shared" si="53"/>
        <v>0.69897000433601886</v>
      </c>
      <c r="W433" s="3">
        <f t="shared" si="53"/>
        <v>2.4533183400470375</v>
      </c>
      <c r="X433" s="3">
        <f t="shared" si="54"/>
        <v>0.69324986602565619</v>
      </c>
      <c r="Y433" s="3">
        <f t="shared" si="54"/>
        <v>1.7651318733317816</v>
      </c>
      <c r="Z433" s="3">
        <f t="shared" si="54"/>
        <v>1.0783537620762703E-2</v>
      </c>
      <c r="AA433" s="2">
        <f t="shared" si="55"/>
        <v>39142</v>
      </c>
    </row>
    <row r="434" spans="1:27" x14ac:dyDescent="0.2">
      <c r="A434">
        <v>645</v>
      </c>
      <c r="B434" t="s">
        <v>15</v>
      </c>
      <c r="C434">
        <v>2007</v>
      </c>
      <c r="D434">
        <v>4</v>
      </c>
      <c r="E434">
        <v>98</v>
      </c>
      <c r="F434" s="4">
        <v>365.32</v>
      </c>
      <c r="G434" s="4">
        <v>429.29</v>
      </c>
      <c r="H434" s="4">
        <v>189.41</v>
      </c>
      <c r="I434">
        <v>5</v>
      </c>
      <c r="J434">
        <v>284</v>
      </c>
      <c r="K434">
        <v>15249</v>
      </c>
      <c r="L434" t="s">
        <v>18</v>
      </c>
      <c r="M434">
        <v>19225</v>
      </c>
      <c r="N434">
        <v>176.5</v>
      </c>
      <c r="O434" s="4">
        <v>22757.23</v>
      </c>
      <c r="P434" t="s">
        <v>168</v>
      </c>
      <c r="Q434" s="4">
        <f t="shared" si="48"/>
        <v>4.3805102040816326</v>
      </c>
      <c r="R434" s="4">
        <f t="shared" si="49"/>
        <v>85.858000000000004</v>
      </c>
      <c r="S434" s="4">
        <f t="shared" si="50"/>
        <v>1.5115845070422536</v>
      </c>
      <c r="T434" s="4">
        <f t="shared" si="51"/>
        <v>2.6327507720214807</v>
      </c>
      <c r="U434" s="4">
        <f t="shared" si="52"/>
        <v>2.5626734489758713</v>
      </c>
      <c r="V434" s="3">
        <f t="shared" si="53"/>
        <v>0.69897000433601886</v>
      </c>
      <c r="W434" s="3">
        <f t="shared" si="53"/>
        <v>2.4533183400470375</v>
      </c>
      <c r="X434" s="3">
        <f t="shared" si="54"/>
        <v>0.64152469632898557</v>
      </c>
      <c r="Y434" s="3">
        <f t="shared" si="54"/>
        <v>1.9337807676854617</v>
      </c>
      <c r="Z434" s="3">
        <f t="shared" si="54"/>
        <v>0.17943243197444278</v>
      </c>
      <c r="AA434" s="2">
        <f t="shared" si="55"/>
        <v>39173</v>
      </c>
    </row>
    <row r="435" spans="1:27" x14ac:dyDescent="0.2">
      <c r="A435">
        <v>645</v>
      </c>
      <c r="B435" t="s">
        <v>15</v>
      </c>
      <c r="C435">
        <v>2007</v>
      </c>
      <c r="D435">
        <v>5</v>
      </c>
      <c r="E435">
        <v>130</v>
      </c>
      <c r="F435" s="4">
        <v>497.12</v>
      </c>
      <c r="G435" s="4">
        <v>584.14</v>
      </c>
      <c r="H435" s="4">
        <v>207.01</v>
      </c>
      <c r="I435">
        <v>5</v>
      </c>
      <c r="J435">
        <v>284</v>
      </c>
      <c r="K435">
        <v>15249</v>
      </c>
      <c r="L435" t="s">
        <v>18</v>
      </c>
      <c r="M435">
        <v>19225</v>
      </c>
      <c r="N435">
        <v>176.5</v>
      </c>
      <c r="O435" s="4">
        <v>22757.23</v>
      </c>
      <c r="P435" t="s">
        <v>168</v>
      </c>
      <c r="Q435" s="4">
        <f t="shared" si="48"/>
        <v>4.4933846153846151</v>
      </c>
      <c r="R435" s="4">
        <f t="shared" si="49"/>
        <v>116.828</v>
      </c>
      <c r="S435" s="4">
        <f t="shared" si="50"/>
        <v>2.056830985915493</v>
      </c>
      <c r="T435" s="4">
        <f t="shared" si="51"/>
        <v>2.7665169463261199</v>
      </c>
      <c r="U435" s="4">
        <f t="shared" si="52"/>
        <v>2.696461235910899</v>
      </c>
      <c r="V435" s="3">
        <f t="shared" si="53"/>
        <v>0.69897000433601886</v>
      </c>
      <c r="W435" s="3">
        <f t="shared" si="53"/>
        <v>2.4533183400470375</v>
      </c>
      <c r="X435" s="3">
        <f t="shared" si="54"/>
        <v>0.65257359401928294</v>
      </c>
      <c r="Y435" s="3">
        <f t="shared" si="54"/>
        <v>2.0675469419901007</v>
      </c>
      <c r="Z435" s="3">
        <f t="shared" si="54"/>
        <v>0.31319860627908203</v>
      </c>
      <c r="AA435" s="2">
        <f t="shared" si="55"/>
        <v>39203</v>
      </c>
    </row>
    <row r="436" spans="1:27" x14ac:dyDescent="0.2">
      <c r="A436">
        <v>645</v>
      </c>
      <c r="B436" t="s">
        <v>15</v>
      </c>
      <c r="C436">
        <v>2007</v>
      </c>
      <c r="D436">
        <v>6</v>
      </c>
      <c r="E436">
        <v>389</v>
      </c>
      <c r="F436" s="4">
        <v>1553.54</v>
      </c>
      <c r="G436" s="4">
        <v>1825.62</v>
      </c>
      <c r="H436" s="4">
        <v>649.05999999999995</v>
      </c>
      <c r="I436">
        <v>5</v>
      </c>
      <c r="J436">
        <v>284</v>
      </c>
      <c r="K436">
        <v>15249</v>
      </c>
      <c r="L436" t="s">
        <v>18</v>
      </c>
      <c r="M436">
        <v>19225</v>
      </c>
      <c r="N436">
        <v>176.5</v>
      </c>
      <c r="O436" s="4">
        <v>22757.23</v>
      </c>
      <c r="P436" t="s">
        <v>168</v>
      </c>
      <c r="Q436" s="4">
        <f t="shared" si="48"/>
        <v>4.6931105398457582</v>
      </c>
      <c r="R436" s="4">
        <f t="shared" si="49"/>
        <v>365.12399999999997</v>
      </c>
      <c r="S436" s="4">
        <f t="shared" si="50"/>
        <v>6.4282394366197178</v>
      </c>
      <c r="T436" s="4">
        <f t="shared" si="51"/>
        <v>3.2614103848754432</v>
      </c>
      <c r="U436" s="4">
        <f t="shared" si="52"/>
        <v>3.1913224397961</v>
      </c>
      <c r="V436" s="3">
        <f t="shared" si="53"/>
        <v>0.69897000433601886</v>
      </c>
      <c r="W436" s="3">
        <f t="shared" si="53"/>
        <v>2.4533183400470375</v>
      </c>
      <c r="X436" s="3">
        <f t="shared" si="54"/>
        <v>0.67146078354973537</v>
      </c>
      <c r="Y436" s="3">
        <f t="shared" si="54"/>
        <v>2.5624403805394245</v>
      </c>
      <c r="Z436" s="3">
        <f t="shared" si="54"/>
        <v>0.80809204482840546</v>
      </c>
      <c r="AA436" s="2">
        <f t="shared" si="55"/>
        <v>39234</v>
      </c>
    </row>
    <row r="437" spans="1:27" x14ac:dyDescent="0.2">
      <c r="A437">
        <v>645</v>
      </c>
      <c r="B437" t="s">
        <v>15</v>
      </c>
      <c r="C437">
        <v>2007</v>
      </c>
      <c r="D437">
        <v>7</v>
      </c>
      <c r="E437">
        <v>102</v>
      </c>
      <c r="F437" s="4">
        <v>462.12</v>
      </c>
      <c r="G437" s="4">
        <v>543.03</v>
      </c>
      <c r="H437" s="4">
        <v>190.01</v>
      </c>
      <c r="I437">
        <v>5</v>
      </c>
      <c r="J437">
        <v>284</v>
      </c>
      <c r="K437">
        <v>15249</v>
      </c>
      <c r="L437" t="s">
        <v>18</v>
      </c>
      <c r="M437">
        <v>19225</v>
      </c>
      <c r="N437">
        <v>176.5</v>
      </c>
      <c r="O437" s="4">
        <v>22757.23</v>
      </c>
      <c r="P437" t="s">
        <v>168</v>
      </c>
      <c r="Q437" s="4">
        <f t="shared" si="48"/>
        <v>5.3238235294117642</v>
      </c>
      <c r="R437" s="4">
        <f t="shared" si="49"/>
        <v>108.60599999999999</v>
      </c>
      <c r="S437" s="4">
        <f t="shared" si="50"/>
        <v>1.9120774647887322</v>
      </c>
      <c r="T437" s="4">
        <f t="shared" si="51"/>
        <v>2.73482382309632</v>
      </c>
      <c r="U437" s="4">
        <f t="shared" si="52"/>
        <v>2.6647547646703558</v>
      </c>
      <c r="V437" s="3">
        <f t="shared" si="53"/>
        <v>0.69897000433601886</v>
      </c>
      <c r="W437" s="3">
        <f t="shared" si="53"/>
        <v>2.4533183400470375</v>
      </c>
      <c r="X437" s="3">
        <f t="shared" si="54"/>
        <v>0.72622365133440225</v>
      </c>
      <c r="Y437" s="3">
        <f t="shared" si="54"/>
        <v>2.0358538187603012</v>
      </c>
      <c r="Z437" s="3">
        <f t="shared" si="54"/>
        <v>0.28150548304928213</v>
      </c>
      <c r="AA437" s="2">
        <f t="shared" si="55"/>
        <v>39264</v>
      </c>
    </row>
    <row r="438" spans="1:27" x14ac:dyDescent="0.2">
      <c r="A438">
        <v>645</v>
      </c>
      <c r="B438" t="s">
        <v>15</v>
      </c>
      <c r="C438">
        <v>2007</v>
      </c>
      <c r="D438">
        <v>8</v>
      </c>
      <c r="E438">
        <v>68</v>
      </c>
      <c r="F438" s="4">
        <v>262.37</v>
      </c>
      <c r="G438" s="4">
        <v>308.33999999999997</v>
      </c>
      <c r="H438" s="4">
        <v>79.98</v>
      </c>
      <c r="I438">
        <v>5</v>
      </c>
      <c r="J438">
        <v>284</v>
      </c>
      <c r="K438">
        <v>15249</v>
      </c>
      <c r="L438" t="s">
        <v>18</v>
      </c>
      <c r="M438">
        <v>19225</v>
      </c>
      <c r="N438">
        <v>176.5</v>
      </c>
      <c r="O438" s="4">
        <v>22757.23</v>
      </c>
      <c r="P438" t="s">
        <v>168</v>
      </c>
      <c r="Q438" s="4">
        <f t="shared" si="48"/>
        <v>4.5344117647058821</v>
      </c>
      <c r="R438" s="4">
        <f t="shared" si="49"/>
        <v>61.667999999999992</v>
      </c>
      <c r="S438" s="4">
        <f t="shared" si="50"/>
        <v>1.0857042253521125</v>
      </c>
      <c r="T438" s="4">
        <f t="shared" si="51"/>
        <v>2.4890298680688163</v>
      </c>
      <c r="U438" s="4">
        <f t="shared" si="52"/>
        <v>2.4189141752946957</v>
      </c>
      <c r="V438" s="3">
        <f t="shared" si="53"/>
        <v>0.69897000433601886</v>
      </c>
      <c r="W438" s="3">
        <f t="shared" si="53"/>
        <v>2.4533183400470375</v>
      </c>
      <c r="X438" s="3">
        <f t="shared" si="54"/>
        <v>0.65652095536258026</v>
      </c>
      <c r="Y438" s="3">
        <f t="shared" si="54"/>
        <v>1.7900598637327978</v>
      </c>
      <c r="Z438" s="3">
        <f t="shared" si="54"/>
        <v>3.5711528021778821E-2</v>
      </c>
      <c r="AA438" s="2">
        <f t="shared" si="55"/>
        <v>39295</v>
      </c>
    </row>
    <row r="439" spans="1:27" x14ac:dyDescent="0.2">
      <c r="A439">
        <v>645</v>
      </c>
      <c r="B439" t="s">
        <v>15</v>
      </c>
      <c r="C439">
        <v>2007</v>
      </c>
      <c r="D439">
        <v>9</v>
      </c>
      <c r="E439">
        <v>115</v>
      </c>
      <c r="F439" s="4">
        <v>454.71</v>
      </c>
      <c r="G439" s="4">
        <v>534.34</v>
      </c>
      <c r="H439" s="4">
        <v>177.58</v>
      </c>
      <c r="I439">
        <v>5</v>
      </c>
      <c r="J439">
        <v>284</v>
      </c>
      <c r="K439">
        <v>15249</v>
      </c>
      <c r="L439" t="s">
        <v>18</v>
      </c>
      <c r="M439">
        <v>19225</v>
      </c>
      <c r="N439">
        <v>176.5</v>
      </c>
      <c r="O439" s="4">
        <v>22757.23</v>
      </c>
      <c r="P439" t="s">
        <v>168</v>
      </c>
      <c r="Q439" s="4">
        <f t="shared" si="48"/>
        <v>4.6464347826086962</v>
      </c>
      <c r="R439" s="4">
        <f t="shared" si="49"/>
        <v>106.86800000000001</v>
      </c>
      <c r="S439" s="4">
        <f t="shared" si="50"/>
        <v>1.8814788732394367</v>
      </c>
      <c r="T439" s="4">
        <f t="shared" si="51"/>
        <v>2.7278176861219765</v>
      </c>
      <c r="U439" s="4">
        <f t="shared" si="52"/>
        <v>2.6577345053312653</v>
      </c>
      <c r="V439" s="3">
        <f t="shared" si="53"/>
        <v>0.69897000433601886</v>
      </c>
      <c r="W439" s="3">
        <f t="shared" si="53"/>
        <v>2.4533183400470375</v>
      </c>
      <c r="X439" s="3">
        <f t="shared" si="54"/>
        <v>0.66711984576836503</v>
      </c>
      <c r="Y439" s="3">
        <f t="shared" si="54"/>
        <v>2.0288476817859578</v>
      </c>
      <c r="Z439" s="3">
        <f t="shared" si="54"/>
        <v>0.27449934607493898</v>
      </c>
      <c r="AA439" s="2">
        <f t="shared" si="55"/>
        <v>39326</v>
      </c>
    </row>
    <row r="440" spans="1:27" x14ac:dyDescent="0.2">
      <c r="A440">
        <v>645</v>
      </c>
      <c r="B440" t="s">
        <v>15</v>
      </c>
      <c r="C440">
        <v>2007</v>
      </c>
      <c r="D440">
        <v>10</v>
      </c>
      <c r="E440">
        <v>506</v>
      </c>
      <c r="F440" s="4">
        <v>1872.86</v>
      </c>
      <c r="G440" s="4">
        <v>2200.62</v>
      </c>
      <c r="H440" s="4">
        <v>749.25</v>
      </c>
      <c r="I440">
        <v>5</v>
      </c>
      <c r="J440">
        <v>284</v>
      </c>
      <c r="K440">
        <v>15249</v>
      </c>
      <c r="L440" t="s">
        <v>18</v>
      </c>
      <c r="M440">
        <v>19225</v>
      </c>
      <c r="N440">
        <v>176.5</v>
      </c>
      <c r="O440" s="4">
        <v>22757.23</v>
      </c>
      <c r="P440" t="s">
        <v>168</v>
      </c>
      <c r="Q440" s="4">
        <f t="shared" si="48"/>
        <v>4.3490513833992095</v>
      </c>
      <c r="R440" s="4">
        <f t="shared" si="49"/>
        <v>440.12399999999997</v>
      </c>
      <c r="S440" s="4">
        <f t="shared" si="50"/>
        <v>7.7486619718309857</v>
      </c>
      <c r="T440" s="4">
        <f t="shared" si="51"/>
        <v>3.3425450556605525</v>
      </c>
      <c r="U440" s="4">
        <f t="shared" si="52"/>
        <v>3.2725053142145772</v>
      </c>
      <c r="V440" s="3">
        <f t="shared" si="53"/>
        <v>0.69897000433601886</v>
      </c>
      <c r="W440" s="3">
        <f t="shared" si="53"/>
        <v>2.4533183400470375</v>
      </c>
      <c r="X440" s="3">
        <f t="shared" si="54"/>
        <v>0.63839453882075337</v>
      </c>
      <c r="Y440" s="3">
        <f t="shared" si="54"/>
        <v>2.6435750513245337</v>
      </c>
      <c r="Z440" s="3">
        <f t="shared" si="54"/>
        <v>0.88922671561351474</v>
      </c>
      <c r="AA440" s="2">
        <f t="shared" si="55"/>
        <v>39356</v>
      </c>
    </row>
    <row r="441" spans="1:27" x14ac:dyDescent="0.2">
      <c r="A441">
        <v>645</v>
      </c>
      <c r="B441" t="s">
        <v>15</v>
      </c>
      <c r="C441">
        <v>2007</v>
      </c>
      <c r="D441">
        <v>11</v>
      </c>
      <c r="E441">
        <v>193</v>
      </c>
      <c r="F441" s="4">
        <v>815.18</v>
      </c>
      <c r="G441" s="4">
        <v>957.87</v>
      </c>
      <c r="H441" s="4">
        <v>365.38</v>
      </c>
      <c r="I441">
        <v>5</v>
      </c>
      <c r="J441">
        <v>284</v>
      </c>
      <c r="K441">
        <v>15249</v>
      </c>
      <c r="L441" t="s">
        <v>18</v>
      </c>
      <c r="M441">
        <v>19225</v>
      </c>
      <c r="N441">
        <v>176.5</v>
      </c>
      <c r="O441" s="4">
        <v>22757.23</v>
      </c>
      <c r="P441" t="s">
        <v>168</v>
      </c>
      <c r="Q441" s="4">
        <f t="shared" si="48"/>
        <v>4.9630569948186531</v>
      </c>
      <c r="R441" s="4">
        <f t="shared" si="49"/>
        <v>191.57400000000001</v>
      </c>
      <c r="S441" s="4">
        <f t="shared" si="50"/>
        <v>3.3727816901408452</v>
      </c>
      <c r="T441" s="4">
        <f t="shared" si="51"/>
        <v>2.9813065715903702</v>
      </c>
      <c r="U441" s="4">
        <f t="shared" si="52"/>
        <v>2.9112535159490704</v>
      </c>
      <c r="V441" s="3">
        <f t="shared" si="53"/>
        <v>0.69897000433601886</v>
      </c>
      <c r="W441" s="3">
        <f t="shared" si="53"/>
        <v>2.4533183400470375</v>
      </c>
      <c r="X441" s="3">
        <f t="shared" si="54"/>
        <v>0.69574926258259662</v>
      </c>
      <c r="Y441" s="3">
        <f t="shared" si="54"/>
        <v>2.2823365672543514</v>
      </c>
      <c r="Z441" s="3">
        <f t="shared" si="54"/>
        <v>0.52798823154333263</v>
      </c>
      <c r="AA441" s="2">
        <f t="shared" si="55"/>
        <v>39387</v>
      </c>
    </row>
    <row r="442" spans="1:27" x14ac:dyDescent="0.2">
      <c r="A442">
        <v>645</v>
      </c>
      <c r="B442" t="s">
        <v>15</v>
      </c>
      <c r="C442">
        <v>2007</v>
      </c>
      <c r="D442">
        <v>12</v>
      </c>
      <c r="E442">
        <v>78</v>
      </c>
      <c r="F442" s="4">
        <v>322.02999999999997</v>
      </c>
      <c r="G442" s="4">
        <v>378.35</v>
      </c>
      <c r="H442" s="4">
        <v>189.8</v>
      </c>
      <c r="I442">
        <v>5</v>
      </c>
      <c r="J442">
        <v>284</v>
      </c>
      <c r="K442">
        <v>15249</v>
      </c>
      <c r="L442" t="s">
        <v>18</v>
      </c>
      <c r="M442">
        <v>19225</v>
      </c>
      <c r="N442">
        <v>176.5</v>
      </c>
      <c r="O442" s="4">
        <v>22757.23</v>
      </c>
      <c r="P442" t="s">
        <v>168</v>
      </c>
      <c r="Q442" s="4">
        <f t="shared" si="48"/>
        <v>4.8506410256410257</v>
      </c>
      <c r="R442" s="4">
        <f t="shared" si="49"/>
        <v>75.67</v>
      </c>
      <c r="S442" s="4">
        <f t="shared" si="50"/>
        <v>1.3322183098591549</v>
      </c>
      <c r="T442" s="4">
        <f t="shared" si="51"/>
        <v>2.5778937383035858</v>
      </c>
      <c r="U442" s="4">
        <f t="shared" si="52"/>
        <v>2.5078963320298726</v>
      </c>
      <c r="V442" s="3">
        <f t="shared" si="53"/>
        <v>0.69897000433601886</v>
      </c>
      <c r="W442" s="3">
        <f t="shared" si="53"/>
        <v>2.4533183400470375</v>
      </c>
      <c r="X442" s="3">
        <f t="shared" si="54"/>
        <v>0.68579913561310557</v>
      </c>
      <c r="Y442" s="3">
        <f t="shared" si="54"/>
        <v>1.8789237339675673</v>
      </c>
      <c r="Z442" s="3">
        <f t="shared" si="54"/>
        <v>0.1245753982565483</v>
      </c>
      <c r="AA442" s="2">
        <f t="shared" si="55"/>
        <v>39417</v>
      </c>
    </row>
    <row r="443" spans="1:27" x14ac:dyDescent="0.2">
      <c r="A443">
        <v>658</v>
      </c>
      <c r="B443" t="s">
        <v>15</v>
      </c>
      <c r="C443">
        <v>2007</v>
      </c>
      <c r="D443">
        <v>1</v>
      </c>
      <c r="E443">
        <v>175</v>
      </c>
      <c r="F443" s="4">
        <v>750.4</v>
      </c>
      <c r="G443" s="4">
        <v>881.66</v>
      </c>
      <c r="H443" s="4">
        <v>324.87</v>
      </c>
      <c r="I443">
        <v>16</v>
      </c>
      <c r="J443">
        <v>581</v>
      </c>
      <c r="K443">
        <v>27824</v>
      </c>
      <c r="L443" t="s">
        <v>18</v>
      </c>
      <c r="M443">
        <v>97214</v>
      </c>
      <c r="N443">
        <v>351.2</v>
      </c>
      <c r="O443" s="4">
        <v>49452.02</v>
      </c>
      <c r="P443" t="s">
        <v>168</v>
      </c>
      <c r="Q443" s="4">
        <f t="shared" si="48"/>
        <v>5.0380571428571423</v>
      </c>
      <c r="R443" s="4">
        <f t="shared" si="49"/>
        <v>55.103749999999998</v>
      </c>
      <c r="S443" s="4">
        <f t="shared" si="50"/>
        <v>1.5174870912220308</v>
      </c>
      <c r="T443" s="4">
        <f t="shared" si="51"/>
        <v>2.9453011377489045</v>
      </c>
      <c r="U443" s="4">
        <f t="shared" si="52"/>
        <v>2.8752928253710079</v>
      </c>
      <c r="V443" s="3">
        <f t="shared" si="53"/>
        <v>1.2041199826559248</v>
      </c>
      <c r="W443" s="3">
        <f t="shared" si="53"/>
        <v>2.7641761323903307</v>
      </c>
      <c r="X443" s="3">
        <f t="shared" si="54"/>
        <v>0.70226308906260981</v>
      </c>
      <c r="Y443" s="3">
        <f t="shared" si="54"/>
        <v>1.7411811550929794</v>
      </c>
      <c r="Z443" s="3">
        <f t="shared" si="54"/>
        <v>0.18112500535857348</v>
      </c>
      <c r="AA443" s="2">
        <f t="shared" si="55"/>
        <v>39083</v>
      </c>
    </row>
    <row r="444" spans="1:27" x14ac:dyDescent="0.2">
      <c r="A444">
        <v>658</v>
      </c>
      <c r="B444" t="s">
        <v>15</v>
      </c>
      <c r="C444">
        <v>2007</v>
      </c>
      <c r="D444">
        <v>2</v>
      </c>
      <c r="E444">
        <v>177</v>
      </c>
      <c r="F444" s="4">
        <v>758.59</v>
      </c>
      <c r="G444" s="4">
        <v>891.38</v>
      </c>
      <c r="H444" s="4">
        <v>330.28</v>
      </c>
      <c r="I444">
        <v>16</v>
      </c>
      <c r="J444">
        <v>581</v>
      </c>
      <c r="K444">
        <v>27824</v>
      </c>
      <c r="L444" t="s">
        <v>18</v>
      </c>
      <c r="M444">
        <v>97214</v>
      </c>
      <c r="N444">
        <v>351.2</v>
      </c>
      <c r="O444" s="4">
        <v>49452.02</v>
      </c>
      <c r="P444" t="s">
        <v>168</v>
      </c>
      <c r="Q444" s="4">
        <f t="shared" ref="Q444:Q505" si="56">G444/E444</f>
        <v>5.0360451977401128</v>
      </c>
      <c r="R444" s="4">
        <f t="shared" ref="R444:R505" si="57">G444/I444</f>
        <v>55.71125</v>
      </c>
      <c r="S444" s="4">
        <f t="shared" ref="S444:S505" si="58">G444/J444</f>
        <v>1.5342168674698795</v>
      </c>
      <c r="T444" s="4">
        <f t="shared" ref="T444:T505" si="59">LOG(G444)</f>
        <v>2.9500628855420796</v>
      </c>
      <c r="U444" s="4">
        <f t="shared" ref="U444:U505" si="60">LOG(F444)</f>
        <v>2.8800071133820051</v>
      </c>
      <c r="V444" s="3">
        <f t="shared" ref="V444:W505" si="61">LOG(I444)</f>
        <v>1.2041199826559248</v>
      </c>
      <c r="W444" s="3">
        <f t="shared" si="61"/>
        <v>2.7641761323903307</v>
      </c>
      <c r="X444" s="3">
        <f t="shared" ref="X444:Z505" si="62">LOG(Q444)</f>
        <v>0.70208961918027313</v>
      </c>
      <c r="Y444" s="3">
        <f t="shared" si="62"/>
        <v>1.7459429028861551</v>
      </c>
      <c r="Z444" s="3">
        <f t="shared" si="62"/>
        <v>0.18588675315174907</v>
      </c>
      <c r="AA444" s="2">
        <f t="shared" ref="AA444:AA505" si="63">DATE(C444,D444,1)</f>
        <v>39114</v>
      </c>
    </row>
    <row r="445" spans="1:27" x14ac:dyDescent="0.2">
      <c r="A445">
        <v>658</v>
      </c>
      <c r="B445" t="s">
        <v>15</v>
      </c>
      <c r="C445">
        <v>2007</v>
      </c>
      <c r="D445">
        <v>3</v>
      </c>
      <c r="E445">
        <v>203</v>
      </c>
      <c r="F445" s="4">
        <v>823.43</v>
      </c>
      <c r="G445" s="4">
        <v>967.52</v>
      </c>
      <c r="H445" s="4">
        <v>337.45</v>
      </c>
      <c r="I445">
        <v>16</v>
      </c>
      <c r="J445">
        <v>581</v>
      </c>
      <c r="K445">
        <v>27824</v>
      </c>
      <c r="L445" t="s">
        <v>18</v>
      </c>
      <c r="M445">
        <v>97214</v>
      </c>
      <c r="N445">
        <v>351.2</v>
      </c>
      <c r="O445" s="4">
        <v>49452.02</v>
      </c>
      <c r="P445" t="s">
        <v>168</v>
      </c>
      <c r="Q445" s="4">
        <f t="shared" si="56"/>
        <v>4.7661083743842365</v>
      </c>
      <c r="R445" s="4">
        <f t="shared" si="57"/>
        <v>60.47</v>
      </c>
      <c r="S445" s="4">
        <f t="shared" si="58"/>
        <v>1.6652667814113598</v>
      </c>
      <c r="T445" s="4">
        <f t="shared" si="59"/>
        <v>2.9856599512618667</v>
      </c>
      <c r="U445" s="4">
        <f t="shared" si="60"/>
        <v>2.9156266855872803</v>
      </c>
      <c r="V445" s="3">
        <f t="shared" si="61"/>
        <v>1.2041199826559248</v>
      </c>
      <c r="W445" s="3">
        <f t="shared" si="61"/>
        <v>2.7641761323903307</v>
      </c>
      <c r="X445" s="3">
        <f t="shared" si="62"/>
        <v>0.67816391334865356</v>
      </c>
      <c r="Y445" s="3">
        <f t="shared" si="62"/>
        <v>1.7815399686059417</v>
      </c>
      <c r="Z445" s="3">
        <f t="shared" si="62"/>
        <v>0.22148381887153576</v>
      </c>
      <c r="AA445" s="2">
        <f t="shared" si="63"/>
        <v>39142</v>
      </c>
    </row>
    <row r="446" spans="1:27" x14ac:dyDescent="0.2">
      <c r="A446">
        <v>658</v>
      </c>
      <c r="B446" t="s">
        <v>15</v>
      </c>
      <c r="C446">
        <v>2007</v>
      </c>
      <c r="D446">
        <v>4</v>
      </c>
      <c r="E446">
        <v>306</v>
      </c>
      <c r="F446" s="4">
        <v>1214.33</v>
      </c>
      <c r="G446" s="4">
        <v>1426.9</v>
      </c>
      <c r="H446" s="4">
        <v>498.38</v>
      </c>
      <c r="I446">
        <v>16</v>
      </c>
      <c r="J446">
        <v>581</v>
      </c>
      <c r="K446">
        <v>27824</v>
      </c>
      <c r="L446" t="s">
        <v>18</v>
      </c>
      <c r="M446">
        <v>97214</v>
      </c>
      <c r="N446">
        <v>351.2</v>
      </c>
      <c r="O446" s="4">
        <v>49452.02</v>
      </c>
      <c r="P446" t="s">
        <v>168</v>
      </c>
      <c r="Q446" s="4">
        <f t="shared" si="56"/>
        <v>4.6630718954248369</v>
      </c>
      <c r="R446" s="4">
        <f t="shared" si="57"/>
        <v>89.181250000000006</v>
      </c>
      <c r="S446" s="4">
        <f t="shared" si="58"/>
        <v>2.4559380378657489</v>
      </c>
      <c r="T446" s="4">
        <f t="shared" si="59"/>
        <v>3.1543935379569974</v>
      </c>
      <c r="U446" s="4">
        <f t="shared" si="60"/>
        <v>3.084336724386437</v>
      </c>
      <c r="V446" s="3">
        <f t="shared" si="61"/>
        <v>1.2041199826559248</v>
      </c>
      <c r="W446" s="3">
        <f t="shared" si="61"/>
        <v>2.7641761323903307</v>
      </c>
      <c r="X446" s="3">
        <f t="shared" si="62"/>
        <v>0.66867211147541739</v>
      </c>
      <c r="Y446" s="3">
        <f t="shared" si="62"/>
        <v>1.9502735553010726</v>
      </c>
      <c r="Z446" s="3">
        <f t="shared" si="62"/>
        <v>0.39021740556666668</v>
      </c>
      <c r="AA446" s="2">
        <f t="shared" si="63"/>
        <v>39173</v>
      </c>
    </row>
    <row r="447" spans="1:27" x14ac:dyDescent="0.2">
      <c r="A447">
        <v>658</v>
      </c>
      <c r="B447" t="s">
        <v>15</v>
      </c>
      <c r="C447">
        <v>2007</v>
      </c>
      <c r="D447">
        <v>5</v>
      </c>
      <c r="E447">
        <v>345</v>
      </c>
      <c r="F447" s="4">
        <v>1405.3</v>
      </c>
      <c r="G447" s="4">
        <v>1651.31</v>
      </c>
      <c r="H447" s="4">
        <v>623.71</v>
      </c>
      <c r="I447">
        <v>16</v>
      </c>
      <c r="J447">
        <v>581</v>
      </c>
      <c r="K447">
        <v>27824</v>
      </c>
      <c r="L447" t="s">
        <v>18</v>
      </c>
      <c r="M447">
        <v>97214</v>
      </c>
      <c r="N447">
        <v>351.2</v>
      </c>
      <c r="O447" s="4">
        <v>49452.02</v>
      </c>
      <c r="P447" t="s">
        <v>168</v>
      </c>
      <c r="Q447" s="4">
        <f t="shared" si="56"/>
        <v>4.7864057971014491</v>
      </c>
      <c r="R447" s="4">
        <f t="shared" si="57"/>
        <v>103.206875</v>
      </c>
      <c r="S447" s="4">
        <f t="shared" si="58"/>
        <v>2.8421858864027536</v>
      </c>
      <c r="T447" s="4">
        <f t="shared" si="59"/>
        <v>3.2178286109075245</v>
      </c>
      <c r="U447" s="4">
        <f t="shared" si="60"/>
        <v>3.1477690462601471</v>
      </c>
      <c r="V447" s="3">
        <f t="shared" si="61"/>
        <v>1.2041199826559248</v>
      </c>
      <c r="W447" s="3">
        <f t="shared" si="61"/>
        <v>2.7641761323903307</v>
      </c>
      <c r="X447" s="3">
        <f t="shared" si="62"/>
        <v>0.68000951583425029</v>
      </c>
      <c r="Y447" s="3">
        <f t="shared" si="62"/>
        <v>2.0137086282515995</v>
      </c>
      <c r="Z447" s="3">
        <f t="shared" si="62"/>
        <v>0.45365247851719365</v>
      </c>
      <c r="AA447" s="2">
        <f t="shared" si="63"/>
        <v>39203</v>
      </c>
    </row>
    <row r="448" spans="1:27" x14ac:dyDescent="0.2">
      <c r="A448">
        <v>658</v>
      </c>
      <c r="B448" t="s">
        <v>15</v>
      </c>
      <c r="C448">
        <v>2007</v>
      </c>
      <c r="D448">
        <v>6</v>
      </c>
      <c r="E448">
        <v>511</v>
      </c>
      <c r="F448" s="4">
        <v>2163.87</v>
      </c>
      <c r="G448" s="4">
        <v>2542.63</v>
      </c>
      <c r="H448" s="4">
        <v>883.91</v>
      </c>
      <c r="I448">
        <v>16</v>
      </c>
      <c r="J448">
        <v>581</v>
      </c>
      <c r="K448">
        <v>27824</v>
      </c>
      <c r="L448" t="s">
        <v>18</v>
      </c>
      <c r="M448">
        <v>97214</v>
      </c>
      <c r="N448">
        <v>351.2</v>
      </c>
      <c r="O448" s="4">
        <v>49452.02</v>
      </c>
      <c r="P448" t="s">
        <v>168</v>
      </c>
      <c r="Q448" s="4">
        <f t="shared" si="56"/>
        <v>4.9757925636007831</v>
      </c>
      <c r="R448" s="4">
        <f t="shared" si="57"/>
        <v>158.91437500000001</v>
      </c>
      <c r="S448" s="4">
        <f t="shared" si="58"/>
        <v>4.3762994836488813</v>
      </c>
      <c r="T448" s="4">
        <f t="shared" si="59"/>
        <v>3.4052831668413184</v>
      </c>
      <c r="U448" s="4">
        <f t="shared" si="60"/>
        <v>3.3352311658714306</v>
      </c>
      <c r="V448" s="3">
        <f t="shared" si="61"/>
        <v>1.2041199826559248</v>
      </c>
      <c r="W448" s="3">
        <f t="shared" si="61"/>
        <v>2.7641761323903307</v>
      </c>
      <c r="X448" s="3">
        <f t="shared" si="62"/>
        <v>0.69686226670660589</v>
      </c>
      <c r="Y448" s="3">
        <f t="shared" si="62"/>
        <v>2.2011631841853938</v>
      </c>
      <c r="Z448" s="3">
        <f t="shared" si="62"/>
        <v>0.64110703445098782</v>
      </c>
      <c r="AA448" s="2">
        <f t="shared" si="63"/>
        <v>39234</v>
      </c>
    </row>
    <row r="449" spans="1:27" x14ac:dyDescent="0.2">
      <c r="A449">
        <v>658</v>
      </c>
      <c r="B449" t="s">
        <v>15</v>
      </c>
      <c r="C449">
        <v>2007</v>
      </c>
      <c r="D449">
        <v>7</v>
      </c>
      <c r="E449">
        <v>376</v>
      </c>
      <c r="F449" s="4">
        <v>1478.04</v>
      </c>
      <c r="G449" s="4">
        <v>1736.68</v>
      </c>
      <c r="H449" s="4">
        <v>693.84</v>
      </c>
      <c r="I449">
        <v>16</v>
      </c>
      <c r="J449">
        <v>581</v>
      </c>
      <c r="K449">
        <v>27824</v>
      </c>
      <c r="L449" t="s">
        <v>18</v>
      </c>
      <c r="M449">
        <v>97214</v>
      </c>
      <c r="N449">
        <v>351.2</v>
      </c>
      <c r="O449" s="4">
        <v>49452.02</v>
      </c>
      <c r="P449" t="s">
        <v>168</v>
      </c>
      <c r="Q449" s="4">
        <f t="shared" si="56"/>
        <v>4.6188297872340431</v>
      </c>
      <c r="R449" s="4">
        <f t="shared" si="57"/>
        <v>108.5425</v>
      </c>
      <c r="S449" s="4">
        <f t="shared" si="58"/>
        <v>2.9891222030981068</v>
      </c>
      <c r="T449" s="4">
        <f t="shared" si="59"/>
        <v>3.2397198028817029</v>
      </c>
      <c r="U449" s="4">
        <f t="shared" si="60"/>
        <v>3.169686187471668</v>
      </c>
      <c r="V449" s="3">
        <f t="shared" si="61"/>
        <v>1.2041199826559248</v>
      </c>
      <c r="W449" s="3">
        <f t="shared" si="61"/>
        <v>2.7641761323903307</v>
      </c>
      <c r="X449" s="3">
        <f t="shared" si="62"/>
        <v>0.66453195795404174</v>
      </c>
      <c r="Y449" s="3">
        <f t="shared" si="62"/>
        <v>2.0355998202257779</v>
      </c>
      <c r="Z449" s="3">
        <f t="shared" si="62"/>
        <v>0.47554367049137203</v>
      </c>
      <c r="AA449" s="2">
        <f t="shared" si="63"/>
        <v>39264</v>
      </c>
    </row>
    <row r="450" spans="1:27" x14ac:dyDescent="0.2">
      <c r="A450">
        <v>658</v>
      </c>
      <c r="B450" t="s">
        <v>15</v>
      </c>
      <c r="C450">
        <v>2007</v>
      </c>
      <c r="D450">
        <v>8</v>
      </c>
      <c r="E450">
        <v>450</v>
      </c>
      <c r="F450" s="4">
        <v>1818.12</v>
      </c>
      <c r="G450" s="4">
        <v>2136.4499999999998</v>
      </c>
      <c r="H450" s="4">
        <v>559.6</v>
      </c>
      <c r="I450">
        <v>16</v>
      </c>
      <c r="J450">
        <v>581</v>
      </c>
      <c r="K450">
        <v>27824</v>
      </c>
      <c r="L450" t="s">
        <v>18</v>
      </c>
      <c r="M450">
        <v>97214</v>
      </c>
      <c r="N450">
        <v>351.2</v>
      </c>
      <c r="O450" s="4">
        <v>49452.02</v>
      </c>
      <c r="P450" t="s">
        <v>168</v>
      </c>
      <c r="Q450" s="4">
        <f t="shared" si="56"/>
        <v>4.7476666666666665</v>
      </c>
      <c r="R450" s="4">
        <f t="shared" si="57"/>
        <v>133.52812499999999</v>
      </c>
      <c r="S450" s="4">
        <f t="shared" si="58"/>
        <v>3.677194492254733</v>
      </c>
      <c r="T450" s="4">
        <f t="shared" si="59"/>
        <v>3.3296927333440922</v>
      </c>
      <c r="U450" s="4">
        <f t="shared" si="60"/>
        <v>3.2596225442423434</v>
      </c>
      <c r="V450" s="3">
        <f t="shared" si="61"/>
        <v>1.2041199826559248</v>
      </c>
      <c r="W450" s="3">
        <f t="shared" si="61"/>
        <v>2.7641761323903307</v>
      </c>
      <c r="X450" s="3">
        <f t="shared" si="62"/>
        <v>0.6764802195687486</v>
      </c>
      <c r="Y450" s="3">
        <f t="shared" si="62"/>
        <v>2.1255727506881676</v>
      </c>
      <c r="Z450" s="3">
        <f t="shared" si="62"/>
        <v>0.56551660095376155</v>
      </c>
      <c r="AA450" s="2">
        <f t="shared" si="63"/>
        <v>39295</v>
      </c>
    </row>
    <row r="451" spans="1:27" x14ac:dyDescent="0.2">
      <c r="A451">
        <v>658</v>
      </c>
      <c r="B451" t="s">
        <v>15</v>
      </c>
      <c r="C451">
        <v>2007</v>
      </c>
      <c r="D451">
        <v>9</v>
      </c>
      <c r="E451">
        <v>781</v>
      </c>
      <c r="F451" s="4">
        <v>3013.67</v>
      </c>
      <c r="G451" s="4">
        <v>3541.09</v>
      </c>
      <c r="H451" s="4">
        <v>942.92</v>
      </c>
      <c r="I451">
        <v>16</v>
      </c>
      <c r="J451">
        <v>581</v>
      </c>
      <c r="K451">
        <v>27824</v>
      </c>
      <c r="L451" t="s">
        <v>18</v>
      </c>
      <c r="M451">
        <v>97214</v>
      </c>
      <c r="N451">
        <v>351.2</v>
      </c>
      <c r="O451" s="4">
        <v>49452.02</v>
      </c>
      <c r="P451" t="s">
        <v>168</v>
      </c>
      <c r="Q451" s="4">
        <f t="shared" si="56"/>
        <v>4.5340460947503205</v>
      </c>
      <c r="R451" s="4">
        <f t="shared" si="57"/>
        <v>221.31812500000001</v>
      </c>
      <c r="S451" s="4">
        <f t="shared" si="58"/>
        <v>6.0948192771084342</v>
      </c>
      <c r="T451" s="4">
        <f t="shared" si="59"/>
        <v>3.5491369648848146</v>
      </c>
      <c r="U451" s="4">
        <f t="shared" si="60"/>
        <v>3.4790956948845748</v>
      </c>
      <c r="V451" s="3">
        <f t="shared" si="61"/>
        <v>1.2041199826559248</v>
      </c>
      <c r="W451" s="3">
        <f t="shared" si="61"/>
        <v>2.7641761323903307</v>
      </c>
      <c r="X451" s="3">
        <f t="shared" si="62"/>
        <v>0.6564859310075144</v>
      </c>
      <c r="Y451" s="3">
        <f t="shared" si="62"/>
        <v>2.34501698222889</v>
      </c>
      <c r="Z451" s="3">
        <f t="shared" si="62"/>
        <v>0.78496083249448401</v>
      </c>
      <c r="AA451" s="2">
        <f t="shared" si="63"/>
        <v>39326</v>
      </c>
    </row>
    <row r="452" spans="1:27" x14ac:dyDescent="0.2">
      <c r="A452">
        <v>658</v>
      </c>
      <c r="B452" t="s">
        <v>15</v>
      </c>
      <c r="C452">
        <v>2007</v>
      </c>
      <c r="D452">
        <v>11</v>
      </c>
      <c r="E452">
        <v>860</v>
      </c>
      <c r="F452" s="4">
        <v>3316.33</v>
      </c>
      <c r="G452" s="4">
        <v>3896.68</v>
      </c>
      <c r="H452" s="4">
        <v>1252.8900000000001</v>
      </c>
      <c r="I452">
        <v>16</v>
      </c>
      <c r="J452">
        <v>581</v>
      </c>
      <c r="K452">
        <v>27824</v>
      </c>
      <c r="L452" t="s">
        <v>18</v>
      </c>
      <c r="M452">
        <v>97214</v>
      </c>
      <c r="N452">
        <v>351.2</v>
      </c>
      <c r="O452" s="4">
        <v>49452.02</v>
      </c>
      <c r="P452" t="s">
        <v>168</v>
      </c>
      <c r="Q452" s="4">
        <f t="shared" si="56"/>
        <v>4.5310232558139534</v>
      </c>
      <c r="R452" s="4">
        <f t="shared" si="57"/>
        <v>243.54249999999999</v>
      </c>
      <c r="S452" s="4">
        <f t="shared" si="58"/>
        <v>6.7068502581755594</v>
      </c>
      <c r="T452" s="4">
        <f t="shared" si="59"/>
        <v>3.5906947424772122</v>
      </c>
      <c r="U452" s="4">
        <f t="shared" si="60"/>
        <v>3.5206577396249843</v>
      </c>
      <c r="V452" s="3">
        <f t="shared" si="61"/>
        <v>1.2041199826559248</v>
      </c>
      <c r="W452" s="3">
        <f t="shared" si="61"/>
        <v>2.7641761323903307</v>
      </c>
      <c r="X452" s="3">
        <f t="shared" si="62"/>
        <v>0.65619629123364465</v>
      </c>
      <c r="Y452" s="3">
        <f t="shared" si="62"/>
        <v>2.3865747598212876</v>
      </c>
      <c r="Z452" s="3">
        <f t="shared" si="62"/>
        <v>0.82651861008688166</v>
      </c>
      <c r="AA452" s="2">
        <f t="shared" si="63"/>
        <v>39387</v>
      </c>
    </row>
    <row r="453" spans="1:27" x14ac:dyDescent="0.2">
      <c r="A453">
        <v>658</v>
      </c>
      <c r="B453" t="s">
        <v>15</v>
      </c>
      <c r="C453">
        <v>2007</v>
      </c>
      <c r="D453">
        <v>12</v>
      </c>
      <c r="E453">
        <v>636</v>
      </c>
      <c r="F453" s="4">
        <v>2635.81</v>
      </c>
      <c r="G453" s="4">
        <v>3097</v>
      </c>
      <c r="H453" s="4">
        <v>1154.8699999999999</v>
      </c>
      <c r="I453">
        <v>16</v>
      </c>
      <c r="J453">
        <v>581</v>
      </c>
      <c r="K453">
        <v>27824</v>
      </c>
      <c r="L453" t="s">
        <v>18</v>
      </c>
      <c r="M453">
        <v>97214</v>
      </c>
      <c r="N453">
        <v>351.2</v>
      </c>
      <c r="O453" s="4">
        <v>49452.02</v>
      </c>
      <c r="P453" t="s">
        <v>168</v>
      </c>
      <c r="Q453" s="4">
        <f t="shared" si="56"/>
        <v>4.8694968553459121</v>
      </c>
      <c r="R453" s="4">
        <f t="shared" si="57"/>
        <v>193.5625</v>
      </c>
      <c r="S453" s="4">
        <f t="shared" si="58"/>
        <v>5.330464716006885</v>
      </c>
      <c r="T453" s="4">
        <f t="shared" si="59"/>
        <v>3.490941205356787</v>
      </c>
      <c r="U453" s="4">
        <f t="shared" si="60"/>
        <v>3.4209141013219972</v>
      </c>
      <c r="V453" s="3">
        <f t="shared" si="61"/>
        <v>1.2041199826559248</v>
      </c>
      <c r="W453" s="3">
        <f t="shared" si="61"/>
        <v>2.7641761323903307</v>
      </c>
      <c r="X453" s="3">
        <f t="shared" si="62"/>
        <v>0.68748408970837294</v>
      </c>
      <c r="Y453" s="3">
        <f t="shared" si="62"/>
        <v>2.286821222700862</v>
      </c>
      <c r="Z453" s="3">
        <f t="shared" si="62"/>
        <v>0.72676507296645609</v>
      </c>
      <c r="AA453" s="2">
        <f t="shared" si="63"/>
        <v>39417</v>
      </c>
    </row>
    <row r="454" spans="1:27" x14ac:dyDescent="0.2">
      <c r="A454">
        <v>663</v>
      </c>
      <c r="B454" t="s">
        <v>15</v>
      </c>
      <c r="C454">
        <v>2007</v>
      </c>
      <c r="D454">
        <v>1</v>
      </c>
      <c r="E454">
        <v>37</v>
      </c>
      <c r="F454" s="4">
        <v>152.09</v>
      </c>
      <c r="G454" s="4">
        <v>178.71</v>
      </c>
      <c r="H454" s="4">
        <v>71.25</v>
      </c>
      <c r="I454">
        <v>6</v>
      </c>
      <c r="J454">
        <v>258</v>
      </c>
      <c r="K454">
        <v>10020</v>
      </c>
      <c r="L454" t="s">
        <v>18</v>
      </c>
      <c r="M454">
        <v>36219</v>
      </c>
      <c r="N454">
        <v>158</v>
      </c>
      <c r="O454" s="4">
        <v>13039.29</v>
      </c>
      <c r="P454" t="s">
        <v>168</v>
      </c>
      <c r="Q454" s="4">
        <f t="shared" si="56"/>
        <v>4.83</v>
      </c>
      <c r="R454" s="4">
        <f t="shared" si="57"/>
        <v>29.785</v>
      </c>
      <c r="S454" s="4">
        <f t="shared" si="58"/>
        <v>0.69267441860465118</v>
      </c>
      <c r="T454" s="4">
        <f t="shared" si="59"/>
        <v>2.2521488548185071</v>
      </c>
      <c r="U454" s="4">
        <f t="shared" si="60"/>
        <v>2.182100659893949</v>
      </c>
      <c r="V454" s="3">
        <f t="shared" si="61"/>
        <v>0.77815125038364363</v>
      </c>
      <c r="W454" s="3">
        <f t="shared" si="61"/>
        <v>2.4116197059632301</v>
      </c>
      <c r="X454" s="3">
        <f t="shared" si="62"/>
        <v>0.68394713075151214</v>
      </c>
      <c r="Y454" s="3">
        <f t="shared" si="62"/>
        <v>1.4739976044348635</v>
      </c>
      <c r="Z454" s="3">
        <f t="shared" si="62"/>
        <v>-0.15947085114472301</v>
      </c>
      <c r="AA454" s="2">
        <f t="shared" si="63"/>
        <v>39083</v>
      </c>
    </row>
    <row r="455" spans="1:27" x14ac:dyDescent="0.2">
      <c r="A455">
        <v>663</v>
      </c>
      <c r="B455" t="s">
        <v>15</v>
      </c>
      <c r="C455">
        <v>2007</v>
      </c>
      <c r="D455">
        <v>4</v>
      </c>
      <c r="E455">
        <v>71</v>
      </c>
      <c r="F455" s="4">
        <v>317.88</v>
      </c>
      <c r="G455" s="4">
        <v>373.55</v>
      </c>
      <c r="H455" s="4">
        <v>168.17</v>
      </c>
      <c r="I455">
        <v>6</v>
      </c>
      <c r="J455">
        <v>258</v>
      </c>
      <c r="K455">
        <v>10020</v>
      </c>
      <c r="L455" t="s">
        <v>18</v>
      </c>
      <c r="M455">
        <v>36219</v>
      </c>
      <c r="N455">
        <v>158</v>
      </c>
      <c r="O455" s="4">
        <v>13039.29</v>
      </c>
      <c r="P455" t="s">
        <v>168</v>
      </c>
      <c r="Q455" s="4">
        <f t="shared" si="56"/>
        <v>5.2612676056338028</v>
      </c>
      <c r="R455" s="4">
        <f t="shared" si="57"/>
        <v>62.258333333333333</v>
      </c>
      <c r="S455" s="4">
        <f t="shared" si="58"/>
        <v>1.4478682170542636</v>
      </c>
      <c r="T455" s="4">
        <f t="shared" si="59"/>
        <v>2.5723487407451597</v>
      </c>
      <c r="U455" s="4">
        <f t="shared" si="60"/>
        <v>2.5022632043448558</v>
      </c>
      <c r="V455" s="3">
        <f t="shared" si="61"/>
        <v>0.77815125038364363</v>
      </c>
      <c r="W455" s="3">
        <f t="shared" si="61"/>
        <v>2.4116197059632301</v>
      </c>
      <c r="X455" s="3">
        <f t="shared" si="62"/>
        <v>0.7210903920260846</v>
      </c>
      <c r="Y455" s="3">
        <f t="shared" si="62"/>
        <v>1.7941974903615163</v>
      </c>
      <c r="Z455" s="3">
        <f t="shared" si="62"/>
        <v>0.16072903478192971</v>
      </c>
      <c r="AA455" s="2">
        <f t="shared" si="63"/>
        <v>39173</v>
      </c>
    </row>
    <row r="456" spans="1:27" x14ac:dyDescent="0.2">
      <c r="A456">
        <v>663</v>
      </c>
      <c r="B456" t="s">
        <v>15</v>
      </c>
      <c r="C456">
        <v>2007</v>
      </c>
      <c r="D456">
        <v>5</v>
      </c>
      <c r="E456">
        <v>64</v>
      </c>
      <c r="F456" s="4">
        <v>238.61</v>
      </c>
      <c r="G456" s="4">
        <v>280.39999999999998</v>
      </c>
      <c r="H456" s="4">
        <v>106.69</v>
      </c>
      <c r="I456">
        <v>6</v>
      </c>
      <c r="J456">
        <v>258</v>
      </c>
      <c r="K456">
        <v>10020</v>
      </c>
      <c r="L456" t="s">
        <v>18</v>
      </c>
      <c r="M456">
        <v>36219</v>
      </c>
      <c r="N456">
        <v>158</v>
      </c>
      <c r="O456" s="4">
        <v>13039.29</v>
      </c>
      <c r="P456" t="s">
        <v>168</v>
      </c>
      <c r="Q456" s="4">
        <f t="shared" si="56"/>
        <v>4.3812499999999996</v>
      </c>
      <c r="R456" s="4">
        <f t="shared" si="57"/>
        <v>46.733333333333327</v>
      </c>
      <c r="S456" s="4">
        <f t="shared" si="58"/>
        <v>1.0868217054263565</v>
      </c>
      <c r="T456" s="4">
        <f t="shared" si="59"/>
        <v>2.4477780092946211</v>
      </c>
      <c r="U456" s="4">
        <f t="shared" si="60"/>
        <v>2.3776886407333704</v>
      </c>
      <c r="V456" s="3">
        <f t="shared" si="61"/>
        <v>0.77815125038364363</v>
      </c>
      <c r="W456" s="3">
        <f t="shared" si="61"/>
        <v>2.4116197059632301</v>
      </c>
      <c r="X456" s="3">
        <f t="shared" si="62"/>
        <v>0.64159803531073389</v>
      </c>
      <c r="Y456" s="3">
        <f t="shared" si="62"/>
        <v>1.6696267589109774</v>
      </c>
      <c r="Z456" s="3">
        <f t="shared" si="62"/>
        <v>3.6158303331390841E-2</v>
      </c>
      <c r="AA456" s="2">
        <f t="shared" si="63"/>
        <v>39203</v>
      </c>
    </row>
    <row r="457" spans="1:27" x14ac:dyDescent="0.2">
      <c r="A457">
        <v>663</v>
      </c>
      <c r="B457" t="s">
        <v>15</v>
      </c>
      <c r="C457">
        <v>2007</v>
      </c>
      <c r="D457">
        <v>6</v>
      </c>
      <c r="E457">
        <v>105</v>
      </c>
      <c r="F457" s="4">
        <v>436.9</v>
      </c>
      <c r="G457" s="4">
        <v>513.4</v>
      </c>
      <c r="H457" s="4">
        <v>198.26</v>
      </c>
      <c r="I457">
        <v>6</v>
      </c>
      <c r="J457">
        <v>258</v>
      </c>
      <c r="K457">
        <v>10020</v>
      </c>
      <c r="L457" t="s">
        <v>18</v>
      </c>
      <c r="M457">
        <v>36219</v>
      </c>
      <c r="N457">
        <v>158</v>
      </c>
      <c r="O457" s="4">
        <v>13039.29</v>
      </c>
      <c r="P457" t="s">
        <v>168</v>
      </c>
      <c r="Q457" s="4">
        <f t="shared" si="56"/>
        <v>4.8895238095238094</v>
      </c>
      <c r="R457" s="4">
        <f t="shared" si="57"/>
        <v>85.566666666666663</v>
      </c>
      <c r="S457" s="4">
        <f t="shared" si="58"/>
        <v>1.989922480620155</v>
      </c>
      <c r="T457" s="4">
        <f t="shared" si="59"/>
        <v>2.7104558643354246</v>
      </c>
      <c r="U457" s="4">
        <f t="shared" si="60"/>
        <v>2.6403820447095683</v>
      </c>
      <c r="V457" s="3">
        <f t="shared" si="61"/>
        <v>0.77815125038364363</v>
      </c>
      <c r="W457" s="3">
        <f t="shared" si="61"/>
        <v>2.4116197059632301</v>
      </c>
      <c r="X457" s="3">
        <f t="shared" si="62"/>
        <v>0.68926656526548646</v>
      </c>
      <c r="Y457" s="3">
        <f t="shared" si="62"/>
        <v>1.932304613951781</v>
      </c>
      <c r="Z457" s="3">
        <f t="shared" si="62"/>
        <v>0.2988361583721944</v>
      </c>
      <c r="AA457" s="2">
        <f t="shared" si="63"/>
        <v>39234</v>
      </c>
    </row>
    <row r="458" spans="1:27" x14ac:dyDescent="0.2">
      <c r="A458">
        <v>663</v>
      </c>
      <c r="B458" t="s">
        <v>15</v>
      </c>
      <c r="C458">
        <v>2007</v>
      </c>
      <c r="D458">
        <v>7</v>
      </c>
      <c r="E458">
        <v>52</v>
      </c>
      <c r="F458" s="4">
        <v>207.5</v>
      </c>
      <c r="G458" s="4">
        <v>243.83</v>
      </c>
      <c r="H458" s="4">
        <v>97.92</v>
      </c>
      <c r="I458">
        <v>6</v>
      </c>
      <c r="J458">
        <v>258</v>
      </c>
      <c r="K458">
        <v>10020</v>
      </c>
      <c r="L458" t="s">
        <v>18</v>
      </c>
      <c r="M458">
        <v>36219</v>
      </c>
      <c r="N458">
        <v>158</v>
      </c>
      <c r="O458" s="4">
        <v>13039.29</v>
      </c>
      <c r="P458" t="s">
        <v>168</v>
      </c>
      <c r="Q458" s="4">
        <f t="shared" si="56"/>
        <v>4.6890384615384617</v>
      </c>
      <c r="R458" s="4">
        <f t="shared" si="57"/>
        <v>40.638333333333335</v>
      </c>
      <c r="S458" s="4">
        <f t="shared" si="58"/>
        <v>0.94507751937984497</v>
      </c>
      <c r="T458" s="4">
        <f t="shared" si="59"/>
        <v>2.3870871386610051</v>
      </c>
      <c r="U458" s="4">
        <f t="shared" si="60"/>
        <v>2.3170181010481117</v>
      </c>
      <c r="V458" s="3">
        <f t="shared" si="61"/>
        <v>0.77815125038364363</v>
      </c>
      <c r="W458" s="3">
        <f t="shared" si="61"/>
        <v>2.4116197059632301</v>
      </c>
      <c r="X458" s="3">
        <f t="shared" si="62"/>
        <v>0.67108379502620574</v>
      </c>
      <c r="Y458" s="3">
        <f t="shared" si="62"/>
        <v>1.6089358882773612</v>
      </c>
      <c r="Z458" s="3">
        <f t="shared" si="62"/>
        <v>-2.4532567302225299E-2</v>
      </c>
      <c r="AA458" s="2">
        <f t="shared" si="63"/>
        <v>39264</v>
      </c>
    </row>
    <row r="459" spans="1:27" x14ac:dyDescent="0.2">
      <c r="A459">
        <v>663</v>
      </c>
      <c r="B459" t="s">
        <v>15</v>
      </c>
      <c r="C459">
        <v>2007</v>
      </c>
      <c r="D459">
        <v>8</v>
      </c>
      <c r="E459">
        <v>96</v>
      </c>
      <c r="F459" s="4">
        <v>370.93</v>
      </c>
      <c r="G459" s="4">
        <v>435.9</v>
      </c>
      <c r="H459" s="4">
        <v>116.74</v>
      </c>
      <c r="I459">
        <v>6</v>
      </c>
      <c r="J459">
        <v>258</v>
      </c>
      <c r="K459">
        <v>10020</v>
      </c>
      <c r="L459" t="s">
        <v>18</v>
      </c>
      <c r="M459">
        <v>36219</v>
      </c>
      <c r="N459">
        <v>158</v>
      </c>
      <c r="O459" s="4">
        <v>13039.29</v>
      </c>
      <c r="P459" t="s">
        <v>168</v>
      </c>
      <c r="Q459" s="4">
        <f t="shared" si="56"/>
        <v>4.5406249999999995</v>
      </c>
      <c r="R459" s="4">
        <f t="shared" si="57"/>
        <v>72.649999999999991</v>
      </c>
      <c r="S459" s="4">
        <f t="shared" si="58"/>
        <v>1.6895348837209301</v>
      </c>
      <c r="T459" s="4">
        <f t="shared" si="59"/>
        <v>2.639386869017684</v>
      </c>
      <c r="U459" s="4">
        <f t="shared" si="60"/>
        <v>2.5692919595285866</v>
      </c>
      <c r="V459" s="3">
        <f t="shared" si="61"/>
        <v>0.77815125038364363</v>
      </c>
      <c r="W459" s="3">
        <f t="shared" si="61"/>
        <v>2.4116197059632301</v>
      </c>
      <c r="X459" s="3">
        <f t="shared" si="62"/>
        <v>0.65711563597811551</v>
      </c>
      <c r="Y459" s="3">
        <f t="shared" si="62"/>
        <v>1.8612356186340402</v>
      </c>
      <c r="Z459" s="3">
        <f t="shared" si="62"/>
        <v>0.22776716305445377</v>
      </c>
      <c r="AA459" s="2">
        <f t="shared" si="63"/>
        <v>39295</v>
      </c>
    </row>
    <row r="460" spans="1:27" x14ac:dyDescent="0.2">
      <c r="A460">
        <v>663</v>
      </c>
      <c r="B460" t="s">
        <v>15</v>
      </c>
      <c r="C460">
        <v>2007</v>
      </c>
      <c r="D460">
        <v>9</v>
      </c>
      <c r="E460">
        <v>113</v>
      </c>
      <c r="F460" s="4">
        <v>464.55</v>
      </c>
      <c r="G460" s="4">
        <v>545.85</v>
      </c>
      <c r="H460" s="4">
        <v>159.72999999999999</v>
      </c>
      <c r="I460">
        <v>6</v>
      </c>
      <c r="J460">
        <v>258</v>
      </c>
      <c r="K460">
        <v>10020</v>
      </c>
      <c r="L460" t="s">
        <v>18</v>
      </c>
      <c r="M460">
        <v>36219</v>
      </c>
      <c r="N460">
        <v>158</v>
      </c>
      <c r="O460" s="4">
        <v>13039.29</v>
      </c>
      <c r="P460" t="s">
        <v>168</v>
      </c>
      <c r="Q460" s="4">
        <f t="shared" si="56"/>
        <v>4.830530973451328</v>
      </c>
      <c r="R460" s="4">
        <f t="shared" si="57"/>
        <v>90.975000000000009</v>
      </c>
      <c r="S460" s="4">
        <f t="shared" si="58"/>
        <v>2.1156976744186049</v>
      </c>
      <c r="T460" s="4">
        <f t="shared" si="59"/>
        <v>2.7370733146419166</v>
      </c>
      <c r="U460" s="4">
        <f t="shared" si="60"/>
        <v>2.6670324644124679</v>
      </c>
      <c r="V460" s="3">
        <f t="shared" si="61"/>
        <v>0.77815125038364363</v>
      </c>
      <c r="W460" s="3">
        <f t="shared" si="61"/>
        <v>2.4116197059632301</v>
      </c>
      <c r="X460" s="3">
        <f t="shared" si="62"/>
        <v>0.683994871158497</v>
      </c>
      <c r="Y460" s="3">
        <f t="shared" si="62"/>
        <v>1.958922064258273</v>
      </c>
      <c r="Z460" s="3">
        <f t="shared" si="62"/>
        <v>0.32545360867868656</v>
      </c>
      <c r="AA460" s="2">
        <f t="shared" si="63"/>
        <v>39326</v>
      </c>
    </row>
    <row r="461" spans="1:27" x14ac:dyDescent="0.2">
      <c r="A461">
        <v>663</v>
      </c>
      <c r="B461" t="s">
        <v>15</v>
      </c>
      <c r="C461">
        <v>2007</v>
      </c>
      <c r="D461">
        <v>10</v>
      </c>
      <c r="E461">
        <v>261</v>
      </c>
      <c r="F461" s="4">
        <v>960.3</v>
      </c>
      <c r="G461" s="4">
        <v>1128.5</v>
      </c>
      <c r="H461" s="4">
        <v>309.33999999999997</v>
      </c>
      <c r="I461">
        <v>6</v>
      </c>
      <c r="J461">
        <v>258</v>
      </c>
      <c r="K461">
        <v>10020</v>
      </c>
      <c r="L461" t="s">
        <v>18</v>
      </c>
      <c r="M461">
        <v>36219</v>
      </c>
      <c r="N461">
        <v>158</v>
      </c>
      <c r="O461" s="4">
        <v>13039.29</v>
      </c>
      <c r="P461" t="s">
        <v>168</v>
      </c>
      <c r="Q461" s="4">
        <f t="shared" si="56"/>
        <v>4.3237547892720309</v>
      </c>
      <c r="R461" s="4">
        <f t="shared" si="57"/>
        <v>188.08333333333334</v>
      </c>
      <c r="S461" s="4">
        <f t="shared" si="58"/>
        <v>4.3740310077519382</v>
      </c>
      <c r="T461" s="4">
        <f t="shared" si="59"/>
        <v>3.0525015634137809</v>
      </c>
      <c r="U461" s="4">
        <f t="shared" si="60"/>
        <v>2.9824069288637949</v>
      </c>
      <c r="V461" s="3">
        <f t="shared" si="61"/>
        <v>0.77815125038364363</v>
      </c>
      <c r="W461" s="3">
        <f t="shared" si="61"/>
        <v>2.4116197059632301</v>
      </c>
      <c r="X461" s="3">
        <f t="shared" si="62"/>
        <v>0.63586105607549992</v>
      </c>
      <c r="Y461" s="3">
        <f t="shared" si="62"/>
        <v>2.274350313030137</v>
      </c>
      <c r="Z461" s="3">
        <f t="shared" si="62"/>
        <v>0.64088185745055071</v>
      </c>
      <c r="AA461" s="2">
        <f t="shared" si="63"/>
        <v>39356</v>
      </c>
    </row>
    <row r="462" spans="1:27" x14ac:dyDescent="0.2">
      <c r="A462">
        <v>663</v>
      </c>
      <c r="B462" t="s">
        <v>15</v>
      </c>
      <c r="C462">
        <v>2007</v>
      </c>
      <c r="D462">
        <v>11</v>
      </c>
      <c r="E462">
        <v>166</v>
      </c>
      <c r="F462" s="4">
        <v>558.4</v>
      </c>
      <c r="G462" s="4">
        <v>656.16</v>
      </c>
      <c r="H462" s="4">
        <v>251.62</v>
      </c>
      <c r="I462">
        <v>6</v>
      </c>
      <c r="J462">
        <v>258</v>
      </c>
      <c r="K462">
        <v>10020</v>
      </c>
      <c r="L462" t="s">
        <v>18</v>
      </c>
      <c r="M462">
        <v>36219</v>
      </c>
      <c r="N462">
        <v>158</v>
      </c>
      <c r="O462" s="4">
        <v>13039.29</v>
      </c>
      <c r="P462" t="s">
        <v>168</v>
      </c>
      <c r="Q462" s="4">
        <f t="shared" si="56"/>
        <v>3.9527710843373494</v>
      </c>
      <c r="R462" s="4">
        <f t="shared" si="57"/>
        <v>109.36</v>
      </c>
      <c r="S462" s="4">
        <f t="shared" si="58"/>
        <v>2.5432558139534884</v>
      </c>
      <c r="T462" s="4">
        <f t="shared" si="59"/>
        <v>2.8170097519434094</v>
      </c>
      <c r="U462" s="4">
        <f t="shared" si="60"/>
        <v>2.7469454096151047</v>
      </c>
      <c r="V462" s="3">
        <f t="shared" si="61"/>
        <v>0.77815125038364363</v>
      </c>
      <c r="W462" s="3">
        <f t="shared" si="61"/>
        <v>2.4116197059632301</v>
      </c>
      <c r="X462" s="3">
        <f t="shared" si="62"/>
        <v>0.59690166390335442</v>
      </c>
      <c r="Y462" s="3">
        <f t="shared" si="62"/>
        <v>2.038858501559766</v>
      </c>
      <c r="Z462" s="3">
        <f t="shared" si="62"/>
        <v>0.40539004598017936</v>
      </c>
      <c r="AA462" s="2">
        <f t="shared" si="63"/>
        <v>39387</v>
      </c>
    </row>
    <row r="463" spans="1:27" x14ac:dyDescent="0.2">
      <c r="A463">
        <v>663</v>
      </c>
      <c r="B463" t="s">
        <v>15</v>
      </c>
      <c r="C463">
        <v>2007</v>
      </c>
      <c r="D463">
        <v>12</v>
      </c>
      <c r="E463">
        <v>125</v>
      </c>
      <c r="F463" s="4">
        <v>462.42</v>
      </c>
      <c r="G463" s="4">
        <v>543.34</v>
      </c>
      <c r="H463" s="4">
        <v>137.76</v>
      </c>
      <c r="I463">
        <v>6</v>
      </c>
      <c r="J463">
        <v>258</v>
      </c>
      <c r="K463">
        <v>10020</v>
      </c>
      <c r="L463" t="s">
        <v>18</v>
      </c>
      <c r="M463">
        <v>36219</v>
      </c>
      <c r="N463">
        <v>158</v>
      </c>
      <c r="O463" s="4">
        <v>13039.29</v>
      </c>
      <c r="P463" t="s">
        <v>168</v>
      </c>
      <c r="Q463" s="4">
        <f t="shared" si="56"/>
        <v>4.3467200000000004</v>
      </c>
      <c r="R463" s="4">
        <f t="shared" si="57"/>
        <v>90.556666666666672</v>
      </c>
      <c r="S463" s="4">
        <f t="shared" si="58"/>
        <v>2.1059689922480622</v>
      </c>
      <c r="T463" s="4">
        <f t="shared" si="59"/>
        <v>2.7350716784182532</v>
      </c>
      <c r="U463" s="4">
        <f t="shared" si="60"/>
        <v>2.6650366093696523</v>
      </c>
      <c r="V463" s="3">
        <f t="shared" si="61"/>
        <v>0.77815125038364363</v>
      </c>
      <c r="W463" s="3">
        <f t="shared" si="61"/>
        <v>2.4116197059632301</v>
      </c>
      <c r="X463" s="3">
        <f t="shared" si="62"/>
        <v>0.63816166541019659</v>
      </c>
      <c r="Y463" s="3">
        <f t="shared" si="62"/>
        <v>1.9569204280346093</v>
      </c>
      <c r="Z463" s="3">
        <f t="shared" si="62"/>
        <v>0.32345197245502283</v>
      </c>
      <c r="AA463" s="2">
        <f t="shared" si="63"/>
        <v>39417</v>
      </c>
    </row>
    <row r="464" spans="1:27" x14ac:dyDescent="0.2">
      <c r="A464">
        <v>672</v>
      </c>
      <c r="B464" t="s">
        <v>15</v>
      </c>
      <c r="C464">
        <v>2007</v>
      </c>
      <c r="D464">
        <v>1</v>
      </c>
      <c r="E464">
        <v>128</v>
      </c>
      <c r="F464" s="4">
        <v>486.44</v>
      </c>
      <c r="G464" s="4">
        <v>571.62</v>
      </c>
      <c r="H464" s="4">
        <v>225.86</v>
      </c>
      <c r="I464">
        <v>18</v>
      </c>
      <c r="J464">
        <v>1220</v>
      </c>
      <c r="K464">
        <v>47540</v>
      </c>
      <c r="L464" t="s">
        <v>18</v>
      </c>
      <c r="M464">
        <v>135103</v>
      </c>
      <c r="N464">
        <v>602</v>
      </c>
      <c r="O464" s="4">
        <v>89894.83</v>
      </c>
      <c r="P464" t="s">
        <v>168</v>
      </c>
      <c r="Q464" s="4">
        <f t="shared" si="56"/>
        <v>4.46578125</v>
      </c>
      <c r="R464" s="4">
        <f t="shared" si="57"/>
        <v>31.756666666666668</v>
      </c>
      <c r="S464" s="4">
        <f t="shared" si="58"/>
        <v>0.46854098360655738</v>
      </c>
      <c r="T464" s="4">
        <f t="shared" si="59"/>
        <v>2.7571074156012352</v>
      </c>
      <c r="U464" s="4">
        <f t="shared" si="60"/>
        <v>2.6870292798029496</v>
      </c>
      <c r="V464" s="3">
        <f t="shared" si="61"/>
        <v>1.255272505103306</v>
      </c>
      <c r="W464" s="3">
        <f t="shared" si="61"/>
        <v>3.0863598306747484</v>
      </c>
      <c r="X464" s="3">
        <f t="shared" si="62"/>
        <v>0.64989744595336674</v>
      </c>
      <c r="Y464" s="3">
        <f t="shared" si="62"/>
        <v>1.5018349104979292</v>
      </c>
      <c r="Z464" s="3">
        <f t="shared" si="62"/>
        <v>-0.32925241507351305</v>
      </c>
      <c r="AA464" s="2">
        <f t="shared" si="63"/>
        <v>39083</v>
      </c>
    </row>
    <row r="465" spans="1:27" x14ac:dyDescent="0.2">
      <c r="A465">
        <v>672</v>
      </c>
      <c r="B465" t="s">
        <v>15</v>
      </c>
      <c r="C465">
        <v>2007</v>
      </c>
      <c r="D465">
        <v>2</v>
      </c>
      <c r="E465">
        <v>135</v>
      </c>
      <c r="F465" s="4">
        <v>531.62</v>
      </c>
      <c r="G465" s="4">
        <v>624.75</v>
      </c>
      <c r="H465" s="4">
        <v>263.76</v>
      </c>
      <c r="I465">
        <v>18</v>
      </c>
      <c r="J465">
        <v>1220</v>
      </c>
      <c r="K465">
        <v>47540</v>
      </c>
      <c r="L465" t="s">
        <v>18</v>
      </c>
      <c r="M465">
        <v>135103</v>
      </c>
      <c r="N465">
        <v>602</v>
      </c>
      <c r="O465" s="4">
        <v>89894.83</v>
      </c>
      <c r="P465" t="s">
        <v>168</v>
      </c>
      <c r="Q465" s="4">
        <f t="shared" si="56"/>
        <v>4.6277777777777782</v>
      </c>
      <c r="R465" s="4">
        <f t="shared" si="57"/>
        <v>34.708333333333336</v>
      </c>
      <c r="S465" s="4">
        <f t="shared" si="58"/>
        <v>0.51209016393442619</v>
      </c>
      <c r="T465" s="4">
        <f t="shared" si="59"/>
        <v>2.7957062647984876</v>
      </c>
      <c r="U465" s="4">
        <f t="shared" si="60"/>
        <v>2.7256013111086377</v>
      </c>
      <c r="V465" s="3">
        <f t="shared" si="61"/>
        <v>1.255272505103306</v>
      </c>
      <c r="W465" s="3">
        <f t="shared" si="61"/>
        <v>3.0863598306747484</v>
      </c>
      <c r="X465" s="3">
        <f t="shared" si="62"/>
        <v>0.66537249630348161</v>
      </c>
      <c r="Y465" s="3">
        <f t="shared" si="62"/>
        <v>1.5404337596951816</v>
      </c>
      <c r="Z465" s="3">
        <f t="shared" si="62"/>
        <v>-0.29065356587626062</v>
      </c>
      <c r="AA465" s="2">
        <f t="shared" si="63"/>
        <v>39114</v>
      </c>
    </row>
    <row r="466" spans="1:27" x14ac:dyDescent="0.2">
      <c r="A466">
        <v>672</v>
      </c>
      <c r="B466" t="s">
        <v>15</v>
      </c>
      <c r="C466">
        <v>2007</v>
      </c>
      <c r="D466">
        <v>3</v>
      </c>
      <c r="E466">
        <v>142</v>
      </c>
      <c r="F466" s="4">
        <v>532.19000000000005</v>
      </c>
      <c r="G466" s="4">
        <v>625.30999999999995</v>
      </c>
      <c r="H466" s="4">
        <v>299.45999999999998</v>
      </c>
      <c r="I466">
        <v>18</v>
      </c>
      <c r="J466">
        <v>1220</v>
      </c>
      <c r="K466">
        <v>47540</v>
      </c>
      <c r="L466" t="s">
        <v>18</v>
      </c>
      <c r="M466">
        <v>135103</v>
      </c>
      <c r="N466">
        <v>602</v>
      </c>
      <c r="O466" s="4">
        <v>89894.83</v>
      </c>
      <c r="P466" t="s">
        <v>168</v>
      </c>
      <c r="Q466" s="4">
        <f t="shared" si="56"/>
        <v>4.4035915492957747</v>
      </c>
      <c r="R466" s="4">
        <f t="shared" si="57"/>
        <v>34.739444444444445</v>
      </c>
      <c r="S466" s="4">
        <f t="shared" si="58"/>
        <v>0.51254918032786878</v>
      </c>
      <c r="T466" s="4">
        <f t="shared" si="59"/>
        <v>2.7960953740030616</v>
      </c>
      <c r="U466" s="4">
        <f t="shared" si="60"/>
        <v>2.7260667097763971</v>
      </c>
      <c r="V466" s="3">
        <f t="shared" si="61"/>
        <v>1.255272505103306</v>
      </c>
      <c r="W466" s="3">
        <f t="shared" si="61"/>
        <v>3.0863598306747484</v>
      </c>
      <c r="X466" s="3">
        <f t="shared" si="62"/>
        <v>0.64380702962000536</v>
      </c>
      <c r="Y466" s="3">
        <f t="shared" si="62"/>
        <v>1.5408228688997558</v>
      </c>
      <c r="Z466" s="3">
        <f t="shared" si="62"/>
        <v>-0.29026445667168649</v>
      </c>
      <c r="AA466" s="2">
        <f t="shared" si="63"/>
        <v>39142</v>
      </c>
    </row>
    <row r="467" spans="1:27" x14ac:dyDescent="0.2">
      <c r="A467">
        <v>672</v>
      </c>
      <c r="B467" t="s">
        <v>15</v>
      </c>
      <c r="C467">
        <v>2007</v>
      </c>
      <c r="D467">
        <v>4</v>
      </c>
      <c r="E467">
        <v>191</v>
      </c>
      <c r="F467" s="4">
        <v>735.35</v>
      </c>
      <c r="G467" s="4">
        <v>864.01</v>
      </c>
      <c r="H467" s="4">
        <v>348.27</v>
      </c>
      <c r="I467">
        <v>18</v>
      </c>
      <c r="J467">
        <v>1220</v>
      </c>
      <c r="K467">
        <v>47540</v>
      </c>
      <c r="L467" t="s">
        <v>18</v>
      </c>
      <c r="M467">
        <v>135103</v>
      </c>
      <c r="N467">
        <v>602</v>
      </c>
      <c r="O467" s="4">
        <v>89894.83</v>
      </c>
      <c r="P467" t="s">
        <v>168</v>
      </c>
      <c r="Q467" s="4">
        <f t="shared" si="56"/>
        <v>4.5236125654450259</v>
      </c>
      <c r="R467" s="4">
        <f t="shared" si="57"/>
        <v>48.000555555555557</v>
      </c>
      <c r="S467" s="4">
        <f t="shared" si="58"/>
        <v>0.70820491803278685</v>
      </c>
      <c r="T467" s="4">
        <f t="shared" si="59"/>
        <v>2.9365187690063079</v>
      </c>
      <c r="U467" s="4">
        <f t="shared" si="60"/>
        <v>2.8664940967562282</v>
      </c>
      <c r="V467" s="3">
        <f t="shared" si="61"/>
        <v>1.255272505103306</v>
      </c>
      <c r="W467" s="3">
        <f t="shared" si="61"/>
        <v>3.0863598306747484</v>
      </c>
      <c r="X467" s="3">
        <f t="shared" si="62"/>
        <v>0.65548540175858061</v>
      </c>
      <c r="Y467" s="3">
        <f t="shared" si="62"/>
        <v>1.6812462639030021</v>
      </c>
      <c r="Z467" s="3">
        <f t="shared" si="62"/>
        <v>-0.14984106166844011</v>
      </c>
      <c r="AA467" s="2">
        <f t="shared" si="63"/>
        <v>39173</v>
      </c>
    </row>
    <row r="468" spans="1:27" x14ac:dyDescent="0.2">
      <c r="A468">
        <v>672</v>
      </c>
      <c r="B468" t="s">
        <v>15</v>
      </c>
      <c r="C468">
        <v>2007</v>
      </c>
      <c r="D468">
        <v>5</v>
      </c>
      <c r="E468">
        <v>401</v>
      </c>
      <c r="F468" s="4">
        <v>1424.85</v>
      </c>
      <c r="G468" s="4">
        <v>1674.34</v>
      </c>
      <c r="H468" s="4">
        <v>534.20000000000005</v>
      </c>
      <c r="I468">
        <v>18</v>
      </c>
      <c r="J468">
        <v>1220</v>
      </c>
      <c r="K468">
        <v>47540</v>
      </c>
      <c r="L468" t="s">
        <v>18</v>
      </c>
      <c r="M468">
        <v>135103</v>
      </c>
      <c r="N468">
        <v>602</v>
      </c>
      <c r="O468" s="4">
        <v>89894.83</v>
      </c>
      <c r="P468" t="s">
        <v>168</v>
      </c>
      <c r="Q468" s="4">
        <f t="shared" si="56"/>
        <v>4.1754114713216959</v>
      </c>
      <c r="R468" s="4">
        <f t="shared" si="57"/>
        <v>93.018888888888881</v>
      </c>
      <c r="S468" s="4">
        <f t="shared" si="58"/>
        <v>1.3724098360655737</v>
      </c>
      <c r="T468" s="4">
        <f t="shared" si="59"/>
        <v>3.2238436526599439</v>
      </c>
      <c r="U468" s="4">
        <f t="shared" si="60"/>
        <v>3.1537691467296751</v>
      </c>
      <c r="V468" s="3">
        <f t="shared" si="61"/>
        <v>1.255272505103306</v>
      </c>
      <c r="W468" s="3">
        <f t="shared" si="61"/>
        <v>3.0863598306747484</v>
      </c>
      <c r="X468" s="3">
        <f t="shared" si="62"/>
        <v>0.62069928003976149</v>
      </c>
      <c r="Y468" s="3">
        <f t="shared" si="62"/>
        <v>1.9685711475566376</v>
      </c>
      <c r="Z468" s="3">
        <f t="shared" si="62"/>
        <v>0.13748382198519551</v>
      </c>
      <c r="AA468" s="2">
        <f t="shared" si="63"/>
        <v>39203</v>
      </c>
    </row>
    <row r="469" spans="1:27" x14ac:dyDescent="0.2">
      <c r="A469">
        <v>672</v>
      </c>
      <c r="B469" t="s">
        <v>15</v>
      </c>
      <c r="C469">
        <v>2007</v>
      </c>
      <c r="D469">
        <v>6</v>
      </c>
      <c r="E469">
        <v>419</v>
      </c>
      <c r="F469" s="4">
        <v>1744.58</v>
      </c>
      <c r="G469" s="4">
        <v>2049.92</v>
      </c>
      <c r="H469" s="4">
        <v>796.03</v>
      </c>
      <c r="I469">
        <v>18</v>
      </c>
      <c r="J469">
        <v>1220</v>
      </c>
      <c r="K469">
        <v>47540</v>
      </c>
      <c r="L469" t="s">
        <v>18</v>
      </c>
      <c r="M469">
        <v>135103</v>
      </c>
      <c r="N469">
        <v>602</v>
      </c>
      <c r="O469" s="4">
        <v>89894.83</v>
      </c>
      <c r="P469" t="s">
        <v>168</v>
      </c>
      <c r="Q469" s="4">
        <f t="shared" si="56"/>
        <v>4.8924105011933179</v>
      </c>
      <c r="R469" s="4">
        <f t="shared" si="57"/>
        <v>113.88444444444445</v>
      </c>
      <c r="S469" s="4">
        <f t="shared" si="58"/>
        <v>1.6802622950819672</v>
      </c>
      <c r="T469" s="4">
        <f t="shared" si="59"/>
        <v>3.3117369126477088</v>
      </c>
      <c r="U469" s="4">
        <f t="shared" si="60"/>
        <v>3.2416908893828311</v>
      </c>
      <c r="V469" s="3">
        <f t="shared" si="61"/>
        <v>1.255272505103306</v>
      </c>
      <c r="W469" s="3">
        <f t="shared" si="61"/>
        <v>3.0863598306747484</v>
      </c>
      <c r="X469" s="3">
        <f t="shared" si="62"/>
        <v>0.68952288968141362</v>
      </c>
      <c r="Y469" s="3">
        <f t="shared" si="62"/>
        <v>2.0564644075444027</v>
      </c>
      <c r="Z469" s="3">
        <f t="shared" si="62"/>
        <v>0.22537708197296072</v>
      </c>
      <c r="AA469" s="2">
        <f t="shared" si="63"/>
        <v>39234</v>
      </c>
    </row>
    <row r="470" spans="1:27" x14ac:dyDescent="0.2">
      <c r="A470">
        <v>672</v>
      </c>
      <c r="B470" t="s">
        <v>15</v>
      </c>
      <c r="C470">
        <v>2007</v>
      </c>
      <c r="D470">
        <v>7</v>
      </c>
      <c r="E470">
        <v>241</v>
      </c>
      <c r="F470" s="4">
        <v>951.51</v>
      </c>
      <c r="G470" s="4">
        <v>1118.1099999999999</v>
      </c>
      <c r="H470" s="4">
        <v>467.38</v>
      </c>
      <c r="I470">
        <v>18</v>
      </c>
      <c r="J470">
        <v>1220</v>
      </c>
      <c r="K470">
        <v>47540</v>
      </c>
      <c r="L470" t="s">
        <v>18</v>
      </c>
      <c r="M470">
        <v>135103</v>
      </c>
      <c r="N470">
        <v>602</v>
      </c>
      <c r="O470" s="4">
        <v>89894.83</v>
      </c>
      <c r="P470" t="s">
        <v>168</v>
      </c>
      <c r="Q470" s="4">
        <f t="shared" si="56"/>
        <v>4.6394605809128624</v>
      </c>
      <c r="R470" s="4">
        <f t="shared" si="57"/>
        <v>62.117222222222217</v>
      </c>
      <c r="S470" s="4">
        <f t="shared" si="58"/>
        <v>0.91648360655737693</v>
      </c>
      <c r="T470" s="4">
        <f t="shared" si="59"/>
        <v>3.0484845316747347</v>
      </c>
      <c r="U470" s="4">
        <f t="shared" si="60"/>
        <v>2.978413356913105</v>
      </c>
      <c r="V470" s="3">
        <f t="shared" si="61"/>
        <v>1.255272505103306</v>
      </c>
      <c r="W470" s="3">
        <f t="shared" si="61"/>
        <v>3.0863598306747484</v>
      </c>
      <c r="X470" s="3">
        <f t="shared" si="62"/>
        <v>0.66646748909986619</v>
      </c>
      <c r="Y470" s="3">
        <f t="shared" si="62"/>
        <v>1.7932120265714284</v>
      </c>
      <c r="Z470" s="3">
        <f t="shared" si="62"/>
        <v>-3.7875299000013692E-2</v>
      </c>
      <c r="AA470" s="2">
        <f t="shared" si="63"/>
        <v>39264</v>
      </c>
    </row>
    <row r="471" spans="1:27" x14ac:dyDescent="0.2">
      <c r="A471">
        <v>672</v>
      </c>
      <c r="B471" t="s">
        <v>15</v>
      </c>
      <c r="C471">
        <v>2007</v>
      </c>
      <c r="D471">
        <v>8</v>
      </c>
      <c r="E471">
        <v>306</v>
      </c>
      <c r="F471" s="4">
        <v>1245.94</v>
      </c>
      <c r="G471" s="4">
        <v>1464.04</v>
      </c>
      <c r="H471" s="4">
        <v>553.89</v>
      </c>
      <c r="I471">
        <v>18</v>
      </c>
      <c r="J471">
        <v>1220</v>
      </c>
      <c r="K471">
        <v>47540</v>
      </c>
      <c r="L471" t="s">
        <v>18</v>
      </c>
      <c r="M471">
        <v>135103</v>
      </c>
      <c r="N471">
        <v>602</v>
      </c>
      <c r="O471" s="4">
        <v>89894.83</v>
      </c>
      <c r="P471" t="s">
        <v>168</v>
      </c>
      <c r="Q471" s="4">
        <f t="shared" si="56"/>
        <v>4.7844444444444445</v>
      </c>
      <c r="R471" s="4">
        <f t="shared" si="57"/>
        <v>81.335555555555558</v>
      </c>
      <c r="S471" s="4">
        <f t="shared" si="58"/>
        <v>1.2000327868852458</v>
      </c>
      <c r="T471" s="4">
        <f t="shared" si="59"/>
        <v>3.1655529425297235</v>
      </c>
      <c r="U471" s="4">
        <f t="shared" si="60"/>
        <v>3.0954971287626964</v>
      </c>
      <c r="V471" s="3">
        <f t="shared" si="61"/>
        <v>1.255272505103306</v>
      </c>
      <c r="W471" s="3">
        <f t="shared" si="61"/>
        <v>3.0863598306747484</v>
      </c>
      <c r="X471" s="3">
        <f t="shared" si="62"/>
        <v>0.67983151604814351</v>
      </c>
      <c r="Y471" s="3">
        <f t="shared" si="62"/>
        <v>1.9102804374264175</v>
      </c>
      <c r="Z471" s="3">
        <f t="shared" si="62"/>
        <v>7.9193111854975254E-2</v>
      </c>
      <c r="AA471" s="2">
        <f t="shared" si="63"/>
        <v>39295</v>
      </c>
    </row>
    <row r="472" spans="1:27" x14ac:dyDescent="0.2">
      <c r="A472">
        <v>672</v>
      </c>
      <c r="B472" t="s">
        <v>15</v>
      </c>
      <c r="C472">
        <v>2007</v>
      </c>
      <c r="D472">
        <v>9</v>
      </c>
      <c r="E472">
        <v>365</v>
      </c>
      <c r="F472" s="4">
        <v>1387.95</v>
      </c>
      <c r="G472" s="4">
        <v>1631</v>
      </c>
      <c r="H472" s="4">
        <v>486.12</v>
      </c>
      <c r="I472">
        <v>18</v>
      </c>
      <c r="J472">
        <v>1220</v>
      </c>
      <c r="K472">
        <v>47540</v>
      </c>
      <c r="L472" t="s">
        <v>18</v>
      </c>
      <c r="M472">
        <v>135103</v>
      </c>
      <c r="N472">
        <v>602</v>
      </c>
      <c r="O472" s="4">
        <v>89894.83</v>
      </c>
      <c r="P472" t="s">
        <v>168</v>
      </c>
      <c r="Q472" s="4">
        <f t="shared" si="56"/>
        <v>4.4684931506849317</v>
      </c>
      <c r="R472" s="4">
        <f t="shared" si="57"/>
        <v>90.611111111111114</v>
      </c>
      <c r="S472" s="4">
        <f t="shared" si="58"/>
        <v>1.3368852459016394</v>
      </c>
      <c r="T472" s="4">
        <f t="shared" si="59"/>
        <v>3.2124539610402758</v>
      </c>
      <c r="U472" s="4">
        <f t="shared" si="60"/>
        <v>3.1423738212231447</v>
      </c>
      <c r="V472" s="3">
        <f t="shared" si="61"/>
        <v>1.255272505103306</v>
      </c>
      <c r="W472" s="3">
        <f t="shared" si="61"/>
        <v>3.0863598306747484</v>
      </c>
      <c r="X472" s="3">
        <f t="shared" si="62"/>
        <v>0.65016109658380117</v>
      </c>
      <c r="Y472" s="3">
        <f t="shared" si="62"/>
        <v>1.9571814559369698</v>
      </c>
      <c r="Z472" s="3">
        <f t="shared" si="62"/>
        <v>0.12609413036552758</v>
      </c>
      <c r="AA472" s="2">
        <f t="shared" si="63"/>
        <v>39326</v>
      </c>
    </row>
    <row r="473" spans="1:27" x14ac:dyDescent="0.2">
      <c r="A473">
        <v>672</v>
      </c>
      <c r="B473" t="s">
        <v>15</v>
      </c>
      <c r="C473">
        <v>2007</v>
      </c>
      <c r="D473">
        <v>10</v>
      </c>
      <c r="E473">
        <v>775</v>
      </c>
      <c r="F473" s="4">
        <v>2841.57</v>
      </c>
      <c r="G473" s="4">
        <v>3339.01</v>
      </c>
      <c r="H473" s="4">
        <v>1101.79</v>
      </c>
      <c r="I473">
        <v>18</v>
      </c>
      <c r="J473">
        <v>1220</v>
      </c>
      <c r="K473">
        <v>47540</v>
      </c>
      <c r="L473" t="s">
        <v>18</v>
      </c>
      <c r="M473">
        <v>135103</v>
      </c>
      <c r="N473">
        <v>602</v>
      </c>
      <c r="O473" s="4">
        <v>89894.83</v>
      </c>
      <c r="P473" t="s">
        <v>168</v>
      </c>
      <c r="Q473" s="4">
        <f t="shared" si="56"/>
        <v>4.3084000000000007</v>
      </c>
      <c r="R473" s="4">
        <f t="shared" si="57"/>
        <v>185.50055555555556</v>
      </c>
      <c r="S473" s="4">
        <f t="shared" si="58"/>
        <v>2.736893442622951</v>
      </c>
      <c r="T473" s="4">
        <f t="shared" si="59"/>
        <v>3.5236177197247258</v>
      </c>
      <c r="U473" s="4">
        <f t="shared" si="60"/>
        <v>3.4535583590396555</v>
      </c>
      <c r="V473" s="3">
        <f t="shared" si="61"/>
        <v>1.255272505103306</v>
      </c>
      <c r="W473" s="3">
        <f t="shared" si="61"/>
        <v>3.0863598306747484</v>
      </c>
      <c r="X473" s="3">
        <f t="shared" si="62"/>
        <v>0.63431601721841568</v>
      </c>
      <c r="Y473" s="3">
        <f t="shared" si="62"/>
        <v>2.2683452146214198</v>
      </c>
      <c r="Z473" s="3">
        <f t="shared" si="62"/>
        <v>0.43725788904997764</v>
      </c>
      <c r="AA473" s="2">
        <f t="shared" si="63"/>
        <v>39356</v>
      </c>
    </row>
    <row r="474" spans="1:27" x14ac:dyDescent="0.2">
      <c r="A474">
        <v>672</v>
      </c>
      <c r="B474" t="s">
        <v>15</v>
      </c>
      <c r="C474">
        <v>2007</v>
      </c>
      <c r="D474">
        <v>11</v>
      </c>
      <c r="E474">
        <v>640</v>
      </c>
      <c r="F474" s="4">
        <v>2439.42</v>
      </c>
      <c r="G474" s="4">
        <v>2866.58</v>
      </c>
      <c r="H474" s="4">
        <v>990.57</v>
      </c>
      <c r="I474">
        <v>18</v>
      </c>
      <c r="J474">
        <v>1220</v>
      </c>
      <c r="K474">
        <v>47540</v>
      </c>
      <c r="L474" t="s">
        <v>18</v>
      </c>
      <c r="M474">
        <v>135103</v>
      </c>
      <c r="N474">
        <v>602</v>
      </c>
      <c r="O474" s="4">
        <v>89894.83</v>
      </c>
      <c r="P474" t="s">
        <v>168</v>
      </c>
      <c r="Q474" s="4">
        <f t="shared" si="56"/>
        <v>4.4790312500000002</v>
      </c>
      <c r="R474" s="4">
        <f t="shared" si="57"/>
        <v>159.25444444444443</v>
      </c>
      <c r="S474" s="4">
        <f t="shared" si="58"/>
        <v>2.3496557377049179</v>
      </c>
      <c r="T474" s="4">
        <f t="shared" si="59"/>
        <v>3.4573640664922531</v>
      </c>
      <c r="U474" s="4">
        <f t="shared" si="60"/>
        <v>3.387286580132955</v>
      </c>
      <c r="V474" s="3">
        <f t="shared" si="61"/>
        <v>1.255272505103306</v>
      </c>
      <c r="W474" s="3">
        <f t="shared" si="61"/>
        <v>3.0863598306747484</v>
      </c>
      <c r="X474" s="3">
        <f t="shared" si="62"/>
        <v>0.65118409250836606</v>
      </c>
      <c r="Y474" s="3">
        <f t="shared" si="62"/>
        <v>2.2020915613889471</v>
      </c>
      <c r="Z474" s="3">
        <f t="shared" si="62"/>
        <v>0.37100423581750497</v>
      </c>
      <c r="AA474" s="2">
        <f t="shared" si="63"/>
        <v>39387</v>
      </c>
    </row>
    <row r="475" spans="1:27" x14ac:dyDescent="0.2">
      <c r="A475">
        <v>672</v>
      </c>
      <c r="B475" t="s">
        <v>15</v>
      </c>
      <c r="C475">
        <v>2007</v>
      </c>
      <c r="D475">
        <v>12</v>
      </c>
      <c r="E475">
        <v>379</v>
      </c>
      <c r="F475" s="4">
        <v>1418.09</v>
      </c>
      <c r="G475" s="4">
        <v>1666.36</v>
      </c>
      <c r="H475" s="4">
        <v>570.29999999999995</v>
      </c>
      <c r="I475">
        <v>18</v>
      </c>
      <c r="J475">
        <v>1220</v>
      </c>
      <c r="K475">
        <v>47540</v>
      </c>
      <c r="L475" t="s">
        <v>18</v>
      </c>
      <c r="M475">
        <v>135103</v>
      </c>
      <c r="N475">
        <v>602</v>
      </c>
      <c r="O475" s="4">
        <v>89894.83</v>
      </c>
      <c r="P475" t="s">
        <v>168</v>
      </c>
      <c r="Q475" s="4">
        <f t="shared" si="56"/>
        <v>4.3967282321899734</v>
      </c>
      <c r="R475" s="4">
        <f t="shared" si="57"/>
        <v>92.575555555555553</v>
      </c>
      <c r="S475" s="4">
        <f t="shared" si="58"/>
        <v>1.3658688524590163</v>
      </c>
      <c r="T475" s="4">
        <f t="shared" si="59"/>
        <v>3.2217688320790474</v>
      </c>
      <c r="U475" s="4">
        <f t="shared" si="60"/>
        <v>3.1517037945022097</v>
      </c>
      <c r="V475" s="3">
        <f t="shared" si="61"/>
        <v>1.255272505103306</v>
      </c>
      <c r="W475" s="3">
        <f t="shared" si="61"/>
        <v>3.0863598306747484</v>
      </c>
      <c r="X475" s="3">
        <f t="shared" si="62"/>
        <v>0.64312962211097491</v>
      </c>
      <c r="Y475" s="3">
        <f t="shared" si="62"/>
        <v>1.9664963269757412</v>
      </c>
      <c r="Z475" s="3">
        <f t="shared" si="62"/>
        <v>0.13540900140429901</v>
      </c>
      <c r="AA475" s="2">
        <f t="shared" si="63"/>
        <v>39417</v>
      </c>
    </row>
    <row r="476" spans="1:27" x14ac:dyDescent="0.2">
      <c r="A476">
        <v>696</v>
      </c>
      <c r="B476" t="s">
        <v>15</v>
      </c>
      <c r="C476">
        <v>2007</v>
      </c>
      <c r="D476">
        <v>1</v>
      </c>
      <c r="E476">
        <v>66</v>
      </c>
      <c r="F476" s="4">
        <v>309.20999999999998</v>
      </c>
      <c r="G476" s="4">
        <v>363.36</v>
      </c>
      <c r="H476" s="4">
        <v>161.43</v>
      </c>
      <c r="I476">
        <v>6</v>
      </c>
      <c r="J476">
        <v>277</v>
      </c>
      <c r="K476">
        <v>15108</v>
      </c>
      <c r="L476" t="s">
        <v>18</v>
      </c>
      <c r="M476">
        <v>22431</v>
      </c>
      <c r="N476">
        <v>163.19999999999999</v>
      </c>
      <c r="O476" s="4">
        <v>23419.78</v>
      </c>
      <c r="P476" t="s">
        <v>168</v>
      </c>
      <c r="Q476" s="4">
        <f t="shared" si="56"/>
        <v>5.5054545454545458</v>
      </c>
      <c r="R476" s="4">
        <f t="shared" si="57"/>
        <v>60.56</v>
      </c>
      <c r="S476" s="4">
        <f t="shared" si="58"/>
        <v>1.3117689530685921</v>
      </c>
      <c r="T476" s="4">
        <f t="shared" si="59"/>
        <v>2.5603371168756599</v>
      </c>
      <c r="U476" s="4">
        <f t="shared" si="60"/>
        <v>2.4902535307656657</v>
      </c>
      <c r="V476" s="3">
        <f t="shared" si="61"/>
        <v>0.77815125038364363</v>
      </c>
      <c r="W476" s="3">
        <f t="shared" si="61"/>
        <v>2.4424797690644486</v>
      </c>
      <c r="X476" s="3">
        <f t="shared" si="62"/>
        <v>0.74079318133379135</v>
      </c>
      <c r="Y476" s="3">
        <f t="shared" si="62"/>
        <v>1.7821858664920163</v>
      </c>
      <c r="Z476" s="3">
        <f t="shared" si="62"/>
        <v>0.11785734781121143</v>
      </c>
      <c r="AA476" s="2">
        <f t="shared" si="63"/>
        <v>39083</v>
      </c>
    </row>
    <row r="477" spans="1:27" x14ac:dyDescent="0.2">
      <c r="A477">
        <v>696</v>
      </c>
      <c r="B477" t="s">
        <v>15</v>
      </c>
      <c r="C477">
        <v>2007</v>
      </c>
      <c r="D477">
        <v>2</v>
      </c>
      <c r="E477">
        <v>95</v>
      </c>
      <c r="F477" s="4">
        <v>417.28</v>
      </c>
      <c r="G477" s="4">
        <v>490.32</v>
      </c>
      <c r="H477" s="4">
        <v>219.45</v>
      </c>
      <c r="I477">
        <v>6</v>
      </c>
      <c r="J477">
        <v>277</v>
      </c>
      <c r="K477">
        <v>15108</v>
      </c>
      <c r="L477" t="s">
        <v>18</v>
      </c>
      <c r="M477">
        <v>22431</v>
      </c>
      <c r="N477">
        <v>163.19999999999999</v>
      </c>
      <c r="O477" s="4">
        <v>23419.78</v>
      </c>
      <c r="P477" t="s">
        <v>168</v>
      </c>
      <c r="Q477" s="4">
        <f t="shared" si="56"/>
        <v>5.1612631578947363</v>
      </c>
      <c r="R477" s="4">
        <f t="shared" si="57"/>
        <v>81.72</v>
      </c>
      <c r="S477" s="4">
        <f t="shared" si="58"/>
        <v>1.7701083032490974</v>
      </c>
      <c r="T477" s="4">
        <f t="shared" si="59"/>
        <v>2.6904796083440536</v>
      </c>
      <c r="U477" s="4">
        <f t="shared" si="60"/>
        <v>2.6204275697158073</v>
      </c>
      <c r="V477" s="3">
        <f t="shared" si="61"/>
        <v>0.77815125038364363</v>
      </c>
      <c r="W477" s="3">
        <f t="shared" si="61"/>
        <v>2.4424797690644486</v>
      </c>
      <c r="X477" s="3">
        <f t="shared" si="62"/>
        <v>0.71275600305520581</v>
      </c>
      <c r="Y477" s="3">
        <f t="shared" si="62"/>
        <v>1.91232835796041</v>
      </c>
      <c r="Z477" s="3">
        <f t="shared" si="62"/>
        <v>0.24799983927960503</v>
      </c>
      <c r="AA477" s="2">
        <f t="shared" si="63"/>
        <v>39114</v>
      </c>
    </row>
    <row r="478" spans="1:27" x14ac:dyDescent="0.2">
      <c r="A478">
        <v>696</v>
      </c>
      <c r="B478" t="s">
        <v>15</v>
      </c>
      <c r="C478">
        <v>2007</v>
      </c>
      <c r="D478">
        <v>3</v>
      </c>
      <c r="E478">
        <v>108</v>
      </c>
      <c r="F478" s="4">
        <v>444.19</v>
      </c>
      <c r="G478" s="4">
        <v>521.99</v>
      </c>
      <c r="H478" s="4">
        <v>117.19</v>
      </c>
      <c r="I478">
        <v>6</v>
      </c>
      <c r="J478">
        <v>277</v>
      </c>
      <c r="K478">
        <v>15108</v>
      </c>
      <c r="L478" t="s">
        <v>18</v>
      </c>
      <c r="M478">
        <v>22431</v>
      </c>
      <c r="N478">
        <v>163.19999999999999</v>
      </c>
      <c r="O478" s="4">
        <v>23419.78</v>
      </c>
      <c r="P478" t="s">
        <v>168</v>
      </c>
      <c r="Q478" s="4">
        <f t="shared" si="56"/>
        <v>4.8332407407407407</v>
      </c>
      <c r="R478" s="4">
        <f t="shared" si="57"/>
        <v>86.998333333333335</v>
      </c>
      <c r="S478" s="4">
        <f t="shared" si="58"/>
        <v>1.8844404332129965</v>
      </c>
      <c r="T478" s="4">
        <f t="shared" si="59"/>
        <v>2.7176621831049084</v>
      </c>
      <c r="U478" s="4">
        <f t="shared" si="60"/>
        <v>2.6475687770992069</v>
      </c>
      <c r="V478" s="3">
        <f t="shared" si="61"/>
        <v>0.77815125038364363</v>
      </c>
      <c r="W478" s="3">
        <f t="shared" si="61"/>
        <v>2.4424797690644486</v>
      </c>
      <c r="X478" s="3">
        <f t="shared" si="62"/>
        <v>0.68423842761795872</v>
      </c>
      <c r="Y478" s="3">
        <f t="shared" si="62"/>
        <v>1.9395109327212647</v>
      </c>
      <c r="Z478" s="3">
        <f t="shared" si="62"/>
        <v>0.2751824140404599</v>
      </c>
      <c r="AA478" s="2">
        <f t="shared" si="63"/>
        <v>39142</v>
      </c>
    </row>
    <row r="479" spans="1:27" x14ac:dyDescent="0.2">
      <c r="A479">
        <v>696</v>
      </c>
      <c r="B479" t="s">
        <v>15</v>
      </c>
      <c r="C479">
        <v>2007</v>
      </c>
      <c r="D479">
        <v>4</v>
      </c>
      <c r="E479">
        <v>149</v>
      </c>
      <c r="F479" s="4">
        <v>676.84</v>
      </c>
      <c r="G479" s="4">
        <v>795.35</v>
      </c>
      <c r="H479" s="4">
        <v>370.91</v>
      </c>
      <c r="I479">
        <v>6</v>
      </c>
      <c r="J479">
        <v>277</v>
      </c>
      <c r="K479">
        <v>15108</v>
      </c>
      <c r="L479" t="s">
        <v>18</v>
      </c>
      <c r="M479">
        <v>22431</v>
      </c>
      <c r="N479">
        <v>163.19999999999999</v>
      </c>
      <c r="O479" s="4">
        <v>23419.78</v>
      </c>
      <c r="P479" t="s">
        <v>168</v>
      </c>
      <c r="Q479" s="4">
        <f t="shared" si="56"/>
        <v>5.3379194630872489</v>
      </c>
      <c r="R479" s="4">
        <f t="shared" si="57"/>
        <v>132.55833333333334</v>
      </c>
      <c r="S479" s="4">
        <f t="shared" si="58"/>
        <v>2.8712996389891696</v>
      </c>
      <c r="T479" s="4">
        <f t="shared" si="59"/>
        <v>2.9005582854095375</v>
      </c>
      <c r="U479" s="4">
        <f t="shared" si="60"/>
        <v>2.8304860167950716</v>
      </c>
      <c r="V479" s="3">
        <f t="shared" si="61"/>
        <v>0.77815125038364363</v>
      </c>
      <c r="W479" s="3">
        <f t="shared" si="61"/>
        <v>2.4424797690644486</v>
      </c>
      <c r="X479" s="3">
        <f t="shared" si="62"/>
        <v>0.7273720169972635</v>
      </c>
      <c r="Y479" s="3">
        <f t="shared" si="62"/>
        <v>2.1224070350258937</v>
      </c>
      <c r="Z479" s="3">
        <f t="shared" si="62"/>
        <v>0.45807851634508889</v>
      </c>
      <c r="AA479" s="2">
        <f t="shared" si="63"/>
        <v>39173</v>
      </c>
    </row>
    <row r="480" spans="1:27" x14ac:dyDescent="0.2">
      <c r="A480">
        <v>696</v>
      </c>
      <c r="B480" t="s">
        <v>15</v>
      </c>
      <c r="C480">
        <v>2007</v>
      </c>
      <c r="D480">
        <v>5</v>
      </c>
      <c r="E480">
        <v>241</v>
      </c>
      <c r="F480" s="4">
        <v>981.99</v>
      </c>
      <c r="G480" s="4">
        <v>1153.96</v>
      </c>
      <c r="H480" s="4">
        <v>408.25</v>
      </c>
      <c r="I480">
        <v>6</v>
      </c>
      <c r="J480">
        <v>277</v>
      </c>
      <c r="K480">
        <v>15108</v>
      </c>
      <c r="L480" t="s">
        <v>18</v>
      </c>
      <c r="M480">
        <v>22431</v>
      </c>
      <c r="N480">
        <v>163.19999999999999</v>
      </c>
      <c r="O480" s="4">
        <v>23419.78</v>
      </c>
      <c r="P480" t="s">
        <v>168</v>
      </c>
      <c r="Q480" s="4">
        <f t="shared" si="56"/>
        <v>4.7882157676348553</v>
      </c>
      <c r="R480" s="4">
        <f t="shared" si="57"/>
        <v>192.32666666666668</v>
      </c>
      <c r="S480" s="4">
        <f t="shared" si="58"/>
        <v>4.1659205776173289</v>
      </c>
      <c r="T480" s="4">
        <f t="shared" si="59"/>
        <v>3.062190755023912</v>
      </c>
      <c r="U480" s="4">
        <f t="shared" si="60"/>
        <v>2.9921070652136992</v>
      </c>
      <c r="V480" s="3">
        <f t="shared" si="61"/>
        <v>0.77815125038364363</v>
      </c>
      <c r="W480" s="3">
        <f t="shared" si="61"/>
        <v>2.4424797690644486</v>
      </c>
      <c r="X480" s="3">
        <f t="shared" si="62"/>
        <v>0.68017371244904379</v>
      </c>
      <c r="Y480" s="3">
        <f t="shared" si="62"/>
        <v>2.2840395046402686</v>
      </c>
      <c r="Z480" s="3">
        <f t="shared" si="62"/>
        <v>0.61971098595946361</v>
      </c>
      <c r="AA480" s="2">
        <f t="shared" si="63"/>
        <v>39203</v>
      </c>
    </row>
    <row r="481" spans="1:27" x14ac:dyDescent="0.2">
      <c r="A481">
        <v>696</v>
      </c>
      <c r="B481" t="s">
        <v>15</v>
      </c>
      <c r="C481">
        <v>2007</v>
      </c>
      <c r="D481">
        <v>6</v>
      </c>
      <c r="E481">
        <v>337</v>
      </c>
      <c r="F481" s="4">
        <v>1325.02</v>
      </c>
      <c r="G481" s="4">
        <v>1557.01</v>
      </c>
      <c r="H481" s="4">
        <v>618.47</v>
      </c>
      <c r="I481">
        <v>6</v>
      </c>
      <c r="J481">
        <v>277</v>
      </c>
      <c r="K481">
        <v>15108</v>
      </c>
      <c r="L481" t="s">
        <v>18</v>
      </c>
      <c r="M481">
        <v>22431</v>
      </c>
      <c r="N481">
        <v>163.19999999999999</v>
      </c>
      <c r="O481" s="4">
        <v>23419.78</v>
      </c>
      <c r="P481" t="s">
        <v>168</v>
      </c>
      <c r="Q481" s="4">
        <f t="shared" si="56"/>
        <v>4.6202077151335308</v>
      </c>
      <c r="R481" s="4">
        <f t="shared" si="57"/>
        <v>259.50166666666667</v>
      </c>
      <c r="S481" s="4">
        <f t="shared" si="58"/>
        <v>5.620974729241877</v>
      </c>
      <c r="T481" s="4">
        <f t="shared" si="59"/>
        <v>3.1922914018621937</v>
      </c>
      <c r="U481" s="4">
        <f t="shared" si="60"/>
        <v>3.1222224336117588</v>
      </c>
      <c r="V481" s="3">
        <f t="shared" si="61"/>
        <v>0.77815125038364363</v>
      </c>
      <c r="W481" s="3">
        <f t="shared" si="61"/>
        <v>2.4424797690644486</v>
      </c>
      <c r="X481" s="3">
        <f t="shared" si="62"/>
        <v>0.66466150099085519</v>
      </c>
      <c r="Y481" s="3">
        <f t="shared" si="62"/>
        <v>2.4141401514785503</v>
      </c>
      <c r="Z481" s="3">
        <f t="shared" si="62"/>
        <v>0.74981163279774532</v>
      </c>
      <c r="AA481" s="2">
        <f t="shared" si="63"/>
        <v>39234</v>
      </c>
    </row>
    <row r="482" spans="1:27" x14ac:dyDescent="0.2">
      <c r="A482">
        <v>696</v>
      </c>
      <c r="B482" t="s">
        <v>15</v>
      </c>
      <c r="C482">
        <v>2007</v>
      </c>
      <c r="D482">
        <v>7</v>
      </c>
      <c r="E482">
        <v>162</v>
      </c>
      <c r="F482" s="4">
        <v>543.96</v>
      </c>
      <c r="G482" s="4">
        <v>639.20000000000005</v>
      </c>
      <c r="H482" s="4">
        <v>282.95999999999998</v>
      </c>
      <c r="I482">
        <v>6</v>
      </c>
      <c r="J482">
        <v>277</v>
      </c>
      <c r="K482">
        <v>15108</v>
      </c>
      <c r="L482" t="s">
        <v>18</v>
      </c>
      <c r="M482">
        <v>22431</v>
      </c>
      <c r="N482">
        <v>163.19999999999999</v>
      </c>
      <c r="O482" s="4">
        <v>23419.78</v>
      </c>
      <c r="P482" t="s">
        <v>168</v>
      </c>
      <c r="Q482" s="4">
        <f t="shared" si="56"/>
        <v>3.9456790123456793</v>
      </c>
      <c r="R482" s="4">
        <f t="shared" si="57"/>
        <v>106.53333333333335</v>
      </c>
      <c r="S482" s="4">
        <f t="shared" si="58"/>
        <v>2.3075812274368235</v>
      </c>
      <c r="T482" s="4">
        <f t="shared" si="59"/>
        <v>2.8056367663059349</v>
      </c>
      <c r="U482" s="4">
        <f t="shared" si="60"/>
        <v>2.7355669651063126</v>
      </c>
      <c r="V482" s="3">
        <f t="shared" si="61"/>
        <v>0.77815125038364363</v>
      </c>
      <c r="W482" s="3">
        <f t="shared" si="61"/>
        <v>2.4424797690644486</v>
      </c>
      <c r="X482" s="3">
        <f t="shared" si="62"/>
        <v>0.59612175176330406</v>
      </c>
      <c r="Y482" s="3">
        <f t="shared" si="62"/>
        <v>2.0274855159222915</v>
      </c>
      <c r="Z482" s="3">
        <f t="shared" si="62"/>
        <v>0.36315699724148648</v>
      </c>
      <c r="AA482" s="2">
        <f t="shared" si="63"/>
        <v>39264</v>
      </c>
    </row>
    <row r="483" spans="1:27" x14ac:dyDescent="0.2">
      <c r="A483">
        <v>696</v>
      </c>
      <c r="B483" t="s">
        <v>15</v>
      </c>
      <c r="C483">
        <v>2007</v>
      </c>
      <c r="D483">
        <v>8</v>
      </c>
      <c r="E483">
        <v>174</v>
      </c>
      <c r="F483" s="4">
        <v>637.64</v>
      </c>
      <c r="G483" s="4">
        <v>749.32</v>
      </c>
      <c r="H483" s="4">
        <v>283.31</v>
      </c>
      <c r="I483">
        <v>6</v>
      </c>
      <c r="J483">
        <v>277</v>
      </c>
      <c r="K483">
        <v>15108</v>
      </c>
      <c r="L483" t="s">
        <v>18</v>
      </c>
      <c r="M483">
        <v>22431</v>
      </c>
      <c r="N483">
        <v>163.19999999999999</v>
      </c>
      <c r="O483" s="4">
        <v>23419.78</v>
      </c>
      <c r="P483" t="s">
        <v>168</v>
      </c>
      <c r="Q483" s="4">
        <f t="shared" si="56"/>
        <v>4.3064367816091957</v>
      </c>
      <c r="R483" s="4">
        <f t="shared" si="57"/>
        <v>124.88666666666667</v>
      </c>
      <c r="S483" s="4">
        <f t="shared" si="58"/>
        <v>2.7051263537906141</v>
      </c>
      <c r="T483" s="4">
        <f t="shared" si="59"/>
        <v>2.8746673244487884</v>
      </c>
      <c r="U483" s="4">
        <f t="shared" si="60"/>
        <v>2.8045755531094918</v>
      </c>
      <c r="V483" s="3">
        <f t="shared" si="61"/>
        <v>0.77815125038364363</v>
      </c>
      <c r="W483" s="3">
        <f t="shared" si="61"/>
        <v>2.4424797690644486</v>
      </c>
      <c r="X483" s="3">
        <f t="shared" si="62"/>
        <v>0.63411807616618876</v>
      </c>
      <c r="Y483" s="3">
        <f t="shared" si="62"/>
        <v>2.096516074065145</v>
      </c>
      <c r="Z483" s="3">
        <f t="shared" si="62"/>
        <v>0.43218755538433995</v>
      </c>
      <c r="AA483" s="2">
        <f t="shared" si="63"/>
        <v>39295</v>
      </c>
    </row>
    <row r="484" spans="1:27" x14ac:dyDescent="0.2">
      <c r="A484">
        <v>696</v>
      </c>
      <c r="B484" t="s">
        <v>15</v>
      </c>
      <c r="C484">
        <v>2007</v>
      </c>
      <c r="D484">
        <v>9</v>
      </c>
      <c r="E484">
        <v>451</v>
      </c>
      <c r="F484" s="4">
        <v>1636.47</v>
      </c>
      <c r="G484" s="4">
        <v>1922.89</v>
      </c>
      <c r="H484" s="4">
        <v>697.21</v>
      </c>
      <c r="I484">
        <v>6</v>
      </c>
      <c r="J484">
        <v>277</v>
      </c>
      <c r="K484">
        <v>15108</v>
      </c>
      <c r="L484" t="s">
        <v>18</v>
      </c>
      <c r="M484">
        <v>22431</v>
      </c>
      <c r="N484">
        <v>163.19999999999999</v>
      </c>
      <c r="O484" s="4">
        <v>23419.78</v>
      </c>
      <c r="P484" t="s">
        <v>168</v>
      </c>
      <c r="Q484" s="4">
        <f t="shared" si="56"/>
        <v>4.2636141906873615</v>
      </c>
      <c r="R484" s="4">
        <f t="shared" si="57"/>
        <v>320.48166666666668</v>
      </c>
      <c r="S484" s="4">
        <f t="shared" si="58"/>
        <v>6.9418411552346573</v>
      </c>
      <c r="T484" s="4">
        <f t="shared" si="59"/>
        <v>3.2839544408898544</v>
      </c>
      <c r="U484" s="4">
        <f t="shared" si="60"/>
        <v>3.2139080481689972</v>
      </c>
      <c r="V484" s="3">
        <f t="shared" si="61"/>
        <v>0.77815125038364363</v>
      </c>
      <c r="W484" s="3">
        <f t="shared" si="61"/>
        <v>2.4424797690644486</v>
      </c>
      <c r="X484" s="3">
        <f t="shared" si="62"/>
        <v>0.62977789901189396</v>
      </c>
      <c r="Y484" s="3">
        <f t="shared" si="62"/>
        <v>2.505803190506211</v>
      </c>
      <c r="Z484" s="3">
        <f t="shared" si="62"/>
        <v>0.84147467182540592</v>
      </c>
      <c r="AA484" s="2">
        <f t="shared" si="63"/>
        <v>39326</v>
      </c>
    </row>
    <row r="485" spans="1:27" x14ac:dyDescent="0.2">
      <c r="A485">
        <v>696</v>
      </c>
      <c r="B485" t="s">
        <v>15</v>
      </c>
      <c r="C485">
        <v>2007</v>
      </c>
      <c r="D485">
        <v>10</v>
      </c>
      <c r="E485">
        <v>516</v>
      </c>
      <c r="F485" s="4">
        <v>1944.43</v>
      </c>
      <c r="G485" s="4">
        <v>2284.85</v>
      </c>
      <c r="H485" s="4">
        <v>855.37</v>
      </c>
      <c r="I485">
        <v>6</v>
      </c>
      <c r="J485">
        <v>277</v>
      </c>
      <c r="K485">
        <v>15108</v>
      </c>
      <c r="L485" t="s">
        <v>18</v>
      </c>
      <c r="M485">
        <v>22431</v>
      </c>
      <c r="N485">
        <v>163.19999999999999</v>
      </c>
      <c r="O485" s="4">
        <v>23419.78</v>
      </c>
      <c r="P485" t="s">
        <v>168</v>
      </c>
      <c r="Q485" s="4">
        <f t="shared" si="56"/>
        <v>4.4280038759689919</v>
      </c>
      <c r="R485" s="4">
        <f t="shared" si="57"/>
        <v>380.80833333333334</v>
      </c>
      <c r="S485" s="4">
        <f t="shared" si="58"/>
        <v>8.2485559566787003</v>
      </c>
      <c r="T485" s="4">
        <f t="shared" si="59"/>
        <v>3.3588576939854793</v>
      </c>
      <c r="U485" s="4">
        <f t="shared" si="60"/>
        <v>3.2887923130474066</v>
      </c>
      <c r="V485" s="3">
        <f t="shared" si="61"/>
        <v>0.77815125038364363</v>
      </c>
      <c r="W485" s="3">
        <f t="shared" si="61"/>
        <v>2.4424797690644486</v>
      </c>
      <c r="X485" s="3">
        <f t="shared" si="62"/>
        <v>0.64620799235826798</v>
      </c>
      <c r="Y485" s="3">
        <f t="shared" si="62"/>
        <v>2.5807064436018359</v>
      </c>
      <c r="Z485" s="3">
        <f t="shared" si="62"/>
        <v>0.91637792492103076</v>
      </c>
      <c r="AA485" s="2">
        <f t="shared" si="63"/>
        <v>39356</v>
      </c>
    </row>
    <row r="486" spans="1:27" x14ac:dyDescent="0.2">
      <c r="A486">
        <v>696</v>
      </c>
      <c r="B486" t="s">
        <v>15</v>
      </c>
      <c r="C486">
        <v>2007</v>
      </c>
      <c r="D486">
        <v>11</v>
      </c>
      <c r="E486">
        <v>411</v>
      </c>
      <c r="F486" s="4">
        <v>1512.53</v>
      </c>
      <c r="G486" s="4">
        <v>1777.31</v>
      </c>
      <c r="H486" s="4">
        <v>561.14</v>
      </c>
      <c r="I486">
        <v>6</v>
      </c>
      <c r="J486">
        <v>277</v>
      </c>
      <c r="K486">
        <v>15108</v>
      </c>
      <c r="L486" t="s">
        <v>18</v>
      </c>
      <c r="M486">
        <v>22431</v>
      </c>
      <c r="N486">
        <v>163.19999999999999</v>
      </c>
      <c r="O486" s="4">
        <v>23419.78</v>
      </c>
      <c r="P486" t="s">
        <v>168</v>
      </c>
      <c r="Q486" s="4">
        <f t="shared" si="56"/>
        <v>4.324355231143552</v>
      </c>
      <c r="R486" s="4">
        <f t="shared" si="57"/>
        <v>296.21833333333331</v>
      </c>
      <c r="S486" s="4">
        <f t="shared" si="58"/>
        <v>6.416281588447653</v>
      </c>
      <c r="T486" s="4">
        <f t="shared" si="59"/>
        <v>3.2497631844442729</v>
      </c>
      <c r="U486" s="4">
        <f t="shared" si="60"/>
        <v>3.1797039973445047</v>
      </c>
      <c r="V486" s="3">
        <f t="shared" si="61"/>
        <v>0.77815125038364363</v>
      </c>
      <c r="W486" s="3">
        <f t="shared" si="61"/>
        <v>2.4424797690644486</v>
      </c>
      <c r="X486" s="3">
        <f t="shared" si="62"/>
        <v>0.63592136256820375</v>
      </c>
      <c r="Y486" s="3">
        <f t="shared" si="62"/>
        <v>2.4716119340606295</v>
      </c>
      <c r="Z486" s="3">
        <f t="shared" si="62"/>
        <v>0.8072834153798244</v>
      </c>
      <c r="AA486" s="2">
        <f t="shared" si="63"/>
        <v>39387</v>
      </c>
    </row>
    <row r="487" spans="1:27" x14ac:dyDescent="0.2">
      <c r="A487">
        <v>696</v>
      </c>
      <c r="B487" t="s">
        <v>15</v>
      </c>
      <c r="C487">
        <v>2007</v>
      </c>
      <c r="D487">
        <v>12</v>
      </c>
      <c r="E487">
        <v>188</v>
      </c>
      <c r="F487" s="4">
        <v>657.28</v>
      </c>
      <c r="G487" s="4">
        <v>772.34</v>
      </c>
      <c r="H487" s="4">
        <v>300.42</v>
      </c>
      <c r="I487">
        <v>6</v>
      </c>
      <c r="J487">
        <v>277</v>
      </c>
      <c r="K487">
        <v>15108</v>
      </c>
      <c r="L487" t="s">
        <v>18</v>
      </c>
      <c r="M487">
        <v>22431</v>
      </c>
      <c r="N487">
        <v>163.19999999999999</v>
      </c>
      <c r="O487" s="4">
        <v>23419.78</v>
      </c>
      <c r="P487" t="s">
        <v>168</v>
      </c>
      <c r="Q487" s="4">
        <f t="shared" si="56"/>
        <v>4.108191489361702</v>
      </c>
      <c r="R487" s="4">
        <f t="shared" si="57"/>
        <v>128.72333333333333</v>
      </c>
      <c r="S487" s="4">
        <f t="shared" si="58"/>
        <v>2.7882310469314082</v>
      </c>
      <c r="T487" s="4">
        <f t="shared" si="59"/>
        <v>2.8878085278196228</v>
      </c>
      <c r="U487" s="4">
        <f t="shared" si="60"/>
        <v>2.8177504175811654</v>
      </c>
      <c r="V487" s="3">
        <f t="shared" si="61"/>
        <v>0.77815125038364363</v>
      </c>
      <c r="W487" s="3">
        <f t="shared" si="61"/>
        <v>2.4424797690644486</v>
      </c>
      <c r="X487" s="3">
        <f t="shared" si="62"/>
        <v>0.61365067855594302</v>
      </c>
      <c r="Y487" s="3">
        <f t="shared" si="62"/>
        <v>2.1096572774359794</v>
      </c>
      <c r="Z487" s="3">
        <f t="shared" si="62"/>
        <v>0.44532875875517436</v>
      </c>
      <c r="AA487" s="2">
        <f t="shared" si="63"/>
        <v>39417</v>
      </c>
    </row>
    <row r="488" spans="1:27" x14ac:dyDescent="0.2">
      <c r="A488">
        <v>706</v>
      </c>
      <c r="B488" t="s">
        <v>15</v>
      </c>
      <c r="C488">
        <v>2007</v>
      </c>
      <c r="D488">
        <v>1</v>
      </c>
      <c r="E488">
        <v>165</v>
      </c>
      <c r="F488" s="4">
        <v>794.38</v>
      </c>
      <c r="G488" s="4">
        <v>933.44</v>
      </c>
      <c r="H488" s="4">
        <v>342.82</v>
      </c>
      <c r="I488">
        <v>4</v>
      </c>
      <c r="J488">
        <v>215</v>
      </c>
      <c r="K488">
        <v>44772</v>
      </c>
      <c r="L488" t="s">
        <v>16</v>
      </c>
      <c r="M488">
        <v>1191469</v>
      </c>
      <c r="N488">
        <v>125</v>
      </c>
      <c r="O488" s="4">
        <v>57067.45</v>
      </c>
      <c r="P488" t="s">
        <v>169</v>
      </c>
      <c r="Q488" s="4">
        <f t="shared" si="56"/>
        <v>5.6572121212121216</v>
      </c>
      <c r="R488" s="4">
        <f t="shared" si="57"/>
        <v>233.36</v>
      </c>
      <c r="S488" s="4">
        <f t="shared" si="58"/>
        <v>4.3415813953488378</v>
      </c>
      <c r="T488" s="4">
        <f t="shared" si="59"/>
        <v>2.9700864074416389</v>
      </c>
      <c r="U488" s="4">
        <f t="shared" si="60"/>
        <v>2.9000283014503423</v>
      </c>
      <c r="V488" s="3">
        <f t="shared" si="61"/>
        <v>0.6020599913279624</v>
      </c>
      <c r="W488" s="3">
        <f t="shared" si="61"/>
        <v>2.3324384599156054</v>
      </c>
      <c r="X488" s="3">
        <f t="shared" si="62"/>
        <v>0.75260246322773239</v>
      </c>
      <c r="Y488" s="3">
        <f t="shared" si="62"/>
        <v>2.3680264161136764</v>
      </c>
      <c r="Z488" s="3">
        <f t="shared" si="62"/>
        <v>0.63764794752603338</v>
      </c>
      <c r="AA488" s="2">
        <f t="shared" si="63"/>
        <v>39083</v>
      </c>
    </row>
    <row r="489" spans="1:27" x14ac:dyDescent="0.2">
      <c r="A489">
        <v>706</v>
      </c>
      <c r="B489" t="s">
        <v>15</v>
      </c>
      <c r="C489">
        <v>2007</v>
      </c>
      <c r="D489">
        <v>2</v>
      </c>
      <c r="E489">
        <v>162</v>
      </c>
      <c r="F489" s="4">
        <v>908.9</v>
      </c>
      <c r="G489" s="4">
        <v>1067.99</v>
      </c>
      <c r="H489" s="4">
        <v>450.17</v>
      </c>
      <c r="I489">
        <v>4</v>
      </c>
      <c r="J489">
        <v>215</v>
      </c>
      <c r="K489">
        <v>44772</v>
      </c>
      <c r="L489" t="s">
        <v>16</v>
      </c>
      <c r="M489">
        <v>1191469</v>
      </c>
      <c r="N489">
        <v>125</v>
      </c>
      <c r="O489" s="4">
        <v>57067.45</v>
      </c>
      <c r="P489" t="s">
        <v>169</v>
      </c>
      <c r="Q489" s="4">
        <f t="shared" si="56"/>
        <v>6.5925308641975313</v>
      </c>
      <c r="R489" s="4">
        <f t="shared" si="57"/>
        <v>266.9975</v>
      </c>
      <c r="S489" s="4">
        <f t="shared" si="58"/>
        <v>4.9673953488372096</v>
      </c>
      <c r="T489" s="4">
        <f t="shared" si="59"/>
        <v>3.0285671862457666</v>
      </c>
      <c r="U489" s="4">
        <f t="shared" si="60"/>
        <v>2.9585161034230412</v>
      </c>
      <c r="V489" s="3">
        <f t="shared" si="61"/>
        <v>0.6020599913279624</v>
      </c>
      <c r="W489" s="3">
        <f t="shared" si="61"/>
        <v>2.3324384599156054</v>
      </c>
      <c r="X489" s="3">
        <f t="shared" si="62"/>
        <v>0.81905217170313582</v>
      </c>
      <c r="Y489" s="3">
        <f t="shared" si="62"/>
        <v>2.4265071949178045</v>
      </c>
      <c r="Z489" s="3">
        <f t="shared" si="62"/>
        <v>0.69612872633016143</v>
      </c>
      <c r="AA489" s="2">
        <f t="shared" si="63"/>
        <v>39114</v>
      </c>
    </row>
    <row r="490" spans="1:27" x14ac:dyDescent="0.2">
      <c r="A490">
        <v>706</v>
      </c>
      <c r="B490" t="s">
        <v>15</v>
      </c>
      <c r="C490">
        <v>2007</v>
      </c>
      <c r="D490">
        <v>3</v>
      </c>
      <c r="E490">
        <v>159</v>
      </c>
      <c r="F490" s="4">
        <v>754.28</v>
      </c>
      <c r="G490" s="4">
        <v>886.35</v>
      </c>
      <c r="H490" s="4">
        <v>311.83999999999997</v>
      </c>
      <c r="I490">
        <v>4</v>
      </c>
      <c r="J490">
        <v>215</v>
      </c>
      <c r="K490">
        <v>44772</v>
      </c>
      <c r="L490" t="s">
        <v>16</v>
      </c>
      <c r="M490">
        <v>1191469</v>
      </c>
      <c r="N490">
        <v>125</v>
      </c>
      <c r="O490" s="4">
        <v>57067.45</v>
      </c>
      <c r="P490" t="s">
        <v>169</v>
      </c>
      <c r="Q490" s="4">
        <f t="shared" si="56"/>
        <v>5.5745283018867928</v>
      </c>
      <c r="R490" s="4">
        <f t="shared" si="57"/>
        <v>221.58750000000001</v>
      </c>
      <c r="S490" s="4">
        <f t="shared" si="58"/>
        <v>4.1225581395348838</v>
      </c>
      <c r="T490" s="4">
        <f t="shared" si="59"/>
        <v>2.9476052490353477</v>
      </c>
      <c r="U490" s="4">
        <f t="shared" si="60"/>
        <v>2.8775325923973814</v>
      </c>
      <c r="V490" s="3">
        <f t="shared" si="61"/>
        <v>0.6020599913279624</v>
      </c>
      <c r="W490" s="3">
        <f t="shared" si="61"/>
        <v>2.3324384599156054</v>
      </c>
      <c r="X490" s="3">
        <f t="shared" si="62"/>
        <v>0.74620812471489628</v>
      </c>
      <c r="Y490" s="3">
        <f t="shared" si="62"/>
        <v>2.3455452577073852</v>
      </c>
      <c r="Z490" s="3">
        <f t="shared" si="62"/>
        <v>0.61516678911974243</v>
      </c>
      <c r="AA490" s="2">
        <f t="shared" si="63"/>
        <v>39142</v>
      </c>
    </row>
    <row r="491" spans="1:27" x14ac:dyDescent="0.2">
      <c r="A491">
        <v>706</v>
      </c>
      <c r="B491" t="s">
        <v>15</v>
      </c>
      <c r="C491">
        <v>2007</v>
      </c>
      <c r="D491">
        <v>4</v>
      </c>
      <c r="E491">
        <v>167</v>
      </c>
      <c r="F491" s="4">
        <v>769.45</v>
      </c>
      <c r="G491" s="4">
        <v>904.19</v>
      </c>
      <c r="H491" s="4">
        <v>286.70999999999998</v>
      </c>
      <c r="I491">
        <v>4</v>
      </c>
      <c r="J491">
        <v>215</v>
      </c>
      <c r="K491">
        <v>44772</v>
      </c>
      <c r="L491" t="s">
        <v>16</v>
      </c>
      <c r="M491">
        <v>1191469</v>
      </c>
      <c r="N491">
        <v>125</v>
      </c>
      <c r="O491" s="4">
        <v>57067.45</v>
      </c>
      <c r="P491" t="s">
        <v>169</v>
      </c>
      <c r="Q491" s="4">
        <f t="shared" si="56"/>
        <v>5.4143113772455091</v>
      </c>
      <c r="R491" s="4">
        <f t="shared" si="57"/>
        <v>226.04750000000001</v>
      </c>
      <c r="S491" s="4">
        <f t="shared" si="58"/>
        <v>4.2055348837209303</v>
      </c>
      <c r="T491" s="4">
        <f t="shared" si="59"/>
        <v>2.9562596995918446</v>
      </c>
      <c r="U491" s="4">
        <f t="shared" si="60"/>
        <v>2.8861804039860717</v>
      </c>
      <c r="V491" s="3">
        <f t="shared" si="61"/>
        <v>0.6020599913279624</v>
      </c>
      <c r="W491" s="3">
        <f t="shared" si="61"/>
        <v>2.3324384599156054</v>
      </c>
      <c r="X491" s="3">
        <f t="shared" si="62"/>
        <v>0.73354322844426156</v>
      </c>
      <c r="Y491" s="3">
        <f t="shared" si="62"/>
        <v>2.3541997082638826</v>
      </c>
      <c r="Z491" s="3">
        <f t="shared" si="62"/>
        <v>0.62382123967623948</v>
      </c>
      <c r="AA491" s="2">
        <f t="shared" si="63"/>
        <v>39173</v>
      </c>
    </row>
    <row r="492" spans="1:27" x14ac:dyDescent="0.2">
      <c r="A492">
        <v>706</v>
      </c>
      <c r="B492" t="s">
        <v>15</v>
      </c>
      <c r="C492">
        <v>2007</v>
      </c>
      <c r="D492">
        <v>5</v>
      </c>
      <c r="E492">
        <v>311</v>
      </c>
      <c r="F492" s="4">
        <v>1409.73</v>
      </c>
      <c r="G492" s="4">
        <v>1656.52</v>
      </c>
      <c r="H492" s="4">
        <v>554.17999999999995</v>
      </c>
      <c r="I492">
        <v>4</v>
      </c>
      <c r="J492">
        <v>215</v>
      </c>
      <c r="K492">
        <v>44772</v>
      </c>
      <c r="L492" t="s">
        <v>16</v>
      </c>
      <c r="M492">
        <v>1191469</v>
      </c>
      <c r="N492">
        <v>125</v>
      </c>
      <c r="O492" s="4">
        <v>57067.45</v>
      </c>
      <c r="P492" t="s">
        <v>169</v>
      </c>
      <c r="Q492" s="4">
        <f t="shared" si="56"/>
        <v>5.3264308681672023</v>
      </c>
      <c r="R492" s="4">
        <f t="shared" si="57"/>
        <v>414.13</v>
      </c>
      <c r="S492" s="4">
        <f t="shared" si="58"/>
        <v>7.7047441860465113</v>
      </c>
      <c r="T492" s="4">
        <f t="shared" si="59"/>
        <v>3.219196683705575</v>
      </c>
      <c r="U492" s="4">
        <f t="shared" si="60"/>
        <v>3.1491359419188396</v>
      </c>
      <c r="V492" s="3">
        <f t="shared" si="61"/>
        <v>0.6020599913279624</v>
      </c>
      <c r="W492" s="3">
        <f t="shared" si="61"/>
        <v>2.3324384599156054</v>
      </c>
      <c r="X492" s="3">
        <f t="shared" si="62"/>
        <v>0.7264362946787376</v>
      </c>
      <c r="Y492" s="3">
        <f t="shared" si="62"/>
        <v>2.6171366923776129</v>
      </c>
      <c r="Z492" s="3">
        <f t="shared" si="62"/>
        <v>0.88675822378996971</v>
      </c>
      <c r="AA492" s="2">
        <f t="shared" si="63"/>
        <v>39203</v>
      </c>
    </row>
    <row r="493" spans="1:27" x14ac:dyDescent="0.2">
      <c r="A493">
        <v>706</v>
      </c>
      <c r="B493" t="s">
        <v>15</v>
      </c>
      <c r="C493">
        <v>2007</v>
      </c>
      <c r="D493">
        <v>6</v>
      </c>
      <c r="E493">
        <v>346</v>
      </c>
      <c r="F493" s="4">
        <v>1429.26</v>
      </c>
      <c r="G493" s="4">
        <v>1679.47</v>
      </c>
      <c r="H493" s="4">
        <v>523.74</v>
      </c>
      <c r="I493">
        <v>4</v>
      </c>
      <c r="J493">
        <v>215</v>
      </c>
      <c r="K493">
        <v>44772</v>
      </c>
      <c r="L493" t="s">
        <v>16</v>
      </c>
      <c r="M493">
        <v>1191469</v>
      </c>
      <c r="N493">
        <v>125</v>
      </c>
      <c r="O493" s="4">
        <v>57067.45</v>
      </c>
      <c r="P493" t="s">
        <v>169</v>
      </c>
      <c r="Q493" s="4">
        <f t="shared" si="56"/>
        <v>4.8539595375722548</v>
      </c>
      <c r="R493" s="4">
        <f t="shared" si="57"/>
        <v>419.86750000000001</v>
      </c>
      <c r="S493" s="4">
        <f t="shared" si="58"/>
        <v>7.8114883720930237</v>
      </c>
      <c r="T493" s="4">
        <f t="shared" si="59"/>
        <v>3.2251722505409925</v>
      </c>
      <c r="U493" s="4">
        <f t="shared" si="60"/>
        <v>3.15511123949371</v>
      </c>
      <c r="V493" s="3">
        <f t="shared" si="61"/>
        <v>0.6020599913279624</v>
      </c>
      <c r="W493" s="3">
        <f t="shared" si="61"/>
        <v>2.3324384599156054</v>
      </c>
      <c r="X493" s="3">
        <f t="shared" si="62"/>
        <v>0.68609615174821581</v>
      </c>
      <c r="Y493" s="3">
        <f t="shared" si="62"/>
        <v>2.62311225921303</v>
      </c>
      <c r="Z493" s="3">
        <f t="shared" si="62"/>
        <v>0.89273379062538716</v>
      </c>
      <c r="AA493" s="2">
        <f t="shared" si="63"/>
        <v>39234</v>
      </c>
    </row>
    <row r="494" spans="1:27" x14ac:dyDescent="0.2">
      <c r="A494">
        <v>706</v>
      </c>
      <c r="B494" t="s">
        <v>15</v>
      </c>
      <c r="C494">
        <v>2007</v>
      </c>
      <c r="D494">
        <v>7</v>
      </c>
      <c r="E494">
        <v>210</v>
      </c>
      <c r="F494" s="4">
        <v>964.25</v>
      </c>
      <c r="G494" s="4">
        <v>1133.0899999999999</v>
      </c>
      <c r="H494" s="4">
        <v>379.89</v>
      </c>
      <c r="I494">
        <v>4</v>
      </c>
      <c r="J494">
        <v>215</v>
      </c>
      <c r="K494">
        <v>44772</v>
      </c>
      <c r="L494" t="s">
        <v>16</v>
      </c>
      <c r="M494">
        <v>1191469</v>
      </c>
      <c r="N494">
        <v>125</v>
      </c>
      <c r="O494" s="4">
        <v>57067.45</v>
      </c>
      <c r="P494" t="s">
        <v>169</v>
      </c>
      <c r="Q494" s="4">
        <f t="shared" si="56"/>
        <v>5.3956666666666662</v>
      </c>
      <c r="R494" s="4">
        <f t="shared" si="57"/>
        <v>283.27249999999998</v>
      </c>
      <c r="S494" s="4">
        <f t="shared" si="58"/>
        <v>5.2701860465116273</v>
      </c>
      <c r="T494" s="4">
        <f t="shared" si="59"/>
        <v>3.0542644067310345</v>
      </c>
      <c r="U494" s="4">
        <f t="shared" si="60"/>
        <v>2.9841896475380794</v>
      </c>
      <c r="V494" s="3">
        <f t="shared" si="61"/>
        <v>0.6020599913279624</v>
      </c>
      <c r="W494" s="3">
        <f t="shared" si="61"/>
        <v>2.3324384599156054</v>
      </c>
      <c r="X494" s="3">
        <f t="shared" si="62"/>
        <v>0.73204511199711497</v>
      </c>
      <c r="Y494" s="3">
        <f t="shared" si="62"/>
        <v>2.452204415403072</v>
      </c>
      <c r="Z494" s="3">
        <f t="shared" si="62"/>
        <v>0.72182594681542889</v>
      </c>
      <c r="AA494" s="2">
        <f t="shared" si="63"/>
        <v>39264</v>
      </c>
    </row>
    <row r="495" spans="1:27" x14ac:dyDescent="0.2">
      <c r="A495">
        <v>706</v>
      </c>
      <c r="B495" t="s">
        <v>15</v>
      </c>
      <c r="C495">
        <v>2007</v>
      </c>
      <c r="D495">
        <v>8</v>
      </c>
      <c r="E495">
        <v>219</v>
      </c>
      <c r="F495" s="4">
        <v>932.04</v>
      </c>
      <c r="G495" s="4">
        <v>1095.24</v>
      </c>
      <c r="H495" s="4">
        <v>402.8</v>
      </c>
      <c r="I495">
        <v>4</v>
      </c>
      <c r="J495">
        <v>215</v>
      </c>
      <c r="K495">
        <v>44772</v>
      </c>
      <c r="L495" t="s">
        <v>16</v>
      </c>
      <c r="M495">
        <v>1191469</v>
      </c>
      <c r="N495">
        <v>125</v>
      </c>
      <c r="O495" s="4">
        <v>57067.45</v>
      </c>
      <c r="P495" t="s">
        <v>169</v>
      </c>
      <c r="Q495" s="4">
        <f t="shared" si="56"/>
        <v>5.0010958904109586</v>
      </c>
      <c r="R495" s="4">
        <f t="shared" si="57"/>
        <v>273.81</v>
      </c>
      <c r="S495" s="4">
        <f t="shared" si="58"/>
        <v>5.0941395348837206</v>
      </c>
      <c r="T495" s="4">
        <f t="shared" si="59"/>
        <v>3.0395092965777679</v>
      </c>
      <c r="U495" s="4">
        <f t="shared" si="60"/>
        <v>2.9694345512021592</v>
      </c>
      <c r="V495" s="3">
        <f t="shared" si="61"/>
        <v>0.6020599913279624</v>
      </c>
      <c r="W495" s="3">
        <f t="shared" si="61"/>
        <v>2.3324384599156054</v>
      </c>
      <c r="X495" s="3">
        <f t="shared" si="62"/>
        <v>0.69906518173764964</v>
      </c>
      <c r="Y495" s="3">
        <f t="shared" si="62"/>
        <v>2.4374493052498054</v>
      </c>
      <c r="Z495" s="3">
        <f t="shared" si="62"/>
        <v>0.70707083666216264</v>
      </c>
      <c r="AA495" s="2">
        <f t="shared" si="63"/>
        <v>39295</v>
      </c>
    </row>
    <row r="496" spans="1:27" x14ac:dyDescent="0.2">
      <c r="A496">
        <v>706</v>
      </c>
      <c r="B496" t="s">
        <v>15</v>
      </c>
      <c r="C496">
        <v>2007</v>
      </c>
      <c r="D496">
        <v>9</v>
      </c>
      <c r="E496">
        <v>524</v>
      </c>
      <c r="F496" s="4">
        <v>2138.56</v>
      </c>
      <c r="G496" s="4">
        <v>2512.9299999999998</v>
      </c>
      <c r="H496" s="4">
        <v>732.09</v>
      </c>
      <c r="I496">
        <v>4</v>
      </c>
      <c r="J496">
        <v>215</v>
      </c>
      <c r="K496">
        <v>44772</v>
      </c>
      <c r="L496" t="s">
        <v>16</v>
      </c>
      <c r="M496">
        <v>1191469</v>
      </c>
      <c r="N496">
        <v>125</v>
      </c>
      <c r="O496" s="4">
        <v>57067.45</v>
      </c>
      <c r="P496" t="s">
        <v>169</v>
      </c>
      <c r="Q496" s="4">
        <f t="shared" si="56"/>
        <v>4.7956679389312971</v>
      </c>
      <c r="R496" s="4">
        <f t="shared" si="57"/>
        <v>628.23249999999996</v>
      </c>
      <c r="S496" s="4">
        <f t="shared" si="58"/>
        <v>11.688046511627906</v>
      </c>
      <c r="T496" s="4">
        <f t="shared" si="59"/>
        <v>3.4001803910847572</v>
      </c>
      <c r="U496" s="4">
        <f t="shared" si="60"/>
        <v>3.3301214394435994</v>
      </c>
      <c r="V496" s="3">
        <f t="shared" si="61"/>
        <v>0.6020599913279624</v>
      </c>
      <c r="W496" s="3">
        <f t="shared" si="61"/>
        <v>2.3324384599156054</v>
      </c>
      <c r="X496" s="3">
        <f t="shared" si="62"/>
        <v>0.68084910410103072</v>
      </c>
      <c r="Y496" s="3">
        <f t="shared" si="62"/>
        <v>2.7981203997567952</v>
      </c>
      <c r="Z496" s="3">
        <f t="shared" si="62"/>
        <v>1.0677419311691521</v>
      </c>
      <c r="AA496" s="2">
        <f t="shared" si="63"/>
        <v>39326</v>
      </c>
    </row>
    <row r="497" spans="1:27" x14ac:dyDescent="0.2">
      <c r="A497">
        <v>706</v>
      </c>
      <c r="B497" t="s">
        <v>15</v>
      </c>
      <c r="C497">
        <v>2007</v>
      </c>
      <c r="D497">
        <v>12</v>
      </c>
      <c r="E497">
        <v>544</v>
      </c>
      <c r="F497" s="4">
        <v>2201.9299999999998</v>
      </c>
      <c r="G497" s="4">
        <v>2587.36</v>
      </c>
      <c r="H497" s="4">
        <v>637.27</v>
      </c>
      <c r="I497">
        <v>4</v>
      </c>
      <c r="J497">
        <v>215</v>
      </c>
      <c r="K497">
        <v>44772</v>
      </c>
      <c r="L497" t="s">
        <v>16</v>
      </c>
      <c r="M497">
        <v>1191469</v>
      </c>
      <c r="N497">
        <v>125</v>
      </c>
      <c r="O497" s="4">
        <v>57067.45</v>
      </c>
      <c r="P497" t="s">
        <v>169</v>
      </c>
      <c r="Q497" s="4">
        <f t="shared" si="56"/>
        <v>4.7561764705882359</v>
      </c>
      <c r="R497" s="4">
        <f t="shared" si="57"/>
        <v>646.84</v>
      </c>
      <c r="S497" s="4">
        <f t="shared" si="58"/>
        <v>12.034232558139536</v>
      </c>
      <c r="T497" s="4">
        <f t="shared" si="59"/>
        <v>3.4128568597703306</v>
      </c>
      <c r="U497" s="4">
        <f t="shared" si="60"/>
        <v>3.3428035085063277</v>
      </c>
      <c r="V497" s="3">
        <f t="shared" si="61"/>
        <v>0.6020599913279624</v>
      </c>
      <c r="W497" s="3">
        <f t="shared" si="61"/>
        <v>2.3324384599156054</v>
      </c>
      <c r="X497" s="3">
        <f t="shared" si="62"/>
        <v>0.67725796007215089</v>
      </c>
      <c r="Y497" s="3">
        <f t="shared" si="62"/>
        <v>2.8107968684423685</v>
      </c>
      <c r="Z497" s="3">
        <f t="shared" si="62"/>
        <v>1.0804183998547254</v>
      </c>
      <c r="AA497" s="2">
        <f t="shared" si="63"/>
        <v>39417</v>
      </c>
    </row>
    <row r="498" spans="1:27" x14ac:dyDescent="0.2">
      <c r="A498">
        <v>730</v>
      </c>
      <c r="B498" t="s">
        <v>15</v>
      </c>
      <c r="C498">
        <v>2007</v>
      </c>
      <c r="D498">
        <v>1</v>
      </c>
      <c r="E498">
        <v>125</v>
      </c>
      <c r="F498" s="4">
        <v>627.19000000000005</v>
      </c>
      <c r="G498" s="4">
        <v>737</v>
      </c>
      <c r="H498" s="4">
        <v>254.37</v>
      </c>
      <c r="I498">
        <v>4</v>
      </c>
      <c r="J498">
        <v>243</v>
      </c>
      <c r="K498">
        <v>35080</v>
      </c>
      <c r="L498" t="s">
        <v>16</v>
      </c>
      <c r="M498">
        <v>85592</v>
      </c>
      <c r="N498">
        <v>147</v>
      </c>
      <c r="O498" s="4">
        <v>51593.48</v>
      </c>
      <c r="P498" t="s">
        <v>169</v>
      </c>
      <c r="Q498" s="4">
        <f t="shared" si="56"/>
        <v>5.8959999999999999</v>
      </c>
      <c r="R498" s="4">
        <f t="shared" si="57"/>
        <v>184.25</v>
      </c>
      <c r="S498" s="4">
        <f t="shared" si="58"/>
        <v>3.0329218106995883</v>
      </c>
      <c r="T498" s="4">
        <f t="shared" si="59"/>
        <v>2.8674674878590514</v>
      </c>
      <c r="U498" s="4">
        <f t="shared" si="60"/>
        <v>2.7973991252831407</v>
      </c>
      <c r="V498" s="3">
        <f t="shared" si="61"/>
        <v>0.6020599913279624</v>
      </c>
      <c r="W498" s="3">
        <f t="shared" si="61"/>
        <v>2.3856062735983121</v>
      </c>
      <c r="X498" s="3">
        <f t="shared" si="62"/>
        <v>0.77055747485099502</v>
      </c>
      <c r="Y498" s="3">
        <f t="shared" si="62"/>
        <v>2.2654074965310893</v>
      </c>
      <c r="Z498" s="3">
        <f t="shared" si="62"/>
        <v>0.48186121426073925</v>
      </c>
      <c r="AA498" s="2">
        <f t="shared" si="63"/>
        <v>39083</v>
      </c>
    </row>
    <row r="499" spans="1:27" x14ac:dyDescent="0.2">
      <c r="A499">
        <v>730</v>
      </c>
      <c r="B499" t="s">
        <v>15</v>
      </c>
      <c r="C499">
        <v>2007</v>
      </c>
      <c r="D499">
        <v>2</v>
      </c>
      <c r="E499">
        <v>129</v>
      </c>
      <c r="F499" s="4">
        <v>637.66999999999996</v>
      </c>
      <c r="G499" s="4">
        <v>749.31</v>
      </c>
      <c r="H499" s="4">
        <v>289.04000000000002</v>
      </c>
      <c r="I499">
        <v>4</v>
      </c>
      <c r="J499">
        <v>243</v>
      </c>
      <c r="K499">
        <v>35080</v>
      </c>
      <c r="L499" t="s">
        <v>16</v>
      </c>
      <c r="M499">
        <v>85592</v>
      </c>
      <c r="N499">
        <v>147</v>
      </c>
      <c r="O499" s="4">
        <v>51593.48</v>
      </c>
      <c r="P499" t="s">
        <v>169</v>
      </c>
      <c r="Q499" s="4">
        <f t="shared" si="56"/>
        <v>5.8086046511627902</v>
      </c>
      <c r="R499" s="4">
        <f t="shared" si="57"/>
        <v>187.32749999999999</v>
      </c>
      <c r="S499" s="4">
        <f t="shared" si="58"/>
        <v>3.0835802469135802</v>
      </c>
      <c r="T499" s="4">
        <f t="shared" si="59"/>
        <v>2.87466152856212</v>
      </c>
      <c r="U499" s="4">
        <f t="shared" si="60"/>
        <v>2.8045959855289966</v>
      </c>
      <c r="V499" s="3">
        <f t="shared" si="61"/>
        <v>0.6020599913279624</v>
      </c>
      <c r="W499" s="3">
        <f t="shared" si="61"/>
        <v>2.3856062735983121</v>
      </c>
      <c r="X499" s="3">
        <f t="shared" si="62"/>
        <v>0.76407181826287085</v>
      </c>
      <c r="Y499" s="3">
        <f t="shared" si="62"/>
        <v>2.2726015372341575</v>
      </c>
      <c r="Z499" s="3">
        <f t="shared" si="62"/>
        <v>0.48905525496380764</v>
      </c>
      <c r="AA499" s="2">
        <f t="shared" si="63"/>
        <v>39114</v>
      </c>
    </row>
    <row r="500" spans="1:27" x14ac:dyDescent="0.2">
      <c r="A500">
        <v>730</v>
      </c>
      <c r="B500" t="s">
        <v>15</v>
      </c>
      <c r="C500">
        <v>2007</v>
      </c>
      <c r="D500">
        <v>3</v>
      </c>
      <c r="E500">
        <v>87</v>
      </c>
      <c r="F500" s="4">
        <v>380.21</v>
      </c>
      <c r="G500" s="4">
        <v>446.74</v>
      </c>
      <c r="H500" s="4">
        <v>153.38</v>
      </c>
      <c r="I500">
        <v>4</v>
      </c>
      <c r="J500">
        <v>243</v>
      </c>
      <c r="K500">
        <v>35080</v>
      </c>
      <c r="L500" t="s">
        <v>16</v>
      </c>
      <c r="M500">
        <v>85592</v>
      </c>
      <c r="N500">
        <v>147</v>
      </c>
      <c r="O500" s="4">
        <v>51593.48</v>
      </c>
      <c r="P500" t="s">
        <v>169</v>
      </c>
      <c r="Q500" s="4">
        <f t="shared" si="56"/>
        <v>5.1349425287356327</v>
      </c>
      <c r="R500" s="4">
        <f t="shared" si="57"/>
        <v>111.685</v>
      </c>
      <c r="S500" s="4">
        <f t="shared" si="58"/>
        <v>1.8384362139917696</v>
      </c>
      <c r="T500" s="4">
        <f t="shared" si="59"/>
        <v>2.6500548398717485</v>
      </c>
      <c r="U500" s="4">
        <f t="shared" si="60"/>
        <v>2.5800235351693668</v>
      </c>
      <c r="V500" s="3">
        <f t="shared" si="61"/>
        <v>0.6020599913279624</v>
      </c>
      <c r="W500" s="3">
        <f t="shared" si="61"/>
        <v>2.3856062735983121</v>
      </c>
      <c r="X500" s="3">
        <f t="shared" si="62"/>
        <v>0.71053558725312993</v>
      </c>
      <c r="Y500" s="3">
        <f t="shared" si="62"/>
        <v>2.047994848543786</v>
      </c>
      <c r="Z500" s="3">
        <f t="shared" si="62"/>
        <v>0.26444856627343627</v>
      </c>
      <c r="AA500" s="2">
        <f t="shared" si="63"/>
        <v>39142</v>
      </c>
    </row>
    <row r="501" spans="1:27" x14ac:dyDescent="0.2">
      <c r="A501">
        <v>730</v>
      </c>
      <c r="B501" t="s">
        <v>15</v>
      </c>
      <c r="C501">
        <v>2007</v>
      </c>
      <c r="D501">
        <v>4</v>
      </c>
      <c r="E501">
        <v>74</v>
      </c>
      <c r="F501" s="4">
        <v>375.54</v>
      </c>
      <c r="G501" s="4">
        <v>441.32</v>
      </c>
      <c r="H501" s="4">
        <v>122.14</v>
      </c>
      <c r="I501">
        <v>4</v>
      </c>
      <c r="J501">
        <v>243</v>
      </c>
      <c r="K501">
        <v>35080</v>
      </c>
      <c r="L501" t="s">
        <v>16</v>
      </c>
      <c r="M501">
        <v>85592</v>
      </c>
      <c r="N501">
        <v>147</v>
      </c>
      <c r="O501" s="4">
        <v>51593.48</v>
      </c>
      <c r="P501" t="s">
        <v>169</v>
      </c>
      <c r="Q501" s="4">
        <f t="shared" si="56"/>
        <v>5.9637837837837839</v>
      </c>
      <c r="R501" s="4">
        <f t="shared" si="57"/>
        <v>110.33</v>
      </c>
      <c r="S501" s="4">
        <f t="shared" si="58"/>
        <v>1.8161316872427984</v>
      </c>
      <c r="T501" s="4">
        <f t="shared" si="59"/>
        <v>2.6447536095066058</v>
      </c>
      <c r="U501" s="4">
        <f t="shared" si="60"/>
        <v>2.5746562019369397</v>
      </c>
      <c r="V501" s="3">
        <f t="shared" si="61"/>
        <v>0.6020599913279624</v>
      </c>
      <c r="W501" s="3">
        <f t="shared" si="61"/>
        <v>2.3856062735983121</v>
      </c>
      <c r="X501" s="3">
        <f t="shared" si="62"/>
        <v>0.77552188977562941</v>
      </c>
      <c r="Y501" s="3">
        <f t="shared" si="62"/>
        <v>2.0426936181786433</v>
      </c>
      <c r="Z501" s="3">
        <f t="shared" si="62"/>
        <v>0.25914733590829336</v>
      </c>
      <c r="AA501" s="2">
        <f t="shared" si="63"/>
        <v>39173</v>
      </c>
    </row>
    <row r="502" spans="1:27" x14ac:dyDescent="0.2">
      <c r="A502">
        <v>730</v>
      </c>
      <c r="B502" t="s">
        <v>15</v>
      </c>
      <c r="C502">
        <v>2007</v>
      </c>
      <c r="D502">
        <v>5</v>
      </c>
      <c r="E502">
        <v>183</v>
      </c>
      <c r="F502" s="4">
        <v>940.64</v>
      </c>
      <c r="G502" s="4">
        <v>1105.3399999999999</v>
      </c>
      <c r="H502" s="4">
        <v>389.2</v>
      </c>
      <c r="I502">
        <v>4</v>
      </c>
      <c r="J502">
        <v>243</v>
      </c>
      <c r="K502">
        <v>35080</v>
      </c>
      <c r="L502" t="s">
        <v>16</v>
      </c>
      <c r="M502">
        <v>85592</v>
      </c>
      <c r="N502">
        <v>147</v>
      </c>
      <c r="O502" s="4">
        <v>51593.48</v>
      </c>
      <c r="P502" t="s">
        <v>169</v>
      </c>
      <c r="Q502" s="4">
        <f t="shared" si="56"/>
        <v>6.0401092896174857</v>
      </c>
      <c r="R502" s="4">
        <f t="shared" si="57"/>
        <v>276.33499999999998</v>
      </c>
      <c r="S502" s="4">
        <f t="shared" si="58"/>
        <v>4.5487242798353904</v>
      </c>
      <c r="T502" s="4">
        <f t="shared" si="59"/>
        <v>3.0434958865383819</v>
      </c>
      <c r="U502" s="4">
        <f t="shared" si="60"/>
        <v>2.9734234428450064</v>
      </c>
      <c r="V502" s="3">
        <f t="shared" si="61"/>
        <v>0.6020599913279624</v>
      </c>
      <c r="W502" s="3">
        <f t="shared" si="61"/>
        <v>2.3856062735983121</v>
      </c>
      <c r="X502" s="3">
        <f t="shared" si="62"/>
        <v>0.78104479680795225</v>
      </c>
      <c r="Y502" s="3">
        <f t="shared" si="62"/>
        <v>2.4414358952104194</v>
      </c>
      <c r="Z502" s="3">
        <f t="shared" si="62"/>
        <v>0.65788961294006953</v>
      </c>
      <c r="AA502" s="2">
        <f t="shared" si="63"/>
        <v>39203</v>
      </c>
    </row>
    <row r="503" spans="1:27" x14ac:dyDescent="0.2">
      <c r="A503">
        <v>730</v>
      </c>
      <c r="B503" t="s">
        <v>15</v>
      </c>
      <c r="C503">
        <v>2007</v>
      </c>
      <c r="D503">
        <v>6</v>
      </c>
      <c r="E503">
        <v>185</v>
      </c>
      <c r="F503" s="4">
        <v>864.05</v>
      </c>
      <c r="G503" s="4">
        <v>1015.41</v>
      </c>
      <c r="H503" s="4">
        <v>300.74</v>
      </c>
      <c r="I503">
        <v>4</v>
      </c>
      <c r="J503">
        <v>243</v>
      </c>
      <c r="K503">
        <v>35080</v>
      </c>
      <c r="L503" t="s">
        <v>16</v>
      </c>
      <c r="M503">
        <v>85592</v>
      </c>
      <c r="N503">
        <v>147</v>
      </c>
      <c r="O503" s="4">
        <v>51593.48</v>
      </c>
      <c r="P503" t="s">
        <v>169</v>
      </c>
      <c r="Q503" s="4">
        <f t="shared" si="56"/>
        <v>5.4887027027027022</v>
      </c>
      <c r="R503" s="4">
        <f t="shared" si="57"/>
        <v>253.85249999999999</v>
      </c>
      <c r="S503" s="4">
        <f t="shared" si="58"/>
        <v>4.1786419753086417</v>
      </c>
      <c r="T503" s="4">
        <f t="shared" si="59"/>
        <v>3.0066414361253457</v>
      </c>
      <c r="U503" s="4">
        <f t="shared" si="60"/>
        <v>2.9365388745342171</v>
      </c>
      <c r="V503" s="3">
        <f t="shared" si="61"/>
        <v>0.6020599913279624</v>
      </c>
      <c r="W503" s="3">
        <f t="shared" si="61"/>
        <v>2.3856062735983121</v>
      </c>
      <c r="X503" s="3">
        <f t="shared" si="62"/>
        <v>0.73946970772233211</v>
      </c>
      <c r="Y503" s="3">
        <f t="shared" si="62"/>
        <v>2.4045814447973837</v>
      </c>
      <c r="Z503" s="3">
        <f t="shared" si="62"/>
        <v>0.62103516252703372</v>
      </c>
      <c r="AA503" s="2">
        <f t="shared" si="63"/>
        <v>39234</v>
      </c>
    </row>
    <row r="504" spans="1:27" x14ac:dyDescent="0.2">
      <c r="A504">
        <v>730</v>
      </c>
      <c r="B504" t="s">
        <v>15</v>
      </c>
      <c r="C504">
        <v>2007</v>
      </c>
      <c r="D504">
        <v>7</v>
      </c>
      <c r="E504">
        <v>95</v>
      </c>
      <c r="F504" s="4">
        <v>441.68</v>
      </c>
      <c r="G504" s="4">
        <v>518.98</v>
      </c>
      <c r="H504" s="4">
        <v>172.85</v>
      </c>
      <c r="I504">
        <v>4</v>
      </c>
      <c r="J504">
        <v>243</v>
      </c>
      <c r="K504">
        <v>35080</v>
      </c>
      <c r="L504" t="s">
        <v>16</v>
      </c>
      <c r="M504">
        <v>85592</v>
      </c>
      <c r="N504">
        <v>147</v>
      </c>
      <c r="O504" s="4">
        <v>51593.48</v>
      </c>
      <c r="P504" t="s">
        <v>169</v>
      </c>
      <c r="Q504" s="4">
        <f t="shared" si="56"/>
        <v>5.4629473684210526</v>
      </c>
      <c r="R504" s="4">
        <f t="shared" si="57"/>
        <v>129.745</v>
      </c>
      <c r="S504" s="4">
        <f t="shared" si="58"/>
        <v>2.1357201646090536</v>
      </c>
      <c r="T504" s="4">
        <f t="shared" si="59"/>
        <v>2.7151506217078016</v>
      </c>
      <c r="U504" s="4">
        <f t="shared" si="60"/>
        <v>2.6451077341320817</v>
      </c>
      <c r="V504" s="3">
        <f t="shared" si="61"/>
        <v>0.6020599913279624</v>
      </c>
      <c r="W504" s="3">
        <f t="shared" si="61"/>
        <v>2.3856062735983121</v>
      </c>
      <c r="X504" s="3">
        <f t="shared" si="62"/>
        <v>0.73742701641895392</v>
      </c>
      <c r="Y504" s="3">
        <f t="shared" si="62"/>
        <v>2.1130906303798391</v>
      </c>
      <c r="Z504" s="3">
        <f t="shared" si="62"/>
        <v>0.32954434810948952</v>
      </c>
      <c r="AA504" s="2">
        <f t="shared" si="63"/>
        <v>39264</v>
      </c>
    </row>
    <row r="505" spans="1:27" x14ac:dyDescent="0.2">
      <c r="A505">
        <v>730</v>
      </c>
      <c r="B505" t="s">
        <v>15</v>
      </c>
      <c r="C505">
        <v>2007</v>
      </c>
      <c r="D505">
        <v>8</v>
      </c>
      <c r="E505">
        <v>175</v>
      </c>
      <c r="F505" s="4">
        <v>820.73</v>
      </c>
      <c r="G505" s="4">
        <v>964.41</v>
      </c>
      <c r="H505" s="4">
        <v>274.73</v>
      </c>
      <c r="I505">
        <v>4</v>
      </c>
      <c r="J505">
        <v>243</v>
      </c>
      <c r="K505">
        <v>35080</v>
      </c>
      <c r="L505" t="s">
        <v>16</v>
      </c>
      <c r="M505">
        <v>85592</v>
      </c>
      <c r="N505">
        <v>147</v>
      </c>
      <c r="O505" s="4">
        <v>51593.48</v>
      </c>
      <c r="P505" t="s">
        <v>169</v>
      </c>
      <c r="Q505" s="4">
        <f t="shared" si="56"/>
        <v>5.5109142857142857</v>
      </c>
      <c r="R505" s="4">
        <f t="shared" si="57"/>
        <v>241.10249999999999</v>
      </c>
      <c r="S505" s="4">
        <f t="shared" si="58"/>
        <v>3.9687654320987651</v>
      </c>
      <c r="T505" s="4">
        <f t="shared" si="59"/>
        <v>2.984261704942976</v>
      </c>
      <c r="U505" s="4">
        <f t="shared" si="60"/>
        <v>2.9142003084035482</v>
      </c>
      <c r="V505" s="3">
        <f t="shared" si="61"/>
        <v>0.6020599913279624</v>
      </c>
      <c r="W505" s="3">
        <f t="shared" si="61"/>
        <v>2.3856062735983121</v>
      </c>
      <c r="X505" s="3">
        <f t="shared" si="62"/>
        <v>0.74122365625668163</v>
      </c>
      <c r="Y505" s="3">
        <f t="shared" si="62"/>
        <v>2.3822017136150135</v>
      </c>
      <c r="Z505" s="3">
        <f t="shared" si="62"/>
        <v>0.59865543134466381</v>
      </c>
      <c r="AA505" s="2">
        <f t="shared" si="63"/>
        <v>39295</v>
      </c>
    </row>
    <row r="506" spans="1:27" x14ac:dyDescent="0.2">
      <c r="A506">
        <v>730</v>
      </c>
      <c r="B506" t="s">
        <v>15</v>
      </c>
      <c r="C506">
        <v>2007</v>
      </c>
      <c r="D506">
        <v>9</v>
      </c>
      <c r="E506">
        <v>250</v>
      </c>
      <c r="F506" s="4">
        <v>1053.04</v>
      </c>
      <c r="G506" s="4">
        <v>1237.4100000000001</v>
      </c>
      <c r="H506" s="4">
        <v>352.6</v>
      </c>
      <c r="I506">
        <v>4</v>
      </c>
      <c r="J506">
        <v>243</v>
      </c>
      <c r="K506">
        <v>35080</v>
      </c>
      <c r="L506" t="s">
        <v>16</v>
      </c>
      <c r="M506">
        <v>85592</v>
      </c>
      <c r="N506">
        <v>147</v>
      </c>
      <c r="O506" s="4">
        <v>51593.48</v>
      </c>
      <c r="P506" t="s">
        <v>169</v>
      </c>
      <c r="Q506" s="4">
        <f t="shared" ref="Q506:Q568" si="64">G506/E506</f>
        <v>4.9496400000000005</v>
      </c>
      <c r="R506" s="4">
        <f t="shared" ref="R506:R568" si="65">G506/I506</f>
        <v>309.35250000000002</v>
      </c>
      <c r="S506" s="4">
        <f t="shared" ref="S506:S568" si="66">G506/J506</f>
        <v>5.0922222222222224</v>
      </c>
      <c r="T506" s="4">
        <f t="shared" ref="T506:T568" si="67">LOG(G506)</f>
        <v>3.0925136214037741</v>
      </c>
      <c r="U506" s="4">
        <f t="shared" ref="U506:U568" si="68">LOG(F506)</f>
        <v>3.0224448682883698</v>
      </c>
      <c r="V506" s="3">
        <f t="shared" ref="V506:W568" si="69">LOG(I506)</f>
        <v>0.6020599913279624</v>
      </c>
      <c r="W506" s="3">
        <f t="shared" si="69"/>
        <v>2.3856062735983121</v>
      </c>
      <c r="X506" s="3">
        <f t="shared" ref="X506:Z568" si="70">LOG(Q506)</f>
        <v>0.69457361273173635</v>
      </c>
      <c r="Y506" s="3">
        <f t="shared" si="70"/>
        <v>2.4904536300758116</v>
      </c>
      <c r="Z506" s="3">
        <f t="shared" si="70"/>
        <v>0.70690734780546172</v>
      </c>
      <c r="AA506" s="2">
        <f t="shared" ref="AA506:AA568" si="71">DATE(C506,D506,1)</f>
        <v>39326</v>
      </c>
    </row>
    <row r="507" spans="1:27" x14ac:dyDescent="0.2">
      <c r="A507">
        <v>730</v>
      </c>
      <c r="B507" t="s">
        <v>15</v>
      </c>
      <c r="C507">
        <v>2007</v>
      </c>
      <c r="D507">
        <v>11</v>
      </c>
      <c r="E507">
        <v>718</v>
      </c>
      <c r="F507" s="4">
        <v>3054.16</v>
      </c>
      <c r="G507" s="4">
        <v>3588.86</v>
      </c>
      <c r="H507" s="4">
        <v>823.42</v>
      </c>
      <c r="I507">
        <v>4</v>
      </c>
      <c r="J507">
        <v>243</v>
      </c>
      <c r="K507">
        <v>35080</v>
      </c>
      <c r="L507" t="s">
        <v>16</v>
      </c>
      <c r="M507">
        <v>85592</v>
      </c>
      <c r="N507">
        <v>147</v>
      </c>
      <c r="O507" s="4">
        <v>51593.48</v>
      </c>
      <c r="P507" t="s">
        <v>169</v>
      </c>
      <c r="Q507" s="4">
        <f t="shared" si="64"/>
        <v>4.99841225626741</v>
      </c>
      <c r="R507" s="4">
        <f t="shared" si="65"/>
        <v>897.21500000000003</v>
      </c>
      <c r="S507" s="4">
        <f t="shared" si="66"/>
        <v>14.768971193415638</v>
      </c>
      <c r="T507" s="4">
        <f t="shared" si="67"/>
        <v>3.5549565170088133</v>
      </c>
      <c r="U507" s="4">
        <f t="shared" si="68"/>
        <v>3.4848917849459893</v>
      </c>
      <c r="V507" s="3">
        <f t="shared" si="69"/>
        <v>0.6020599913279624</v>
      </c>
      <c r="W507" s="3">
        <f t="shared" si="69"/>
        <v>2.3856062735983121</v>
      </c>
      <c r="X507" s="3">
        <f t="shared" si="70"/>
        <v>0.69883207276651305</v>
      </c>
      <c r="Y507" s="3">
        <f t="shared" si="70"/>
        <v>2.9528965256808508</v>
      </c>
      <c r="Z507" s="3">
        <f t="shared" si="70"/>
        <v>1.1693502434105012</v>
      </c>
      <c r="AA507" s="2">
        <f t="shared" si="71"/>
        <v>39387</v>
      </c>
    </row>
    <row r="508" spans="1:27" x14ac:dyDescent="0.2">
      <c r="A508">
        <v>730</v>
      </c>
      <c r="B508" t="s">
        <v>15</v>
      </c>
      <c r="C508">
        <v>2007</v>
      </c>
      <c r="D508">
        <v>12</v>
      </c>
      <c r="E508">
        <v>350</v>
      </c>
      <c r="F508" s="4">
        <v>1539.47</v>
      </c>
      <c r="G508" s="4">
        <v>1808.96</v>
      </c>
      <c r="H508" s="4">
        <v>466.66</v>
      </c>
      <c r="I508">
        <v>4</v>
      </c>
      <c r="J508">
        <v>243</v>
      </c>
      <c r="K508">
        <v>35080</v>
      </c>
      <c r="L508" t="s">
        <v>16</v>
      </c>
      <c r="M508">
        <v>85592</v>
      </c>
      <c r="N508">
        <v>147</v>
      </c>
      <c r="O508" s="4">
        <v>51593.48</v>
      </c>
      <c r="P508" t="s">
        <v>169</v>
      </c>
      <c r="Q508" s="4">
        <f t="shared" si="64"/>
        <v>5.1684571428571431</v>
      </c>
      <c r="R508" s="4">
        <f t="shared" si="65"/>
        <v>452.24</v>
      </c>
      <c r="S508" s="4">
        <f t="shared" si="66"/>
        <v>7.4442798353909465</v>
      </c>
      <c r="T508" s="4">
        <f t="shared" si="67"/>
        <v>3.2574289637800247</v>
      </c>
      <c r="U508" s="4">
        <f t="shared" si="68"/>
        <v>3.1873712301269048</v>
      </c>
      <c r="V508" s="3">
        <f t="shared" si="69"/>
        <v>0.6020599913279624</v>
      </c>
      <c r="W508" s="3">
        <f t="shared" si="69"/>
        <v>2.3856062735983121</v>
      </c>
      <c r="X508" s="3">
        <f t="shared" si="70"/>
        <v>0.71336091942974911</v>
      </c>
      <c r="Y508" s="3">
        <f t="shared" si="70"/>
        <v>2.6553689724520622</v>
      </c>
      <c r="Z508" s="3">
        <f t="shared" si="70"/>
        <v>0.87182269018171243</v>
      </c>
      <c r="AA508" s="2">
        <f t="shared" si="71"/>
        <v>39417</v>
      </c>
    </row>
    <row r="509" spans="1:27" x14ac:dyDescent="0.2">
      <c r="A509">
        <v>748</v>
      </c>
      <c r="B509" t="s">
        <v>15</v>
      </c>
      <c r="C509">
        <v>2007</v>
      </c>
      <c r="D509">
        <v>1</v>
      </c>
      <c r="E509">
        <v>64</v>
      </c>
      <c r="F509" s="4">
        <v>269.64999999999998</v>
      </c>
      <c r="G509" s="4">
        <v>316.83</v>
      </c>
      <c r="H509" s="4">
        <v>121.22</v>
      </c>
      <c r="I509">
        <v>6</v>
      </c>
      <c r="J509">
        <v>412</v>
      </c>
      <c r="K509">
        <v>17403</v>
      </c>
      <c r="L509" t="s">
        <v>18</v>
      </c>
      <c r="M509">
        <v>42215</v>
      </c>
      <c r="N509">
        <v>225.2</v>
      </c>
      <c r="O509" s="4">
        <v>25693.15</v>
      </c>
      <c r="P509" t="s">
        <v>168</v>
      </c>
      <c r="Q509" s="4">
        <f t="shared" si="64"/>
        <v>4.9504687499999998</v>
      </c>
      <c r="R509" s="4">
        <f t="shared" si="65"/>
        <v>52.805</v>
      </c>
      <c r="S509" s="4">
        <f t="shared" si="66"/>
        <v>0.76900485436893196</v>
      </c>
      <c r="T509" s="4">
        <f t="shared" si="67"/>
        <v>2.5008262973416997</v>
      </c>
      <c r="U509" s="4">
        <f t="shared" si="68"/>
        <v>2.4308004246241812</v>
      </c>
      <c r="V509" s="3">
        <f t="shared" si="69"/>
        <v>0.77815125038364363</v>
      </c>
      <c r="W509" s="3">
        <f t="shared" si="69"/>
        <v>2.6148972160331345</v>
      </c>
      <c r="X509" s="3">
        <f t="shared" si="70"/>
        <v>0.69464632335781262</v>
      </c>
      <c r="Y509" s="3">
        <f t="shared" si="70"/>
        <v>1.7226750469580561</v>
      </c>
      <c r="Z509" s="3">
        <f t="shared" si="70"/>
        <v>-0.11407091869143485</v>
      </c>
      <c r="AA509" s="2">
        <f t="shared" si="71"/>
        <v>39083</v>
      </c>
    </row>
    <row r="510" spans="1:27" x14ac:dyDescent="0.2">
      <c r="A510">
        <v>748</v>
      </c>
      <c r="B510" t="s">
        <v>15</v>
      </c>
      <c r="C510">
        <v>2007</v>
      </c>
      <c r="D510">
        <v>2</v>
      </c>
      <c r="E510">
        <v>41</v>
      </c>
      <c r="F510" s="4">
        <v>200.45</v>
      </c>
      <c r="G510" s="4">
        <v>235.51</v>
      </c>
      <c r="H510" s="4">
        <v>121.2</v>
      </c>
      <c r="I510">
        <v>6</v>
      </c>
      <c r="J510">
        <v>412</v>
      </c>
      <c r="K510">
        <v>17403</v>
      </c>
      <c r="L510" t="s">
        <v>18</v>
      </c>
      <c r="M510">
        <v>42215</v>
      </c>
      <c r="N510">
        <v>225.2</v>
      </c>
      <c r="O510" s="4">
        <v>25693.15</v>
      </c>
      <c r="P510" t="s">
        <v>168</v>
      </c>
      <c r="Q510" s="4">
        <f t="shared" si="64"/>
        <v>5.7441463414634146</v>
      </c>
      <c r="R510" s="4">
        <f t="shared" si="65"/>
        <v>39.251666666666665</v>
      </c>
      <c r="S510" s="4">
        <f t="shared" si="66"/>
        <v>0.57162621359223298</v>
      </c>
      <c r="T510" s="4">
        <f t="shared" si="67"/>
        <v>2.3720093524526633</v>
      </c>
      <c r="U510" s="4">
        <f t="shared" si="68"/>
        <v>2.3020060605865402</v>
      </c>
      <c r="V510" s="3">
        <f t="shared" si="69"/>
        <v>0.77815125038364363</v>
      </c>
      <c r="W510" s="3">
        <f t="shared" si="69"/>
        <v>2.6148972160331345</v>
      </c>
      <c r="X510" s="3">
        <f t="shared" si="70"/>
        <v>0.75922549573292786</v>
      </c>
      <c r="Y510" s="3">
        <f t="shared" si="70"/>
        <v>1.5938581020690197</v>
      </c>
      <c r="Z510" s="3">
        <f t="shared" si="70"/>
        <v>-0.24288786358047124</v>
      </c>
      <c r="AA510" s="2">
        <f t="shared" si="71"/>
        <v>39114</v>
      </c>
    </row>
    <row r="511" spans="1:27" x14ac:dyDescent="0.2">
      <c r="A511">
        <v>748</v>
      </c>
      <c r="B511" t="s">
        <v>15</v>
      </c>
      <c r="C511">
        <v>2007</v>
      </c>
      <c r="D511">
        <v>3</v>
      </c>
      <c r="E511">
        <v>68</v>
      </c>
      <c r="F511" s="4">
        <v>303.27</v>
      </c>
      <c r="G511" s="4">
        <v>356.38</v>
      </c>
      <c r="H511" s="4">
        <v>152.82</v>
      </c>
      <c r="I511">
        <v>6</v>
      </c>
      <c r="J511">
        <v>412</v>
      </c>
      <c r="K511">
        <v>17403</v>
      </c>
      <c r="L511" t="s">
        <v>18</v>
      </c>
      <c r="M511">
        <v>42215</v>
      </c>
      <c r="N511">
        <v>225.2</v>
      </c>
      <c r="O511" s="4">
        <v>25693.15</v>
      </c>
      <c r="P511" t="s">
        <v>168</v>
      </c>
      <c r="Q511" s="4">
        <f t="shared" si="64"/>
        <v>5.2408823529411768</v>
      </c>
      <c r="R511" s="4">
        <f t="shared" si="65"/>
        <v>59.396666666666668</v>
      </c>
      <c r="S511" s="4">
        <f t="shared" si="66"/>
        <v>0.86499999999999999</v>
      </c>
      <c r="T511" s="4">
        <f t="shared" si="67"/>
        <v>2.5519133234979487</v>
      </c>
      <c r="U511" s="4">
        <f t="shared" si="68"/>
        <v>2.4818294512639989</v>
      </c>
      <c r="V511" s="3">
        <f t="shared" si="69"/>
        <v>0.77815125038364363</v>
      </c>
      <c r="W511" s="3">
        <f t="shared" si="69"/>
        <v>2.6148972160331345</v>
      </c>
      <c r="X511" s="3">
        <f t="shared" si="70"/>
        <v>0.71940441079171247</v>
      </c>
      <c r="Y511" s="3">
        <f t="shared" si="70"/>
        <v>1.7737620731143051</v>
      </c>
      <c r="Z511" s="3">
        <f t="shared" si="70"/>
        <v>-6.2983892535185784E-2</v>
      </c>
      <c r="AA511" s="2">
        <f t="shared" si="71"/>
        <v>39142</v>
      </c>
    </row>
    <row r="512" spans="1:27" x14ac:dyDescent="0.2">
      <c r="A512">
        <v>748</v>
      </c>
      <c r="B512" t="s">
        <v>15</v>
      </c>
      <c r="C512">
        <v>2007</v>
      </c>
      <c r="D512">
        <v>4</v>
      </c>
      <c r="E512">
        <v>91</v>
      </c>
      <c r="F512" s="4">
        <v>429.5</v>
      </c>
      <c r="G512" s="4">
        <v>504.72</v>
      </c>
      <c r="H512" s="4">
        <v>226.97</v>
      </c>
      <c r="I512">
        <v>6</v>
      </c>
      <c r="J512">
        <v>412</v>
      </c>
      <c r="K512">
        <v>17403</v>
      </c>
      <c r="L512" t="s">
        <v>18</v>
      </c>
      <c r="M512">
        <v>42215</v>
      </c>
      <c r="N512">
        <v>225.2</v>
      </c>
      <c r="O512" s="4">
        <v>25693.15</v>
      </c>
      <c r="P512" t="s">
        <v>168</v>
      </c>
      <c r="Q512" s="4">
        <f t="shared" si="64"/>
        <v>5.5463736263736267</v>
      </c>
      <c r="R512" s="4">
        <f t="shared" si="65"/>
        <v>84.12</v>
      </c>
      <c r="S512" s="4">
        <f t="shared" si="66"/>
        <v>1.2250485436893204</v>
      </c>
      <c r="T512" s="4">
        <f t="shared" si="67"/>
        <v>2.7030505143979271</v>
      </c>
      <c r="U512" s="4">
        <f t="shared" si="68"/>
        <v>2.6329631681672612</v>
      </c>
      <c r="V512" s="3">
        <f t="shared" si="69"/>
        <v>0.77815125038364363</v>
      </c>
      <c r="W512" s="3">
        <f t="shared" si="69"/>
        <v>2.6148972160331345</v>
      </c>
      <c r="X512" s="3">
        <f t="shared" si="70"/>
        <v>0.74400912207683356</v>
      </c>
      <c r="Y512" s="3">
        <f t="shared" si="70"/>
        <v>1.9248992640142835</v>
      </c>
      <c r="Z512" s="3">
        <f t="shared" si="70"/>
        <v>8.8153298364792521E-2</v>
      </c>
      <c r="AA512" s="2">
        <f t="shared" si="71"/>
        <v>39173</v>
      </c>
    </row>
    <row r="513" spans="1:27" x14ac:dyDescent="0.2">
      <c r="A513">
        <v>748</v>
      </c>
      <c r="B513" t="s">
        <v>15</v>
      </c>
      <c r="C513">
        <v>2007</v>
      </c>
      <c r="D513">
        <v>5</v>
      </c>
      <c r="E513">
        <v>185</v>
      </c>
      <c r="F513" s="4">
        <v>743.53</v>
      </c>
      <c r="G513" s="4">
        <v>873.67</v>
      </c>
      <c r="H513" s="4">
        <v>252.95</v>
      </c>
      <c r="I513">
        <v>6</v>
      </c>
      <c r="J513">
        <v>412</v>
      </c>
      <c r="K513">
        <v>17403</v>
      </c>
      <c r="L513" t="s">
        <v>18</v>
      </c>
      <c r="M513">
        <v>42215</v>
      </c>
      <c r="N513">
        <v>225.2</v>
      </c>
      <c r="O513" s="4">
        <v>25693.15</v>
      </c>
      <c r="P513" t="s">
        <v>168</v>
      </c>
      <c r="Q513" s="4">
        <f t="shared" si="64"/>
        <v>4.7225405405405407</v>
      </c>
      <c r="R513" s="4">
        <f t="shared" si="65"/>
        <v>145.61166666666665</v>
      </c>
      <c r="S513" s="4">
        <f t="shared" si="66"/>
        <v>2.1205582524271844</v>
      </c>
      <c r="T513" s="4">
        <f t="shared" si="67"/>
        <v>2.9413474232038683</v>
      </c>
      <c r="U513" s="4">
        <f t="shared" si="68"/>
        <v>2.8712984961553629</v>
      </c>
      <c r="V513" s="3">
        <f t="shared" si="69"/>
        <v>0.77815125038364363</v>
      </c>
      <c r="W513" s="3">
        <f t="shared" si="69"/>
        <v>2.6148972160331345</v>
      </c>
      <c r="X513" s="3">
        <f t="shared" si="70"/>
        <v>0.67417569480085449</v>
      </c>
      <c r="Y513" s="3">
        <f t="shared" si="70"/>
        <v>2.1631961728202245</v>
      </c>
      <c r="Z513" s="3">
        <f t="shared" si="70"/>
        <v>0.32645020717073364</v>
      </c>
      <c r="AA513" s="2">
        <f t="shared" si="71"/>
        <v>39203</v>
      </c>
    </row>
    <row r="514" spans="1:27" x14ac:dyDescent="0.2">
      <c r="A514">
        <v>748</v>
      </c>
      <c r="B514" t="s">
        <v>15</v>
      </c>
      <c r="C514">
        <v>2007</v>
      </c>
      <c r="D514">
        <v>6</v>
      </c>
      <c r="E514">
        <v>201</v>
      </c>
      <c r="F514" s="4">
        <v>955.76</v>
      </c>
      <c r="G514" s="4">
        <v>1123.1300000000001</v>
      </c>
      <c r="H514" s="4">
        <v>362.44</v>
      </c>
      <c r="I514">
        <v>6</v>
      </c>
      <c r="J514">
        <v>412</v>
      </c>
      <c r="K514">
        <v>17403</v>
      </c>
      <c r="L514" t="s">
        <v>18</v>
      </c>
      <c r="M514">
        <v>42215</v>
      </c>
      <c r="N514">
        <v>225.2</v>
      </c>
      <c r="O514" s="4">
        <v>25693.15</v>
      </c>
      <c r="P514" t="s">
        <v>168</v>
      </c>
      <c r="Q514" s="4">
        <f t="shared" si="64"/>
        <v>5.5877114427860706</v>
      </c>
      <c r="R514" s="4">
        <f t="shared" si="65"/>
        <v>187.18833333333336</v>
      </c>
      <c r="S514" s="4">
        <f t="shared" si="66"/>
        <v>2.7260436893203885</v>
      </c>
      <c r="T514" s="4">
        <f t="shared" si="67"/>
        <v>3.0504300278688095</v>
      </c>
      <c r="U514" s="4">
        <f t="shared" si="68"/>
        <v>2.9803488506848916</v>
      </c>
      <c r="V514" s="3">
        <f t="shared" si="69"/>
        <v>0.77815125038364363</v>
      </c>
      <c r="W514" s="3">
        <f t="shared" si="69"/>
        <v>2.6148972160331345</v>
      </c>
      <c r="X514" s="3">
        <f t="shared" si="70"/>
        <v>0.74723397044832074</v>
      </c>
      <c r="Y514" s="3">
        <f t="shared" si="70"/>
        <v>2.272278777485166</v>
      </c>
      <c r="Z514" s="3">
        <f t="shared" si="70"/>
        <v>0.43553281183567494</v>
      </c>
      <c r="AA514" s="2">
        <f t="shared" si="71"/>
        <v>39234</v>
      </c>
    </row>
    <row r="515" spans="1:27" x14ac:dyDescent="0.2">
      <c r="A515">
        <v>748</v>
      </c>
      <c r="B515" t="s">
        <v>15</v>
      </c>
      <c r="C515">
        <v>2007</v>
      </c>
      <c r="D515">
        <v>7</v>
      </c>
      <c r="E515">
        <v>146</v>
      </c>
      <c r="F515" s="4">
        <v>552.51</v>
      </c>
      <c r="G515" s="4">
        <v>649.24</v>
      </c>
      <c r="H515" s="4">
        <v>256.95999999999998</v>
      </c>
      <c r="I515">
        <v>6</v>
      </c>
      <c r="J515">
        <v>412</v>
      </c>
      <c r="K515">
        <v>17403</v>
      </c>
      <c r="L515" t="s">
        <v>18</v>
      </c>
      <c r="M515">
        <v>42215</v>
      </c>
      <c r="N515">
        <v>225.2</v>
      </c>
      <c r="O515" s="4">
        <v>25693.15</v>
      </c>
      <c r="P515" t="s">
        <v>168</v>
      </c>
      <c r="Q515" s="4">
        <f t="shared" si="64"/>
        <v>4.4468493150684933</v>
      </c>
      <c r="R515" s="4">
        <f t="shared" si="65"/>
        <v>108.20666666666666</v>
      </c>
      <c r="S515" s="4">
        <f t="shared" si="66"/>
        <v>1.5758252427184467</v>
      </c>
      <c r="T515" s="4">
        <f t="shared" si="67"/>
        <v>2.8124052690779822</v>
      </c>
      <c r="U515" s="4">
        <f t="shared" si="68"/>
        <v>2.7423401428196224</v>
      </c>
      <c r="V515" s="3">
        <f t="shared" si="69"/>
        <v>0.77815125038364363</v>
      </c>
      <c r="W515" s="3">
        <f t="shared" si="69"/>
        <v>2.6148972160331345</v>
      </c>
      <c r="X515" s="3">
        <f t="shared" si="70"/>
        <v>0.64805241329354513</v>
      </c>
      <c r="Y515" s="3">
        <f t="shared" si="70"/>
        <v>2.0342540186943388</v>
      </c>
      <c r="Z515" s="3">
        <f t="shared" si="70"/>
        <v>0.19750805304484767</v>
      </c>
      <c r="AA515" s="2">
        <f t="shared" si="71"/>
        <v>39264</v>
      </c>
    </row>
    <row r="516" spans="1:27" x14ac:dyDescent="0.2">
      <c r="A516">
        <v>748</v>
      </c>
      <c r="B516" t="s">
        <v>15</v>
      </c>
      <c r="C516">
        <v>2007</v>
      </c>
      <c r="D516">
        <v>8</v>
      </c>
      <c r="E516">
        <v>138</v>
      </c>
      <c r="F516" s="4">
        <v>546.13</v>
      </c>
      <c r="G516" s="4">
        <v>641.82000000000005</v>
      </c>
      <c r="H516" s="4">
        <v>272.13</v>
      </c>
      <c r="I516">
        <v>6</v>
      </c>
      <c r="J516">
        <v>412</v>
      </c>
      <c r="K516">
        <v>17403</v>
      </c>
      <c r="L516" t="s">
        <v>18</v>
      </c>
      <c r="M516">
        <v>42215</v>
      </c>
      <c r="N516">
        <v>225.2</v>
      </c>
      <c r="O516" s="4">
        <v>25693.15</v>
      </c>
      <c r="P516" t="s">
        <v>168</v>
      </c>
      <c r="Q516" s="4">
        <f t="shared" si="64"/>
        <v>4.6508695652173913</v>
      </c>
      <c r="R516" s="4">
        <f t="shared" si="65"/>
        <v>106.97000000000001</v>
      </c>
      <c r="S516" s="4">
        <f t="shared" si="66"/>
        <v>1.5578155339805826</v>
      </c>
      <c r="T516" s="4">
        <f t="shared" si="67"/>
        <v>2.807413246187819</v>
      </c>
      <c r="U516" s="4">
        <f t="shared" si="68"/>
        <v>2.7372960338448289</v>
      </c>
      <c r="V516" s="3">
        <f t="shared" si="69"/>
        <v>0.77815125038364363</v>
      </c>
      <c r="W516" s="3">
        <f t="shared" si="69"/>
        <v>2.6148972160331345</v>
      </c>
      <c r="X516" s="3">
        <f t="shared" si="70"/>
        <v>0.66753415978658226</v>
      </c>
      <c r="Y516" s="3">
        <f t="shared" si="70"/>
        <v>2.0292619958041751</v>
      </c>
      <c r="Z516" s="3">
        <f t="shared" si="70"/>
        <v>0.19251603015468424</v>
      </c>
      <c r="AA516" s="2">
        <f t="shared" si="71"/>
        <v>39295</v>
      </c>
    </row>
    <row r="517" spans="1:27" x14ac:dyDescent="0.2">
      <c r="A517">
        <v>748</v>
      </c>
      <c r="B517" t="s">
        <v>15</v>
      </c>
      <c r="C517">
        <v>2007</v>
      </c>
      <c r="D517">
        <v>9</v>
      </c>
      <c r="E517">
        <v>211</v>
      </c>
      <c r="F517" s="4">
        <v>810.66</v>
      </c>
      <c r="G517" s="4">
        <v>952.63</v>
      </c>
      <c r="H517" s="4">
        <v>317.89999999999998</v>
      </c>
      <c r="I517">
        <v>6</v>
      </c>
      <c r="J517">
        <v>412</v>
      </c>
      <c r="K517">
        <v>17403</v>
      </c>
      <c r="L517" t="s">
        <v>18</v>
      </c>
      <c r="M517">
        <v>42215</v>
      </c>
      <c r="N517">
        <v>225.2</v>
      </c>
      <c r="O517" s="4">
        <v>25693.15</v>
      </c>
      <c r="P517" t="s">
        <v>168</v>
      </c>
      <c r="Q517" s="4">
        <f t="shared" si="64"/>
        <v>4.5148341232227489</v>
      </c>
      <c r="R517" s="4">
        <f t="shared" si="65"/>
        <v>158.77166666666668</v>
      </c>
      <c r="S517" s="4">
        <f t="shared" si="66"/>
        <v>2.3122087378640779</v>
      </c>
      <c r="T517" s="4">
        <f t="shared" si="67"/>
        <v>2.9789242540906509</v>
      </c>
      <c r="U517" s="4">
        <f t="shared" si="68"/>
        <v>2.908838744365676</v>
      </c>
      <c r="V517" s="3">
        <f t="shared" si="69"/>
        <v>0.77815125038364363</v>
      </c>
      <c r="W517" s="3">
        <f t="shared" si="69"/>
        <v>2.6148972160331345</v>
      </c>
      <c r="X517" s="3">
        <f t="shared" si="70"/>
        <v>0.65464179879295825</v>
      </c>
      <c r="Y517" s="3">
        <f t="shared" si="70"/>
        <v>2.2007730037070075</v>
      </c>
      <c r="Z517" s="3">
        <f t="shared" si="70"/>
        <v>0.36402703805751635</v>
      </c>
      <c r="AA517" s="2">
        <f t="shared" si="71"/>
        <v>39326</v>
      </c>
    </row>
    <row r="518" spans="1:27" x14ac:dyDescent="0.2">
      <c r="A518">
        <v>748</v>
      </c>
      <c r="B518" t="s">
        <v>15</v>
      </c>
      <c r="C518">
        <v>2007</v>
      </c>
      <c r="D518">
        <v>10</v>
      </c>
      <c r="E518">
        <v>606</v>
      </c>
      <c r="F518" s="4">
        <v>2425.77</v>
      </c>
      <c r="G518" s="4">
        <v>2850.29</v>
      </c>
      <c r="H518" s="4">
        <v>1109.19</v>
      </c>
      <c r="I518">
        <v>6</v>
      </c>
      <c r="J518">
        <v>412</v>
      </c>
      <c r="K518">
        <v>17403</v>
      </c>
      <c r="L518" t="s">
        <v>18</v>
      </c>
      <c r="M518">
        <v>42215</v>
      </c>
      <c r="N518">
        <v>225.2</v>
      </c>
      <c r="O518" s="4">
        <v>25693.15</v>
      </c>
      <c r="P518" t="s">
        <v>168</v>
      </c>
      <c r="Q518" s="4">
        <f t="shared" si="64"/>
        <v>4.7034488448844884</v>
      </c>
      <c r="R518" s="4">
        <f t="shared" si="65"/>
        <v>475.04833333333335</v>
      </c>
      <c r="S518" s="4">
        <f t="shared" si="66"/>
        <v>6.9181796116504852</v>
      </c>
      <c r="T518" s="4">
        <f t="shared" si="67"/>
        <v>3.4548890491286639</v>
      </c>
      <c r="U518" s="4">
        <f t="shared" si="68"/>
        <v>3.3848496207407237</v>
      </c>
      <c r="V518" s="3">
        <f t="shared" si="69"/>
        <v>0.77815125038364363</v>
      </c>
      <c r="W518" s="3">
        <f t="shared" si="69"/>
        <v>2.6148972160331345</v>
      </c>
      <c r="X518" s="3">
        <f t="shared" si="70"/>
        <v>0.67241642496237775</v>
      </c>
      <c r="Y518" s="3">
        <f t="shared" si="70"/>
        <v>2.6767377987450205</v>
      </c>
      <c r="Z518" s="3">
        <f t="shared" si="70"/>
        <v>0.83999183309552938</v>
      </c>
      <c r="AA518" s="2">
        <f t="shared" si="71"/>
        <v>39356</v>
      </c>
    </row>
    <row r="519" spans="1:27" x14ac:dyDescent="0.2">
      <c r="A519">
        <v>748</v>
      </c>
      <c r="B519" t="s">
        <v>15</v>
      </c>
      <c r="C519">
        <v>2007</v>
      </c>
      <c r="D519">
        <v>11</v>
      </c>
      <c r="E519">
        <v>339</v>
      </c>
      <c r="F519" s="4">
        <v>1403.39</v>
      </c>
      <c r="G519" s="4">
        <v>1649.06</v>
      </c>
      <c r="H519" s="4">
        <v>711.73</v>
      </c>
      <c r="I519">
        <v>6</v>
      </c>
      <c r="J519">
        <v>412</v>
      </c>
      <c r="K519">
        <v>17403</v>
      </c>
      <c r="L519" t="s">
        <v>18</v>
      </c>
      <c r="M519">
        <v>42215</v>
      </c>
      <c r="N519">
        <v>225.2</v>
      </c>
      <c r="O519" s="4">
        <v>25693.15</v>
      </c>
      <c r="P519" t="s">
        <v>168</v>
      </c>
      <c r="Q519" s="4">
        <f t="shared" si="64"/>
        <v>4.8644837758112089</v>
      </c>
      <c r="R519" s="4">
        <f t="shared" si="65"/>
        <v>274.84333333333331</v>
      </c>
      <c r="S519" s="4">
        <f t="shared" si="66"/>
        <v>4.0025728155339806</v>
      </c>
      <c r="T519" s="4">
        <f t="shared" si="67"/>
        <v>3.2172364574606878</v>
      </c>
      <c r="U519" s="4">
        <f t="shared" si="68"/>
        <v>3.1471783775937574</v>
      </c>
      <c r="V519" s="3">
        <f t="shared" si="69"/>
        <v>0.77815125038364363</v>
      </c>
      <c r="W519" s="3">
        <f t="shared" si="69"/>
        <v>2.6148972160331345</v>
      </c>
      <c r="X519" s="3">
        <f t="shared" si="70"/>
        <v>0.68703675925760554</v>
      </c>
      <c r="Y519" s="3">
        <f t="shared" si="70"/>
        <v>2.4390852070770439</v>
      </c>
      <c r="Z519" s="3">
        <f t="shared" si="70"/>
        <v>0.60233924142755313</v>
      </c>
      <c r="AA519" s="2">
        <f t="shared" si="71"/>
        <v>39387</v>
      </c>
    </row>
    <row r="520" spans="1:27" x14ac:dyDescent="0.2">
      <c r="A520">
        <v>748</v>
      </c>
      <c r="B520" t="s">
        <v>15</v>
      </c>
      <c r="C520">
        <v>2007</v>
      </c>
      <c r="D520">
        <v>12</v>
      </c>
      <c r="E520">
        <v>194</v>
      </c>
      <c r="F520" s="4">
        <v>745.3</v>
      </c>
      <c r="G520" s="4">
        <v>875.71</v>
      </c>
      <c r="H520" s="4">
        <v>272.54000000000002</v>
      </c>
      <c r="I520">
        <v>6</v>
      </c>
      <c r="J520">
        <v>412</v>
      </c>
      <c r="K520">
        <v>17403</v>
      </c>
      <c r="L520" t="s">
        <v>18</v>
      </c>
      <c r="M520">
        <v>42215</v>
      </c>
      <c r="N520">
        <v>225.2</v>
      </c>
      <c r="O520" s="4">
        <v>25693.15</v>
      </c>
      <c r="P520" t="s">
        <v>168</v>
      </c>
      <c r="Q520" s="4">
        <f t="shared" si="64"/>
        <v>4.513969072164949</v>
      </c>
      <c r="R520" s="4">
        <f t="shared" si="65"/>
        <v>145.95166666666668</v>
      </c>
      <c r="S520" s="4">
        <f t="shared" si="66"/>
        <v>2.125509708737864</v>
      </c>
      <c r="T520" s="4">
        <f t="shared" si="67"/>
        <v>2.9423603090773494</v>
      </c>
      <c r="U520" s="4">
        <f t="shared" si="68"/>
        <v>2.8723311212302507</v>
      </c>
      <c r="V520" s="3">
        <f t="shared" si="69"/>
        <v>0.77815125038364363</v>
      </c>
      <c r="W520" s="3">
        <f t="shared" si="69"/>
        <v>2.6148972160331345</v>
      </c>
      <c r="X520" s="3">
        <f t="shared" si="70"/>
        <v>0.65455857914712334</v>
      </c>
      <c r="Y520" s="3">
        <f t="shared" si="70"/>
        <v>2.1642090586937059</v>
      </c>
      <c r="Z520" s="3">
        <f t="shared" si="70"/>
        <v>0.32746309304421473</v>
      </c>
      <c r="AA520" s="2">
        <f t="shared" si="71"/>
        <v>39417</v>
      </c>
    </row>
    <row r="521" spans="1:27" x14ac:dyDescent="0.2">
      <c r="A521">
        <v>756</v>
      </c>
      <c r="B521" t="s">
        <v>15</v>
      </c>
      <c r="C521">
        <v>2007</v>
      </c>
      <c r="D521">
        <v>1</v>
      </c>
      <c r="E521">
        <v>119</v>
      </c>
      <c r="F521" s="4">
        <v>516.13</v>
      </c>
      <c r="G521" s="4">
        <v>606.54</v>
      </c>
      <c r="H521" s="4">
        <v>239.03</v>
      </c>
      <c r="I521">
        <v>5</v>
      </c>
      <c r="J521">
        <v>490</v>
      </c>
      <c r="K521">
        <v>35915</v>
      </c>
      <c r="L521" t="s">
        <v>18</v>
      </c>
      <c r="M521">
        <v>57808</v>
      </c>
      <c r="N521">
        <v>301.2</v>
      </c>
      <c r="O521" s="4">
        <v>57518.04</v>
      </c>
      <c r="P521" t="s">
        <v>167</v>
      </c>
      <c r="Q521" s="4">
        <f t="shared" si="64"/>
        <v>5.0969747899159659</v>
      </c>
      <c r="R521" s="4">
        <f t="shared" si="65"/>
        <v>121.30799999999999</v>
      </c>
      <c r="S521" s="4">
        <f t="shared" si="66"/>
        <v>1.2378367346938774</v>
      </c>
      <c r="T521" s="4">
        <f t="shared" si="67"/>
        <v>2.7828594469279797</v>
      </c>
      <c r="U521" s="4">
        <f t="shared" si="68"/>
        <v>2.7127591031230422</v>
      </c>
      <c r="V521" s="3">
        <f t="shared" si="69"/>
        <v>0.69897000433601886</v>
      </c>
      <c r="W521" s="3">
        <f t="shared" si="69"/>
        <v>2.6901960800285138</v>
      </c>
      <c r="X521" s="3">
        <f t="shared" si="70"/>
        <v>0.70731248553544912</v>
      </c>
      <c r="Y521" s="3">
        <f t="shared" si="70"/>
        <v>2.083889442591961</v>
      </c>
      <c r="Z521" s="3">
        <f t="shared" si="70"/>
        <v>9.2663366899466235E-2</v>
      </c>
      <c r="AA521" s="2">
        <f t="shared" si="71"/>
        <v>39083</v>
      </c>
    </row>
    <row r="522" spans="1:27" x14ac:dyDescent="0.2">
      <c r="A522">
        <v>756</v>
      </c>
      <c r="B522" t="s">
        <v>15</v>
      </c>
      <c r="C522">
        <v>2007</v>
      </c>
      <c r="D522">
        <v>2</v>
      </c>
      <c r="E522">
        <v>102</v>
      </c>
      <c r="F522" s="4">
        <v>447.78</v>
      </c>
      <c r="G522" s="4">
        <v>526.24</v>
      </c>
      <c r="H522" s="4">
        <v>250.6</v>
      </c>
      <c r="I522">
        <v>5</v>
      </c>
      <c r="J522">
        <v>490</v>
      </c>
      <c r="K522">
        <v>35915</v>
      </c>
      <c r="L522" t="s">
        <v>18</v>
      </c>
      <c r="M522">
        <v>57808</v>
      </c>
      <c r="N522">
        <v>301.2</v>
      </c>
      <c r="O522" s="4">
        <v>57518.04</v>
      </c>
      <c r="P522" t="s">
        <v>167</v>
      </c>
      <c r="Q522" s="4">
        <f t="shared" si="64"/>
        <v>5.1592156862745098</v>
      </c>
      <c r="R522" s="4">
        <f t="shared" si="65"/>
        <v>105.248</v>
      </c>
      <c r="S522" s="4">
        <f t="shared" si="66"/>
        <v>1.0739591836734694</v>
      </c>
      <c r="T522" s="4">
        <f t="shared" si="67"/>
        <v>2.7211838561385795</v>
      </c>
      <c r="U522" s="4">
        <f t="shared" si="68"/>
        <v>2.6510646920040388</v>
      </c>
      <c r="V522" s="3">
        <f t="shared" si="69"/>
        <v>0.69897000433601886</v>
      </c>
      <c r="W522" s="3">
        <f t="shared" si="69"/>
        <v>2.6901960800285138</v>
      </c>
      <c r="X522" s="3">
        <f t="shared" si="70"/>
        <v>0.71258368437666186</v>
      </c>
      <c r="Y522" s="3">
        <f t="shared" si="70"/>
        <v>2.0222138518025607</v>
      </c>
      <c r="Z522" s="3">
        <f t="shared" si="70"/>
        <v>3.0987776110065826E-2</v>
      </c>
      <c r="AA522" s="2">
        <f t="shared" si="71"/>
        <v>39114</v>
      </c>
    </row>
    <row r="523" spans="1:27" x14ac:dyDescent="0.2">
      <c r="A523">
        <v>756</v>
      </c>
      <c r="B523" t="s">
        <v>15</v>
      </c>
      <c r="C523">
        <v>2007</v>
      </c>
      <c r="D523">
        <v>3</v>
      </c>
      <c r="E523">
        <v>149</v>
      </c>
      <c r="F523" s="4">
        <v>628.27</v>
      </c>
      <c r="G523" s="4">
        <v>738.31</v>
      </c>
      <c r="H523" s="4">
        <v>235.79</v>
      </c>
      <c r="I523">
        <v>5</v>
      </c>
      <c r="J523">
        <v>490</v>
      </c>
      <c r="K523">
        <v>35915</v>
      </c>
      <c r="L523" t="s">
        <v>18</v>
      </c>
      <c r="M523">
        <v>57808</v>
      </c>
      <c r="N523">
        <v>301.2</v>
      </c>
      <c r="O523" s="4">
        <v>57518.04</v>
      </c>
      <c r="P523" t="s">
        <v>167</v>
      </c>
      <c r="Q523" s="4">
        <f t="shared" si="64"/>
        <v>4.9551006711409391</v>
      </c>
      <c r="R523" s="4">
        <f t="shared" si="65"/>
        <v>147.66199999999998</v>
      </c>
      <c r="S523" s="4">
        <f t="shared" si="66"/>
        <v>1.5067551020408163</v>
      </c>
      <c r="T523" s="4">
        <f t="shared" si="67"/>
        <v>2.8682387507405029</v>
      </c>
      <c r="U523" s="4">
        <f t="shared" si="68"/>
        <v>2.7981463225752155</v>
      </c>
      <c r="V523" s="3">
        <f t="shared" si="69"/>
        <v>0.69897000433601886</v>
      </c>
      <c r="W523" s="3">
        <f t="shared" si="69"/>
        <v>2.6901960800285138</v>
      </c>
      <c r="X523" s="3">
        <f t="shared" si="70"/>
        <v>0.69505248232822892</v>
      </c>
      <c r="Y523" s="3">
        <f t="shared" si="70"/>
        <v>2.1692687464044842</v>
      </c>
      <c r="Z523" s="3">
        <f t="shared" si="70"/>
        <v>0.17804267071198937</v>
      </c>
      <c r="AA523" s="2">
        <f t="shared" si="71"/>
        <v>39142</v>
      </c>
    </row>
    <row r="524" spans="1:27" x14ac:dyDescent="0.2">
      <c r="A524">
        <v>756</v>
      </c>
      <c r="B524" t="s">
        <v>15</v>
      </c>
      <c r="C524">
        <v>2007</v>
      </c>
      <c r="D524">
        <v>4</v>
      </c>
      <c r="E524">
        <v>192</v>
      </c>
      <c r="F524" s="4">
        <v>778.83</v>
      </c>
      <c r="G524" s="4">
        <v>915.27</v>
      </c>
      <c r="H524" s="4">
        <v>294.5</v>
      </c>
      <c r="I524">
        <v>5</v>
      </c>
      <c r="J524">
        <v>490</v>
      </c>
      <c r="K524">
        <v>35915</v>
      </c>
      <c r="L524" t="s">
        <v>18</v>
      </c>
      <c r="M524">
        <v>57808</v>
      </c>
      <c r="N524">
        <v>301.2</v>
      </c>
      <c r="O524" s="4">
        <v>57518.04</v>
      </c>
      <c r="P524" t="s">
        <v>167</v>
      </c>
      <c r="Q524" s="4">
        <f t="shared" si="64"/>
        <v>4.7670312499999996</v>
      </c>
      <c r="R524" s="4">
        <f t="shared" si="65"/>
        <v>183.054</v>
      </c>
      <c r="S524" s="4">
        <f t="shared" si="66"/>
        <v>1.8678979591836735</v>
      </c>
      <c r="T524" s="4">
        <f t="shared" si="67"/>
        <v>2.9615492276324953</v>
      </c>
      <c r="U524" s="4">
        <f t="shared" si="68"/>
        <v>2.8914426718972019</v>
      </c>
      <c r="V524" s="3">
        <f t="shared" si="69"/>
        <v>0.69897000433601886</v>
      </c>
      <c r="W524" s="3">
        <f t="shared" si="69"/>
        <v>2.6901960800285138</v>
      </c>
      <c r="X524" s="3">
        <f t="shared" si="70"/>
        <v>0.67824799892894572</v>
      </c>
      <c r="Y524" s="3">
        <f t="shared" si="70"/>
        <v>2.2625792232964765</v>
      </c>
      <c r="Z524" s="3">
        <f t="shared" si="70"/>
        <v>0.27135314760398166</v>
      </c>
      <c r="AA524" s="2">
        <f t="shared" si="71"/>
        <v>39173</v>
      </c>
    </row>
    <row r="525" spans="1:27" x14ac:dyDescent="0.2">
      <c r="A525">
        <v>756</v>
      </c>
      <c r="B525" t="s">
        <v>15</v>
      </c>
      <c r="C525">
        <v>2007</v>
      </c>
      <c r="D525">
        <v>5</v>
      </c>
      <c r="E525">
        <v>369</v>
      </c>
      <c r="F525" s="4">
        <v>1586.45</v>
      </c>
      <c r="G525" s="4">
        <v>1864.18</v>
      </c>
      <c r="H525" s="4">
        <v>604.54999999999995</v>
      </c>
      <c r="I525">
        <v>5</v>
      </c>
      <c r="J525">
        <v>490</v>
      </c>
      <c r="K525">
        <v>35915</v>
      </c>
      <c r="L525" t="s">
        <v>18</v>
      </c>
      <c r="M525">
        <v>57808</v>
      </c>
      <c r="N525">
        <v>301.2</v>
      </c>
      <c r="O525" s="4">
        <v>57518.04</v>
      </c>
      <c r="P525" t="s">
        <v>167</v>
      </c>
      <c r="Q525" s="4">
        <f t="shared" si="64"/>
        <v>5.0519783197831982</v>
      </c>
      <c r="R525" s="4">
        <f t="shared" si="65"/>
        <v>372.83600000000001</v>
      </c>
      <c r="S525" s="4">
        <f t="shared" si="66"/>
        <v>3.8044489795918368</v>
      </c>
      <c r="T525" s="4">
        <f t="shared" si="67"/>
        <v>3.2704878443015128</v>
      </c>
      <c r="U525" s="4">
        <f t="shared" si="68"/>
        <v>3.2004263890325344</v>
      </c>
      <c r="V525" s="3">
        <f t="shared" si="69"/>
        <v>0.69897000433601886</v>
      </c>
      <c r="W525" s="3">
        <f t="shared" si="69"/>
        <v>2.6901960800285138</v>
      </c>
      <c r="X525" s="3">
        <f t="shared" si="70"/>
        <v>0.70346147814245252</v>
      </c>
      <c r="Y525" s="3">
        <f t="shared" si="70"/>
        <v>2.5715178399654941</v>
      </c>
      <c r="Z525" s="3">
        <f t="shared" si="70"/>
        <v>0.58029176427299922</v>
      </c>
      <c r="AA525" s="2">
        <f t="shared" si="71"/>
        <v>39203</v>
      </c>
    </row>
    <row r="526" spans="1:27" x14ac:dyDescent="0.2">
      <c r="A526">
        <v>756</v>
      </c>
      <c r="B526" t="s">
        <v>15</v>
      </c>
      <c r="C526">
        <v>2007</v>
      </c>
      <c r="D526">
        <v>6</v>
      </c>
      <c r="E526">
        <v>401</v>
      </c>
      <c r="F526" s="4">
        <v>1720.03</v>
      </c>
      <c r="G526" s="4">
        <v>2021.13</v>
      </c>
      <c r="H526" s="4">
        <v>573.85</v>
      </c>
      <c r="I526">
        <v>5</v>
      </c>
      <c r="J526">
        <v>490</v>
      </c>
      <c r="K526">
        <v>35915</v>
      </c>
      <c r="L526" t="s">
        <v>18</v>
      </c>
      <c r="M526">
        <v>57808</v>
      </c>
      <c r="N526">
        <v>301.2</v>
      </c>
      <c r="O526" s="4">
        <v>57518.04</v>
      </c>
      <c r="P526" t="s">
        <v>167</v>
      </c>
      <c r="Q526" s="4">
        <f t="shared" si="64"/>
        <v>5.0402244389027437</v>
      </c>
      <c r="R526" s="4">
        <f t="shared" si="65"/>
        <v>404.226</v>
      </c>
      <c r="S526" s="4">
        <f t="shared" si="66"/>
        <v>4.1247551020408162</v>
      </c>
      <c r="T526" s="4">
        <f t="shared" si="67"/>
        <v>3.3055942484321261</v>
      </c>
      <c r="U526" s="4">
        <f t="shared" si="68"/>
        <v>3.2355360217452436</v>
      </c>
      <c r="V526" s="3">
        <f t="shared" si="69"/>
        <v>0.69897000433601886</v>
      </c>
      <c r="W526" s="3">
        <f t="shared" si="69"/>
        <v>2.6901960800285138</v>
      </c>
      <c r="X526" s="3">
        <f t="shared" si="70"/>
        <v>0.70244987581194374</v>
      </c>
      <c r="Y526" s="3">
        <f t="shared" si="70"/>
        <v>2.6066242440961074</v>
      </c>
      <c r="Z526" s="3">
        <f t="shared" si="70"/>
        <v>0.61539816840361228</v>
      </c>
      <c r="AA526" s="2">
        <f t="shared" si="71"/>
        <v>39234</v>
      </c>
    </row>
    <row r="527" spans="1:27" x14ac:dyDescent="0.2">
      <c r="A527">
        <v>756</v>
      </c>
      <c r="B527" t="s">
        <v>15</v>
      </c>
      <c r="C527">
        <v>2007</v>
      </c>
      <c r="D527">
        <v>7</v>
      </c>
      <c r="E527">
        <v>236</v>
      </c>
      <c r="F527" s="4">
        <v>979.83</v>
      </c>
      <c r="G527" s="4">
        <v>1151.4000000000001</v>
      </c>
      <c r="H527" s="4">
        <v>502.86</v>
      </c>
      <c r="I527">
        <v>5</v>
      </c>
      <c r="J527">
        <v>490</v>
      </c>
      <c r="K527">
        <v>35915</v>
      </c>
      <c r="L527" t="s">
        <v>18</v>
      </c>
      <c r="M527">
        <v>57808</v>
      </c>
      <c r="N527">
        <v>301.2</v>
      </c>
      <c r="O527" s="4">
        <v>57518.04</v>
      </c>
      <c r="P527" t="s">
        <v>167</v>
      </c>
      <c r="Q527" s="4">
        <f t="shared" si="64"/>
        <v>4.8788135593220341</v>
      </c>
      <c r="R527" s="4">
        <f t="shared" si="65"/>
        <v>230.28000000000003</v>
      </c>
      <c r="S527" s="4">
        <f t="shared" si="66"/>
        <v>2.3497959183673469</v>
      </c>
      <c r="T527" s="4">
        <f t="shared" si="67"/>
        <v>3.0612262251191154</v>
      </c>
      <c r="U527" s="4">
        <f t="shared" si="68"/>
        <v>2.9911507323595439</v>
      </c>
      <c r="V527" s="3">
        <f t="shared" si="69"/>
        <v>0.69897000433601886</v>
      </c>
      <c r="W527" s="3">
        <f t="shared" si="69"/>
        <v>2.6901960800285138</v>
      </c>
      <c r="X527" s="3">
        <f t="shared" si="70"/>
        <v>0.68831422214900861</v>
      </c>
      <c r="Y527" s="3">
        <f t="shared" si="70"/>
        <v>2.3622562207830966</v>
      </c>
      <c r="Z527" s="3">
        <f t="shared" si="70"/>
        <v>0.3710301450906015</v>
      </c>
      <c r="AA527" s="2">
        <f t="shared" si="71"/>
        <v>39264</v>
      </c>
    </row>
    <row r="528" spans="1:27" x14ac:dyDescent="0.2">
      <c r="A528">
        <v>756</v>
      </c>
      <c r="B528" t="s">
        <v>15</v>
      </c>
      <c r="C528">
        <v>2007</v>
      </c>
      <c r="D528">
        <v>8</v>
      </c>
      <c r="E528">
        <v>292</v>
      </c>
      <c r="F528" s="4">
        <v>1232.01</v>
      </c>
      <c r="G528" s="4">
        <v>1447.65</v>
      </c>
      <c r="H528" s="4">
        <v>560.02</v>
      </c>
      <c r="I528">
        <v>5</v>
      </c>
      <c r="J528">
        <v>490</v>
      </c>
      <c r="K528">
        <v>35915</v>
      </c>
      <c r="L528" t="s">
        <v>18</v>
      </c>
      <c r="M528">
        <v>57808</v>
      </c>
      <c r="N528">
        <v>301.2</v>
      </c>
      <c r="O528" s="4">
        <v>57518.04</v>
      </c>
      <c r="P528" t="s">
        <v>167</v>
      </c>
      <c r="Q528" s="4">
        <f t="shared" si="64"/>
        <v>4.9577054794520548</v>
      </c>
      <c r="R528" s="4">
        <f t="shared" si="65"/>
        <v>289.53000000000003</v>
      </c>
      <c r="S528" s="4">
        <f t="shared" si="66"/>
        <v>2.954387755102041</v>
      </c>
      <c r="T528" s="4">
        <f t="shared" si="67"/>
        <v>3.1606635746773137</v>
      </c>
      <c r="U528" s="4">
        <f t="shared" si="68"/>
        <v>3.0906142329316482</v>
      </c>
      <c r="V528" s="3">
        <f t="shared" si="69"/>
        <v>0.69897000433601886</v>
      </c>
      <c r="W528" s="3">
        <f t="shared" si="69"/>
        <v>2.6901960800285138</v>
      </c>
      <c r="X528" s="3">
        <f t="shared" si="70"/>
        <v>0.69528072322889523</v>
      </c>
      <c r="Y528" s="3">
        <f t="shared" si="70"/>
        <v>2.4616935703412945</v>
      </c>
      <c r="Z528" s="3">
        <f t="shared" si="70"/>
        <v>0.47046749464879983</v>
      </c>
      <c r="AA528" s="2">
        <f t="shared" si="71"/>
        <v>39295</v>
      </c>
    </row>
    <row r="529" spans="1:27" x14ac:dyDescent="0.2">
      <c r="A529">
        <v>756</v>
      </c>
      <c r="B529" t="s">
        <v>15</v>
      </c>
      <c r="C529">
        <v>2007</v>
      </c>
      <c r="D529">
        <v>9</v>
      </c>
      <c r="E529">
        <v>461</v>
      </c>
      <c r="F529" s="4">
        <v>1913.32</v>
      </c>
      <c r="G529" s="4">
        <v>2248.3200000000002</v>
      </c>
      <c r="H529" s="4">
        <v>691.12</v>
      </c>
      <c r="I529">
        <v>5</v>
      </c>
      <c r="J529">
        <v>490</v>
      </c>
      <c r="K529">
        <v>35915</v>
      </c>
      <c r="L529" t="s">
        <v>18</v>
      </c>
      <c r="M529">
        <v>57808</v>
      </c>
      <c r="N529">
        <v>301.2</v>
      </c>
      <c r="O529" s="4">
        <v>57518.04</v>
      </c>
      <c r="P529" t="s">
        <v>167</v>
      </c>
      <c r="Q529" s="4">
        <f t="shared" si="64"/>
        <v>4.8770498915401301</v>
      </c>
      <c r="R529" s="4">
        <f t="shared" si="65"/>
        <v>449.66400000000004</v>
      </c>
      <c r="S529" s="4">
        <f t="shared" si="66"/>
        <v>4.5884081632653064</v>
      </c>
      <c r="T529" s="4">
        <f t="shared" si="67"/>
        <v>3.3518581237759126</v>
      </c>
      <c r="U529" s="4">
        <f t="shared" si="68"/>
        <v>3.2817876112253832</v>
      </c>
      <c r="V529" s="3">
        <f t="shared" si="69"/>
        <v>0.69897000433601886</v>
      </c>
      <c r="W529" s="3">
        <f t="shared" si="69"/>
        <v>2.6901960800285138</v>
      </c>
      <c r="X529" s="3">
        <f t="shared" si="70"/>
        <v>0.68815719838626455</v>
      </c>
      <c r="Y529" s="3">
        <f t="shared" si="70"/>
        <v>2.6528881194398939</v>
      </c>
      <c r="Z529" s="3">
        <f t="shared" si="70"/>
        <v>0.66166204374739912</v>
      </c>
      <c r="AA529" s="2">
        <f t="shared" si="71"/>
        <v>39326</v>
      </c>
    </row>
    <row r="530" spans="1:27" x14ac:dyDescent="0.2">
      <c r="A530">
        <v>756</v>
      </c>
      <c r="B530" t="s">
        <v>15</v>
      </c>
      <c r="C530">
        <v>2007</v>
      </c>
      <c r="D530">
        <v>11</v>
      </c>
      <c r="E530">
        <v>667</v>
      </c>
      <c r="F530" s="4">
        <v>2622.89</v>
      </c>
      <c r="G530" s="4">
        <v>3082.06</v>
      </c>
      <c r="H530" s="4">
        <v>947.52</v>
      </c>
      <c r="I530">
        <v>5</v>
      </c>
      <c r="J530">
        <v>490</v>
      </c>
      <c r="K530">
        <v>35915</v>
      </c>
      <c r="L530" t="s">
        <v>18</v>
      </c>
      <c r="M530">
        <v>57808</v>
      </c>
      <c r="N530">
        <v>301.2</v>
      </c>
      <c r="O530" s="4">
        <v>57518.04</v>
      </c>
      <c r="P530" t="s">
        <v>167</v>
      </c>
      <c r="Q530" s="4">
        <f t="shared" si="64"/>
        <v>4.6207796101949024</v>
      </c>
      <c r="R530" s="4">
        <f t="shared" si="65"/>
        <v>616.41200000000003</v>
      </c>
      <c r="S530" s="4">
        <f t="shared" si="66"/>
        <v>6.2899183673469388</v>
      </c>
      <c r="T530" s="4">
        <f t="shared" si="67"/>
        <v>3.4888410890920936</v>
      </c>
      <c r="U530" s="4">
        <f t="shared" si="68"/>
        <v>3.4187800773251054</v>
      </c>
      <c r="V530" s="3">
        <f t="shared" si="69"/>
        <v>0.69897000433601886</v>
      </c>
      <c r="W530" s="3">
        <f t="shared" si="69"/>
        <v>2.6901960800285138</v>
      </c>
      <c r="X530" s="3">
        <f t="shared" si="70"/>
        <v>0.66471525517554453</v>
      </c>
      <c r="Y530" s="3">
        <f t="shared" si="70"/>
        <v>2.7898710847560748</v>
      </c>
      <c r="Z530" s="3">
        <f t="shared" si="70"/>
        <v>0.79864500906357982</v>
      </c>
      <c r="AA530" s="2">
        <f t="shared" si="71"/>
        <v>39387</v>
      </c>
    </row>
    <row r="531" spans="1:27" x14ac:dyDescent="0.2">
      <c r="A531">
        <v>756</v>
      </c>
      <c r="B531" t="s">
        <v>15</v>
      </c>
      <c r="C531">
        <v>2007</v>
      </c>
      <c r="D531">
        <v>12</v>
      </c>
      <c r="E531">
        <v>358</v>
      </c>
      <c r="F531" s="4">
        <v>1438.76</v>
      </c>
      <c r="G531" s="4">
        <v>1690.63</v>
      </c>
      <c r="H531" s="4">
        <v>582.42999999999995</v>
      </c>
      <c r="I531">
        <v>5</v>
      </c>
      <c r="J531">
        <v>490</v>
      </c>
      <c r="K531">
        <v>35915</v>
      </c>
      <c r="L531" t="s">
        <v>18</v>
      </c>
      <c r="M531">
        <v>57808</v>
      </c>
      <c r="N531">
        <v>301.2</v>
      </c>
      <c r="O531" s="4">
        <v>57518.04</v>
      </c>
      <c r="P531" t="s">
        <v>167</v>
      </c>
      <c r="Q531" s="4">
        <f t="shared" si="64"/>
        <v>4.722430167597766</v>
      </c>
      <c r="R531" s="4">
        <f t="shared" si="65"/>
        <v>338.12600000000003</v>
      </c>
      <c r="S531" s="4">
        <f t="shared" si="66"/>
        <v>3.4502653061224491</v>
      </c>
      <c r="T531" s="4">
        <f t="shared" si="67"/>
        <v>3.2280485712046736</v>
      </c>
      <c r="U531" s="4">
        <f t="shared" si="68"/>
        <v>3.1579883551815331</v>
      </c>
      <c r="V531" s="3">
        <f t="shared" si="69"/>
        <v>0.69897000433601886</v>
      </c>
      <c r="W531" s="3">
        <f t="shared" si="69"/>
        <v>2.6901960800285138</v>
      </c>
      <c r="X531" s="3">
        <f t="shared" si="70"/>
        <v>0.67416554456079936</v>
      </c>
      <c r="Y531" s="3">
        <f t="shared" si="70"/>
        <v>2.5290785668686548</v>
      </c>
      <c r="Z531" s="3">
        <f t="shared" si="70"/>
        <v>0.53785249117615996</v>
      </c>
      <c r="AA531" s="2">
        <f t="shared" si="71"/>
        <v>39417</v>
      </c>
    </row>
    <row r="532" spans="1:27" x14ac:dyDescent="0.2">
      <c r="A532">
        <v>785</v>
      </c>
      <c r="B532" t="s">
        <v>15</v>
      </c>
      <c r="C532">
        <v>2007</v>
      </c>
      <c r="D532">
        <v>1</v>
      </c>
      <c r="E532">
        <v>212</v>
      </c>
      <c r="F532" s="4">
        <v>1004.64</v>
      </c>
      <c r="G532" s="4">
        <v>1180.51</v>
      </c>
      <c r="H532" s="4">
        <v>503</v>
      </c>
      <c r="I532">
        <v>12</v>
      </c>
      <c r="J532">
        <v>1067</v>
      </c>
      <c r="K532">
        <v>67543</v>
      </c>
      <c r="L532" t="s">
        <v>18</v>
      </c>
      <c r="M532">
        <v>281859</v>
      </c>
      <c r="N532">
        <v>658.7</v>
      </c>
      <c r="O532" s="4">
        <v>136552.41</v>
      </c>
      <c r="P532" t="s">
        <v>167</v>
      </c>
      <c r="Q532" s="4">
        <f t="shared" si="64"/>
        <v>5.5684433962264155</v>
      </c>
      <c r="R532" s="4">
        <f t="shared" si="65"/>
        <v>98.375833333333333</v>
      </c>
      <c r="S532" s="4">
        <f t="shared" si="66"/>
        <v>1.1063823805060919</v>
      </c>
      <c r="T532" s="4">
        <f t="shared" si="67"/>
        <v>3.0720696703020178</v>
      </c>
      <c r="U532" s="4">
        <f t="shared" si="68"/>
        <v>3.0020104657142737</v>
      </c>
      <c r="V532" s="3">
        <f t="shared" si="69"/>
        <v>1.0791812460476249</v>
      </c>
      <c r="W532" s="3">
        <f t="shared" si="69"/>
        <v>3.0281644194244697</v>
      </c>
      <c r="X532" s="3">
        <f t="shared" si="70"/>
        <v>0.74573380937326639</v>
      </c>
      <c r="Y532" s="3">
        <f t="shared" si="70"/>
        <v>1.9928884242543929</v>
      </c>
      <c r="Z532" s="3">
        <f t="shared" si="70"/>
        <v>4.3905250877547972E-2</v>
      </c>
      <c r="AA532" s="2">
        <f t="shared" si="71"/>
        <v>39083</v>
      </c>
    </row>
    <row r="533" spans="1:27" x14ac:dyDescent="0.2">
      <c r="A533">
        <v>785</v>
      </c>
      <c r="B533" t="s">
        <v>15</v>
      </c>
      <c r="C533">
        <v>2007</v>
      </c>
      <c r="D533">
        <v>2</v>
      </c>
      <c r="E533">
        <v>200</v>
      </c>
      <c r="F533" s="4">
        <v>931.75</v>
      </c>
      <c r="G533" s="4">
        <v>1094.8</v>
      </c>
      <c r="H533" s="4">
        <v>462.57</v>
      </c>
      <c r="I533">
        <v>12</v>
      </c>
      <c r="J533">
        <v>1067</v>
      </c>
      <c r="K533">
        <v>67543</v>
      </c>
      <c r="L533" t="s">
        <v>18</v>
      </c>
      <c r="M533">
        <v>281859</v>
      </c>
      <c r="N533">
        <v>658.7</v>
      </c>
      <c r="O533" s="4">
        <v>136552.41</v>
      </c>
      <c r="P533" t="s">
        <v>167</v>
      </c>
      <c r="Q533" s="4">
        <f t="shared" si="64"/>
        <v>5.4740000000000002</v>
      </c>
      <c r="R533" s="4">
        <f t="shared" si="65"/>
        <v>91.233333333333334</v>
      </c>
      <c r="S533" s="4">
        <f t="shared" si="66"/>
        <v>1.0260543580131209</v>
      </c>
      <c r="T533" s="4">
        <f t="shared" si="67"/>
        <v>3.0393347887380862</v>
      </c>
      <c r="U533" s="4">
        <f t="shared" si="68"/>
        <v>2.9692994014258773</v>
      </c>
      <c r="V533" s="3">
        <f t="shared" si="69"/>
        <v>1.0791812460476249</v>
      </c>
      <c r="W533" s="3">
        <f t="shared" si="69"/>
        <v>3.0281644194244697</v>
      </c>
      <c r="X533" s="3">
        <f t="shared" si="70"/>
        <v>0.7383047930741049</v>
      </c>
      <c r="Y533" s="3">
        <f t="shared" si="70"/>
        <v>1.9601535426904613</v>
      </c>
      <c r="Z533" s="3">
        <f t="shared" si="70"/>
        <v>1.1170369313616157E-2</v>
      </c>
      <c r="AA533" s="2">
        <f t="shared" si="71"/>
        <v>39114</v>
      </c>
    </row>
    <row r="534" spans="1:27" x14ac:dyDescent="0.2">
      <c r="A534">
        <v>785</v>
      </c>
      <c r="B534" t="s">
        <v>15</v>
      </c>
      <c r="C534">
        <v>2007</v>
      </c>
      <c r="D534">
        <v>3</v>
      </c>
      <c r="E534">
        <v>150</v>
      </c>
      <c r="F534" s="4">
        <v>680.22</v>
      </c>
      <c r="G534" s="4">
        <v>799.3</v>
      </c>
      <c r="H534" s="4">
        <v>332.14</v>
      </c>
      <c r="I534">
        <v>12</v>
      </c>
      <c r="J534">
        <v>1067</v>
      </c>
      <c r="K534">
        <v>67543</v>
      </c>
      <c r="L534" t="s">
        <v>18</v>
      </c>
      <c r="M534">
        <v>281859</v>
      </c>
      <c r="N534">
        <v>658.7</v>
      </c>
      <c r="O534" s="4">
        <v>136552.41</v>
      </c>
      <c r="P534" t="s">
        <v>167</v>
      </c>
      <c r="Q534" s="4">
        <f t="shared" si="64"/>
        <v>5.328666666666666</v>
      </c>
      <c r="R534" s="4">
        <f t="shared" si="65"/>
        <v>66.608333333333334</v>
      </c>
      <c r="S534" s="4">
        <f t="shared" si="66"/>
        <v>0.74910965323336454</v>
      </c>
      <c r="T534" s="4">
        <f t="shared" si="67"/>
        <v>2.902709812969877</v>
      </c>
      <c r="U534" s="4">
        <f t="shared" si="68"/>
        <v>2.8326493970203206</v>
      </c>
      <c r="V534" s="3">
        <f t="shared" si="69"/>
        <v>1.0791812460476249</v>
      </c>
      <c r="W534" s="3">
        <f t="shared" si="69"/>
        <v>3.0281644194244697</v>
      </c>
      <c r="X534" s="3">
        <f t="shared" si="70"/>
        <v>0.72661855391419583</v>
      </c>
      <c r="Y534" s="3">
        <f t="shared" si="70"/>
        <v>1.8235285669222523</v>
      </c>
      <c r="Z534" s="3">
        <f t="shared" si="70"/>
        <v>-0.12545460645459283</v>
      </c>
      <c r="AA534" s="2">
        <f t="shared" si="71"/>
        <v>39142</v>
      </c>
    </row>
    <row r="535" spans="1:27" x14ac:dyDescent="0.2">
      <c r="A535">
        <v>785</v>
      </c>
      <c r="B535" t="s">
        <v>15</v>
      </c>
      <c r="C535">
        <v>2007</v>
      </c>
      <c r="D535">
        <v>4</v>
      </c>
      <c r="E535">
        <v>139</v>
      </c>
      <c r="F535" s="4">
        <v>571.35</v>
      </c>
      <c r="G535" s="4">
        <v>671.43</v>
      </c>
      <c r="H535" s="4">
        <v>318.26</v>
      </c>
      <c r="I535">
        <v>12</v>
      </c>
      <c r="J535">
        <v>1067</v>
      </c>
      <c r="K535">
        <v>67543</v>
      </c>
      <c r="L535" t="s">
        <v>18</v>
      </c>
      <c r="M535">
        <v>281859</v>
      </c>
      <c r="N535">
        <v>658.7</v>
      </c>
      <c r="O535" s="4">
        <v>136552.41</v>
      </c>
      <c r="P535" t="s">
        <v>167</v>
      </c>
      <c r="Q535" s="4">
        <f t="shared" si="64"/>
        <v>4.8304316546762589</v>
      </c>
      <c r="R535" s="4">
        <f t="shared" si="65"/>
        <v>55.952499999999993</v>
      </c>
      <c r="S535" s="4">
        <f t="shared" si="66"/>
        <v>0.62926897844423613</v>
      </c>
      <c r="T535" s="4">
        <f t="shared" si="67"/>
        <v>2.8270007419512901</v>
      </c>
      <c r="U535" s="4">
        <f t="shared" si="68"/>
        <v>2.7569022317166274</v>
      </c>
      <c r="V535" s="3">
        <f t="shared" si="69"/>
        <v>1.0791812460476249</v>
      </c>
      <c r="W535" s="3">
        <f t="shared" si="69"/>
        <v>3.0281644194244697</v>
      </c>
      <c r="X535" s="3">
        <f t="shared" si="70"/>
        <v>0.68398594169719507</v>
      </c>
      <c r="Y535" s="3">
        <f t="shared" si="70"/>
        <v>1.7478194959036653</v>
      </c>
      <c r="Z535" s="3">
        <f t="shared" si="70"/>
        <v>-0.20116367747317973</v>
      </c>
      <c r="AA535" s="2">
        <f t="shared" si="71"/>
        <v>39173</v>
      </c>
    </row>
    <row r="536" spans="1:27" x14ac:dyDescent="0.2">
      <c r="A536">
        <v>785</v>
      </c>
      <c r="B536" t="s">
        <v>15</v>
      </c>
      <c r="C536">
        <v>2007</v>
      </c>
      <c r="D536">
        <v>5</v>
      </c>
      <c r="E536">
        <v>377</v>
      </c>
      <c r="F536" s="4">
        <v>1831.5</v>
      </c>
      <c r="G536" s="4">
        <v>2152.13</v>
      </c>
      <c r="H536" s="4">
        <v>825.61</v>
      </c>
      <c r="I536">
        <v>12</v>
      </c>
      <c r="J536">
        <v>1067</v>
      </c>
      <c r="K536">
        <v>67543</v>
      </c>
      <c r="L536" t="s">
        <v>18</v>
      </c>
      <c r="M536">
        <v>281859</v>
      </c>
      <c r="N536">
        <v>658.7</v>
      </c>
      <c r="O536" s="4">
        <v>136552.41</v>
      </c>
      <c r="P536" t="s">
        <v>167</v>
      </c>
      <c r="Q536" s="4">
        <f t="shared" si="64"/>
        <v>5.7085676392572946</v>
      </c>
      <c r="R536" s="4">
        <f t="shared" si="65"/>
        <v>179.34416666666667</v>
      </c>
      <c r="S536" s="4">
        <f t="shared" si="66"/>
        <v>2.0169915651358949</v>
      </c>
      <c r="T536" s="4">
        <f t="shared" si="67"/>
        <v>3.3328685014634147</v>
      </c>
      <c r="U536" s="4">
        <f t="shared" si="68"/>
        <v>3.2628069230005639</v>
      </c>
      <c r="V536" s="3">
        <f t="shared" si="69"/>
        <v>1.0791812460476249</v>
      </c>
      <c r="W536" s="3">
        <f t="shared" si="69"/>
        <v>3.0281644194244697</v>
      </c>
      <c r="X536" s="3">
        <f t="shared" si="70"/>
        <v>0.75652715125762193</v>
      </c>
      <c r="Y536" s="3">
        <f t="shared" si="70"/>
        <v>2.2536872554157901</v>
      </c>
      <c r="Z536" s="3">
        <f t="shared" si="70"/>
        <v>0.30470408203894489</v>
      </c>
      <c r="AA536" s="2">
        <f t="shared" si="71"/>
        <v>39203</v>
      </c>
    </row>
    <row r="537" spans="1:27" x14ac:dyDescent="0.2">
      <c r="A537">
        <v>785</v>
      </c>
      <c r="B537" t="s">
        <v>15</v>
      </c>
      <c r="C537">
        <v>2007</v>
      </c>
      <c r="D537">
        <v>6</v>
      </c>
      <c r="E537">
        <v>425</v>
      </c>
      <c r="F537" s="4">
        <v>1961.39</v>
      </c>
      <c r="G537" s="4">
        <v>2304.69</v>
      </c>
      <c r="H537" s="4">
        <v>812.81</v>
      </c>
      <c r="I537">
        <v>12</v>
      </c>
      <c r="J537">
        <v>1067</v>
      </c>
      <c r="K537">
        <v>67543</v>
      </c>
      <c r="L537" t="s">
        <v>18</v>
      </c>
      <c r="M537">
        <v>281859</v>
      </c>
      <c r="N537">
        <v>658.7</v>
      </c>
      <c r="O537" s="4">
        <v>136552.41</v>
      </c>
      <c r="P537" t="s">
        <v>167</v>
      </c>
      <c r="Q537" s="4">
        <f t="shared" si="64"/>
        <v>5.4228000000000005</v>
      </c>
      <c r="R537" s="4">
        <f t="shared" si="65"/>
        <v>192.0575</v>
      </c>
      <c r="S537" s="4">
        <f t="shared" si="66"/>
        <v>2.1599718837863167</v>
      </c>
      <c r="T537" s="4">
        <f t="shared" si="67"/>
        <v>3.3626125174291381</v>
      </c>
      <c r="U537" s="4">
        <f t="shared" si="68"/>
        <v>3.2925639567517715</v>
      </c>
      <c r="V537" s="3">
        <f t="shared" si="69"/>
        <v>1.0791812460476249</v>
      </c>
      <c r="W537" s="3">
        <f t="shared" si="69"/>
        <v>3.0281644194244697</v>
      </c>
      <c r="X537" s="3">
        <f t="shared" si="70"/>
        <v>0.73422358737882665</v>
      </c>
      <c r="Y537" s="3">
        <f t="shared" si="70"/>
        <v>2.2834312713815135</v>
      </c>
      <c r="Z537" s="3">
        <f t="shared" si="70"/>
        <v>0.33444809800466824</v>
      </c>
      <c r="AA537" s="2">
        <f t="shared" si="71"/>
        <v>39234</v>
      </c>
    </row>
    <row r="538" spans="1:27" x14ac:dyDescent="0.2">
      <c r="A538">
        <v>785</v>
      </c>
      <c r="B538" t="s">
        <v>15</v>
      </c>
      <c r="C538">
        <v>2007</v>
      </c>
      <c r="D538">
        <v>7</v>
      </c>
      <c r="E538">
        <v>312</v>
      </c>
      <c r="F538" s="4">
        <v>1360.85</v>
      </c>
      <c r="G538" s="4">
        <v>1599.11</v>
      </c>
      <c r="H538" s="4">
        <v>638.27</v>
      </c>
      <c r="I538">
        <v>12</v>
      </c>
      <c r="J538">
        <v>1067</v>
      </c>
      <c r="K538">
        <v>67543</v>
      </c>
      <c r="L538" t="s">
        <v>18</v>
      </c>
      <c r="M538">
        <v>281859</v>
      </c>
      <c r="N538">
        <v>658.7</v>
      </c>
      <c r="O538" s="4">
        <v>136552.41</v>
      </c>
      <c r="P538" t="s">
        <v>167</v>
      </c>
      <c r="Q538" s="4">
        <f t="shared" si="64"/>
        <v>5.1253525641025641</v>
      </c>
      <c r="R538" s="4">
        <f t="shared" si="65"/>
        <v>133.25916666666666</v>
      </c>
      <c r="S538" s="4">
        <f t="shared" si="66"/>
        <v>1.4986972820993438</v>
      </c>
      <c r="T538" s="4">
        <f t="shared" si="67"/>
        <v>3.20387833913703</v>
      </c>
      <c r="U538" s="4">
        <f t="shared" si="68"/>
        <v>3.1338102576335922</v>
      </c>
      <c r="V538" s="3">
        <f t="shared" si="69"/>
        <v>1.0791812460476249</v>
      </c>
      <c r="W538" s="3">
        <f t="shared" si="69"/>
        <v>3.0281644194244697</v>
      </c>
      <c r="X538" s="3">
        <f t="shared" si="70"/>
        <v>0.70972374511858727</v>
      </c>
      <c r="Y538" s="3">
        <f t="shared" si="70"/>
        <v>2.1246970930894054</v>
      </c>
      <c r="Z538" s="3">
        <f t="shared" si="70"/>
        <v>0.17571391971256009</v>
      </c>
      <c r="AA538" s="2">
        <f t="shared" si="71"/>
        <v>39264</v>
      </c>
    </row>
    <row r="539" spans="1:27" x14ac:dyDescent="0.2">
      <c r="A539">
        <v>785</v>
      </c>
      <c r="B539" t="s">
        <v>15</v>
      </c>
      <c r="C539">
        <v>2007</v>
      </c>
      <c r="D539">
        <v>8</v>
      </c>
      <c r="E539">
        <v>354</v>
      </c>
      <c r="F539" s="4">
        <v>1469.83</v>
      </c>
      <c r="G539" s="4">
        <v>1727.26</v>
      </c>
      <c r="H539" s="4">
        <v>627.46</v>
      </c>
      <c r="I539">
        <v>12</v>
      </c>
      <c r="J539">
        <v>1067</v>
      </c>
      <c r="K539">
        <v>67543</v>
      </c>
      <c r="L539" t="s">
        <v>18</v>
      </c>
      <c r="M539">
        <v>281859</v>
      </c>
      <c r="N539">
        <v>658.7</v>
      </c>
      <c r="O539" s="4">
        <v>136552.41</v>
      </c>
      <c r="P539" t="s">
        <v>167</v>
      </c>
      <c r="Q539" s="4">
        <f t="shared" si="64"/>
        <v>4.8792655367231639</v>
      </c>
      <c r="R539" s="4">
        <f t="shared" si="65"/>
        <v>143.93833333333333</v>
      </c>
      <c r="S539" s="4">
        <f t="shared" si="66"/>
        <v>1.618800374882849</v>
      </c>
      <c r="T539" s="4">
        <f t="shared" si="67"/>
        <v>3.2373577157182107</v>
      </c>
      <c r="U539" s="4">
        <f t="shared" si="68"/>
        <v>3.1672671073118916</v>
      </c>
      <c r="V539" s="3">
        <f t="shared" si="69"/>
        <v>1.0791812460476249</v>
      </c>
      <c r="W539" s="3">
        <f t="shared" si="69"/>
        <v>3.0281644194244697</v>
      </c>
      <c r="X539" s="3">
        <f t="shared" si="70"/>
        <v>0.68835445369242287</v>
      </c>
      <c r="Y539" s="3">
        <f t="shared" si="70"/>
        <v>2.1581764696705856</v>
      </c>
      <c r="Z539" s="3">
        <f t="shared" si="70"/>
        <v>0.20919329629374073</v>
      </c>
      <c r="AA539" s="2">
        <f t="shared" si="71"/>
        <v>39295</v>
      </c>
    </row>
    <row r="540" spans="1:27" x14ac:dyDescent="0.2">
      <c r="A540">
        <v>785</v>
      </c>
      <c r="B540" t="s">
        <v>15</v>
      </c>
      <c r="C540">
        <v>2007</v>
      </c>
      <c r="D540">
        <v>9</v>
      </c>
      <c r="E540">
        <v>449</v>
      </c>
      <c r="F540" s="4">
        <v>1818.2</v>
      </c>
      <c r="G540" s="4">
        <v>2136.4899999999998</v>
      </c>
      <c r="H540" s="4">
        <v>809.16</v>
      </c>
      <c r="I540">
        <v>12</v>
      </c>
      <c r="J540">
        <v>1067</v>
      </c>
      <c r="K540">
        <v>67543</v>
      </c>
      <c r="L540" t="s">
        <v>18</v>
      </c>
      <c r="M540">
        <v>281859</v>
      </c>
      <c r="N540">
        <v>658.7</v>
      </c>
      <c r="O540" s="4">
        <v>136552.41</v>
      </c>
      <c r="P540" t="s">
        <v>167</v>
      </c>
      <c r="Q540" s="4">
        <f t="shared" si="64"/>
        <v>4.7583296213808461</v>
      </c>
      <c r="R540" s="4">
        <f t="shared" si="65"/>
        <v>178.04083333333332</v>
      </c>
      <c r="S540" s="4">
        <f t="shared" si="66"/>
        <v>2.0023336457357073</v>
      </c>
      <c r="T540" s="4">
        <f t="shared" si="67"/>
        <v>3.3297008644104196</v>
      </c>
      <c r="U540" s="4">
        <f t="shared" si="68"/>
        <v>3.2596416534288606</v>
      </c>
      <c r="V540" s="3">
        <f t="shared" si="69"/>
        <v>1.0791812460476249</v>
      </c>
      <c r="W540" s="3">
        <f t="shared" si="69"/>
        <v>3.0281644194244697</v>
      </c>
      <c r="X540" s="3">
        <f t="shared" si="70"/>
        <v>0.67745452340709655</v>
      </c>
      <c r="Y540" s="3">
        <f t="shared" si="70"/>
        <v>2.2505196183627949</v>
      </c>
      <c r="Z540" s="3">
        <f t="shared" si="70"/>
        <v>0.30153644498594978</v>
      </c>
      <c r="AA540" s="2">
        <f t="shared" si="71"/>
        <v>39326</v>
      </c>
    </row>
    <row r="541" spans="1:27" x14ac:dyDescent="0.2">
      <c r="A541">
        <v>785</v>
      </c>
      <c r="B541" t="s">
        <v>15</v>
      </c>
      <c r="C541">
        <v>2007</v>
      </c>
      <c r="D541">
        <v>12</v>
      </c>
      <c r="E541">
        <v>690</v>
      </c>
      <c r="F541" s="4">
        <v>2773.54</v>
      </c>
      <c r="G541" s="4">
        <v>3259.03</v>
      </c>
      <c r="H541" s="4">
        <v>962.9</v>
      </c>
      <c r="I541">
        <v>12</v>
      </c>
      <c r="J541">
        <v>1067</v>
      </c>
      <c r="K541">
        <v>67543</v>
      </c>
      <c r="L541" t="s">
        <v>18</v>
      </c>
      <c r="M541">
        <v>281859</v>
      </c>
      <c r="N541">
        <v>658.7</v>
      </c>
      <c r="O541" s="4">
        <v>136552.41</v>
      </c>
      <c r="P541" t="s">
        <v>167</v>
      </c>
      <c r="Q541" s="4">
        <f t="shared" si="64"/>
        <v>4.723231884057971</v>
      </c>
      <c r="R541" s="4">
        <f t="shared" si="65"/>
        <v>271.58583333333337</v>
      </c>
      <c r="S541" s="4">
        <f t="shared" si="66"/>
        <v>3.0543861293345831</v>
      </c>
      <c r="T541" s="4">
        <f t="shared" si="67"/>
        <v>3.5130883582480501</v>
      </c>
      <c r="U541" s="4">
        <f t="shared" si="68"/>
        <v>3.4430344336559964</v>
      </c>
      <c r="V541" s="3">
        <f t="shared" si="69"/>
        <v>1.0791812460476249</v>
      </c>
      <c r="W541" s="3">
        <f t="shared" si="69"/>
        <v>3.0281644194244697</v>
      </c>
      <c r="X541" s="3">
        <f t="shared" si="70"/>
        <v>0.67423926751079477</v>
      </c>
      <c r="Y541" s="3">
        <f t="shared" si="70"/>
        <v>2.4339071122004254</v>
      </c>
      <c r="Z541" s="3">
        <f t="shared" si="70"/>
        <v>0.48492393882358026</v>
      </c>
      <c r="AA541" s="2">
        <f t="shared" si="71"/>
        <v>39417</v>
      </c>
    </row>
    <row r="542" spans="1:27" x14ac:dyDescent="0.2">
      <c r="A542">
        <v>795</v>
      </c>
      <c r="B542" t="s">
        <v>15</v>
      </c>
      <c r="C542">
        <v>2007</v>
      </c>
      <c r="D542">
        <v>1</v>
      </c>
      <c r="E542">
        <v>328</v>
      </c>
      <c r="F542" s="4">
        <v>1431.82</v>
      </c>
      <c r="G542" s="4">
        <v>1682.58</v>
      </c>
      <c r="H542" s="4">
        <v>856.57</v>
      </c>
      <c r="I542">
        <v>13</v>
      </c>
      <c r="J542">
        <v>1115</v>
      </c>
      <c r="K542">
        <v>57569</v>
      </c>
      <c r="L542" t="s">
        <v>18</v>
      </c>
      <c r="M542">
        <v>101248</v>
      </c>
      <c r="N542">
        <v>685.7</v>
      </c>
      <c r="O542" s="4">
        <v>121474.7</v>
      </c>
      <c r="P542" t="s">
        <v>167</v>
      </c>
      <c r="Q542" s="4">
        <f t="shared" si="64"/>
        <v>5.1298170731707318</v>
      </c>
      <c r="R542" s="4">
        <f t="shared" si="65"/>
        <v>129.42923076923077</v>
      </c>
      <c r="S542" s="4">
        <f t="shared" si="66"/>
        <v>1.5090403587443946</v>
      </c>
      <c r="T542" s="4">
        <f t="shared" si="67"/>
        <v>3.2259757223656016</v>
      </c>
      <c r="U542" s="4">
        <f t="shared" si="68"/>
        <v>3.1558884244521006</v>
      </c>
      <c r="V542" s="3">
        <f t="shared" si="69"/>
        <v>1.1139433523068367</v>
      </c>
      <c r="W542" s="3">
        <f t="shared" si="69"/>
        <v>3.0472748673841794</v>
      </c>
      <c r="X542" s="3">
        <f t="shared" si="70"/>
        <v>0.71010187865392227</v>
      </c>
      <c r="Y542" s="3">
        <f t="shared" si="70"/>
        <v>2.1120323700587647</v>
      </c>
      <c r="Z542" s="3">
        <f t="shared" si="70"/>
        <v>0.17870085498142191</v>
      </c>
      <c r="AA542" s="2">
        <f t="shared" si="71"/>
        <v>39083</v>
      </c>
    </row>
    <row r="543" spans="1:27" x14ac:dyDescent="0.2">
      <c r="A543">
        <v>795</v>
      </c>
      <c r="B543" t="s">
        <v>15</v>
      </c>
      <c r="C543">
        <v>2007</v>
      </c>
      <c r="D543">
        <v>2</v>
      </c>
      <c r="E543">
        <v>204</v>
      </c>
      <c r="F543" s="4">
        <v>905.55</v>
      </c>
      <c r="G543" s="4">
        <v>1064.2</v>
      </c>
      <c r="H543" s="4">
        <v>505</v>
      </c>
      <c r="I543">
        <v>13</v>
      </c>
      <c r="J543">
        <v>1115</v>
      </c>
      <c r="K543">
        <v>57569</v>
      </c>
      <c r="L543" t="s">
        <v>18</v>
      </c>
      <c r="M543">
        <v>101248</v>
      </c>
      <c r="N543">
        <v>685.7</v>
      </c>
      <c r="O543" s="4">
        <v>121474.7</v>
      </c>
      <c r="P543" t="s">
        <v>167</v>
      </c>
      <c r="Q543" s="4">
        <f t="shared" si="64"/>
        <v>5.2166666666666668</v>
      </c>
      <c r="R543" s="4">
        <f t="shared" si="65"/>
        <v>81.861538461538458</v>
      </c>
      <c r="S543" s="4">
        <f t="shared" si="66"/>
        <v>0.95443946188340811</v>
      </c>
      <c r="T543" s="4">
        <f t="shared" si="67"/>
        <v>3.0270232545887037</v>
      </c>
      <c r="U543" s="4">
        <f t="shared" si="68"/>
        <v>2.956912434909154</v>
      </c>
      <c r="V543" s="3">
        <f t="shared" si="69"/>
        <v>1.1139433523068367</v>
      </c>
      <c r="W543" s="3">
        <f t="shared" si="69"/>
        <v>3.0472748673841794</v>
      </c>
      <c r="X543" s="3">
        <f t="shared" si="70"/>
        <v>0.71739308716280481</v>
      </c>
      <c r="Y543" s="3">
        <f t="shared" si="70"/>
        <v>1.9130799022818668</v>
      </c>
      <c r="Z543" s="3">
        <f t="shared" si="70"/>
        <v>-2.0251612795475851E-2</v>
      </c>
      <c r="AA543" s="2">
        <f t="shared" si="71"/>
        <v>39114</v>
      </c>
    </row>
    <row r="544" spans="1:27" x14ac:dyDescent="0.2">
      <c r="A544">
        <v>795</v>
      </c>
      <c r="B544" t="s">
        <v>15</v>
      </c>
      <c r="C544">
        <v>2007</v>
      </c>
      <c r="D544">
        <v>3</v>
      </c>
      <c r="E544">
        <v>224</v>
      </c>
      <c r="F544" s="4">
        <v>955.16</v>
      </c>
      <c r="G544" s="4">
        <v>1122.5</v>
      </c>
      <c r="H544" s="4">
        <v>500.62</v>
      </c>
      <c r="I544">
        <v>13</v>
      </c>
      <c r="J544">
        <v>1115</v>
      </c>
      <c r="K544">
        <v>57569</v>
      </c>
      <c r="L544" t="s">
        <v>18</v>
      </c>
      <c r="M544">
        <v>101248</v>
      </c>
      <c r="N544">
        <v>685.7</v>
      </c>
      <c r="O544" s="4">
        <v>121474.7</v>
      </c>
      <c r="P544" t="s">
        <v>167</v>
      </c>
      <c r="Q544" s="4">
        <f t="shared" si="64"/>
        <v>5.0111607142857144</v>
      </c>
      <c r="R544" s="4">
        <f t="shared" si="65"/>
        <v>86.34615384615384</v>
      </c>
      <c r="S544" s="4">
        <f t="shared" si="66"/>
        <v>1.006726457399103</v>
      </c>
      <c r="T544" s="4">
        <f t="shared" si="67"/>
        <v>3.0501863496753607</v>
      </c>
      <c r="U544" s="4">
        <f t="shared" si="68"/>
        <v>2.9800761268684002</v>
      </c>
      <c r="V544" s="3">
        <f t="shared" si="69"/>
        <v>1.1139433523068367</v>
      </c>
      <c r="W544" s="3">
        <f t="shared" si="69"/>
        <v>3.0472748673841794</v>
      </c>
      <c r="X544" s="3">
        <f t="shared" si="70"/>
        <v>0.69993833134119798</v>
      </c>
      <c r="Y544" s="3">
        <f t="shared" si="70"/>
        <v>1.936242997368524</v>
      </c>
      <c r="Z544" s="3">
        <f t="shared" si="70"/>
        <v>2.9114822911812666E-3</v>
      </c>
      <c r="AA544" s="2">
        <f t="shared" si="71"/>
        <v>39142</v>
      </c>
    </row>
    <row r="545" spans="1:27" x14ac:dyDescent="0.2">
      <c r="A545">
        <v>795</v>
      </c>
      <c r="B545" t="s">
        <v>15</v>
      </c>
      <c r="C545">
        <v>2007</v>
      </c>
      <c r="D545">
        <v>4</v>
      </c>
      <c r="E545">
        <v>297</v>
      </c>
      <c r="F545" s="4">
        <v>1340.87</v>
      </c>
      <c r="G545" s="4">
        <v>1575.82</v>
      </c>
      <c r="H545" s="4">
        <v>722.28</v>
      </c>
      <c r="I545">
        <v>13</v>
      </c>
      <c r="J545">
        <v>1115</v>
      </c>
      <c r="K545">
        <v>57569</v>
      </c>
      <c r="L545" t="s">
        <v>18</v>
      </c>
      <c r="M545">
        <v>101248</v>
      </c>
      <c r="N545">
        <v>685.7</v>
      </c>
      <c r="O545" s="4">
        <v>121474.7</v>
      </c>
      <c r="P545" t="s">
        <v>167</v>
      </c>
      <c r="Q545" s="4">
        <f t="shared" si="64"/>
        <v>5.3057912457912453</v>
      </c>
      <c r="R545" s="4">
        <f t="shared" si="65"/>
        <v>121.21692307692307</v>
      </c>
      <c r="S545" s="4">
        <f t="shared" si="66"/>
        <v>1.4132914798206277</v>
      </c>
      <c r="T545" s="4">
        <f t="shared" si="67"/>
        <v>3.1975066081590713</v>
      </c>
      <c r="U545" s="4">
        <f t="shared" si="68"/>
        <v>3.12738667418312</v>
      </c>
      <c r="V545" s="3">
        <f t="shared" si="69"/>
        <v>1.1139433523068367</v>
      </c>
      <c r="W545" s="3">
        <f t="shared" si="69"/>
        <v>3.0472748673841794</v>
      </c>
      <c r="X545" s="3">
        <f t="shared" si="70"/>
        <v>0.724750158841859</v>
      </c>
      <c r="Y545" s="3">
        <f t="shared" si="70"/>
        <v>2.0835632558522343</v>
      </c>
      <c r="Z545" s="3">
        <f t="shared" si="70"/>
        <v>0.15023174077489188</v>
      </c>
      <c r="AA545" s="2">
        <f t="shared" si="71"/>
        <v>39173</v>
      </c>
    </row>
    <row r="546" spans="1:27" x14ac:dyDescent="0.2">
      <c r="A546">
        <v>795</v>
      </c>
      <c r="B546" t="s">
        <v>15</v>
      </c>
      <c r="C546">
        <v>2007</v>
      </c>
      <c r="D546">
        <v>7</v>
      </c>
      <c r="E546">
        <v>499</v>
      </c>
      <c r="F546" s="4">
        <v>2263.4699999999998</v>
      </c>
      <c r="G546" s="4">
        <v>2659.74</v>
      </c>
      <c r="H546" s="4">
        <v>1188.8699999999999</v>
      </c>
      <c r="I546">
        <v>13</v>
      </c>
      <c r="J546">
        <v>1115</v>
      </c>
      <c r="K546">
        <v>57569</v>
      </c>
      <c r="L546" t="s">
        <v>18</v>
      </c>
      <c r="M546">
        <v>101248</v>
      </c>
      <c r="N546">
        <v>685.7</v>
      </c>
      <c r="O546" s="4">
        <v>121474.7</v>
      </c>
      <c r="P546" t="s">
        <v>167</v>
      </c>
      <c r="Q546" s="4">
        <f t="shared" si="64"/>
        <v>5.330140280561122</v>
      </c>
      <c r="R546" s="4">
        <f t="shared" si="65"/>
        <v>204.5953846153846</v>
      </c>
      <c r="S546" s="4">
        <f t="shared" si="66"/>
        <v>2.3854170403587442</v>
      </c>
      <c r="T546" s="4">
        <f t="shared" si="67"/>
        <v>3.4248391847197386</v>
      </c>
      <c r="U546" s="4">
        <f t="shared" si="68"/>
        <v>3.3547747427363741</v>
      </c>
      <c r="V546" s="3">
        <f t="shared" si="69"/>
        <v>1.1139433523068367</v>
      </c>
      <c r="W546" s="3">
        <f t="shared" si="69"/>
        <v>3.0472748673841794</v>
      </c>
      <c r="X546" s="3">
        <f t="shared" si="70"/>
        <v>0.72673863909634873</v>
      </c>
      <c r="Y546" s="3">
        <f t="shared" si="70"/>
        <v>2.3108958324129021</v>
      </c>
      <c r="Z546" s="3">
        <f t="shared" si="70"/>
        <v>0.37756431733555917</v>
      </c>
      <c r="AA546" s="2">
        <f t="shared" si="71"/>
        <v>39264</v>
      </c>
    </row>
    <row r="547" spans="1:27" x14ac:dyDescent="0.2">
      <c r="A547">
        <v>795</v>
      </c>
      <c r="B547" t="s">
        <v>15</v>
      </c>
      <c r="C547">
        <v>2007</v>
      </c>
      <c r="D547">
        <v>8</v>
      </c>
      <c r="E547">
        <v>540</v>
      </c>
      <c r="F547" s="4">
        <v>2474.64</v>
      </c>
      <c r="G547" s="4">
        <v>2907.95</v>
      </c>
      <c r="H547" s="4">
        <v>1139.71</v>
      </c>
      <c r="I547">
        <v>13</v>
      </c>
      <c r="J547">
        <v>1115</v>
      </c>
      <c r="K547">
        <v>57569</v>
      </c>
      <c r="L547" t="s">
        <v>18</v>
      </c>
      <c r="M547">
        <v>101248</v>
      </c>
      <c r="N547">
        <v>685.7</v>
      </c>
      <c r="O547" s="4">
        <v>121474.7</v>
      </c>
      <c r="P547" t="s">
        <v>167</v>
      </c>
      <c r="Q547" s="4">
        <f t="shared" si="64"/>
        <v>5.3850925925925921</v>
      </c>
      <c r="R547" s="4">
        <f t="shared" si="65"/>
        <v>223.68846153846152</v>
      </c>
      <c r="S547" s="4">
        <f t="shared" si="66"/>
        <v>2.6080269058295964</v>
      </c>
      <c r="T547" s="4">
        <f t="shared" si="67"/>
        <v>3.4635869348861825</v>
      </c>
      <c r="U547" s="4">
        <f t="shared" si="68"/>
        <v>3.3935120285684937</v>
      </c>
      <c r="V547" s="3">
        <f t="shared" si="69"/>
        <v>1.1139433523068367</v>
      </c>
      <c r="W547" s="3">
        <f t="shared" si="69"/>
        <v>3.0472748673841794</v>
      </c>
      <c r="X547" s="3">
        <f t="shared" si="70"/>
        <v>0.73119317506321391</v>
      </c>
      <c r="Y547" s="3">
        <f t="shared" si="70"/>
        <v>2.3496435825793456</v>
      </c>
      <c r="Z547" s="3">
        <f t="shared" si="70"/>
        <v>0.41631206750200295</v>
      </c>
      <c r="AA547" s="2">
        <f t="shared" si="71"/>
        <v>39295</v>
      </c>
    </row>
    <row r="548" spans="1:27" x14ac:dyDescent="0.2">
      <c r="A548">
        <v>795</v>
      </c>
      <c r="B548" t="s">
        <v>15</v>
      </c>
      <c r="C548">
        <v>2007</v>
      </c>
      <c r="D548">
        <v>12</v>
      </c>
      <c r="E548">
        <v>601</v>
      </c>
      <c r="F548" s="4">
        <v>2558.83</v>
      </c>
      <c r="G548" s="4">
        <v>3006.98</v>
      </c>
      <c r="H548" s="4">
        <v>1010.64</v>
      </c>
      <c r="I548">
        <v>13</v>
      </c>
      <c r="J548">
        <v>1115</v>
      </c>
      <c r="K548">
        <v>57569</v>
      </c>
      <c r="L548" t="s">
        <v>18</v>
      </c>
      <c r="M548">
        <v>101248</v>
      </c>
      <c r="N548">
        <v>685.7</v>
      </c>
      <c r="O548" s="4">
        <v>121474.7</v>
      </c>
      <c r="P548" t="s">
        <v>167</v>
      </c>
      <c r="Q548" s="4">
        <f t="shared" si="64"/>
        <v>5.0032945091514147</v>
      </c>
      <c r="R548" s="4">
        <f t="shared" si="65"/>
        <v>231.30615384615385</v>
      </c>
      <c r="S548" s="4">
        <f t="shared" si="66"/>
        <v>2.6968430493273541</v>
      </c>
      <c r="T548" s="4">
        <f t="shared" si="67"/>
        <v>3.4781305395343307</v>
      </c>
      <c r="U548" s="4">
        <f t="shared" si="68"/>
        <v>3.4080414337909062</v>
      </c>
      <c r="V548" s="3">
        <f t="shared" si="69"/>
        <v>1.1139433523068367</v>
      </c>
      <c r="W548" s="3">
        <f t="shared" si="69"/>
        <v>3.0472748673841794</v>
      </c>
      <c r="X548" s="3">
        <f t="shared" si="70"/>
        <v>0.6992560675315912</v>
      </c>
      <c r="Y548" s="3">
        <f t="shared" si="70"/>
        <v>2.3641871872274938</v>
      </c>
      <c r="Z548" s="3">
        <f t="shared" si="70"/>
        <v>0.43085567215015119</v>
      </c>
      <c r="AA548" s="2">
        <f t="shared" si="71"/>
        <v>39417</v>
      </c>
    </row>
    <row r="549" spans="1:27" x14ac:dyDescent="0.2">
      <c r="A549">
        <v>796</v>
      </c>
      <c r="B549" t="s">
        <v>15</v>
      </c>
      <c r="C549">
        <v>2007</v>
      </c>
      <c r="D549">
        <v>1</v>
      </c>
      <c r="E549">
        <v>43</v>
      </c>
      <c r="F549" s="4">
        <v>190.44</v>
      </c>
      <c r="G549" s="4">
        <v>223.77</v>
      </c>
      <c r="H549" s="4">
        <v>123.64</v>
      </c>
      <c r="I549">
        <v>4</v>
      </c>
      <c r="J549">
        <v>309</v>
      </c>
      <c r="K549">
        <v>20142</v>
      </c>
      <c r="L549" t="s">
        <v>18</v>
      </c>
      <c r="M549">
        <v>52086</v>
      </c>
      <c r="N549">
        <v>195.2</v>
      </c>
      <c r="O549" s="4">
        <v>33273.300000000003</v>
      </c>
      <c r="P549" t="s">
        <v>167</v>
      </c>
      <c r="Q549" s="4">
        <f t="shared" si="64"/>
        <v>5.2039534883720933</v>
      </c>
      <c r="R549" s="4">
        <f t="shared" si="65"/>
        <v>55.942500000000003</v>
      </c>
      <c r="S549" s="4">
        <f t="shared" si="66"/>
        <v>0.72417475728155345</v>
      </c>
      <c r="T549" s="4">
        <f t="shared" si="67"/>
        <v>2.3498018618715921</v>
      </c>
      <c r="U549" s="4">
        <f t="shared" si="68"/>
        <v>2.2797581728024729</v>
      </c>
      <c r="V549" s="3">
        <f t="shared" si="69"/>
        <v>0.6020599913279624</v>
      </c>
      <c r="W549" s="3">
        <f t="shared" si="69"/>
        <v>2.4899584794248346</v>
      </c>
      <c r="X549" s="3">
        <f t="shared" si="70"/>
        <v>0.71633340629200559</v>
      </c>
      <c r="Y549" s="3">
        <f t="shared" si="70"/>
        <v>1.7477418705436296</v>
      </c>
      <c r="Z549" s="3">
        <f t="shared" si="70"/>
        <v>-0.14015661755324252</v>
      </c>
      <c r="AA549" s="2">
        <f t="shared" si="71"/>
        <v>39083</v>
      </c>
    </row>
    <row r="550" spans="1:27" x14ac:dyDescent="0.2">
      <c r="A550">
        <v>796</v>
      </c>
      <c r="B550" t="s">
        <v>15</v>
      </c>
      <c r="C550">
        <v>2007</v>
      </c>
      <c r="D550">
        <v>2</v>
      </c>
      <c r="E550">
        <v>34</v>
      </c>
      <c r="F550" s="4">
        <v>172.01</v>
      </c>
      <c r="G550" s="4">
        <v>202.13</v>
      </c>
      <c r="H550" s="4">
        <v>96.9</v>
      </c>
      <c r="I550">
        <v>4</v>
      </c>
      <c r="J550">
        <v>309</v>
      </c>
      <c r="K550">
        <v>20142</v>
      </c>
      <c r="L550" t="s">
        <v>18</v>
      </c>
      <c r="M550">
        <v>52086</v>
      </c>
      <c r="N550">
        <v>195.2</v>
      </c>
      <c r="O550" s="4">
        <v>33273.300000000003</v>
      </c>
      <c r="P550" t="s">
        <v>167</v>
      </c>
      <c r="Q550" s="4">
        <f t="shared" si="64"/>
        <v>5.9450000000000003</v>
      </c>
      <c r="R550" s="4">
        <f t="shared" si="65"/>
        <v>50.532499999999999</v>
      </c>
      <c r="S550" s="4">
        <f t="shared" si="66"/>
        <v>0.65414239482200642</v>
      </c>
      <c r="T550" s="4">
        <f t="shared" si="67"/>
        <v>2.3056307759969656</v>
      </c>
      <c r="U550" s="4">
        <f t="shared" si="68"/>
        <v>2.2355536958527553</v>
      </c>
      <c r="V550" s="3">
        <f t="shared" si="69"/>
        <v>0.6020599913279624</v>
      </c>
      <c r="W550" s="3">
        <f t="shared" si="69"/>
        <v>2.4899584794248346</v>
      </c>
      <c r="X550" s="3">
        <f t="shared" si="70"/>
        <v>0.77415185895471039</v>
      </c>
      <c r="Y550" s="3">
        <f t="shared" si="70"/>
        <v>1.7035707846690031</v>
      </c>
      <c r="Z550" s="3">
        <f t="shared" si="70"/>
        <v>-0.18432770342786917</v>
      </c>
      <c r="AA550" s="2">
        <f t="shared" si="71"/>
        <v>39114</v>
      </c>
    </row>
    <row r="551" spans="1:27" x14ac:dyDescent="0.2">
      <c r="A551">
        <v>796</v>
      </c>
      <c r="B551" t="s">
        <v>15</v>
      </c>
      <c r="C551">
        <v>2007</v>
      </c>
      <c r="D551">
        <v>3</v>
      </c>
      <c r="E551">
        <v>52</v>
      </c>
      <c r="F551" s="4">
        <v>197.1</v>
      </c>
      <c r="G551" s="4">
        <v>231.57</v>
      </c>
      <c r="H551" s="4">
        <v>121.79</v>
      </c>
      <c r="I551">
        <v>4</v>
      </c>
      <c r="J551">
        <v>309</v>
      </c>
      <c r="K551">
        <v>20142</v>
      </c>
      <c r="L551" t="s">
        <v>18</v>
      </c>
      <c r="M551">
        <v>52086</v>
      </c>
      <c r="N551">
        <v>195.2</v>
      </c>
      <c r="O551" s="4">
        <v>33273.300000000003</v>
      </c>
      <c r="P551" t="s">
        <v>167</v>
      </c>
      <c r="Q551" s="4">
        <f t="shared" si="64"/>
        <v>4.453269230769231</v>
      </c>
      <c r="R551" s="4">
        <f t="shared" si="65"/>
        <v>57.892499999999998</v>
      </c>
      <c r="S551" s="4">
        <f t="shared" si="66"/>
        <v>0.74941747572815531</v>
      </c>
      <c r="T551" s="4">
        <f t="shared" si="67"/>
        <v>2.3646822956496716</v>
      </c>
      <c r="U551" s="4">
        <f t="shared" si="68"/>
        <v>2.2946866242794433</v>
      </c>
      <c r="V551" s="3">
        <f t="shared" si="69"/>
        <v>0.6020599913279624</v>
      </c>
      <c r="W551" s="3">
        <f t="shared" si="69"/>
        <v>2.4899584794248346</v>
      </c>
      <c r="X551" s="3">
        <f t="shared" si="70"/>
        <v>0.64867895201487236</v>
      </c>
      <c r="Y551" s="3">
        <f t="shared" si="70"/>
        <v>1.7626223043217091</v>
      </c>
      <c r="Z551" s="3">
        <f t="shared" si="70"/>
        <v>-0.1252761837751632</v>
      </c>
      <c r="AA551" s="2">
        <f t="shared" si="71"/>
        <v>39142</v>
      </c>
    </row>
    <row r="552" spans="1:27" x14ac:dyDescent="0.2">
      <c r="A552">
        <v>796</v>
      </c>
      <c r="B552" t="s">
        <v>15</v>
      </c>
      <c r="C552">
        <v>2007</v>
      </c>
      <c r="D552">
        <v>4</v>
      </c>
      <c r="E552">
        <v>45</v>
      </c>
      <c r="F552" s="4">
        <v>161.1</v>
      </c>
      <c r="G552" s="4">
        <v>189.28</v>
      </c>
      <c r="H552" s="4">
        <v>84.5</v>
      </c>
      <c r="I552">
        <v>4</v>
      </c>
      <c r="J552">
        <v>309</v>
      </c>
      <c r="K552">
        <v>20142</v>
      </c>
      <c r="L552" t="s">
        <v>18</v>
      </c>
      <c r="M552">
        <v>52086</v>
      </c>
      <c r="N552">
        <v>195.2</v>
      </c>
      <c r="O552" s="4">
        <v>33273.300000000003</v>
      </c>
      <c r="P552" t="s">
        <v>167</v>
      </c>
      <c r="Q552" s="4">
        <f t="shared" si="64"/>
        <v>4.2062222222222223</v>
      </c>
      <c r="R552" s="4">
        <f t="shared" si="65"/>
        <v>47.32</v>
      </c>
      <c r="S552" s="4">
        <f t="shared" si="66"/>
        <v>0.61255663430420715</v>
      </c>
      <c r="T552" s="4">
        <f t="shared" si="67"/>
        <v>2.2771047272838549</v>
      </c>
      <c r="U552" s="4">
        <f t="shared" si="68"/>
        <v>2.2070955404192181</v>
      </c>
      <c r="V552" s="3">
        <f t="shared" si="69"/>
        <v>0.6020599913279624</v>
      </c>
      <c r="W552" s="3">
        <f t="shared" si="69"/>
        <v>2.4899584794248346</v>
      </c>
      <c r="X552" s="3">
        <f t="shared" si="70"/>
        <v>0.62389221350851143</v>
      </c>
      <c r="Y552" s="3">
        <f t="shared" si="70"/>
        <v>1.6750447359558929</v>
      </c>
      <c r="Z552" s="3">
        <f t="shared" si="70"/>
        <v>-0.21285375214097949</v>
      </c>
      <c r="AA552" s="2">
        <f t="shared" si="71"/>
        <v>39173</v>
      </c>
    </row>
    <row r="553" spans="1:27" x14ac:dyDescent="0.2">
      <c r="A553">
        <v>796</v>
      </c>
      <c r="B553" t="s">
        <v>15</v>
      </c>
      <c r="C553">
        <v>2007</v>
      </c>
      <c r="D553">
        <v>5</v>
      </c>
      <c r="E553">
        <v>126</v>
      </c>
      <c r="F553" s="4">
        <v>550.80999999999995</v>
      </c>
      <c r="G553" s="4">
        <v>647.24</v>
      </c>
      <c r="H553" s="4">
        <v>341.96</v>
      </c>
      <c r="I553">
        <v>4</v>
      </c>
      <c r="J553">
        <v>309</v>
      </c>
      <c r="K553">
        <v>20142</v>
      </c>
      <c r="L553" t="s">
        <v>18</v>
      </c>
      <c r="M553">
        <v>52086</v>
      </c>
      <c r="N553">
        <v>195.2</v>
      </c>
      <c r="O553" s="4">
        <v>33273.300000000003</v>
      </c>
      <c r="P553" t="s">
        <v>167</v>
      </c>
      <c r="Q553" s="4">
        <f t="shared" si="64"/>
        <v>5.1368253968253965</v>
      </c>
      <c r="R553" s="4">
        <f t="shared" si="65"/>
        <v>161.81</v>
      </c>
      <c r="S553" s="4">
        <f t="shared" si="66"/>
        <v>2.0946278317152105</v>
      </c>
      <c r="T553" s="4">
        <f t="shared" si="67"/>
        <v>2.8110653492137176</v>
      </c>
      <c r="U553" s="4">
        <f t="shared" si="68"/>
        <v>2.7410018163078265</v>
      </c>
      <c r="V553" s="3">
        <f t="shared" si="69"/>
        <v>0.6020599913279624</v>
      </c>
      <c r="W553" s="3">
        <f t="shared" si="69"/>
        <v>2.4899584794248346</v>
      </c>
      <c r="X553" s="3">
        <f t="shared" si="70"/>
        <v>0.7106948040961546</v>
      </c>
      <c r="Y553" s="3">
        <f t="shared" si="70"/>
        <v>2.2090053578857551</v>
      </c>
      <c r="Z553" s="3">
        <f t="shared" si="70"/>
        <v>0.32110686978888292</v>
      </c>
      <c r="AA553" s="2">
        <f t="shared" si="71"/>
        <v>39203</v>
      </c>
    </row>
    <row r="554" spans="1:27" x14ac:dyDescent="0.2">
      <c r="A554">
        <v>796</v>
      </c>
      <c r="B554" t="s">
        <v>15</v>
      </c>
      <c r="C554">
        <v>2007</v>
      </c>
      <c r="D554">
        <v>6</v>
      </c>
      <c r="E554">
        <v>184</v>
      </c>
      <c r="F554" s="4">
        <v>726.44</v>
      </c>
      <c r="G554" s="4">
        <v>853.59</v>
      </c>
      <c r="H554" s="4">
        <v>383.7</v>
      </c>
      <c r="I554">
        <v>4</v>
      </c>
      <c r="J554">
        <v>309</v>
      </c>
      <c r="K554">
        <v>20142</v>
      </c>
      <c r="L554" t="s">
        <v>18</v>
      </c>
      <c r="M554">
        <v>52086</v>
      </c>
      <c r="N554">
        <v>195.2</v>
      </c>
      <c r="O554" s="4">
        <v>33273.300000000003</v>
      </c>
      <c r="P554" t="s">
        <v>167</v>
      </c>
      <c r="Q554" s="4">
        <f t="shared" si="64"/>
        <v>4.6390760869565222</v>
      </c>
      <c r="R554" s="4">
        <f t="shared" si="65"/>
        <v>213.39750000000001</v>
      </c>
      <c r="S554" s="4">
        <f t="shared" si="66"/>
        <v>2.7624271844660195</v>
      </c>
      <c r="T554" s="4">
        <f t="shared" si="67"/>
        <v>2.9312493185880886</v>
      </c>
      <c r="U554" s="4">
        <f t="shared" si="68"/>
        <v>2.8611997497489812</v>
      </c>
      <c r="V554" s="3">
        <f t="shared" si="69"/>
        <v>0.6020599913279624</v>
      </c>
      <c r="W554" s="3">
        <f t="shared" si="69"/>
        <v>2.4899584794248346</v>
      </c>
      <c r="X554" s="3">
        <f t="shared" si="70"/>
        <v>0.66643149557855208</v>
      </c>
      <c r="Y554" s="3">
        <f t="shared" si="70"/>
        <v>2.3291893272601261</v>
      </c>
      <c r="Z554" s="3">
        <f t="shared" si="70"/>
        <v>0.44129083916325385</v>
      </c>
      <c r="AA554" s="2">
        <f t="shared" si="71"/>
        <v>39234</v>
      </c>
    </row>
    <row r="555" spans="1:27" x14ac:dyDescent="0.2">
      <c r="A555">
        <v>796</v>
      </c>
      <c r="B555" t="s">
        <v>15</v>
      </c>
      <c r="C555">
        <v>2007</v>
      </c>
      <c r="D555">
        <v>7</v>
      </c>
      <c r="E555">
        <v>111</v>
      </c>
      <c r="F555" s="4">
        <v>491.72</v>
      </c>
      <c r="G555" s="4">
        <v>577.76</v>
      </c>
      <c r="H555" s="4">
        <v>248.8</v>
      </c>
      <c r="I555">
        <v>4</v>
      </c>
      <c r="J555">
        <v>309</v>
      </c>
      <c r="K555">
        <v>20142</v>
      </c>
      <c r="L555" t="s">
        <v>18</v>
      </c>
      <c r="M555">
        <v>52086</v>
      </c>
      <c r="N555">
        <v>195.2</v>
      </c>
      <c r="O555" s="4">
        <v>33273.300000000003</v>
      </c>
      <c r="P555" t="s">
        <v>167</v>
      </c>
      <c r="Q555" s="4">
        <f t="shared" si="64"/>
        <v>5.2050450450450452</v>
      </c>
      <c r="R555" s="4">
        <f t="shared" si="65"/>
        <v>144.44</v>
      </c>
      <c r="S555" s="4">
        <f t="shared" si="66"/>
        <v>1.8697734627831715</v>
      </c>
      <c r="T555" s="4">
        <f t="shared" si="67"/>
        <v>2.7617474710827512</v>
      </c>
      <c r="U555" s="4">
        <f t="shared" si="68"/>
        <v>2.6917178729494919</v>
      </c>
      <c r="V555" s="3">
        <f t="shared" si="69"/>
        <v>0.6020599913279624</v>
      </c>
      <c r="W555" s="3">
        <f t="shared" si="69"/>
        <v>2.4899584794248346</v>
      </c>
      <c r="X555" s="3">
        <f t="shared" si="70"/>
        <v>0.71642449229609395</v>
      </c>
      <c r="Y555" s="3">
        <f t="shared" si="70"/>
        <v>2.1596874797547891</v>
      </c>
      <c r="Z555" s="3">
        <f t="shared" si="70"/>
        <v>0.27178899165791676</v>
      </c>
      <c r="AA555" s="2">
        <f t="shared" si="71"/>
        <v>39264</v>
      </c>
    </row>
    <row r="556" spans="1:27" x14ac:dyDescent="0.2">
      <c r="A556">
        <v>796</v>
      </c>
      <c r="B556" t="s">
        <v>15</v>
      </c>
      <c r="C556">
        <v>2007</v>
      </c>
      <c r="D556">
        <v>8</v>
      </c>
      <c r="E556">
        <v>106</v>
      </c>
      <c r="F556" s="4">
        <v>411.57</v>
      </c>
      <c r="G556" s="4">
        <v>483.63</v>
      </c>
      <c r="H556" s="4">
        <v>221.73</v>
      </c>
      <c r="I556">
        <v>4</v>
      </c>
      <c r="J556">
        <v>309</v>
      </c>
      <c r="K556">
        <v>20142</v>
      </c>
      <c r="L556" t="s">
        <v>18</v>
      </c>
      <c r="M556">
        <v>52086</v>
      </c>
      <c r="N556">
        <v>195.2</v>
      </c>
      <c r="O556" s="4">
        <v>33273.300000000003</v>
      </c>
      <c r="P556" t="s">
        <v>167</v>
      </c>
      <c r="Q556" s="4">
        <f t="shared" si="64"/>
        <v>4.5625471698113209</v>
      </c>
      <c r="R556" s="4">
        <f t="shared" si="65"/>
        <v>120.9075</v>
      </c>
      <c r="S556" s="4">
        <f t="shared" si="66"/>
        <v>1.5651456310679612</v>
      </c>
      <c r="T556" s="4">
        <f t="shared" si="67"/>
        <v>2.6845132326981505</v>
      </c>
      <c r="U556" s="4">
        <f t="shared" si="68"/>
        <v>2.6144437108200069</v>
      </c>
      <c r="V556" s="3">
        <f t="shared" si="69"/>
        <v>0.6020599913279624</v>
      </c>
      <c r="W556" s="3">
        <f t="shared" si="69"/>
        <v>2.4899584794248346</v>
      </c>
      <c r="X556" s="3">
        <f t="shared" si="70"/>
        <v>0.65920736743338015</v>
      </c>
      <c r="Y556" s="3">
        <f t="shared" si="70"/>
        <v>2.0824532413701879</v>
      </c>
      <c r="Z556" s="3">
        <f t="shared" si="70"/>
        <v>0.19455475327331576</v>
      </c>
      <c r="AA556" s="2">
        <f t="shared" si="71"/>
        <v>39295</v>
      </c>
    </row>
    <row r="557" spans="1:27" x14ac:dyDescent="0.2">
      <c r="A557">
        <v>796</v>
      </c>
      <c r="B557" t="s">
        <v>15</v>
      </c>
      <c r="C557">
        <v>2007</v>
      </c>
      <c r="D557">
        <v>9</v>
      </c>
      <c r="E557">
        <v>156</v>
      </c>
      <c r="F557" s="4">
        <v>638.95000000000005</v>
      </c>
      <c r="G557" s="4">
        <v>750.84</v>
      </c>
      <c r="H557" s="4">
        <v>223</v>
      </c>
      <c r="I557">
        <v>4</v>
      </c>
      <c r="J557">
        <v>309</v>
      </c>
      <c r="K557">
        <v>20142</v>
      </c>
      <c r="L557" t="s">
        <v>18</v>
      </c>
      <c r="M557">
        <v>52086</v>
      </c>
      <c r="N557">
        <v>195.2</v>
      </c>
      <c r="O557" s="4">
        <v>33273.300000000003</v>
      </c>
      <c r="P557" t="s">
        <v>167</v>
      </c>
      <c r="Q557" s="4">
        <f t="shared" si="64"/>
        <v>4.813076923076923</v>
      </c>
      <c r="R557" s="4">
        <f t="shared" si="65"/>
        <v>187.71</v>
      </c>
      <c r="S557" s="4">
        <f t="shared" si="66"/>
        <v>2.4299029126213592</v>
      </c>
      <c r="T557" s="4">
        <f t="shared" si="67"/>
        <v>2.8755474010251461</v>
      </c>
      <c r="U557" s="4">
        <f t="shared" si="68"/>
        <v>2.8054668744749911</v>
      </c>
      <c r="V557" s="3">
        <f t="shared" si="69"/>
        <v>0.6020599913279624</v>
      </c>
      <c r="W557" s="3">
        <f t="shared" si="69"/>
        <v>2.4899584794248346</v>
      </c>
      <c r="X557" s="3">
        <f t="shared" si="70"/>
        <v>0.68242280267068456</v>
      </c>
      <c r="Y557" s="3">
        <f t="shared" si="70"/>
        <v>2.2734874096971835</v>
      </c>
      <c r="Z557" s="3">
        <f t="shared" si="70"/>
        <v>0.38558892160031144</v>
      </c>
      <c r="AA557" s="2">
        <f t="shared" si="71"/>
        <v>39326</v>
      </c>
    </row>
    <row r="558" spans="1:27" x14ac:dyDescent="0.2">
      <c r="A558">
        <v>796</v>
      </c>
      <c r="B558" t="s">
        <v>15</v>
      </c>
      <c r="C558">
        <v>2007</v>
      </c>
      <c r="D558">
        <v>10</v>
      </c>
      <c r="E558">
        <v>521</v>
      </c>
      <c r="F558" s="4">
        <v>2258.69</v>
      </c>
      <c r="G558" s="4">
        <v>2654.04</v>
      </c>
      <c r="H558" s="4">
        <v>837.5</v>
      </c>
      <c r="I558">
        <v>4</v>
      </c>
      <c r="J558">
        <v>309</v>
      </c>
      <c r="K558">
        <v>20142</v>
      </c>
      <c r="L558" t="s">
        <v>18</v>
      </c>
      <c r="M558">
        <v>52086</v>
      </c>
      <c r="N558">
        <v>195.2</v>
      </c>
      <c r="O558" s="4">
        <v>33273.300000000003</v>
      </c>
      <c r="P558" t="s">
        <v>167</v>
      </c>
      <c r="Q558" s="4">
        <f t="shared" si="64"/>
        <v>5.0941266794625717</v>
      </c>
      <c r="R558" s="4">
        <f t="shared" si="65"/>
        <v>663.51</v>
      </c>
      <c r="S558" s="4">
        <f t="shared" si="66"/>
        <v>8.5891262135922322</v>
      </c>
      <c r="T558" s="4">
        <f t="shared" si="67"/>
        <v>3.4239074639874851</v>
      </c>
      <c r="U558" s="4">
        <f t="shared" si="68"/>
        <v>3.3538566290930567</v>
      </c>
      <c r="V558" s="3">
        <f t="shared" si="69"/>
        <v>0.6020599913279624</v>
      </c>
      <c r="W558" s="3">
        <f t="shared" si="69"/>
        <v>2.4899584794248346</v>
      </c>
      <c r="X558" s="3">
        <f t="shared" si="70"/>
        <v>0.70706974068796047</v>
      </c>
      <c r="Y558" s="3">
        <f t="shared" si="70"/>
        <v>2.8218474726595226</v>
      </c>
      <c r="Z558" s="3">
        <f t="shared" si="70"/>
        <v>0.9339489845626503</v>
      </c>
      <c r="AA558" s="2">
        <f t="shared" si="71"/>
        <v>39356</v>
      </c>
    </row>
    <row r="559" spans="1:27" x14ac:dyDescent="0.2">
      <c r="A559">
        <v>796</v>
      </c>
      <c r="B559" t="s">
        <v>15</v>
      </c>
      <c r="C559">
        <v>2007</v>
      </c>
      <c r="D559">
        <v>11</v>
      </c>
      <c r="E559">
        <v>350</v>
      </c>
      <c r="F559" s="4">
        <v>1488.73</v>
      </c>
      <c r="G559" s="4">
        <v>1749.34</v>
      </c>
      <c r="H559" s="4">
        <v>478.84</v>
      </c>
      <c r="I559">
        <v>4</v>
      </c>
      <c r="J559">
        <v>309</v>
      </c>
      <c r="K559">
        <v>20142</v>
      </c>
      <c r="L559" t="s">
        <v>18</v>
      </c>
      <c r="M559">
        <v>52086</v>
      </c>
      <c r="N559">
        <v>195.2</v>
      </c>
      <c r="O559" s="4">
        <v>33273.300000000003</v>
      </c>
      <c r="P559" t="s">
        <v>167</v>
      </c>
      <c r="Q559" s="4">
        <f t="shared" si="64"/>
        <v>4.9981142857142853</v>
      </c>
      <c r="R559" s="4">
        <f t="shared" si="65"/>
        <v>437.33499999999998</v>
      </c>
      <c r="S559" s="4">
        <f t="shared" si="66"/>
        <v>5.6612944983818769</v>
      </c>
      <c r="T559" s="4">
        <f t="shared" si="67"/>
        <v>3.2428742267304655</v>
      </c>
      <c r="U559" s="4">
        <f t="shared" si="68"/>
        <v>3.1728159401009215</v>
      </c>
      <c r="V559" s="3">
        <f t="shared" si="69"/>
        <v>0.6020599913279624</v>
      </c>
      <c r="W559" s="3">
        <f t="shared" si="69"/>
        <v>2.4899584794248346</v>
      </c>
      <c r="X559" s="3">
        <f t="shared" si="70"/>
        <v>0.69880618238018999</v>
      </c>
      <c r="Y559" s="3">
        <f t="shared" si="70"/>
        <v>2.640814235402503</v>
      </c>
      <c r="Z559" s="3">
        <f t="shared" si="70"/>
        <v>0.75291574730563104</v>
      </c>
      <c r="AA559" s="2">
        <f t="shared" si="71"/>
        <v>39387</v>
      </c>
    </row>
    <row r="560" spans="1:27" x14ac:dyDescent="0.2">
      <c r="A560">
        <v>796</v>
      </c>
      <c r="B560" t="s">
        <v>15</v>
      </c>
      <c r="C560">
        <v>2007</v>
      </c>
      <c r="D560">
        <v>12</v>
      </c>
      <c r="E560">
        <v>196</v>
      </c>
      <c r="F560" s="4">
        <v>784.67</v>
      </c>
      <c r="G560" s="4">
        <v>922.05</v>
      </c>
      <c r="H560" s="4">
        <v>298.68</v>
      </c>
      <c r="I560">
        <v>4</v>
      </c>
      <c r="J560">
        <v>309</v>
      </c>
      <c r="K560">
        <v>20142</v>
      </c>
      <c r="L560" t="s">
        <v>18</v>
      </c>
      <c r="M560">
        <v>52086</v>
      </c>
      <c r="N560">
        <v>195.2</v>
      </c>
      <c r="O560" s="4">
        <v>33273.300000000003</v>
      </c>
      <c r="P560" t="s">
        <v>167</v>
      </c>
      <c r="Q560" s="4">
        <f t="shared" si="64"/>
        <v>4.7043367346938769</v>
      </c>
      <c r="R560" s="4">
        <f t="shared" si="65"/>
        <v>230.51249999999999</v>
      </c>
      <c r="S560" s="4">
        <f t="shared" si="66"/>
        <v>2.9839805825242718</v>
      </c>
      <c r="T560" s="4">
        <f t="shared" si="67"/>
        <v>2.9647544721765389</v>
      </c>
      <c r="U560" s="4">
        <f t="shared" si="68"/>
        <v>2.8946870487051681</v>
      </c>
      <c r="V560" s="3">
        <f t="shared" si="69"/>
        <v>0.6020599913279624</v>
      </c>
      <c r="W560" s="3">
        <f t="shared" si="69"/>
        <v>2.4899584794248346</v>
      </c>
      <c r="X560" s="3">
        <f t="shared" si="70"/>
        <v>0.67249840082006263</v>
      </c>
      <c r="Y560" s="3">
        <f t="shared" si="70"/>
        <v>2.3626944808485764</v>
      </c>
      <c r="Z560" s="3">
        <f t="shared" si="70"/>
        <v>0.47479599275170403</v>
      </c>
      <c r="AA560" s="2">
        <f t="shared" si="71"/>
        <v>39417</v>
      </c>
    </row>
    <row r="561" spans="1:27" x14ac:dyDescent="0.2">
      <c r="A561">
        <v>814</v>
      </c>
      <c r="B561" t="s">
        <v>15</v>
      </c>
      <c r="C561">
        <v>2007</v>
      </c>
      <c r="D561">
        <v>1</v>
      </c>
      <c r="E561">
        <v>81</v>
      </c>
      <c r="F561" s="4">
        <v>387.62</v>
      </c>
      <c r="G561" s="4">
        <v>455.48</v>
      </c>
      <c r="H561" s="4">
        <v>193.04</v>
      </c>
      <c r="I561">
        <v>7</v>
      </c>
      <c r="J561">
        <v>448</v>
      </c>
      <c r="K561">
        <v>24774</v>
      </c>
      <c r="L561" t="s">
        <v>18</v>
      </c>
      <c r="M561">
        <v>98877</v>
      </c>
      <c r="N561">
        <v>262.7</v>
      </c>
      <c r="O561" s="4">
        <v>40919.17</v>
      </c>
      <c r="P561" t="s">
        <v>167</v>
      </c>
      <c r="Q561" s="4">
        <f t="shared" si="64"/>
        <v>5.6232098765432097</v>
      </c>
      <c r="R561" s="4">
        <f t="shared" si="65"/>
        <v>65.068571428571431</v>
      </c>
      <c r="S561" s="4">
        <f t="shared" si="66"/>
        <v>1.0166964285714286</v>
      </c>
      <c r="T561" s="4">
        <f t="shared" si="67"/>
        <v>2.6584693119778802</v>
      </c>
      <c r="U561" s="4">
        <f t="shared" si="68"/>
        <v>2.5884061772165801</v>
      </c>
      <c r="V561" s="3">
        <f t="shared" si="69"/>
        <v>0.84509804001425681</v>
      </c>
      <c r="W561" s="3">
        <f t="shared" si="69"/>
        <v>2.651278013998144</v>
      </c>
      <c r="X561" s="3">
        <f t="shared" si="70"/>
        <v>0.74998429309923054</v>
      </c>
      <c r="Y561" s="3">
        <f t="shared" si="70"/>
        <v>1.8133712719636235</v>
      </c>
      <c r="Z561" s="3">
        <f t="shared" si="70"/>
        <v>7.1912979797363564E-3</v>
      </c>
      <c r="AA561" s="2">
        <f t="shared" si="71"/>
        <v>39083</v>
      </c>
    </row>
    <row r="562" spans="1:27" x14ac:dyDescent="0.2">
      <c r="A562">
        <v>814</v>
      </c>
      <c r="B562" t="s">
        <v>15</v>
      </c>
      <c r="C562">
        <v>2007</v>
      </c>
      <c r="D562">
        <v>2</v>
      </c>
      <c r="E562">
        <v>82</v>
      </c>
      <c r="F562" s="4">
        <v>350.82</v>
      </c>
      <c r="G562" s="4">
        <v>412.24</v>
      </c>
      <c r="H562" s="4">
        <v>196.58</v>
      </c>
      <c r="I562">
        <v>7</v>
      </c>
      <c r="J562">
        <v>448</v>
      </c>
      <c r="K562">
        <v>24774</v>
      </c>
      <c r="L562" t="s">
        <v>18</v>
      </c>
      <c r="M562">
        <v>98877</v>
      </c>
      <c r="N562">
        <v>262.7</v>
      </c>
      <c r="O562" s="4">
        <v>40919.17</v>
      </c>
      <c r="P562" t="s">
        <v>167</v>
      </c>
      <c r="Q562" s="4">
        <f t="shared" si="64"/>
        <v>5.0273170731707317</v>
      </c>
      <c r="R562" s="4">
        <f t="shared" si="65"/>
        <v>58.89142857142857</v>
      </c>
      <c r="S562" s="4">
        <f t="shared" si="66"/>
        <v>0.9201785714285714</v>
      </c>
      <c r="T562" s="4">
        <f t="shared" si="67"/>
        <v>2.6151501294530184</v>
      </c>
      <c r="U562" s="4">
        <f t="shared" si="68"/>
        <v>2.5450843442209274</v>
      </c>
      <c r="V562" s="3">
        <f t="shared" si="69"/>
        <v>0.84509804001425681</v>
      </c>
      <c r="W562" s="3">
        <f t="shared" si="69"/>
        <v>2.651278013998144</v>
      </c>
      <c r="X562" s="3">
        <f t="shared" si="70"/>
        <v>0.70133627706930168</v>
      </c>
      <c r="Y562" s="3">
        <f t="shared" si="70"/>
        <v>1.7700520894387615</v>
      </c>
      <c r="Z562" s="3">
        <f t="shared" si="70"/>
        <v>-3.612788454512568E-2</v>
      </c>
      <c r="AA562" s="2">
        <f t="shared" si="71"/>
        <v>39114</v>
      </c>
    </row>
    <row r="563" spans="1:27" x14ac:dyDescent="0.2">
      <c r="A563">
        <v>814</v>
      </c>
      <c r="B563" t="s">
        <v>15</v>
      </c>
      <c r="C563">
        <v>2007</v>
      </c>
      <c r="D563">
        <v>3</v>
      </c>
      <c r="E563">
        <v>107</v>
      </c>
      <c r="F563" s="4">
        <v>476.21</v>
      </c>
      <c r="G563" s="4">
        <v>559.61</v>
      </c>
      <c r="H563" s="4">
        <v>236.53</v>
      </c>
      <c r="I563">
        <v>7</v>
      </c>
      <c r="J563">
        <v>448</v>
      </c>
      <c r="K563">
        <v>24774</v>
      </c>
      <c r="L563" t="s">
        <v>18</v>
      </c>
      <c r="M563">
        <v>98877</v>
      </c>
      <c r="N563">
        <v>262.7</v>
      </c>
      <c r="O563" s="4">
        <v>40919.17</v>
      </c>
      <c r="P563" t="s">
        <v>167</v>
      </c>
      <c r="Q563" s="4">
        <f t="shared" si="64"/>
        <v>5.23</v>
      </c>
      <c r="R563" s="4">
        <f t="shared" si="65"/>
        <v>79.944285714285712</v>
      </c>
      <c r="S563" s="4">
        <f t="shared" si="66"/>
        <v>1.2491294642857143</v>
      </c>
      <c r="T563" s="4">
        <f t="shared" si="67"/>
        <v>2.7478854665524839</v>
      </c>
      <c r="U563" s="4">
        <f t="shared" si="68"/>
        <v>2.6777985109748244</v>
      </c>
      <c r="V563" s="3">
        <f t="shared" si="69"/>
        <v>0.84509804001425681</v>
      </c>
      <c r="W563" s="3">
        <f t="shared" si="69"/>
        <v>2.651278013998144</v>
      </c>
      <c r="X563" s="3">
        <f t="shared" si="70"/>
        <v>0.71850168886727428</v>
      </c>
      <c r="Y563" s="3">
        <f t="shared" si="70"/>
        <v>1.902787426538227</v>
      </c>
      <c r="Z563" s="3">
        <f t="shared" si="70"/>
        <v>9.6607452554339862E-2</v>
      </c>
      <c r="AA563" s="2">
        <f t="shared" si="71"/>
        <v>39142</v>
      </c>
    </row>
    <row r="564" spans="1:27" x14ac:dyDescent="0.2">
      <c r="A564">
        <v>814</v>
      </c>
      <c r="B564" t="s">
        <v>15</v>
      </c>
      <c r="C564">
        <v>2007</v>
      </c>
      <c r="D564">
        <v>4</v>
      </c>
      <c r="E564">
        <v>136</v>
      </c>
      <c r="F564" s="4">
        <v>605.39</v>
      </c>
      <c r="G564" s="4">
        <v>711.39</v>
      </c>
      <c r="H564" s="4">
        <v>265.45</v>
      </c>
      <c r="I564">
        <v>7</v>
      </c>
      <c r="J564">
        <v>448</v>
      </c>
      <c r="K564">
        <v>24774</v>
      </c>
      <c r="L564" t="s">
        <v>18</v>
      </c>
      <c r="M564">
        <v>98877</v>
      </c>
      <c r="N564">
        <v>262.7</v>
      </c>
      <c r="O564" s="4">
        <v>40919.17</v>
      </c>
      <c r="P564" t="s">
        <v>167</v>
      </c>
      <c r="Q564" s="4">
        <f t="shared" si="64"/>
        <v>5.2308088235294115</v>
      </c>
      <c r="R564" s="4">
        <f t="shared" si="65"/>
        <v>101.62714285714286</v>
      </c>
      <c r="S564" s="4">
        <f t="shared" si="66"/>
        <v>1.5879241071428571</v>
      </c>
      <c r="T564" s="4">
        <f t="shared" si="67"/>
        <v>2.8521077560207719</v>
      </c>
      <c r="U564" s="4">
        <f t="shared" si="68"/>
        <v>2.7820352428830453</v>
      </c>
      <c r="V564" s="3">
        <f t="shared" si="69"/>
        <v>0.84509804001425681</v>
      </c>
      <c r="W564" s="3">
        <f t="shared" si="69"/>
        <v>2.651278013998144</v>
      </c>
      <c r="X564" s="3">
        <f t="shared" si="70"/>
        <v>0.71856884765055429</v>
      </c>
      <c r="Y564" s="3">
        <f t="shared" si="70"/>
        <v>2.007009716006515</v>
      </c>
      <c r="Z564" s="3">
        <f t="shared" si="70"/>
        <v>0.20082974202262785</v>
      </c>
      <c r="AA564" s="2">
        <f t="shared" si="71"/>
        <v>39173</v>
      </c>
    </row>
    <row r="565" spans="1:27" x14ac:dyDescent="0.2">
      <c r="A565">
        <v>814</v>
      </c>
      <c r="B565" t="s">
        <v>15</v>
      </c>
      <c r="C565">
        <v>2007</v>
      </c>
      <c r="D565">
        <v>5</v>
      </c>
      <c r="E565">
        <v>176</v>
      </c>
      <c r="F565" s="4">
        <v>889.59</v>
      </c>
      <c r="G565" s="4">
        <v>1045.3800000000001</v>
      </c>
      <c r="H565" s="4">
        <v>412.38</v>
      </c>
      <c r="I565">
        <v>7</v>
      </c>
      <c r="J565">
        <v>448</v>
      </c>
      <c r="K565">
        <v>24774</v>
      </c>
      <c r="L565" t="s">
        <v>18</v>
      </c>
      <c r="M565">
        <v>98877</v>
      </c>
      <c r="N565">
        <v>262.7</v>
      </c>
      <c r="O565" s="4">
        <v>40919.17</v>
      </c>
      <c r="P565" t="s">
        <v>167</v>
      </c>
      <c r="Q565" s="4">
        <f t="shared" si="64"/>
        <v>5.9396590909090916</v>
      </c>
      <c r="R565" s="4">
        <f t="shared" si="65"/>
        <v>149.34</v>
      </c>
      <c r="S565" s="4">
        <f t="shared" si="66"/>
        <v>2.3334375000000001</v>
      </c>
      <c r="T565" s="4">
        <f t="shared" si="67"/>
        <v>3.0192741870064936</v>
      </c>
      <c r="U565" s="4">
        <f t="shared" si="68"/>
        <v>2.9491898923031479</v>
      </c>
      <c r="V565" s="3">
        <f t="shared" si="69"/>
        <v>0.84509804001425681</v>
      </c>
      <c r="W565" s="3">
        <f t="shared" si="69"/>
        <v>2.651278013998144</v>
      </c>
      <c r="X565" s="3">
        <f t="shared" si="70"/>
        <v>0.77376151919234393</v>
      </c>
      <c r="Y565" s="3">
        <f t="shared" si="70"/>
        <v>2.1741761469922367</v>
      </c>
      <c r="Z565" s="3">
        <f t="shared" si="70"/>
        <v>0.36799617300834969</v>
      </c>
      <c r="AA565" s="2">
        <f t="shared" si="71"/>
        <v>39203</v>
      </c>
    </row>
    <row r="566" spans="1:27" x14ac:dyDescent="0.2">
      <c r="A566">
        <v>814</v>
      </c>
      <c r="B566" t="s">
        <v>15</v>
      </c>
      <c r="C566">
        <v>2007</v>
      </c>
      <c r="D566">
        <v>6</v>
      </c>
      <c r="E566">
        <v>258</v>
      </c>
      <c r="F566" s="4">
        <v>1244.52</v>
      </c>
      <c r="G566" s="4">
        <v>1462.36</v>
      </c>
      <c r="H566" s="4">
        <v>553.38</v>
      </c>
      <c r="I566">
        <v>7</v>
      </c>
      <c r="J566">
        <v>448</v>
      </c>
      <c r="K566">
        <v>24774</v>
      </c>
      <c r="L566" t="s">
        <v>18</v>
      </c>
      <c r="M566">
        <v>98877</v>
      </c>
      <c r="N566">
        <v>262.7</v>
      </c>
      <c r="O566" s="4">
        <v>40919.17</v>
      </c>
      <c r="P566" t="s">
        <v>167</v>
      </c>
      <c r="Q566" s="4">
        <f t="shared" si="64"/>
        <v>5.6680620155038755</v>
      </c>
      <c r="R566" s="4">
        <f t="shared" si="65"/>
        <v>208.90857142857141</v>
      </c>
      <c r="S566" s="4">
        <f t="shared" si="66"/>
        <v>3.2641964285714282</v>
      </c>
      <c r="T566" s="4">
        <f t="shared" si="67"/>
        <v>3.1650542992753827</v>
      </c>
      <c r="U566" s="4">
        <f t="shared" si="68"/>
        <v>3.0950018803096939</v>
      </c>
      <c r="V566" s="3">
        <f t="shared" si="69"/>
        <v>0.84509804001425681</v>
      </c>
      <c r="W566" s="3">
        <f t="shared" si="69"/>
        <v>2.651278013998144</v>
      </c>
      <c r="X566" s="3">
        <f t="shared" si="70"/>
        <v>0.75343459331215268</v>
      </c>
      <c r="Y566" s="3">
        <f t="shared" si="70"/>
        <v>2.3199562592611258</v>
      </c>
      <c r="Z566" s="3">
        <f t="shared" si="70"/>
        <v>0.51377628527723884</v>
      </c>
      <c r="AA566" s="2">
        <f t="shared" si="71"/>
        <v>39234</v>
      </c>
    </row>
    <row r="567" spans="1:27" x14ac:dyDescent="0.2">
      <c r="A567">
        <v>814</v>
      </c>
      <c r="B567" t="s">
        <v>15</v>
      </c>
      <c r="C567">
        <v>2007</v>
      </c>
      <c r="D567">
        <v>7</v>
      </c>
      <c r="E567">
        <v>195</v>
      </c>
      <c r="F567" s="4">
        <v>882.27</v>
      </c>
      <c r="G567" s="4">
        <v>1036.6600000000001</v>
      </c>
      <c r="H567" s="4">
        <v>453.34</v>
      </c>
      <c r="I567">
        <v>7</v>
      </c>
      <c r="J567">
        <v>448</v>
      </c>
      <c r="K567">
        <v>24774</v>
      </c>
      <c r="L567" t="s">
        <v>18</v>
      </c>
      <c r="M567">
        <v>98877</v>
      </c>
      <c r="N567">
        <v>262.7</v>
      </c>
      <c r="O567" s="4">
        <v>40919.17</v>
      </c>
      <c r="P567" t="s">
        <v>167</v>
      </c>
      <c r="Q567" s="4">
        <f t="shared" si="64"/>
        <v>5.3162051282051284</v>
      </c>
      <c r="R567" s="4">
        <f t="shared" si="65"/>
        <v>148.09428571428572</v>
      </c>
      <c r="S567" s="4">
        <f t="shared" si="66"/>
        <v>2.3139732142857143</v>
      </c>
      <c r="T567" s="4">
        <f t="shared" si="67"/>
        <v>3.0156363414076357</v>
      </c>
      <c r="U567" s="4">
        <f t="shared" si="68"/>
        <v>2.9456015120772752</v>
      </c>
      <c r="V567" s="3">
        <f t="shared" si="69"/>
        <v>0.84509804001425681</v>
      </c>
      <c r="W567" s="3">
        <f t="shared" si="69"/>
        <v>2.651278013998144</v>
      </c>
      <c r="X567" s="3">
        <f t="shared" si="70"/>
        <v>0.72560173004511785</v>
      </c>
      <c r="Y567" s="3">
        <f t="shared" si="70"/>
        <v>2.1705383013933788</v>
      </c>
      <c r="Z567" s="3">
        <f t="shared" si="70"/>
        <v>0.36435832740949181</v>
      </c>
      <c r="AA567" s="2">
        <f t="shared" si="71"/>
        <v>39264</v>
      </c>
    </row>
    <row r="568" spans="1:27" x14ac:dyDescent="0.2">
      <c r="A568">
        <v>814</v>
      </c>
      <c r="B568" t="s">
        <v>15</v>
      </c>
      <c r="C568">
        <v>2007</v>
      </c>
      <c r="D568">
        <v>8</v>
      </c>
      <c r="E568">
        <v>208</v>
      </c>
      <c r="F568" s="4">
        <v>837.56</v>
      </c>
      <c r="G568" s="4">
        <v>984.22</v>
      </c>
      <c r="H568" s="4">
        <v>400.97</v>
      </c>
      <c r="I568">
        <v>7</v>
      </c>
      <c r="J568">
        <v>448</v>
      </c>
      <c r="K568">
        <v>24774</v>
      </c>
      <c r="L568" t="s">
        <v>18</v>
      </c>
      <c r="M568">
        <v>98877</v>
      </c>
      <c r="N568">
        <v>262.7</v>
      </c>
      <c r="O568" s="4">
        <v>40919.17</v>
      </c>
      <c r="P568" t="s">
        <v>167</v>
      </c>
      <c r="Q568" s="4">
        <f t="shared" si="64"/>
        <v>4.7318269230769232</v>
      </c>
      <c r="R568" s="4">
        <f t="shared" si="65"/>
        <v>140.60285714285715</v>
      </c>
      <c r="S568" s="4">
        <f t="shared" si="66"/>
        <v>2.1969196428571429</v>
      </c>
      <c r="T568" s="4">
        <f t="shared" si="67"/>
        <v>2.9930921859382429</v>
      </c>
      <c r="U568" s="4">
        <f t="shared" si="68"/>
        <v>2.9230159282289421</v>
      </c>
      <c r="V568" s="3">
        <f t="shared" si="69"/>
        <v>0.84509804001425681</v>
      </c>
      <c r="W568" s="3">
        <f t="shared" si="69"/>
        <v>2.651278013998144</v>
      </c>
      <c r="X568" s="3">
        <f t="shared" si="70"/>
        <v>0.67502885097548126</v>
      </c>
      <c r="Y568" s="3">
        <f t="shared" si="70"/>
        <v>2.147994145923986</v>
      </c>
      <c r="Z568" s="3">
        <f t="shared" si="70"/>
        <v>0.34181417194009883</v>
      </c>
      <c r="AA568" s="2">
        <f t="shared" si="71"/>
        <v>39295</v>
      </c>
    </row>
    <row r="569" spans="1:27" x14ac:dyDescent="0.2">
      <c r="A569">
        <v>814</v>
      </c>
      <c r="B569" t="s">
        <v>15</v>
      </c>
      <c r="C569">
        <v>2007</v>
      </c>
      <c r="D569">
        <v>9</v>
      </c>
      <c r="E569">
        <v>326</v>
      </c>
      <c r="F569" s="4">
        <v>1353.63</v>
      </c>
      <c r="G569" s="4">
        <v>1590.63</v>
      </c>
      <c r="H569" s="4">
        <v>630.46</v>
      </c>
      <c r="I569">
        <v>7</v>
      </c>
      <c r="J569">
        <v>448</v>
      </c>
      <c r="K569">
        <v>24774</v>
      </c>
      <c r="L569" t="s">
        <v>18</v>
      </c>
      <c r="M569">
        <v>98877</v>
      </c>
      <c r="N569">
        <v>262.7</v>
      </c>
      <c r="O569" s="4">
        <v>40919.17</v>
      </c>
      <c r="P569" t="s">
        <v>167</v>
      </c>
      <c r="Q569" s="4">
        <f t="shared" ref="Q569:Q631" si="72">G569/E569</f>
        <v>4.8792331288343558</v>
      </c>
      <c r="R569" s="4">
        <f t="shared" ref="R569:R631" si="73">G569/I569</f>
        <v>227.23285714285717</v>
      </c>
      <c r="S569" s="4">
        <f t="shared" ref="S569:S631" si="74">G569/J569</f>
        <v>3.5505133928571433</v>
      </c>
      <c r="T569" s="4">
        <f t="shared" ref="T569:T631" si="75">LOG(G569)</f>
        <v>3.201569169184002</v>
      </c>
      <c r="U569" s="4">
        <f t="shared" ref="U569:U631" si="76">LOG(F569)</f>
        <v>3.1314999709092506</v>
      </c>
      <c r="V569" s="3">
        <f t="shared" ref="V569:W631" si="77">LOG(I569)</f>
        <v>0.84509804001425681</v>
      </c>
      <c r="W569" s="3">
        <f t="shared" si="77"/>
        <v>2.651278013998144</v>
      </c>
      <c r="X569" s="3">
        <f t="shared" ref="X569:Z631" si="78">LOG(Q569)</f>
        <v>0.68835156911606288</v>
      </c>
      <c r="Y569" s="3">
        <f t="shared" si="78"/>
        <v>2.3564711291697451</v>
      </c>
      <c r="Z569" s="3">
        <f t="shared" si="78"/>
        <v>0.55029115518585792</v>
      </c>
      <c r="AA569" s="2">
        <f t="shared" ref="AA569:AA631" si="79">DATE(C569,D569,1)</f>
        <v>39326</v>
      </c>
    </row>
    <row r="570" spans="1:27" x14ac:dyDescent="0.2">
      <c r="A570">
        <v>814</v>
      </c>
      <c r="B570" t="s">
        <v>15</v>
      </c>
      <c r="C570">
        <v>2007</v>
      </c>
      <c r="D570">
        <v>10</v>
      </c>
      <c r="E570">
        <v>749</v>
      </c>
      <c r="F570" s="4">
        <v>2923.93</v>
      </c>
      <c r="G570" s="4">
        <v>3435.73</v>
      </c>
      <c r="H570" s="4">
        <v>1329.62</v>
      </c>
      <c r="I570">
        <v>7</v>
      </c>
      <c r="J570">
        <v>448</v>
      </c>
      <c r="K570">
        <v>24774</v>
      </c>
      <c r="L570" t="s">
        <v>18</v>
      </c>
      <c r="M570">
        <v>98877</v>
      </c>
      <c r="N570">
        <v>262.7</v>
      </c>
      <c r="O570" s="4">
        <v>40919.17</v>
      </c>
      <c r="P570" t="s">
        <v>167</v>
      </c>
      <c r="Q570" s="4">
        <f t="shared" si="72"/>
        <v>4.5870894526034709</v>
      </c>
      <c r="R570" s="4">
        <f t="shared" si="73"/>
        <v>490.81857142857143</v>
      </c>
      <c r="S570" s="4">
        <f t="shared" si="74"/>
        <v>7.6690401785714286</v>
      </c>
      <c r="T570" s="4">
        <f t="shared" si="75"/>
        <v>3.536019027069139</v>
      </c>
      <c r="U570" s="4">
        <f t="shared" si="76"/>
        <v>3.4659669712346495</v>
      </c>
      <c r="V570" s="3">
        <f t="shared" si="77"/>
        <v>0.84509804001425681</v>
      </c>
      <c r="W570" s="3">
        <f t="shared" si="77"/>
        <v>2.651278013998144</v>
      </c>
      <c r="X570" s="3">
        <f t="shared" si="78"/>
        <v>0.66153720936967231</v>
      </c>
      <c r="Y570" s="3">
        <f t="shared" si="78"/>
        <v>2.690920987054882</v>
      </c>
      <c r="Z570" s="3">
        <f t="shared" si="78"/>
        <v>0.88474101307099484</v>
      </c>
      <c r="AA570" s="2">
        <f t="shared" si="79"/>
        <v>39356</v>
      </c>
    </row>
    <row r="571" spans="1:27" x14ac:dyDescent="0.2">
      <c r="A571">
        <v>814</v>
      </c>
      <c r="B571" t="s">
        <v>15</v>
      </c>
      <c r="C571">
        <v>2007</v>
      </c>
      <c r="D571">
        <v>11</v>
      </c>
      <c r="E571">
        <v>485</v>
      </c>
      <c r="F571" s="4">
        <v>1969.63</v>
      </c>
      <c r="G571" s="4">
        <v>2314.5</v>
      </c>
      <c r="H571" s="4">
        <v>962.13</v>
      </c>
      <c r="I571">
        <v>7</v>
      </c>
      <c r="J571">
        <v>448</v>
      </c>
      <c r="K571">
        <v>24774</v>
      </c>
      <c r="L571" t="s">
        <v>18</v>
      </c>
      <c r="M571">
        <v>98877</v>
      </c>
      <c r="N571">
        <v>262.7</v>
      </c>
      <c r="O571" s="4">
        <v>40919.17</v>
      </c>
      <c r="P571" t="s">
        <v>167</v>
      </c>
      <c r="Q571" s="4">
        <f t="shared" si="72"/>
        <v>4.7721649484536082</v>
      </c>
      <c r="R571" s="4">
        <f t="shared" si="73"/>
        <v>330.64285714285717</v>
      </c>
      <c r="S571" s="4">
        <f t="shared" si="74"/>
        <v>5.1662946428571432</v>
      </c>
      <c r="T571" s="4">
        <f t="shared" si="75"/>
        <v>3.3644571851188294</v>
      </c>
      <c r="U571" s="4">
        <f t="shared" si="76"/>
        <v>3.2943846505015557</v>
      </c>
      <c r="V571" s="3">
        <f t="shared" si="77"/>
        <v>0.84509804001425681</v>
      </c>
      <c r="W571" s="3">
        <f t="shared" si="77"/>
        <v>2.651278013998144</v>
      </c>
      <c r="X571" s="3">
        <f t="shared" si="78"/>
        <v>0.6787154465165659</v>
      </c>
      <c r="Y571" s="3">
        <f t="shared" si="78"/>
        <v>2.5193591451045729</v>
      </c>
      <c r="Z571" s="3">
        <f t="shared" si="78"/>
        <v>0.71317917112068552</v>
      </c>
      <c r="AA571" s="2">
        <f t="shared" si="79"/>
        <v>39387</v>
      </c>
    </row>
    <row r="572" spans="1:27" x14ac:dyDescent="0.2">
      <c r="A572">
        <v>814</v>
      </c>
      <c r="B572" t="s">
        <v>15</v>
      </c>
      <c r="C572">
        <v>2007</v>
      </c>
      <c r="D572">
        <v>12</v>
      </c>
      <c r="E572">
        <v>299</v>
      </c>
      <c r="F572" s="4">
        <v>1201.02</v>
      </c>
      <c r="G572" s="4">
        <v>1411.2</v>
      </c>
      <c r="H572" s="4">
        <v>549.34</v>
      </c>
      <c r="I572">
        <v>7</v>
      </c>
      <c r="J572">
        <v>448</v>
      </c>
      <c r="K572">
        <v>24774</v>
      </c>
      <c r="L572" t="s">
        <v>18</v>
      </c>
      <c r="M572">
        <v>98877</v>
      </c>
      <c r="N572">
        <v>262.7</v>
      </c>
      <c r="O572" s="4">
        <v>40919.17</v>
      </c>
      <c r="P572" t="s">
        <v>167</v>
      </c>
      <c r="Q572" s="4">
        <f t="shared" si="72"/>
        <v>4.7197324414715718</v>
      </c>
      <c r="R572" s="4">
        <f t="shared" si="73"/>
        <v>201.6</v>
      </c>
      <c r="S572" s="4">
        <f t="shared" si="74"/>
        <v>3.15</v>
      </c>
      <c r="T572" s="4">
        <f t="shared" si="75"/>
        <v>3.1495885677877444</v>
      </c>
      <c r="U572" s="4">
        <f t="shared" si="76"/>
        <v>3.0795502395572081</v>
      </c>
      <c r="V572" s="3">
        <f t="shared" si="77"/>
        <v>0.84509804001425681</v>
      </c>
      <c r="W572" s="3">
        <f t="shared" si="77"/>
        <v>2.651278013998144</v>
      </c>
      <c r="X572" s="3">
        <f t="shared" si="78"/>
        <v>0.67391737946331487</v>
      </c>
      <c r="Y572" s="3">
        <f t="shared" si="78"/>
        <v>2.3044905277734875</v>
      </c>
      <c r="Z572" s="3">
        <f t="shared" si="78"/>
        <v>0.49831055378960049</v>
      </c>
      <c r="AA572" s="2">
        <f t="shared" si="79"/>
        <v>39417</v>
      </c>
    </row>
    <row r="573" spans="1:27" x14ac:dyDescent="0.2">
      <c r="A573">
        <v>850</v>
      </c>
      <c r="B573" t="s">
        <v>15</v>
      </c>
      <c r="C573">
        <v>2007</v>
      </c>
      <c r="D573">
        <v>1</v>
      </c>
      <c r="E573">
        <v>299</v>
      </c>
      <c r="F573" s="4">
        <v>1402.31</v>
      </c>
      <c r="G573" s="4">
        <v>1647.85</v>
      </c>
      <c r="H573" s="4">
        <v>668.02</v>
      </c>
      <c r="I573">
        <v>12</v>
      </c>
      <c r="J573">
        <v>658</v>
      </c>
      <c r="K573">
        <v>40572</v>
      </c>
      <c r="L573" t="s">
        <v>18</v>
      </c>
      <c r="M573">
        <v>133236</v>
      </c>
      <c r="N573">
        <v>378.2</v>
      </c>
      <c r="O573" s="4">
        <v>72853.679999999993</v>
      </c>
      <c r="P573" t="s">
        <v>167</v>
      </c>
      <c r="Q573" s="4">
        <f t="shared" si="72"/>
        <v>5.5112040133779265</v>
      </c>
      <c r="R573" s="4">
        <f t="shared" si="73"/>
        <v>137.32083333333333</v>
      </c>
      <c r="S573" s="4">
        <f t="shared" si="74"/>
        <v>2.5043313069908812</v>
      </c>
      <c r="T573" s="4">
        <f t="shared" si="75"/>
        <v>3.2169176763312683</v>
      </c>
      <c r="U573" s="4">
        <f t="shared" si="76"/>
        <v>3.1468440310395129</v>
      </c>
      <c r="V573" s="3">
        <f t="shared" si="77"/>
        <v>1.0791812460476249</v>
      </c>
      <c r="W573" s="3">
        <f t="shared" si="77"/>
        <v>2.8182258936139557</v>
      </c>
      <c r="X573" s="3">
        <f t="shared" si="78"/>
        <v>0.74124648800683868</v>
      </c>
      <c r="Y573" s="3">
        <f t="shared" si="78"/>
        <v>2.1377364302836432</v>
      </c>
      <c r="Z573" s="3">
        <f t="shared" si="78"/>
        <v>0.39869178271731276</v>
      </c>
      <c r="AA573" s="2">
        <f t="shared" si="79"/>
        <v>39083</v>
      </c>
    </row>
    <row r="574" spans="1:27" x14ac:dyDescent="0.2">
      <c r="A574">
        <v>850</v>
      </c>
      <c r="B574" t="s">
        <v>15</v>
      </c>
      <c r="C574">
        <v>2007</v>
      </c>
      <c r="D574">
        <v>2</v>
      </c>
      <c r="E574">
        <v>145</v>
      </c>
      <c r="F574" s="4">
        <v>615.97</v>
      </c>
      <c r="G574" s="4">
        <v>723.83</v>
      </c>
      <c r="H574" s="4">
        <v>334.18</v>
      </c>
      <c r="I574">
        <v>12</v>
      </c>
      <c r="J574">
        <v>658</v>
      </c>
      <c r="K574">
        <v>40572</v>
      </c>
      <c r="L574" t="s">
        <v>18</v>
      </c>
      <c r="M574">
        <v>133236</v>
      </c>
      <c r="N574">
        <v>378.2</v>
      </c>
      <c r="O574" s="4">
        <v>72853.679999999993</v>
      </c>
      <c r="P574" t="s">
        <v>167</v>
      </c>
      <c r="Q574" s="4">
        <f t="shared" si="72"/>
        <v>4.991931034482759</v>
      </c>
      <c r="R574" s="4">
        <f t="shared" si="73"/>
        <v>60.319166666666668</v>
      </c>
      <c r="S574" s="4">
        <f t="shared" si="74"/>
        <v>1.1000455927051673</v>
      </c>
      <c r="T574" s="4">
        <f t="shared" si="75"/>
        <v>2.8596365789993921</v>
      </c>
      <c r="U574" s="4">
        <f t="shared" si="76"/>
        <v>2.7895595609440877</v>
      </c>
      <c r="V574" s="3">
        <f t="shared" si="77"/>
        <v>1.0791812460476249</v>
      </c>
      <c r="W574" s="3">
        <f t="shared" si="77"/>
        <v>2.8182258936139557</v>
      </c>
      <c r="X574" s="3">
        <f t="shared" si="78"/>
        <v>0.698268576764417</v>
      </c>
      <c r="Y574" s="3">
        <f t="shared" si="78"/>
        <v>1.7804553329517669</v>
      </c>
      <c r="Z574" s="3">
        <f t="shared" si="78"/>
        <v>4.1410685385436422E-2</v>
      </c>
      <c r="AA574" s="2">
        <f t="shared" si="79"/>
        <v>39114</v>
      </c>
    </row>
    <row r="575" spans="1:27" x14ac:dyDescent="0.2">
      <c r="A575">
        <v>850</v>
      </c>
      <c r="B575" t="s">
        <v>15</v>
      </c>
      <c r="C575">
        <v>2007</v>
      </c>
      <c r="D575">
        <v>3</v>
      </c>
      <c r="E575">
        <v>203</v>
      </c>
      <c r="F575" s="4">
        <v>987.28</v>
      </c>
      <c r="G575" s="4">
        <v>1160.0999999999999</v>
      </c>
      <c r="H575" s="4">
        <v>514.38</v>
      </c>
      <c r="I575">
        <v>12</v>
      </c>
      <c r="J575">
        <v>658</v>
      </c>
      <c r="K575">
        <v>40572</v>
      </c>
      <c r="L575" t="s">
        <v>18</v>
      </c>
      <c r="M575">
        <v>133236</v>
      </c>
      <c r="N575">
        <v>378.2</v>
      </c>
      <c r="O575" s="4">
        <v>72853.679999999993</v>
      </c>
      <c r="P575" t="s">
        <v>167</v>
      </c>
      <c r="Q575" s="4">
        <f t="shared" si="72"/>
        <v>5.7147783251231523</v>
      </c>
      <c r="R575" s="4">
        <f t="shared" si="73"/>
        <v>96.674999999999997</v>
      </c>
      <c r="S575" s="4">
        <f t="shared" si="74"/>
        <v>1.7630699088145896</v>
      </c>
      <c r="T575" s="4">
        <f t="shared" si="75"/>
        <v>3.0644954267927278</v>
      </c>
      <c r="U575" s="4">
        <f t="shared" si="76"/>
        <v>2.9944403393055223</v>
      </c>
      <c r="V575" s="3">
        <f t="shared" si="77"/>
        <v>1.0791812460476249</v>
      </c>
      <c r="W575" s="3">
        <f t="shared" si="77"/>
        <v>2.8182258936139557</v>
      </c>
      <c r="X575" s="3">
        <f t="shared" si="78"/>
        <v>0.7569993888795149</v>
      </c>
      <c r="Y575" s="3">
        <f t="shared" si="78"/>
        <v>1.9853141807451031</v>
      </c>
      <c r="Z575" s="3">
        <f t="shared" si="78"/>
        <v>0.2462695331787724</v>
      </c>
      <c r="AA575" s="2">
        <f t="shared" si="79"/>
        <v>39142</v>
      </c>
    </row>
    <row r="576" spans="1:27" x14ac:dyDescent="0.2">
      <c r="A576">
        <v>850</v>
      </c>
      <c r="B576" t="s">
        <v>15</v>
      </c>
      <c r="C576">
        <v>2007</v>
      </c>
      <c r="D576">
        <v>4</v>
      </c>
      <c r="E576">
        <v>179</v>
      </c>
      <c r="F576" s="4">
        <v>945.54</v>
      </c>
      <c r="G576" s="4">
        <v>1111.02</v>
      </c>
      <c r="H576" s="4">
        <v>433.18</v>
      </c>
      <c r="I576">
        <v>12</v>
      </c>
      <c r="J576">
        <v>658</v>
      </c>
      <c r="K576">
        <v>40572</v>
      </c>
      <c r="L576" t="s">
        <v>18</v>
      </c>
      <c r="M576">
        <v>133236</v>
      </c>
      <c r="N576">
        <v>378.2</v>
      </c>
      <c r="O576" s="4">
        <v>72853.679999999993</v>
      </c>
      <c r="P576" t="s">
        <v>167</v>
      </c>
      <c r="Q576" s="4">
        <f t="shared" si="72"/>
        <v>6.2068156424581007</v>
      </c>
      <c r="R576" s="4">
        <f t="shared" si="73"/>
        <v>92.584999999999994</v>
      </c>
      <c r="S576" s="4">
        <f t="shared" si="74"/>
        <v>1.6884802431610941</v>
      </c>
      <c r="T576" s="4">
        <f t="shared" si="75"/>
        <v>3.0457218769529812</v>
      </c>
      <c r="U576" s="4">
        <f t="shared" si="76"/>
        <v>2.9756799059064147</v>
      </c>
      <c r="V576" s="3">
        <f t="shared" si="77"/>
        <v>1.0791812460476249</v>
      </c>
      <c r="W576" s="3">
        <f t="shared" si="77"/>
        <v>2.8182258936139557</v>
      </c>
      <c r="X576" s="3">
        <f t="shared" si="78"/>
        <v>0.79286884597308804</v>
      </c>
      <c r="Y576" s="3">
        <f t="shared" si="78"/>
        <v>1.9665406309053564</v>
      </c>
      <c r="Z576" s="3">
        <f t="shared" si="78"/>
        <v>0.22749598333902568</v>
      </c>
      <c r="AA576" s="2">
        <f t="shared" si="79"/>
        <v>39173</v>
      </c>
    </row>
    <row r="577" spans="1:27" x14ac:dyDescent="0.2">
      <c r="A577">
        <v>850</v>
      </c>
      <c r="B577" t="s">
        <v>15</v>
      </c>
      <c r="C577">
        <v>2007</v>
      </c>
      <c r="D577">
        <v>5</v>
      </c>
      <c r="E577">
        <v>398</v>
      </c>
      <c r="F577" s="4">
        <v>1951.06</v>
      </c>
      <c r="G577" s="4">
        <v>2292.56</v>
      </c>
      <c r="H577" s="4">
        <v>913.09</v>
      </c>
      <c r="I577">
        <v>12</v>
      </c>
      <c r="J577">
        <v>658</v>
      </c>
      <c r="K577">
        <v>40572</v>
      </c>
      <c r="L577" t="s">
        <v>18</v>
      </c>
      <c r="M577">
        <v>133236</v>
      </c>
      <c r="N577">
        <v>378.2</v>
      </c>
      <c r="O577" s="4">
        <v>72853.679999999993</v>
      </c>
      <c r="P577" t="s">
        <v>167</v>
      </c>
      <c r="Q577" s="4">
        <f t="shared" si="72"/>
        <v>5.7602010050251256</v>
      </c>
      <c r="R577" s="4">
        <f t="shared" si="73"/>
        <v>191.04666666666665</v>
      </c>
      <c r="S577" s="4">
        <f t="shared" si="74"/>
        <v>3.4841337386018236</v>
      </c>
      <c r="T577" s="4">
        <f t="shared" si="75"/>
        <v>3.3603207106792126</v>
      </c>
      <c r="U577" s="4">
        <f t="shared" si="76"/>
        <v>3.2902706252470248</v>
      </c>
      <c r="V577" s="3">
        <f t="shared" si="77"/>
        <v>1.0791812460476249</v>
      </c>
      <c r="W577" s="3">
        <f t="shared" si="77"/>
        <v>2.8182258936139557</v>
      </c>
      <c r="X577" s="3">
        <f t="shared" si="78"/>
        <v>0.76043763860552482</v>
      </c>
      <c r="Y577" s="3">
        <f t="shared" si="78"/>
        <v>2.2811394646315879</v>
      </c>
      <c r="Z577" s="3">
        <f t="shared" si="78"/>
        <v>0.5420948170652572</v>
      </c>
      <c r="AA577" s="2">
        <f t="shared" si="79"/>
        <v>39203</v>
      </c>
    </row>
    <row r="578" spans="1:27" x14ac:dyDescent="0.2">
      <c r="A578">
        <v>850</v>
      </c>
      <c r="B578" t="s">
        <v>15</v>
      </c>
      <c r="C578">
        <v>2007</v>
      </c>
      <c r="D578">
        <v>6</v>
      </c>
      <c r="E578">
        <v>407</v>
      </c>
      <c r="F578" s="4">
        <v>1946.88</v>
      </c>
      <c r="G578" s="4">
        <v>2287.63</v>
      </c>
      <c r="H578" s="4">
        <v>820.23</v>
      </c>
      <c r="I578">
        <v>12</v>
      </c>
      <c r="J578">
        <v>658</v>
      </c>
      <c r="K578">
        <v>40572</v>
      </c>
      <c r="L578" t="s">
        <v>18</v>
      </c>
      <c r="M578">
        <v>133236</v>
      </c>
      <c r="N578">
        <v>378.2</v>
      </c>
      <c r="O578" s="4">
        <v>72853.679999999993</v>
      </c>
      <c r="P578" t="s">
        <v>167</v>
      </c>
      <c r="Q578" s="4">
        <f t="shared" si="72"/>
        <v>5.620712530712531</v>
      </c>
      <c r="R578" s="4">
        <f t="shared" si="73"/>
        <v>190.63583333333335</v>
      </c>
      <c r="S578" s="4">
        <f t="shared" si="74"/>
        <v>3.4766413373860185</v>
      </c>
      <c r="T578" s="4">
        <f t="shared" si="75"/>
        <v>3.359385783253646</v>
      </c>
      <c r="U578" s="4">
        <f t="shared" si="76"/>
        <v>3.289339183700867</v>
      </c>
      <c r="V578" s="3">
        <f t="shared" si="77"/>
        <v>1.0791812460476249</v>
      </c>
      <c r="W578" s="3">
        <f t="shared" si="77"/>
        <v>2.8182258936139557</v>
      </c>
      <c r="X578" s="3">
        <f t="shared" si="78"/>
        <v>0.74979137402842611</v>
      </c>
      <c r="Y578" s="3">
        <f t="shared" si="78"/>
        <v>2.2802045372060213</v>
      </c>
      <c r="Z578" s="3">
        <f t="shared" si="78"/>
        <v>0.54115988963969075</v>
      </c>
      <c r="AA578" s="2">
        <f t="shared" si="79"/>
        <v>39234</v>
      </c>
    </row>
    <row r="579" spans="1:27" x14ac:dyDescent="0.2">
      <c r="A579">
        <v>850</v>
      </c>
      <c r="B579" t="s">
        <v>15</v>
      </c>
      <c r="C579">
        <v>2007</v>
      </c>
      <c r="D579">
        <v>7</v>
      </c>
      <c r="E579">
        <v>281</v>
      </c>
      <c r="F579" s="4">
        <v>1367.13</v>
      </c>
      <c r="G579" s="4">
        <v>1606.53</v>
      </c>
      <c r="H579" s="4">
        <v>664.98</v>
      </c>
      <c r="I579">
        <v>12</v>
      </c>
      <c r="J579">
        <v>658</v>
      </c>
      <c r="K579">
        <v>40572</v>
      </c>
      <c r="L579" t="s">
        <v>18</v>
      </c>
      <c r="M579">
        <v>133236</v>
      </c>
      <c r="N579">
        <v>378.2</v>
      </c>
      <c r="O579" s="4">
        <v>72853.679999999993</v>
      </c>
      <c r="P579" t="s">
        <v>167</v>
      </c>
      <c r="Q579" s="4">
        <f t="shared" si="72"/>
        <v>5.717188612099644</v>
      </c>
      <c r="R579" s="4">
        <f t="shared" si="73"/>
        <v>133.8775</v>
      </c>
      <c r="S579" s="4">
        <f t="shared" si="74"/>
        <v>2.4415349544072948</v>
      </c>
      <c r="T579" s="4">
        <f t="shared" si="75"/>
        <v>3.205888839886172</v>
      </c>
      <c r="U579" s="4">
        <f t="shared" si="76"/>
        <v>3.1358098134692569</v>
      </c>
      <c r="V579" s="3">
        <f t="shared" si="77"/>
        <v>1.0791812460476249</v>
      </c>
      <c r="W579" s="3">
        <f t="shared" si="77"/>
        <v>2.8182258936139557</v>
      </c>
      <c r="X579" s="3">
        <f t="shared" si="78"/>
        <v>0.75718251998109221</v>
      </c>
      <c r="Y579" s="3">
        <f t="shared" si="78"/>
        <v>2.1267075938385473</v>
      </c>
      <c r="Z579" s="3">
        <f t="shared" si="78"/>
        <v>0.38766294627221659</v>
      </c>
      <c r="AA579" s="2">
        <f t="shared" si="79"/>
        <v>39264</v>
      </c>
    </row>
    <row r="580" spans="1:27" x14ac:dyDescent="0.2">
      <c r="A580">
        <v>850</v>
      </c>
      <c r="B580" t="s">
        <v>15</v>
      </c>
      <c r="C580">
        <v>2007</v>
      </c>
      <c r="D580">
        <v>8</v>
      </c>
      <c r="E580">
        <v>343</v>
      </c>
      <c r="F580" s="4">
        <v>1512.54</v>
      </c>
      <c r="G580" s="4">
        <v>1777.47</v>
      </c>
      <c r="H580" s="4">
        <v>573.47</v>
      </c>
      <c r="I580">
        <v>12</v>
      </c>
      <c r="J580">
        <v>658</v>
      </c>
      <c r="K580">
        <v>40572</v>
      </c>
      <c r="L580" t="s">
        <v>18</v>
      </c>
      <c r="M580">
        <v>133236</v>
      </c>
      <c r="N580">
        <v>378.2</v>
      </c>
      <c r="O580" s="4">
        <v>72853.679999999993</v>
      </c>
      <c r="P580" t="s">
        <v>167</v>
      </c>
      <c r="Q580" s="4">
        <f t="shared" si="72"/>
        <v>5.1821282798833819</v>
      </c>
      <c r="R580" s="4">
        <f t="shared" si="73"/>
        <v>148.1225</v>
      </c>
      <c r="S580" s="4">
        <f t="shared" si="74"/>
        <v>2.7013221884498479</v>
      </c>
      <c r="T580" s="4">
        <f t="shared" si="75"/>
        <v>3.2498022794752743</v>
      </c>
      <c r="U580" s="4">
        <f t="shared" si="76"/>
        <v>3.1797068686465368</v>
      </c>
      <c r="V580" s="3">
        <f t="shared" si="77"/>
        <v>1.0791812460476249</v>
      </c>
      <c r="W580" s="3">
        <f t="shared" si="77"/>
        <v>2.8182258936139557</v>
      </c>
      <c r="X580" s="3">
        <f t="shared" si="78"/>
        <v>0.7145081594325039</v>
      </c>
      <c r="Y580" s="3">
        <f t="shared" si="78"/>
        <v>2.1706210334276497</v>
      </c>
      <c r="Z580" s="3">
        <f t="shared" si="78"/>
        <v>0.43157638586131886</v>
      </c>
      <c r="AA580" s="2">
        <f t="shared" si="79"/>
        <v>39295</v>
      </c>
    </row>
    <row r="581" spans="1:27" x14ac:dyDescent="0.2">
      <c r="A581">
        <v>850</v>
      </c>
      <c r="B581" t="s">
        <v>15</v>
      </c>
      <c r="C581">
        <v>2007</v>
      </c>
      <c r="D581">
        <v>9</v>
      </c>
      <c r="E581">
        <v>582</v>
      </c>
      <c r="F581" s="4">
        <v>2537.6</v>
      </c>
      <c r="G581" s="4">
        <v>2981.78</v>
      </c>
      <c r="H581" s="4">
        <v>819.47</v>
      </c>
      <c r="I581">
        <v>12</v>
      </c>
      <c r="J581">
        <v>658</v>
      </c>
      <c r="K581">
        <v>40572</v>
      </c>
      <c r="L581" t="s">
        <v>18</v>
      </c>
      <c r="M581">
        <v>133236</v>
      </c>
      <c r="N581">
        <v>378.2</v>
      </c>
      <c r="O581" s="4">
        <v>72853.679999999993</v>
      </c>
      <c r="P581" t="s">
        <v>167</v>
      </c>
      <c r="Q581" s="4">
        <f t="shared" si="72"/>
        <v>5.123333333333334</v>
      </c>
      <c r="R581" s="4">
        <f t="shared" si="73"/>
        <v>248.48166666666668</v>
      </c>
      <c r="S581" s="4">
        <f t="shared" si="74"/>
        <v>4.5315805471124619</v>
      </c>
      <c r="T581" s="4">
        <f t="shared" si="75"/>
        <v>3.4744755974299713</v>
      </c>
      <c r="U581" s="4">
        <f t="shared" si="76"/>
        <v>3.4044231656375099</v>
      </c>
      <c r="V581" s="3">
        <f t="shared" si="77"/>
        <v>1.0791812460476249</v>
      </c>
      <c r="W581" s="3">
        <f t="shared" si="77"/>
        <v>2.8182258936139557</v>
      </c>
      <c r="X581" s="3">
        <f t="shared" si="78"/>
        <v>0.70955261278008275</v>
      </c>
      <c r="Y581" s="3">
        <f t="shared" si="78"/>
        <v>2.3952943513823466</v>
      </c>
      <c r="Z581" s="3">
        <f t="shared" si="78"/>
        <v>0.65624970381601566</v>
      </c>
      <c r="AA581" s="2">
        <f t="shared" si="79"/>
        <v>39326</v>
      </c>
    </row>
    <row r="582" spans="1:27" x14ac:dyDescent="0.2">
      <c r="A582">
        <v>850</v>
      </c>
      <c r="B582" t="s">
        <v>15</v>
      </c>
      <c r="C582">
        <v>2007</v>
      </c>
      <c r="D582">
        <v>12</v>
      </c>
      <c r="E582">
        <v>544</v>
      </c>
      <c r="F582" s="4">
        <v>2360.27</v>
      </c>
      <c r="G582" s="4">
        <v>2773.5</v>
      </c>
      <c r="H582" s="4">
        <v>800.34</v>
      </c>
      <c r="I582">
        <v>12</v>
      </c>
      <c r="J582">
        <v>658</v>
      </c>
      <c r="K582">
        <v>40572</v>
      </c>
      <c r="L582" t="s">
        <v>18</v>
      </c>
      <c r="M582">
        <v>133236</v>
      </c>
      <c r="N582">
        <v>378.2</v>
      </c>
      <c r="O582" s="4">
        <v>72853.679999999993</v>
      </c>
      <c r="P582" t="s">
        <v>167</v>
      </c>
      <c r="Q582" s="4">
        <f t="shared" si="72"/>
        <v>5.0983455882352944</v>
      </c>
      <c r="R582" s="4">
        <f t="shared" si="73"/>
        <v>231.125</v>
      </c>
      <c r="S582" s="4">
        <f t="shared" si="74"/>
        <v>4.2150455927051675</v>
      </c>
      <c r="T582" s="4">
        <f t="shared" si="75"/>
        <v>3.4430281702148542</v>
      </c>
      <c r="U582" s="4">
        <f t="shared" si="76"/>
        <v>3.3729616863612013</v>
      </c>
      <c r="V582" s="3">
        <f t="shared" si="77"/>
        <v>1.0791812460476249</v>
      </c>
      <c r="W582" s="3">
        <f t="shared" si="77"/>
        <v>2.8182258936139557</v>
      </c>
      <c r="X582" s="3">
        <f t="shared" si="78"/>
        <v>0.70742927051667437</v>
      </c>
      <c r="Y582" s="3">
        <f t="shared" si="78"/>
        <v>2.3638469241672295</v>
      </c>
      <c r="Z582" s="3">
        <f t="shared" si="78"/>
        <v>0.62480227660089882</v>
      </c>
      <c r="AA582" s="2">
        <f t="shared" si="79"/>
        <v>39417</v>
      </c>
    </row>
    <row r="583" spans="1:27" x14ac:dyDescent="0.2">
      <c r="A583">
        <v>866</v>
      </c>
      <c r="B583" t="s">
        <v>15</v>
      </c>
      <c r="C583">
        <v>2007</v>
      </c>
      <c r="D583">
        <v>1</v>
      </c>
      <c r="E583">
        <v>536</v>
      </c>
      <c r="F583" s="4">
        <v>2281.92</v>
      </c>
      <c r="G583" s="4">
        <v>2681.34</v>
      </c>
      <c r="H583" s="4">
        <v>1129.42</v>
      </c>
      <c r="I583">
        <v>18</v>
      </c>
      <c r="J583">
        <v>2147</v>
      </c>
      <c r="K583">
        <v>94903</v>
      </c>
      <c r="L583" t="s">
        <v>18</v>
      </c>
      <c r="M583">
        <v>356149</v>
      </c>
      <c r="N583">
        <v>887.2</v>
      </c>
      <c r="O583" s="4">
        <v>198522.47</v>
      </c>
      <c r="P583" t="s">
        <v>167</v>
      </c>
      <c r="Q583" s="4">
        <f t="shared" si="72"/>
        <v>5.0025000000000004</v>
      </c>
      <c r="R583" s="4">
        <f t="shared" si="73"/>
        <v>148.96333333333334</v>
      </c>
      <c r="S583" s="4">
        <f t="shared" si="74"/>
        <v>1.2488775034932464</v>
      </c>
      <c r="T583" s="4">
        <f t="shared" si="75"/>
        <v>3.428351887001019</v>
      </c>
      <c r="U583" s="4">
        <f t="shared" si="76"/>
        <v>3.3583004147677489</v>
      </c>
      <c r="V583" s="3">
        <f t="shared" si="77"/>
        <v>1.255272505103306</v>
      </c>
      <c r="W583" s="3">
        <f t="shared" si="77"/>
        <v>3.3318320444362488</v>
      </c>
      <c r="X583" s="3">
        <f t="shared" si="78"/>
        <v>0.69918709730824902</v>
      </c>
      <c r="Y583" s="3">
        <f t="shared" si="78"/>
        <v>2.173079381897713</v>
      </c>
      <c r="Z583" s="3">
        <f t="shared" si="78"/>
        <v>9.6519842564770364E-2</v>
      </c>
      <c r="AA583" s="2">
        <f t="shared" si="79"/>
        <v>39083</v>
      </c>
    </row>
    <row r="584" spans="1:27" x14ac:dyDescent="0.2">
      <c r="A584">
        <v>866</v>
      </c>
      <c r="B584" t="s">
        <v>15</v>
      </c>
      <c r="C584">
        <v>2007</v>
      </c>
      <c r="D584">
        <v>2</v>
      </c>
      <c r="E584">
        <v>488</v>
      </c>
      <c r="F584" s="4">
        <v>2115.12</v>
      </c>
      <c r="G584" s="4">
        <v>2485.5700000000002</v>
      </c>
      <c r="H584" s="4">
        <v>1112.18</v>
      </c>
      <c r="I584">
        <v>18</v>
      </c>
      <c r="J584">
        <v>2147</v>
      </c>
      <c r="K584">
        <v>94903</v>
      </c>
      <c r="L584" t="s">
        <v>18</v>
      </c>
      <c r="M584">
        <v>356149</v>
      </c>
      <c r="N584">
        <v>887.2</v>
      </c>
      <c r="O584" s="4">
        <v>198522.47</v>
      </c>
      <c r="P584" t="s">
        <v>167</v>
      </c>
      <c r="Q584" s="4">
        <f t="shared" si="72"/>
        <v>5.0933811475409838</v>
      </c>
      <c r="R584" s="4">
        <f t="shared" si="73"/>
        <v>138.08722222222224</v>
      </c>
      <c r="S584" s="4">
        <f t="shared" si="74"/>
        <v>1.1576944573823942</v>
      </c>
      <c r="T584" s="4">
        <f t="shared" si="75"/>
        <v>3.3954259984891597</v>
      </c>
      <c r="U584" s="4">
        <f t="shared" si="76"/>
        <v>3.3253350118337255</v>
      </c>
      <c r="V584" s="3">
        <f t="shared" si="77"/>
        <v>1.255272505103306</v>
      </c>
      <c r="W584" s="3">
        <f t="shared" si="77"/>
        <v>3.3318320444362488</v>
      </c>
      <c r="X584" s="3">
        <f t="shared" si="78"/>
        <v>0.70700617648644926</v>
      </c>
      <c r="Y584" s="3">
        <f t="shared" si="78"/>
        <v>2.1401534933858537</v>
      </c>
      <c r="Z584" s="3">
        <f t="shared" si="78"/>
        <v>6.3593954052911281E-2</v>
      </c>
      <c r="AA584" s="2">
        <f t="shared" si="79"/>
        <v>39114</v>
      </c>
    </row>
    <row r="585" spans="1:27" x14ac:dyDescent="0.2">
      <c r="A585">
        <v>866</v>
      </c>
      <c r="B585" t="s">
        <v>15</v>
      </c>
      <c r="C585">
        <v>2007</v>
      </c>
      <c r="D585">
        <v>3</v>
      </c>
      <c r="E585">
        <v>512</v>
      </c>
      <c r="F585" s="4">
        <v>2151</v>
      </c>
      <c r="G585" s="4">
        <v>2527.6999999999998</v>
      </c>
      <c r="H585" s="4">
        <v>977.19</v>
      </c>
      <c r="I585">
        <v>18</v>
      </c>
      <c r="J585">
        <v>2147</v>
      </c>
      <c r="K585">
        <v>94903</v>
      </c>
      <c r="L585" t="s">
        <v>18</v>
      </c>
      <c r="M585">
        <v>356149</v>
      </c>
      <c r="N585">
        <v>887.2</v>
      </c>
      <c r="O585" s="4">
        <v>198522.47</v>
      </c>
      <c r="P585" t="s">
        <v>167</v>
      </c>
      <c r="Q585" s="4">
        <f t="shared" si="72"/>
        <v>4.9369140624999996</v>
      </c>
      <c r="R585" s="4">
        <f t="shared" si="73"/>
        <v>140.42777777777778</v>
      </c>
      <c r="S585" s="4">
        <f t="shared" si="74"/>
        <v>1.1773171867722403</v>
      </c>
      <c r="T585" s="4">
        <f t="shared" si="75"/>
        <v>3.4027255284410836</v>
      </c>
      <c r="U585" s="4">
        <f t="shared" si="76"/>
        <v>3.3326404103874627</v>
      </c>
      <c r="V585" s="3">
        <f t="shared" si="77"/>
        <v>1.255272505103306</v>
      </c>
      <c r="W585" s="3">
        <f t="shared" si="77"/>
        <v>3.3318320444362488</v>
      </c>
      <c r="X585" s="3">
        <f t="shared" si="78"/>
        <v>0.69345556746525261</v>
      </c>
      <c r="Y585" s="3">
        <f t="shared" si="78"/>
        <v>2.1474530233377775</v>
      </c>
      <c r="Z585" s="3">
        <f t="shared" si="78"/>
        <v>7.089348400483475E-2</v>
      </c>
      <c r="AA585" s="2">
        <f t="shared" si="79"/>
        <v>39142</v>
      </c>
    </row>
    <row r="586" spans="1:27" x14ac:dyDescent="0.2">
      <c r="A586">
        <v>866</v>
      </c>
      <c r="B586" t="s">
        <v>15</v>
      </c>
      <c r="C586">
        <v>2007</v>
      </c>
      <c r="D586">
        <v>4</v>
      </c>
      <c r="E586">
        <v>549</v>
      </c>
      <c r="F586" s="4">
        <v>2202.19</v>
      </c>
      <c r="G586" s="4">
        <v>2587.63</v>
      </c>
      <c r="H586" s="4">
        <v>1066.96</v>
      </c>
      <c r="I586">
        <v>18</v>
      </c>
      <c r="J586">
        <v>2147</v>
      </c>
      <c r="K586">
        <v>94903</v>
      </c>
      <c r="L586" t="s">
        <v>18</v>
      </c>
      <c r="M586">
        <v>356149</v>
      </c>
      <c r="N586">
        <v>887.2</v>
      </c>
      <c r="O586" s="4">
        <v>198522.47</v>
      </c>
      <c r="P586" t="s">
        <v>167</v>
      </c>
      <c r="Q586" s="4">
        <f t="shared" si="72"/>
        <v>4.7133515482695811</v>
      </c>
      <c r="R586" s="4">
        <f t="shared" si="73"/>
        <v>143.75722222222223</v>
      </c>
      <c r="S586" s="4">
        <f t="shared" si="74"/>
        <v>1.2052305542617607</v>
      </c>
      <c r="T586" s="4">
        <f t="shared" si="75"/>
        <v>3.4129021775430104</v>
      </c>
      <c r="U586" s="4">
        <f t="shared" si="76"/>
        <v>3.342854786203314</v>
      </c>
      <c r="V586" s="3">
        <f t="shared" si="77"/>
        <v>1.255272505103306</v>
      </c>
      <c r="W586" s="3">
        <f t="shared" si="77"/>
        <v>3.3318320444362488</v>
      </c>
      <c r="X586" s="3">
        <f t="shared" si="78"/>
        <v>0.67332983309291872</v>
      </c>
      <c r="Y586" s="3">
        <f t="shared" si="78"/>
        <v>2.1576296724397044</v>
      </c>
      <c r="Z586" s="3">
        <f t="shared" si="78"/>
        <v>8.1070133106761949E-2</v>
      </c>
      <c r="AA586" s="2">
        <f t="shared" si="79"/>
        <v>39173</v>
      </c>
    </row>
    <row r="587" spans="1:27" x14ac:dyDescent="0.2">
      <c r="A587">
        <v>926</v>
      </c>
      <c r="B587" t="s">
        <v>15</v>
      </c>
      <c r="C587">
        <v>2007</v>
      </c>
      <c r="D587">
        <v>1</v>
      </c>
      <c r="E587">
        <v>348</v>
      </c>
      <c r="F587" s="4">
        <v>1423.76</v>
      </c>
      <c r="G587" s="4">
        <v>1672.96</v>
      </c>
      <c r="H587" s="4">
        <v>660.84</v>
      </c>
      <c r="I587">
        <v>18</v>
      </c>
      <c r="J587">
        <v>1161</v>
      </c>
      <c r="K587">
        <v>65854</v>
      </c>
      <c r="L587" t="s">
        <v>18</v>
      </c>
      <c r="M587">
        <v>309259</v>
      </c>
      <c r="N587">
        <v>633.20000000000005</v>
      </c>
      <c r="O587" s="4">
        <v>123224.53</v>
      </c>
      <c r="P587" t="s">
        <v>167</v>
      </c>
      <c r="Q587" s="4">
        <f t="shared" si="72"/>
        <v>4.8073563218390802</v>
      </c>
      <c r="R587" s="4">
        <f t="shared" si="73"/>
        <v>92.942222222222227</v>
      </c>
      <c r="S587" s="4">
        <f t="shared" si="74"/>
        <v>1.4409646856158485</v>
      </c>
      <c r="T587" s="4">
        <f t="shared" si="75"/>
        <v>3.2234855572284125</v>
      </c>
      <c r="U587" s="4">
        <f t="shared" si="76"/>
        <v>3.1534367874327702</v>
      </c>
      <c r="V587" s="3">
        <f t="shared" si="77"/>
        <v>1.255272505103306</v>
      </c>
      <c r="W587" s="3">
        <f t="shared" si="77"/>
        <v>3.064832219738574</v>
      </c>
      <c r="X587" s="3">
        <f t="shared" si="78"/>
        <v>0.68190631328183171</v>
      </c>
      <c r="Y587" s="3">
        <f t="shared" si="78"/>
        <v>1.9682130521251067</v>
      </c>
      <c r="Z587" s="3">
        <f t="shared" si="78"/>
        <v>0.15865333748983884</v>
      </c>
      <c r="AA587" s="2">
        <f t="shared" si="79"/>
        <v>39083</v>
      </c>
    </row>
    <row r="588" spans="1:27" x14ac:dyDescent="0.2">
      <c r="A588">
        <v>926</v>
      </c>
      <c r="B588" t="s">
        <v>15</v>
      </c>
      <c r="C588">
        <v>2007</v>
      </c>
      <c r="D588">
        <v>2</v>
      </c>
      <c r="E588">
        <v>218</v>
      </c>
      <c r="F588" s="4">
        <v>899.81</v>
      </c>
      <c r="G588" s="4">
        <v>1057.3</v>
      </c>
      <c r="H588" s="4">
        <v>406.43</v>
      </c>
      <c r="I588">
        <v>18</v>
      </c>
      <c r="J588">
        <v>1161</v>
      </c>
      <c r="K588">
        <v>65854</v>
      </c>
      <c r="L588" t="s">
        <v>18</v>
      </c>
      <c r="M588">
        <v>309259</v>
      </c>
      <c r="N588">
        <v>633.20000000000005</v>
      </c>
      <c r="O588" s="4">
        <v>123224.53</v>
      </c>
      <c r="P588" t="s">
        <v>167</v>
      </c>
      <c r="Q588" s="4">
        <f t="shared" si="72"/>
        <v>4.8499999999999996</v>
      </c>
      <c r="R588" s="4">
        <f t="shared" si="73"/>
        <v>58.738888888888887</v>
      </c>
      <c r="S588" s="4">
        <f t="shared" si="74"/>
        <v>0.91068044788975022</v>
      </c>
      <c r="T588" s="4">
        <f t="shared" si="75"/>
        <v>3.0241982322068686</v>
      </c>
      <c r="U588" s="4">
        <f t="shared" si="76"/>
        <v>2.9541508153695419</v>
      </c>
      <c r="V588" s="3">
        <f t="shared" si="77"/>
        <v>1.255272505103306</v>
      </c>
      <c r="W588" s="3">
        <f t="shared" si="77"/>
        <v>3.064832219738574</v>
      </c>
      <c r="X588" s="3">
        <f t="shared" si="78"/>
        <v>0.68574173860226362</v>
      </c>
      <c r="Y588" s="3">
        <f t="shared" si="78"/>
        <v>1.7689257271035623</v>
      </c>
      <c r="Z588" s="3">
        <f t="shared" si="78"/>
        <v>-4.063398753170535E-2</v>
      </c>
      <c r="AA588" s="2">
        <f t="shared" si="79"/>
        <v>39114</v>
      </c>
    </row>
    <row r="589" spans="1:27" x14ac:dyDescent="0.2">
      <c r="A589">
        <v>926</v>
      </c>
      <c r="B589" t="s">
        <v>15</v>
      </c>
      <c r="C589">
        <v>2007</v>
      </c>
      <c r="D589">
        <v>3</v>
      </c>
      <c r="E589">
        <v>366</v>
      </c>
      <c r="F589" s="4">
        <v>1573.41</v>
      </c>
      <c r="G589" s="4">
        <v>1848.83</v>
      </c>
      <c r="H589" s="4">
        <v>765.42</v>
      </c>
      <c r="I589">
        <v>18</v>
      </c>
      <c r="J589">
        <v>1161</v>
      </c>
      <c r="K589">
        <v>65854</v>
      </c>
      <c r="L589" t="s">
        <v>18</v>
      </c>
      <c r="M589">
        <v>309259</v>
      </c>
      <c r="N589">
        <v>633.20000000000005</v>
      </c>
      <c r="O589" s="4">
        <v>123224.53</v>
      </c>
      <c r="P589" t="s">
        <v>167</v>
      </c>
      <c r="Q589" s="4">
        <f t="shared" si="72"/>
        <v>5.0514480874316936</v>
      </c>
      <c r="R589" s="4">
        <f t="shared" si="73"/>
        <v>102.71277777777777</v>
      </c>
      <c r="S589" s="4">
        <f t="shared" si="74"/>
        <v>1.5924461670973298</v>
      </c>
      <c r="T589" s="4">
        <f t="shared" si="75"/>
        <v>3.2668969795982439</v>
      </c>
      <c r="U589" s="4">
        <f t="shared" si="76"/>
        <v>3.196841906053665</v>
      </c>
      <c r="V589" s="3">
        <f t="shared" si="77"/>
        <v>1.255272505103306</v>
      </c>
      <c r="W589" s="3">
        <f t="shared" si="77"/>
        <v>3.064832219738574</v>
      </c>
      <c r="X589" s="3">
        <f t="shared" si="78"/>
        <v>0.7034158942038331</v>
      </c>
      <c r="Y589" s="3">
        <f t="shared" si="78"/>
        <v>2.0116244744949379</v>
      </c>
      <c r="Z589" s="3">
        <f t="shared" si="78"/>
        <v>0.2020647598596699</v>
      </c>
      <c r="AA589" s="2">
        <f t="shared" si="79"/>
        <v>39142</v>
      </c>
    </row>
    <row r="590" spans="1:27" x14ac:dyDescent="0.2">
      <c r="A590">
        <v>926</v>
      </c>
      <c r="B590" t="s">
        <v>15</v>
      </c>
      <c r="C590">
        <v>2007</v>
      </c>
      <c r="D590">
        <v>4</v>
      </c>
      <c r="E590">
        <v>403</v>
      </c>
      <c r="F590" s="4">
        <v>1675.44</v>
      </c>
      <c r="G590" s="4">
        <v>1968.76</v>
      </c>
      <c r="H590" s="4">
        <v>770.22</v>
      </c>
      <c r="I590">
        <v>18</v>
      </c>
      <c r="J590">
        <v>1161</v>
      </c>
      <c r="K590">
        <v>65854</v>
      </c>
      <c r="L590" t="s">
        <v>18</v>
      </c>
      <c r="M590">
        <v>309259</v>
      </c>
      <c r="N590">
        <v>633.20000000000005</v>
      </c>
      <c r="O590" s="4">
        <v>123224.53</v>
      </c>
      <c r="P590" t="s">
        <v>167</v>
      </c>
      <c r="Q590" s="4">
        <f t="shared" si="72"/>
        <v>4.885260545905707</v>
      </c>
      <c r="R590" s="4">
        <f t="shared" si="73"/>
        <v>109.37555555555555</v>
      </c>
      <c r="S590" s="4">
        <f t="shared" si="74"/>
        <v>1.6957450473729543</v>
      </c>
      <c r="T590" s="4">
        <f t="shared" si="75"/>
        <v>3.2941927770682988</v>
      </c>
      <c r="U590" s="4">
        <f t="shared" si="76"/>
        <v>3.2241288797179983</v>
      </c>
      <c r="V590" s="3">
        <f t="shared" si="77"/>
        <v>1.255272505103306</v>
      </c>
      <c r="W590" s="3">
        <f t="shared" si="77"/>
        <v>3.064832219738574</v>
      </c>
      <c r="X590" s="3">
        <f t="shared" si="78"/>
        <v>0.68888773092718947</v>
      </c>
      <c r="Y590" s="3">
        <f t="shared" si="78"/>
        <v>2.0389202719649928</v>
      </c>
      <c r="Z590" s="3">
        <f t="shared" si="78"/>
        <v>0.22936055732972505</v>
      </c>
      <c r="AA590" s="2">
        <f t="shared" si="79"/>
        <v>39173</v>
      </c>
    </row>
    <row r="591" spans="1:27" x14ac:dyDescent="0.2">
      <c r="A591">
        <v>926</v>
      </c>
      <c r="B591" t="s">
        <v>15</v>
      </c>
      <c r="C591">
        <v>2007</v>
      </c>
      <c r="D591">
        <v>5</v>
      </c>
      <c r="E591">
        <v>668</v>
      </c>
      <c r="F591" s="4">
        <v>2697.38</v>
      </c>
      <c r="G591" s="4">
        <v>3169.55</v>
      </c>
      <c r="H591" s="4">
        <v>1232.96</v>
      </c>
      <c r="I591">
        <v>18</v>
      </c>
      <c r="J591">
        <v>1161</v>
      </c>
      <c r="K591">
        <v>65854</v>
      </c>
      <c r="L591" t="s">
        <v>18</v>
      </c>
      <c r="M591">
        <v>309259</v>
      </c>
      <c r="N591">
        <v>633.20000000000005</v>
      </c>
      <c r="O591" s="4">
        <v>123224.53</v>
      </c>
      <c r="P591" t="s">
        <v>167</v>
      </c>
      <c r="Q591" s="4">
        <f t="shared" si="72"/>
        <v>4.7448353293413179</v>
      </c>
      <c r="R591" s="4">
        <f t="shared" si="73"/>
        <v>176.08611111111111</v>
      </c>
      <c r="S591" s="4">
        <f t="shared" si="74"/>
        <v>2.7300172265288545</v>
      </c>
      <c r="T591" s="4">
        <f t="shared" si="75"/>
        <v>3.5009976072052713</v>
      </c>
      <c r="U591" s="4">
        <f t="shared" si="76"/>
        <v>3.4309421330594692</v>
      </c>
      <c r="V591" s="3">
        <f t="shared" si="77"/>
        <v>1.255272505103306</v>
      </c>
      <c r="W591" s="3">
        <f t="shared" si="77"/>
        <v>3.064832219738574</v>
      </c>
      <c r="X591" s="3">
        <f t="shared" si="78"/>
        <v>0.67622114472972561</v>
      </c>
      <c r="Y591" s="3">
        <f t="shared" si="78"/>
        <v>2.2457251021019653</v>
      </c>
      <c r="Z591" s="3">
        <f t="shared" si="78"/>
        <v>0.43616538746669736</v>
      </c>
      <c r="AA591" s="2">
        <f t="shared" si="79"/>
        <v>39203</v>
      </c>
    </row>
    <row r="592" spans="1:27" x14ac:dyDescent="0.2">
      <c r="A592">
        <v>926</v>
      </c>
      <c r="B592" t="s">
        <v>15</v>
      </c>
      <c r="C592">
        <v>2007</v>
      </c>
      <c r="D592">
        <v>6</v>
      </c>
      <c r="E592">
        <v>706</v>
      </c>
      <c r="F592" s="4">
        <v>2935.28</v>
      </c>
      <c r="G592" s="4">
        <v>3448.99</v>
      </c>
      <c r="H592" s="4">
        <v>1329.32</v>
      </c>
      <c r="I592">
        <v>18</v>
      </c>
      <c r="J592">
        <v>1161</v>
      </c>
      <c r="K592">
        <v>65854</v>
      </c>
      <c r="L592" t="s">
        <v>18</v>
      </c>
      <c r="M592">
        <v>309259</v>
      </c>
      <c r="N592">
        <v>633.20000000000005</v>
      </c>
      <c r="O592" s="4">
        <v>123224.53</v>
      </c>
      <c r="P592" t="s">
        <v>167</v>
      </c>
      <c r="Q592" s="4">
        <f t="shared" si="72"/>
        <v>4.8852549575070823</v>
      </c>
      <c r="R592" s="4">
        <f t="shared" si="73"/>
        <v>191.61055555555555</v>
      </c>
      <c r="S592" s="4">
        <f t="shared" si="74"/>
        <v>2.9707062876830315</v>
      </c>
      <c r="T592" s="4">
        <f t="shared" si="75"/>
        <v>3.5376919351759977</v>
      </c>
      <c r="U592" s="4">
        <f t="shared" si="76"/>
        <v>3.4676495354489973</v>
      </c>
      <c r="V592" s="3">
        <f t="shared" si="77"/>
        <v>1.255272505103306</v>
      </c>
      <c r="W592" s="3">
        <f t="shared" si="77"/>
        <v>3.064832219738574</v>
      </c>
      <c r="X592" s="3">
        <f t="shared" si="78"/>
        <v>0.68888723412419384</v>
      </c>
      <c r="Y592" s="3">
        <f t="shared" si="78"/>
        <v>2.2824194300726917</v>
      </c>
      <c r="Z592" s="3">
        <f t="shared" si="78"/>
        <v>0.47285971543742367</v>
      </c>
      <c r="AA592" s="2">
        <f t="shared" si="79"/>
        <v>39234</v>
      </c>
    </row>
    <row r="593" spans="1:27" x14ac:dyDescent="0.2">
      <c r="A593">
        <v>926</v>
      </c>
      <c r="B593" t="s">
        <v>15</v>
      </c>
      <c r="C593">
        <v>2007</v>
      </c>
      <c r="D593">
        <v>7</v>
      </c>
      <c r="E593">
        <v>615</v>
      </c>
      <c r="F593" s="4">
        <v>2509.42</v>
      </c>
      <c r="G593" s="4">
        <v>2948.72</v>
      </c>
      <c r="H593" s="4">
        <v>1271.99</v>
      </c>
      <c r="I593">
        <v>18</v>
      </c>
      <c r="J593">
        <v>1161</v>
      </c>
      <c r="K593">
        <v>65854</v>
      </c>
      <c r="L593" t="s">
        <v>18</v>
      </c>
      <c r="M593">
        <v>309259</v>
      </c>
      <c r="N593">
        <v>633.20000000000005</v>
      </c>
      <c r="O593" s="4">
        <v>123224.53</v>
      </c>
      <c r="P593" t="s">
        <v>167</v>
      </c>
      <c r="Q593" s="4">
        <f t="shared" si="72"/>
        <v>4.7946666666666662</v>
      </c>
      <c r="R593" s="4">
        <f t="shared" si="73"/>
        <v>163.81777777777776</v>
      </c>
      <c r="S593" s="4">
        <f t="shared" si="74"/>
        <v>2.539810508182601</v>
      </c>
      <c r="T593" s="4">
        <f t="shared" si="75"/>
        <v>3.4696335354449079</v>
      </c>
      <c r="U593" s="4">
        <f t="shared" si="76"/>
        <v>3.3995733549842617</v>
      </c>
      <c r="V593" s="3">
        <f t="shared" si="77"/>
        <v>1.255272505103306</v>
      </c>
      <c r="W593" s="3">
        <f t="shared" si="77"/>
        <v>3.064832219738574</v>
      </c>
      <c r="X593" s="3">
        <f t="shared" si="78"/>
        <v>0.68075841966949102</v>
      </c>
      <c r="Y593" s="3">
        <f t="shared" si="78"/>
        <v>2.2143610303416019</v>
      </c>
      <c r="Z593" s="3">
        <f t="shared" si="78"/>
        <v>0.40480131570633399</v>
      </c>
      <c r="AA593" s="2">
        <f t="shared" si="79"/>
        <v>39264</v>
      </c>
    </row>
    <row r="594" spans="1:27" x14ac:dyDescent="0.2">
      <c r="A594">
        <v>926</v>
      </c>
      <c r="B594" t="s">
        <v>15</v>
      </c>
      <c r="C594">
        <v>2007</v>
      </c>
      <c r="D594">
        <v>8</v>
      </c>
      <c r="E594">
        <v>773</v>
      </c>
      <c r="F594" s="4">
        <v>3100.87</v>
      </c>
      <c r="G594" s="4">
        <v>3643.68</v>
      </c>
      <c r="H594" s="4">
        <v>1329.75</v>
      </c>
      <c r="I594">
        <v>18</v>
      </c>
      <c r="J594">
        <v>1161</v>
      </c>
      <c r="K594">
        <v>65854</v>
      </c>
      <c r="L594" t="s">
        <v>18</v>
      </c>
      <c r="M594">
        <v>309259</v>
      </c>
      <c r="N594">
        <v>633.20000000000005</v>
      </c>
      <c r="O594" s="4">
        <v>123224.53</v>
      </c>
      <c r="P594" t="s">
        <v>167</v>
      </c>
      <c r="Q594" s="4">
        <f t="shared" si="72"/>
        <v>4.7136869340232854</v>
      </c>
      <c r="R594" s="4">
        <f t="shared" si="73"/>
        <v>202.42666666666665</v>
      </c>
      <c r="S594" s="4">
        <f t="shared" si="74"/>
        <v>3.1383979328165372</v>
      </c>
      <c r="T594" s="4">
        <f t="shared" si="75"/>
        <v>3.5615402288013396</v>
      </c>
      <c r="U594" s="4">
        <f t="shared" si="76"/>
        <v>3.4914835593795059</v>
      </c>
      <c r="V594" s="3">
        <f t="shared" si="77"/>
        <v>1.255272505103306</v>
      </c>
      <c r="W594" s="3">
        <f t="shared" si="77"/>
        <v>3.064832219738574</v>
      </c>
      <c r="X594" s="3">
        <f t="shared" si="78"/>
        <v>0.67336073488301484</v>
      </c>
      <c r="Y594" s="3">
        <f t="shared" si="78"/>
        <v>2.3062677236980336</v>
      </c>
      <c r="Z594" s="3">
        <f t="shared" si="78"/>
        <v>0.49670800906276596</v>
      </c>
      <c r="AA594" s="2">
        <f t="shared" si="79"/>
        <v>39295</v>
      </c>
    </row>
    <row r="595" spans="1:27" x14ac:dyDescent="0.2">
      <c r="A595">
        <v>948</v>
      </c>
      <c r="B595" t="s">
        <v>15</v>
      </c>
      <c r="C595">
        <v>2007</v>
      </c>
      <c r="D595">
        <v>1</v>
      </c>
      <c r="E595">
        <v>44</v>
      </c>
      <c r="F595" s="4">
        <v>162.66999999999999</v>
      </c>
      <c r="G595" s="4">
        <v>191.16</v>
      </c>
      <c r="H595" s="4">
        <v>83.02</v>
      </c>
      <c r="I595">
        <v>4</v>
      </c>
      <c r="J595">
        <v>351</v>
      </c>
      <c r="K595">
        <v>17817</v>
      </c>
      <c r="L595" t="s">
        <v>18</v>
      </c>
      <c r="M595">
        <v>68577</v>
      </c>
      <c r="N595">
        <v>212.6</v>
      </c>
      <c r="O595" s="4">
        <v>22318.15</v>
      </c>
      <c r="P595" t="s">
        <v>168</v>
      </c>
      <c r="Q595" s="4">
        <f t="shared" si="72"/>
        <v>4.3445454545454547</v>
      </c>
      <c r="R595" s="4">
        <f t="shared" si="73"/>
        <v>47.79</v>
      </c>
      <c r="S595" s="4">
        <f t="shared" si="74"/>
        <v>0.54461538461538461</v>
      </c>
      <c r="T595" s="4">
        <f t="shared" si="75"/>
        <v>2.2813970218487563</v>
      </c>
      <c r="U595" s="4">
        <f t="shared" si="76"/>
        <v>2.2113074666689543</v>
      </c>
      <c r="V595" s="3">
        <f t="shared" si="77"/>
        <v>0.6020599913279624</v>
      </c>
      <c r="W595" s="3">
        <f t="shared" si="77"/>
        <v>2.5453071164658239</v>
      </c>
      <c r="X595" s="3">
        <f t="shared" si="78"/>
        <v>0.63794434536256894</v>
      </c>
      <c r="Y595" s="3">
        <f t="shared" si="78"/>
        <v>1.679337030520794</v>
      </c>
      <c r="Z595" s="3">
        <f t="shared" si="78"/>
        <v>-0.26391009461706777</v>
      </c>
      <c r="AA595" s="2">
        <f t="shared" si="79"/>
        <v>39083</v>
      </c>
    </row>
    <row r="596" spans="1:27" x14ac:dyDescent="0.2">
      <c r="A596">
        <v>948</v>
      </c>
      <c r="B596" t="s">
        <v>15</v>
      </c>
      <c r="C596">
        <v>2007</v>
      </c>
      <c r="D596">
        <v>3</v>
      </c>
      <c r="E596">
        <v>44</v>
      </c>
      <c r="F596" s="4">
        <v>196.06</v>
      </c>
      <c r="G596" s="4">
        <v>230.35</v>
      </c>
      <c r="H596" s="4">
        <v>124.71</v>
      </c>
      <c r="I596">
        <v>4</v>
      </c>
      <c r="J596">
        <v>351</v>
      </c>
      <c r="K596">
        <v>17817</v>
      </c>
      <c r="L596" t="s">
        <v>18</v>
      </c>
      <c r="M596">
        <v>68577</v>
      </c>
      <c r="N596">
        <v>212.6</v>
      </c>
      <c r="O596" s="4">
        <v>22318.15</v>
      </c>
      <c r="P596" t="s">
        <v>168</v>
      </c>
      <c r="Q596" s="4">
        <f t="shared" si="72"/>
        <v>5.2352272727272728</v>
      </c>
      <c r="R596" s="4">
        <f t="shared" si="73"/>
        <v>57.587499999999999</v>
      </c>
      <c r="S596" s="4">
        <f t="shared" si="74"/>
        <v>0.65626780626780623</v>
      </c>
      <c r="T596" s="4">
        <f t="shared" si="75"/>
        <v>2.3623882165886982</v>
      </c>
      <c r="U596" s="4">
        <f t="shared" si="76"/>
        <v>2.2923889983019317</v>
      </c>
      <c r="V596" s="3">
        <f t="shared" si="77"/>
        <v>0.6020599913279624</v>
      </c>
      <c r="W596" s="3">
        <f t="shared" si="77"/>
        <v>2.5453071164658239</v>
      </c>
      <c r="X596" s="3">
        <f t="shared" si="78"/>
        <v>0.71893554010251104</v>
      </c>
      <c r="Y596" s="3">
        <f t="shared" si="78"/>
        <v>1.760328225260736</v>
      </c>
      <c r="Z596" s="3">
        <f t="shared" si="78"/>
        <v>-0.18291889987712565</v>
      </c>
      <c r="AA596" s="2">
        <f t="shared" si="79"/>
        <v>39142</v>
      </c>
    </row>
    <row r="597" spans="1:27" x14ac:dyDescent="0.2">
      <c r="A597">
        <v>948</v>
      </c>
      <c r="B597" t="s">
        <v>15</v>
      </c>
      <c r="C597">
        <v>2007</v>
      </c>
      <c r="D597">
        <v>4</v>
      </c>
      <c r="E597">
        <v>73</v>
      </c>
      <c r="F597" s="4">
        <v>302.19</v>
      </c>
      <c r="G597" s="4">
        <v>355.1</v>
      </c>
      <c r="H597" s="4">
        <v>139.68</v>
      </c>
      <c r="I597">
        <v>4</v>
      </c>
      <c r="J597">
        <v>351</v>
      </c>
      <c r="K597">
        <v>17817</v>
      </c>
      <c r="L597" t="s">
        <v>18</v>
      </c>
      <c r="M597">
        <v>68577</v>
      </c>
      <c r="N597">
        <v>212.6</v>
      </c>
      <c r="O597" s="4">
        <v>22318.15</v>
      </c>
      <c r="P597" t="s">
        <v>168</v>
      </c>
      <c r="Q597" s="4">
        <f t="shared" si="72"/>
        <v>4.8643835616438356</v>
      </c>
      <c r="R597" s="4">
        <f t="shared" si="73"/>
        <v>88.775000000000006</v>
      </c>
      <c r="S597" s="4">
        <f t="shared" si="74"/>
        <v>1.0116809116809118</v>
      </c>
      <c r="T597" s="4">
        <f t="shared" si="75"/>
        <v>2.5503506723016156</v>
      </c>
      <c r="U597" s="4">
        <f t="shared" si="76"/>
        <v>2.4802800886705243</v>
      </c>
      <c r="V597" s="3">
        <f t="shared" si="77"/>
        <v>0.6020599913279624</v>
      </c>
      <c r="W597" s="3">
        <f t="shared" si="77"/>
        <v>2.5453071164658239</v>
      </c>
      <c r="X597" s="3">
        <f t="shared" si="78"/>
        <v>0.6870278121811596</v>
      </c>
      <c r="Y597" s="3">
        <f t="shared" si="78"/>
        <v>1.9482906809736531</v>
      </c>
      <c r="Z597" s="3">
        <f t="shared" si="78"/>
        <v>5.0435558357914446E-3</v>
      </c>
      <c r="AA597" s="2">
        <f t="shared" si="79"/>
        <v>39173</v>
      </c>
    </row>
    <row r="598" spans="1:27" x14ac:dyDescent="0.2">
      <c r="A598">
        <v>948</v>
      </c>
      <c r="B598" t="s">
        <v>15</v>
      </c>
      <c r="C598">
        <v>2007</v>
      </c>
      <c r="D598">
        <v>5</v>
      </c>
      <c r="E598">
        <v>94</v>
      </c>
      <c r="F598" s="4">
        <v>367.21</v>
      </c>
      <c r="G598" s="4">
        <v>431.49</v>
      </c>
      <c r="H598" s="4">
        <v>141</v>
      </c>
      <c r="I598">
        <v>4</v>
      </c>
      <c r="J598">
        <v>351</v>
      </c>
      <c r="K598">
        <v>17817</v>
      </c>
      <c r="L598" t="s">
        <v>18</v>
      </c>
      <c r="M598">
        <v>68577</v>
      </c>
      <c r="N598">
        <v>212.6</v>
      </c>
      <c r="O598" s="4">
        <v>22318.15</v>
      </c>
      <c r="P598" t="s">
        <v>168</v>
      </c>
      <c r="Q598" s="4">
        <f t="shared" si="72"/>
        <v>4.5903191489361701</v>
      </c>
      <c r="R598" s="4">
        <f t="shared" si="73"/>
        <v>107.8725</v>
      </c>
      <c r="S598" s="4">
        <f t="shared" si="74"/>
        <v>1.2293162393162393</v>
      </c>
      <c r="T598" s="4">
        <f t="shared" si="75"/>
        <v>2.6349707351725642</v>
      </c>
      <c r="U598" s="4">
        <f t="shared" si="76"/>
        <v>2.5649144995599351</v>
      </c>
      <c r="V598" s="3">
        <f t="shared" si="77"/>
        <v>0.6020599913279624</v>
      </c>
      <c r="W598" s="3">
        <f t="shared" si="77"/>
        <v>2.5453071164658239</v>
      </c>
      <c r="X598" s="3">
        <f t="shared" si="78"/>
        <v>0.66184288157286553</v>
      </c>
      <c r="Y598" s="3">
        <f t="shared" si="78"/>
        <v>2.0329107438446017</v>
      </c>
      <c r="Z598" s="3">
        <f t="shared" si="78"/>
        <v>8.9663618706740084E-2</v>
      </c>
      <c r="AA598" s="2">
        <f t="shared" si="79"/>
        <v>39203</v>
      </c>
    </row>
    <row r="599" spans="1:27" x14ac:dyDescent="0.2">
      <c r="A599">
        <v>948</v>
      </c>
      <c r="B599" t="s">
        <v>15</v>
      </c>
      <c r="C599">
        <v>2007</v>
      </c>
      <c r="D599">
        <v>6</v>
      </c>
      <c r="E599">
        <v>126</v>
      </c>
      <c r="F599" s="4">
        <v>552.59</v>
      </c>
      <c r="G599" s="4">
        <v>649.34</v>
      </c>
      <c r="H599" s="4">
        <v>216.64</v>
      </c>
      <c r="I599">
        <v>4</v>
      </c>
      <c r="J599">
        <v>351</v>
      </c>
      <c r="K599">
        <v>17817</v>
      </c>
      <c r="L599" t="s">
        <v>18</v>
      </c>
      <c r="M599">
        <v>68577</v>
      </c>
      <c r="N599">
        <v>212.6</v>
      </c>
      <c r="O599" s="4">
        <v>22318.15</v>
      </c>
      <c r="P599" t="s">
        <v>168</v>
      </c>
      <c r="Q599" s="4">
        <f t="shared" si="72"/>
        <v>5.153492063492064</v>
      </c>
      <c r="R599" s="4">
        <f t="shared" si="73"/>
        <v>162.33500000000001</v>
      </c>
      <c r="S599" s="4">
        <f t="shared" si="74"/>
        <v>1.8499715099715102</v>
      </c>
      <c r="T599" s="4">
        <f t="shared" si="75"/>
        <v>2.812472156675629</v>
      </c>
      <c r="U599" s="4">
        <f t="shared" si="76"/>
        <v>2.742403021398236</v>
      </c>
      <c r="V599" s="3">
        <f t="shared" si="77"/>
        <v>0.6020599913279624</v>
      </c>
      <c r="W599" s="3">
        <f t="shared" si="77"/>
        <v>2.5453071164658239</v>
      </c>
      <c r="X599" s="3">
        <f t="shared" si="78"/>
        <v>0.71210161155806628</v>
      </c>
      <c r="Y599" s="3">
        <f t="shared" si="78"/>
        <v>2.2104121653476669</v>
      </c>
      <c r="Z599" s="3">
        <f t="shared" si="78"/>
        <v>0.26716504020980514</v>
      </c>
      <c r="AA599" s="2">
        <f t="shared" si="79"/>
        <v>39234</v>
      </c>
    </row>
    <row r="600" spans="1:27" x14ac:dyDescent="0.2">
      <c r="A600">
        <v>948</v>
      </c>
      <c r="B600" t="s">
        <v>15</v>
      </c>
      <c r="C600">
        <v>2007</v>
      </c>
      <c r="D600">
        <v>7</v>
      </c>
      <c r="E600">
        <v>81</v>
      </c>
      <c r="F600" s="4">
        <v>402.29</v>
      </c>
      <c r="G600" s="4">
        <v>472.68</v>
      </c>
      <c r="H600" s="4">
        <v>201.37</v>
      </c>
      <c r="I600">
        <v>4</v>
      </c>
      <c r="J600">
        <v>351</v>
      </c>
      <c r="K600">
        <v>17817</v>
      </c>
      <c r="L600" t="s">
        <v>18</v>
      </c>
      <c r="M600">
        <v>68577</v>
      </c>
      <c r="N600">
        <v>212.6</v>
      </c>
      <c r="O600" s="4">
        <v>22318.15</v>
      </c>
      <c r="P600" t="s">
        <v>168</v>
      </c>
      <c r="Q600" s="4">
        <f t="shared" si="72"/>
        <v>5.8355555555555556</v>
      </c>
      <c r="R600" s="4">
        <f t="shared" si="73"/>
        <v>118.17</v>
      </c>
      <c r="S600" s="4">
        <f t="shared" si="74"/>
        <v>1.3466666666666667</v>
      </c>
      <c r="T600" s="4">
        <f t="shared" si="75"/>
        <v>2.6745672268567664</v>
      </c>
      <c r="U600" s="4">
        <f t="shared" si="76"/>
        <v>2.6045392371479545</v>
      </c>
      <c r="V600" s="3">
        <f t="shared" si="77"/>
        <v>0.6020599913279624</v>
      </c>
      <c r="W600" s="3">
        <f t="shared" si="77"/>
        <v>2.5453071164658239</v>
      </c>
      <c r="X600" s="3">
        <f t="shared" si="78"/>
        <v>0.76608220797811688</v>
      </c>
      <c r="Y600" s="3">
        <f t="shared" si="78"/>
        <v>2.0725072355288043</v>
      </c>
      <c r="Z600" s="3">
        <f t="shared" si="78"/>
        <v>0.12926011039094254</v>
      </c>
      <c r="AA600" s="2">
        <f t="shared" si="79"/>
        <v>39264</v>
      </c>
    </row>
    <row r="601" spans="1:27" x14ac:dyDescent="0.2">
      <c r="A601">
        <v>948</v>
      </c>
      <c r="B601" t="s">
        <v>15</v>
      </c>
      <c r="C601">
        <v>2007</v>
      </c>
      <c r="D601">
        <v>8</v>
      </c>
      <c r="E601">
        <v>111</v>
      </c>
      <c r="F601" s="4">
        <v>448.76</v>
      </c>
      <c r="G601" s="4">
        <v>527.36</v>
      </c>
      <c r="H601" s="4">
        <v>180.94</v>
      </c>
      <c r="I601">
        <v>4</v>
      </c>
      <c r="J601">
        <v>351</v>
      </c>
      <c r="K601">
        <v>17817</v>
      </c>
      <c r="L601" t="s">
        <v>18</v>
      </c>
      <c r="M601">
        <v>68577</v>
      </c>
      <c r="N601">
        <v>212.6</v>
      </c>
      <c r="O601" s="4">
        <v>22318.15</v>
      </c>
      <c r="P601" t="s">
        <v>168</v>
      </c>
      <c r="Q601" s="4">
        <f t="shared" si="72"/>
        <v>4.7509909909909913</v>
      </c>
      <c r="R601" s="4">
        <f t="shared" si="73"/>
        <v>131.84</v>
      </c>
      <c r="S601" s="4">
        <f t="shared" si="74"/>
        <v>1.5024501424501424</v>
      </c>
      <c r="T601" s="4">
        <f t="shared" si="75"/>
        <v>2.7221071856810028</v>
      </c>
      <c r="U601" s="4">
        <f t="shared" si="76"/>
        <v>2.6520141393500087</v>
      </c>
      <c r="V601" s="3">
        <f t="shared" si="77"/>
        <v>0.6020599913279624</v>
      </c>
      <c r="W601" s="3">
        <f t="shared" si="77"/>
        <v>2.5453071164658239</v>
      </c>
      <c r="X601" s="3">
        <f t="shared" si="78"/>
        <v>0.6767842068943456</v>
      </c>
      <c r="Y601" s="3">
        <f t="shared" si="78"/>
        <v>2.1200471943530408</v>
      </c>
      <c r="Z601" s="3">
        <f t="shared" si="78"/>
        <v>0.17680006921517888</v>
      </c>
      <c r="AA601" s="2">
        <f t="shared" si="79"/>
        <v>39295</v>
      </c>
    </row>
    <row r="602" spans="1:27" x14ac:dyDescent="0.2">
      <c r="A602">
        <v>948</v>
      </c>
      <c r="B602" t="s">
        <v>15</v>
      </c>
      <c r="C602">
        <v>2007</v>
      </c>
      <c r="D602">
        <v>9</v>
      </c>
      <c r="E602">
        <v>161</v>
      </c>
      <c r="F602" s="4">
        <v>675.56</v>
      </c>
      <c r="G602" s="4">
        <v>793.84</v>
      </c>
      <c r="H602" s="4">
        <v>322.45999999999998</v>
      </c>
      <c r="I602">
        <v>4</v>
      </c>
      <c r="J602">
        <v>351</v>
      </c>
      <c r="K602">
        <v>17817</v>
      </c>
      <c r="L602" t="s">
        <v>18</v>
      </c>
      <c r="M602">
        <v>68577</v>
      </c>
      <c r="N602">
        <v>212.6</v>
      </c>
      <c r="O602" s="4">
        <v>22318.15</v>
      </c>
      <c r="P602" t="s">
        <v>168</v>
      </c>
      <c r="Q602" s="4">
        <f t="shared" si="72"/>
        <v>4.9306832298136651</v>
      </c>
      <c r="R602" s="4">
        <f t="shared" si="73"/>
        <v>198.46</v>
      </c>
      <c r="S602" s="4">
        <f t="shared" si="74"/>
        <v>2.2616524216524216</v>
      </c>
      <c r="T602" s="4">
        <f t="shared" si="75"/>
        <v>2.8997329783474162</v>
      </c>
      <c r="U602" s="4">
        <f t="shared" si="76"/>
        <v>2.8296639270245501</v>
      </c>
      <c r="V602" s="3">
        <f t="shared" si="77"/>
        <v>0.6020599913279624</v>
      </c>
      <c r="W602" s="3">
        <f t="shared" si="77"/>
        <v>2.5453071164658239</v>
      </c>
      <c r="X602" s="3">
        <f t="shared" si="78"/>
        <v>0.6929071023155664</v>
      </c>
      <c r="Y602" s="3">
        <f t="shared" si="78"/>
        <v>2.2976729870194537</v>
      </c>
      <c r="Z602" s="3">
        <f t="shared" si="78"/>
        <v>0.35442586188159197</v>
      </c>
      <c r="AA602" s="2">
        <f t="shared" si="79"/>
        <v>39326</v>
      </c>
    </row>
    <row r="603" spans="1:27" x14ac:dyDescent="0.2">
      <c r="A603">
        <v>948</v>
      </c>
      <c r="B603" t="s">
        <v>15</v>
      </c>
      <c r="C603">
        <v>2007</v>
      </c>
      <c r="D603">
        <v>10</v>
      </c>
      <c r="E603">
        <v>406</v>
      </c>
      <c r="F603" s="4">
        <v>1664.9</v>
      </c>
      <c r="G603" s="4">
        <v>1956.45</v>
      </c>
      <c r="H603" s="4">
        <v>645.66</v>
      </c>
      <c r="I603">
        <v>4</v>
      </c>
      <c r="J603">
        <v>351</v>
      </c>
      <c r="K603">
        <v>17817</v>
      </c>
      <c r="L603" t="s">
        <v>18</v>
      </c>
      <c r="M603">
        <v>68577</v>
      </c>
      <c r="N603">
        <v>212.6</v>
      </c>
      <c r="O603" s="4">
        <v>22318.15</v>
      </c>
      <c r="P603" t="s">
        <v>168</v>
      </c>
      <c r="Q603" s="4">
        <f t="shared" si="72"/>
        <v>4.8188423645320198</v>
      </c>
      <c r="R603" s="4">
        <f t="shared" si="73"/>
        <v>489.11250000000001</v>
      </c>
      <c r="S603" s="4">
        <f t="shared" si="74"/>
        <v>5.5739316239316237</v>
      </c>
      <c r="T603" s="4">
        <f t="shared" si="75"/>
        <v>3.2914687533347982</v>
      </c>
      <c r="U603" s="4">
        <f t="shared" si="76"/>
        <v>3.2213881533063446</v>
      </c>
      <c r="V603" s="3">
        <f t="shared" si="77"/>
        <v>0.6020599913279624</v>
      </c>
      <c r="W603" s="3">
        <f t="shared" si="77"/>
        <v>2.5453071164658239</v>
      </c>
      <c r="X603" s="3">
        <f t="shared" si="78"/>
        <v>0.68294271975760401</v>
      </c>
      <c r="Y603" s="3">
        <f t="shared" si="78"/>
        <v>2.6894087620068357</v>
      </c>
      <c r="Z603" s="3">
        <f t="shared" si="78"/>
        <v>0.74616163686897408</v>
      </c>
      <c r="AA603" s="2">
        <f t="shared" si="79"/>
        <v>39356</v>
      </c>
    </row>
    <row r="604" spans="1:27" x14ac:dyDescent="0.2">
      <c r="A604">
        <v>948</v>
      </c>
      <c r="B604" t="s">
        <v>15</v>
      </c>
      <c r="C604">
        <v>2007</v>
      </c>
      <c r="D604">
        <v>11</v>
      </c>
      <c r="E604">
        <v>243</v>
      </c>
      <c r="F604" s="4">
        <v>1000.18</v>
      </c>
      <c r="G604" s="4">
        <v>1175.3599999999999</v>
      </c>
      <c r="H604" s="4">
        <v>378.68</v>
      </c>
      <c r="I604">
        <v>4</v>
      </c>
      <c r="J604">
        <v>351</v>
      </c>
      <c r="K604">
        <v>17817</v>
      </c>
      <c r="L604" t="s">
        <v>18</v>
      </c>
      <c r="M604">
        <v>68577</v>
      </c>
      <c r="N604">
        <v>212.6</v>
      </c>
      <c r="O604" s="4">
        <v>22318.15</v>
      </c>
      <c r="P604" t="s">
        <v>168</v>
      </c>
      <c r="Q604" s="4">
        <f t="shared" si="72"/>
        <v>4.8368724279835389</v>
      </c>
      <c r="R604" s="4">
        <f t="shared" si="73"/>
        <v>293.83999999999997</v>
      </c>
      <c r="S604" s="4">
        <f t="shared" si="74"/>
        <v>3.3486039886039882</v>
      </c>
      <c r="T604" s="4">
        <f t="shared" si="75"/>
        <v>3.0701709066651999</v>
      </c>
      <c r="U604" s="4">
        <f t="shared" si="76"/>
        <v>3.0000781659720159</v>
      </c>
      <c r="V604" s="3">
        <f t="shared" si="77"/>
        <v>0.6020599913279624</v>
      </c>
      <c r="W604" s="3">
        <f t="shared" si="77"/>
        <v>2.5453071164658239</v>
      </c>
      <c r="X604" s="3">
        <f t="shared" si="78"/>
        <v>0.68456463306688753</v>
      </c>
      <c r="Y604" s="3">
        <f t="shared" si="78"/>
        <v>2.4681109153372374</v>
      </c>
      <c r="Z604" s="3">
        <f t="shared" si="78"/>
        <v>0.52486379019937557</v>
      </c>
      <c r="AA604" s="2">
        <f t="shared" si="79"/>
        <v>39387</v>
      </c>
    </row>
    <row r="605" spans="1:27" x14ac:dyDescent="0.2">
      <c r="A605">
        <v>948</v>
      </c>
      <c r="B605" t="s">
        <v>15</v>
      </c>
      <c r="C605">
        <v>2007</v>
      </c>
      <c r="D605">
        <v>12</v>
      </c>
      <c r="E605">
        <v>137</v>
      </c>
      <c r="F605" s="4">
        <v>529.03</v>
      </c>
      <c r="G605" s="4">
        <v>621.63</v>
      </c>
      <c r="H605" s="4">
        <v>186.08</v>
      </c>
      <c r="I605">
        <v>4</v>
      </c>
      <c r="J605">
        <v>351</v>
      </c>
      <c r="K605">
        <v>17817</v>
      </c>
      <c r="L605" t="s">
        <v>18</v>
      </c>
      <c r="M605">
        <v>68577</v>
      </c>
      <c r="N605">
        <v>212.6</v>
      </c>
      <c r="O605" s="4">
        <v>22318.15</v>
      </c>
      <c r="P605" t="s">
        <v>168</v>
      </c>
      <c r="Q605" s="4">
        <f t="shared" si="72"/>
        <v>4.5374452554744522</v>
      </c>
      <c r="R605" s="4">
        <f t="shared" si="73"/>
        <v>155.4075</v>
      </c>
      <c r="S605" s="4">
        <f t="shared" si="74"/>
        <v>1.7710256410256411</v>
      </c>
      <c r="T605" s="4">
        <f t="shared" si="75"/>
        <v>2.7935319654454718</v>
      </c>
      <c r="U605" s="4">
        <f t="shared" si="76"/>
        <v>2.72348030051351</v>
      </c>
      <c r="V605" s="3">
        <f t="shared" si="77"/>
        <v>0.6020599913279624</v>
      </c>
      <c r="W605" s="3">
        <f t="shared" si="77"/>
        <v>2.5453071164658239</v>
      </c>
      <c r="X605" s="3">
        <f t="shared" si="78"/>
        <v>0.65681139828906498</v>
      </c>
      <c r="Y605" s="3">
        <f t="shared" si="78"/>
        <v>2.1914719741175093</v>
      </c>
      <c r="Z605" s="3">
        <f t="shared" si="78"/>
        <v>0.24822484897964775</v>
      </c>
      <c r="AA605" s="2">
        <f t="shared" si="79"/>
        <v>39417</v>
      </c>
    </row>
    <row r="606" spans="1:27" x14ac:dyDescent="0.2">
      <c r="A606">
        <v>949</v>
      </c>
      <c r="B606" t="s">
        <v>15</v>
      </c>
      <c r="C606">
        <v>2007</v>
      </c>
      <c r="D606">
        <v>1</v>
      </c>
      <c r="E606">
        <v>255</v>
      </c>
      <c r="F606" s="4">
        <v>1141.2</v>
      </c>
      <c r="G606" s="4">
        <v>1340.92</v>
      </c>
      <c r="H606" s="4">
        <v>528.02</v>
      </c>
      <c r="I606">
        <v>12</v>
      </c>
      <c r="J606">
        <v>680</v>
      </c>
      <c r="K606">
        <v>40199</v>
      </c>
      <c r="L606" t="s">
        <v>18</v>
      </c>
      <c r="M606">
        <v>48944</v>
      </c>
      <c r="N606">
        <v>397.2</v>
      </c>
      <c r="O606" s="4">
        <v>75838.240000000005</v>
      </c>
      <c r="P606" t="s">
        <v>167</v>
      </c>
      <c r="Q606" s="4">
        <f t="shared" si="72"/>
        <v>5.2585098039215685</v>
      </c>
      <c r="R606" s="4">
        <f t="shared" si="73"/>
        <v>111.74333333333334</v>
      </c>
      <c r="S606" s="4">
        <f t="shared" si="74"/>
        <v>1.9719411764705883</v>
      </c>
      <c r="T606" s="4">
        <f t="shared" si="75"/>
        <v>3.1274028683848267</v>
      </c>
      <c r="U606" s="4">
        <f t="shared" si="76"/>
        <v>3.0573617629850389</v>
      </c>
      <c r="V606" s="3">
        <f t="shared" si="77"/>
        <v>1.0791812460476249</v>
      </c>
      <c r="W606" s="3">
        <f t="shared" si="77"/>
        <v>2.8325089127062362</v>
      </c>
      <c r="X606" s="3">
        <f t="shared" si="78"/>
        <v>0.72086268795087172</v>
      </c>
      <c r="Y606" s="3">
        <f t="shared" si="78"/>
        <v>2.0482216223372021</v>
      </c>
      <c r="Z606" s="3">
        <f t="shared" si="78"/>
        <v>0.29489395567859061</v>
      </c>
      <c r="AA606" s="2">
        <f t="shared" si="79"/>
        <v>39083</v>
      </c>
    </row>
    <row r="607" spans="1:27" x14ac:dyDescent="0.2">
      <c r="A607">
        <v>949</v>
      </c>
      <c r="B607" t="s">
        <v>15</v>
      </c>
      <c r="C607">
        <v>2007</v>
      </c>
      <c r="D607">
        <v>2</v>
      </c>
      <c r="E607">
        <v>187</v>
      </c>
      <c r="F607" s="4">
        <v>806.99</v>
      </c>
      <c r="G607" s="4">
        <v>948.23</v>
      </c>
      <c r="H607" s="4">
        <v>372.1</v>
      </c>
      <c r="I607">
        <v>12</v>
      </c>
      <c r="J607">
        <v>680</v>
      </c>
      <c r="K607">
        <v>40199</v>
      </c>
      <c r="L607" t="s">
        <v>18</v>
      </c>
      <c r="M607">
        <v>48944</v>
      </c>
      <c r="N607">
        <v>397.2</v>
      </c>
      <c r="O607" s="4">
        <v>75838.240000000005</v>
      </c>
      <c r="P607" t="s">
        <v>167</v>
      </c>
      <c r="Q607" s="4">
        <f t="shared" si="72"/>
        <v>5.0707486631016048</v>
      </c>
      <c r="R607" s="4">
        <f t="shared" si="73"/>
        <v>79.019166666666663</v>
      </c>
      <c r="S607" s="4">
        <f t="shared" si="74"/>
        <v>1.3944558823529412</v>
      </c>
      <c r="T607" s="4">
        <f t="shared" si="75"/>
        <v>2.9769136913629763</v>
      </c>
      <c r="U607" s="4">
        <f t="shared" si="76"/>
        <v>2.9068681530966338</v>
      </c>
      <c r="V607" s="3">
        <f t="shared" si="77"/>
        <v>1.0791812460476249</v>
      </c>
      <c r="W607" s="3">
        <f t="shared" si="77"/>
        <v>2.8325089127062362</v>
      </c>
      <c r="X607" s="3">
        <f t="shared" si="78"/>
        <v>0.70507208482647743</v>
      </c>
      <c r="Y607" s="3">
        <f t="shared" si="78"/>
        <v>1.8977324453153515</v>
      </c>
      <c r="Z607" s="3">
        <f t="shared" si="78"/>
        <v>0.14440477865673998</v>
      </c>
      <c r="AA607" s="2">
        <f t="shared" si="79"/>
        <v>39114</v>
      </c>
    </row>
    <row r="608" spans="1:27" x14ac:dyDescent="0.2">
      <c r="A608">
        <v>949</v>
      </c>
      <c r="B608" t="s">
        <v>15</v>
      </c>
      <c r="C608">
        <v>2007</v>
      </c>
      <c r="D608">
        <v>3</v>
      </c>
      <c r="E608">
        <v>200</v>
      </c>
      <c r="F608" s="4">
        <v>980.6</v>
      </c>
      <c r="G608" s="4">
        <v>1152.3</v>
      </c>
      <c r="H608" s="4">
        <v>438.02</v>
      </c>
      <c r="I608">
        <v>12</v>
      </c>
      <c r="J608">
        <v>680</v>
      </c>
      <c r="K608">
        <v>40199</v>
      </c>
      <c r="L608" t="s">
        <v>18</v>
      </c>
      <c r="M608">
        <v>48944</v>
      </c>
      <c r="N608">
        <v>397.2</v>
      </c>
      <c r="O608" s="4">
        <v>75838.240000000005</v>
      </c>
      <c r="P608" t="s">
        <v>167</v>
      </c>
      <c r="Q608" s="4">
        <f t="shared" si="72"/>
        <v>5.7614999999999998</v>
      </c>
      <c r="R608" s="4">
        <f t="shared" si="73"/>
        <v>96.024999999999991</v>
      </c>
      <c r="S608" s="4">
        <f t="shared" si="74"/>
        <v>1.6945588235294118</v>
      </c>
      <c r="T608" s="4">
        <f t="shared" si="75"/>
        <v>3.0615655618848385</v>
      </c>
      <c r="U608" s="4">
        <f t="shared" si="76"/>
        <v>2.9914918889101596</v>
      </c>
      <c r="V608" s="3">
        <f t="shared" si="77"/>
        <v>1.0791812460476249</v>
      </c>
      <c r="W608" s="3">
        <f t="shared" si="77"/>
        <v>2.8325089127062362</v>
      </c>
      <c r="X608" s="3">
        <f t="shared" si="78"/>
        <v>0.76053556622085738</v>
      </c>
      <c r="Y608" s="3">
        <f t="shared" si="78"/>
        <v>1.9823843158372136</v>
      </c>
      <c r="Z608" s="3">
        <f t="shared" si="78"/>
        <v>0.22905664917860227</v>
      </c>
      <c r="AA608" s="2">
        <f t="shared" si="79"/>
        <v>39142</v>
      </c>
    </row>
    <row r="609" spans="1:27" x14ac:dyDescent="0.2">
      <c r="A609">
        <v>949</v>
      </c>
      <c r="B609" t="s">
        <v>15</v>
      </c>
      <c r="C609">
        <v>2007</v>
      </c>
      <c r="D609">
        <v>4</v>
      </c>
      <c r="E609">
        <v>276</v>
      </c>
      <c r="F609" s="4">
        <v>1203.4000000000001</v>
      </c>
      <c r="G609" s="4">
        <v>1414</v>
      </c>
      <c r="H609" s="4">
        <v>523.21</v>
      </c>
      <c r="I609">
        <v>12</v>
      </c>
      <c r="J609">
        <v>680</v>
      </c>
      <c r="K609">
        <v>40199</v>
      </c>
      <c r="L609" t="s">
        <v>18</v>
      </c>
      <c r="M609">
        <v>48944</v>
      </c>
      <c r="N609">
        <v>397.2</v>
      </c>
      <c r="O609" s="4">
        <v>75838.240000000005</v>
      </c>
      <c r="P609" t="s">
        <v>167</v>
      </c>
      <c r="Q609" s="4">
        <f t="shared" si="72"/>
        <v>5.1231884057971016</v>
      </c>
      <c r="R609" s="4">
        <f t="shared" si="73"/>
        <v>117.83333333333333</v>
      </c>
      <c r="S609" s="4">
        <f t="shared" si="74"/>
        <v>2.0794117647058825</v>
      </c>
      <c r="T609" s="4">
        <f t="shared" si="75"/>
        <v>3.1504494094608808</v>
      </c>
      <c r="U609" s="4">
        <f t="shared" si="76"/>
        <v>3.0804100071556371</v>
      </c>
      <c r="V609" s="3">
        <f t="shared" si="77"/>
        <v>1.0791812460476249</v>
      </c>
      <c r="W609" s="3">
        <f t="shared" si="77"/>
        <v>2.8325089127062362</v>
      </c>
      <c r="X609" s="3">
        <f t="shared" si="78"/>
        <v>0.70954032739566286</v>
      </c>
      <c r="Y609" s="3">
        <f t="shared" si="78"/>
        <v>2.0712681634132557</v>
      </c>
      <c r="Z609" s="3">
        <f t="shared" si="78"/>
        <v>0.31794049675464431</v>
      </c>
      <c r="AA609" s="2">
        <f t="shared" si="79"/>
        <v>39173</v>
      </c>
    </row>
    <row r="610" spans="1:27" x14ac:dyDescent="0.2">
      <c r="A610">
        <v>949</v>
      </c>
      <c r="B610" t="s">
        <v>15</v>
      </c>
      <c r="C610">
        <v>2007</v>
      </c>
      <c r="D610">
        <v>5</v>
      </c>
      <c r="E610">
        <v>418</v>
      </c>
      <c r="F610" s="4">
        <v>1929.16</v>
      </c>
      <c r="G610" s="4">
        <v>2266.8200000000002</v>
      </c>
      <c r="H610" s="4">
        <v>751.66</v>
      </c>
      <c r="I610">
        <v>12</v>
      </c>
      <c r="J610">
        <v>680</v>
      </c>
      <c r="K610">
        <v>40199</v>
      </c>
      <c r="L610" t="s">
        <v>18</v>
      </c>
      <c r="M610">
        <v>48944</v>
      </c>
      <c r="N610">
        <v>397.2</v>
      </c>
      <c r="O610" s="4">
        <v>75838.240000000005</v>
      </c>
      <c r="P610" t="s">
        <v>167</v>
      </c>
      <c r="Q610" s="4">
        <f t="shared" si="72"/>
        <v>5.4230143540669857</v>
      </c>
      <c r="R610" s="4">
        <f t="shared" si="73"/>
        <v>188.90166666666667</v>
      </c>
      <c r="S610" s="4">
        <f t="shared" si="74"/>
        <v>3.3335588235294118</v>
      </c>
      <c r="T610" s="4">
        <f t="shared" si="75"/>
        <v>3.3554170357372901</v>
      </c>
      <c r="U610" s="4">
        <f t="shared" si="76"/>
        <v>3.2853682485020888</v>
      </c>
      <c r="V610" s="3">
        <f t="shared" si="77"/>
        <v>1.0791812460476249</v>
      </c>
      <c r="W610" s="3">
        <f t="shared" si="77"/>
        <v>2.8325089127062362</v>
      </c>
      <c r="X610" s="3">
        <f t="shared" si="78"/>
        <v>0.73424075396225474</v>
      </c>
      <c r="Y610" s="3">
        <f t="shared" si="78"/>
        <v>2.276235789689665</v>
      </c>
      <c r="Z610" s="3">
        <f t="shared" si="78"/>
        <v>0.52290812303105361</v>
      </c>
      <c r="AA610" s="2">
        <f t="shared" si="79"/>
        <v>39203</v>
      </c>
    </row>
    <row r="611" spans="1:27" x14ac:dyDescent="0.2">
      <c r="A611">
        <v>949</v>
      </c>
      <c r="B611" t="s">
        <v>15</v>
      </c>
      <c r="C611">
        <v>2007</v>
      </c>
      <c r="D611">
        <v>6</v>
      </c>
      <c r="E611">
        <v>580</v>
      </c>
      <c r="F611" s="4">
        <v>2420.84</v>
      </c>
      <c r="G611" s="4">
        <v>2844.55</v>
      </c>
      <c r="H611" s="4">
        <v>948.38</v>
      </c>
      <c r="I611">
        <v>12</v>
      </c>
      <c r="J611">
        <v>680</v>
      </c>
      <c r="K611">
        <v>40199</v>
      </c>
      <c r="L611" t="s">
        <v>18</v>
      </c>
      <c r="M611">
        <v>48944</v>
      </c>
      <c r="N611">
        <v>397.2</v>
      </c>
      <c r="O611" s="4">
        <v>75838.240000000005</v>
      </c>
      <c r="P611" t="s">
        <v>167</v>
      </c>
      <c r="Q611" s="4">
        <f t="shared" si="72"/>
        <v>4.9043965517241386</v>
      </c>
      <c r="R611" s="4">
        <f t="shared" si="73"/>
        <v>237.04583333333335</v>
      </c>
      <c r="S611" s="4">
        <f t="shared" si="74"/>
        <v>4.1831617647058827</v>
      </c>
      <c r="T611" s="4">
        <f t="shared" si="75"/>
        <v>3.4540135719702869</v>
      </c>
      <c r="U611" s="4">
        <f t="shared" si="76"/>
        <v>3.3839660866687664</v>
      </c>
      <c r="V611" s="3">
        <f t="shared" si="77"/>
        <v>1.0791812460476249</v>
      </c>
      <c r="W611" s="3">
        <f t="shared" si="77"/>
        <v>2.8325089127062362</v>
      </c>
      <c r="X611" s="3">
        <f t="shared" si="78"/>
        <v>0.69058557840734958</v>
      </c>
      <c r="Y611" s="3">
        <f t="shared" si="78"/>
        <v>2.3748323259226618</v>
      </c>
      <c r="Z611" s="3">
        <f t="shared" si="78"/>
        <v>0.62150465926405052</v>
      </c>
      <c r="AA611" s="2">
        <f t="shared" si="79"/>
        <v>39234</v>
      </c>
    </row>
    <row r="612" spans="1:27" x14ac:dyDescent="0.2">
      <c r="A612">
        <v>949</v>
      </c>
      <c r="B612" t="s">
        <v>15</v>
      </c>
      <c r="C612">
        <v>2007</v>
      </c>
      <c r="D612">
        <v>7</v>
      </c>
      <c r="E612">
        <v>343</v>
      </c>
      <c r="F612" s="4">
        <v>1456.99</v>
      </c>
      <c r="G612" s="4">
        <v>1712.06</v>
      </c>
      <c r="H612" s="4">
        <v>755.06</v>
      </c>
      <c r="I612">
        <v>12</v>
      </c>
      <c r="J612">
        <v>680</v>
      </c>
      <c r="K612">
        <v>40199</v>
      </c>
      <c r="L612" t="s">
        <v>18</v>
      </c>
      <c r="M612">
        <v>48944</v>
      </c>
      <c r="N612">
        <v>397.2</v>
      </c>
      <c r="O612" s="4">
        <v>75838.240000000005</v>
      </c>
      <c r="P612" t="s">
        <v>167</v>
      </c>
      <c r="Q612" s="4">
        <f t="shared" si="72"/>
        <v>4.9914285714285711</v>
      </c>
      <c r="R612" s="4">
        <f t="shared" si="73"/>
        <v>142.67166666666665</v>
      </c>
      <c r="S612" s="4">
        <f t="shared" si="74"/>
        <v>2.5177352941176472</v>
      </c>
      <c r="T612" s="4">
        <f t="shared" si="75"/>
        <v>3.2335189806754259</v>
      </c>
      <c r="U612" s="4">
        <f t="shared" si="76"/>
        <v>3.1634565710152045</v>
      </c>
      <c r="V612" s="3">
        <f t="shared" si="77"/>
        <v>1.0791812460476249</v>
      </c>
      <c r="W612" s="3">
        <f t="shared" si="77"/>
        <v>2.8325089127062362</v>
      </c>
      <c r="X612" s="3">
        <f t="shared" si="78"/>
        <v>0.69822486063265532</v>
      </c>
      <c r="Y612" s="3">
        <f t="shared" si="78"/>
        <v>2.1543377346278008</v>
      </c>
      <c r="Z612" s="3">
        <f t="shared" si="78"/>
        <v>0.40101006796918948</v>
      </c>
      <c r="AA612" s="2">
        <f t="shared" si="79"/>
        <v>39264</v>
      </c>
    </row>
    <row r="613" spans="1:27" x14ac:dyDescent="0.2">
      <c r="A613">
        <v>949</v>
      </c>
      <c r="B613" t="s">
        <v>15</v>
      </c>
      <c r="C613">
        <v>2007</v>
      </c>
      <c r="D613">
        <v>8</v>
      </c>
      <c r="E613">
        <v>335</v>
      </c>
      <c r="F613" s="4">
        <v>1381.81</v>
      </c>
      <c r="G613" s="4">
        <v>1623.79</v>
      </c>
      <c r="H613" s="4">
        <v>470.85</v>
      </c>
      <c r="I613">
        <v>12</v>
      </c>
      <c r="J613">
        <v>680</v>
      </c>
      <c r="K613">
        <v>40199</v>
      </c>
      <c r="L613" t="s">
        <v>18</v>
      </c>
      <c r="M613">
        <v>48944</v>
      </c>
      <c r="N613">
        <v>397.2</v>
      </c>
      <c r="O613" s="4">
        <v>75838.240000000005</v>
      </c>
      <c r="P613" t="s">
        <v>167</v>
      </c>
      <c r="Q613" s="4">
        <f t="shared" si="72"/>
        <v>4.8471343283582087</v>
      </c>
      <c r="R613" s="4">
        <f t="shared" si="73"/>
        <v>135.31583333333333</v>
      </c>
      <c r="S613" s="4">
        <f t="shared" si="74"/>
        <v>2.3879264705882353</v>
      </c>
      <c r="T613" s="4">
        <f t="shared" si="75"/>
        <v>3.2105298625046768</v>
      </c>
      <c r="U613" s="4">
        <f t="shared" si="76"/>
        <v>3.1404483312984497</v>
      </c>
      <c r="V613" s="3">
        <f t="shared" si="77"/>
        <v>1.0791812460476249</v>
      </c>
      <c r="W613" s="3">
        <f t="shared" si="77"/>
        <v>2.8325089127062362</v>
      </c>
      <c r="X613" s="3">
        <f t="shared" si="78"/>
        <v>0.68548505546783167</v>
      </c>
      <c r="Y613" s="3">
        <f t="shared" si="78"/>
        <v>2.1313486164570521</v>
      </c>
      <c r="Z613" s="3">
        <f t="shared" si="78"/>
        <v>0.37802094979844059</v>
      </c>
      <c r="AA613" s="2">
        <f t="shared" si="79"/>
        <v>39295</v>
      </c>
    </row>
    <row r="614" spans="1:27" x14ac:dyDescent="0.2">
      <c r="A614">
        <v>949</v>
      </c>
      <c r="B614" t="s">
        <v>15</v>
      </c>
      <c r="C614">
        <v>2007</v>
      </c>
      <c r="D614">
        <v>9</v>
      </c>
      <c r="E614">
        <v>597</v>
      </c>
      <c r="F614" s="4">
        <v>2400.6799999999998</v>
      </c>
      <c r="G614" s="4">
        <v>2820.93</v>
      </c>
      <c r="H614" s="4">
        <v>1007.11</v>
      </c>
      <c r="I614">
        <v>12</v>
      </c>
      <c r="J614">
        <v>680</v>
      </c>
      <c r="K614">
        <v>40199</v>
      </c>
      <c r="L614" t="s">
        <v>18</v>
      </c>
      <c r="M614">
        <v>48944</v>
      </c>
      <c r="N614">
        <v>397.2</v>
      </c>
      <c r="O614" s="4">
        <v>75838.240000000005</v>
      </c>
      <c r="P614" t="s">
        <v>167</v>
      </c>
      <c r="Q614" s="4">
        <f t="shared" si="72"/>
        <v>4.7251758793969847</v>
      </c>
      <c r="R614" s="4">
        <f t="shared" si="73"/>
        <v>235.07749999999999</v>
      </c>
      <c r="S614" s="4">
        <f t="shared" si="74"/>
        <v>4.1484264705882348</v>
      </c>
      <c r="T614" s="4">
        <f t="shared" si="75"/>
        <v>3.4503923094836475</v>
      </c>
      <c r="U614" s="4">
        <f t="shared" si="76"/>
        <v>3.3803342743860059</v>
      </c>
      <c r="V614" s="3">
        <f t="shared" si="77"/>
        <v>1.0791812460476249</v>
      </c>
      <c r="W614" s="3">
        <f t="shared" si="77"/>
        <v>2.8325089127062362</v>
      </c>
      <c r="X614" s="3">
        <f t="shared" si="78"/>
        <v>0.67441797835427852</v>
      </c>
      <c r="Y614" s="3">
        <f t="shared" si="78"/>
        <v>2.3712110634360228</v>
      </c>
      <c r="Z614" s="3">
        <f t="shared" si="78"/>
        <v>0.61788339677741122</v>
      </c>
      <c r="AA614" s="2">
        <f t="shared" si="79"/>
        <v>39326</v>
      </c>
    </row>
    <row r="615" spans="1:27" x14ac:dyDescent="0.2">
      <c r="A615">
        <v>949</v>
      </c>
      <c r="B615" t="s">
        <v>15</v>
      </c>
      <c r="C615">
        <v>2007</v>
      </c>
      <c r="D615">
        <v>12</v>
      </c>
      <c r="E615">
        <v>610</v>
      </c>
      <c r="F615" s="4">
        <v>2423.38</v>
      </c>
      <c r="G615" s="4">
        <v>2847.59</v>
      </c>
      <c r="H615" s="4">
        <v>899.08</v>
      </c>
      <c r="I615">
        <v>12</v>
      </c>
      <c r="J615">
        <v>680</v>
      </c>
      <c r="K615">
        <v>40199</v>
      </c>
      <c r="L615" t="s">
        <v>18</v>
      </c>
      <c r="M615">
        <v>48944</v>
      </c>
      <c r="N615">
        <v>397.2</v>
      </c>
      <c r="O615" s="4">
        <v>75838.240000000005</v>
      </c>
      <c r="P615" t="s">
        <v>167</v>
      </c>
      <c r="Q615" s="4">
        <f t="shared" si="72"/>
        <v>4.6681803278688525</v>
      </c>
      <c r="R615" s="4">
        <f t="shared" si="73"/>
        <v>237.29916666666668</v>
      </c>
      <c r="S615" s="4">
        <f t="shared" si="74"/>
        <v>4.1876323529411765</v>
      </c>
      <c r="T615" s="4">
        <f t="shared" si="75"/>
        <v>3.4544774591376832</v>
      </c>
      <c r="U615" s="4">
        <f t="shared" si="76"/>
        <v>3.3844215193638654</v>
      </c>
      <c r="V615" s="3">
        <f t="shared" si="77"/>
        <v>1.0791812460476249</v>
      </c>
      <c r="W615" s="3">
        <f t="shared" si="77"/>
        <v>2.8325089127062362</v>
      </c>
      <c r="X615" s="3">
        <f t="shared" si="78"/>
        <v>0.66914762412691609</v>
      </c>
      <c r="Y615" s="3">
        <f t="shared" si="78"/>
        <v>2.3752962130900581</v>
      </c>
      <c r="Z615" s="3">
        <f t="shared" si="78"/>
        <v>0.62196854643144672</v>
      </c>
      <c r="AA615" s="2">
        <f t="shared" si="79"/>
        <v>39417</v>
      </c>
    </row>
    <row r="616" spans="1:27" x14ac:dyDescent="0.2">
      <c r="A616">
        <v>950</v>
      </c>
      <c r="B616" t="s">
        <v>15</v>
      </c>
      <c r="C616">
        <v>2007</v>
      </c>
      <c r="D616">
        <v>2</v>
      </c>
      <c r="E616">
        <v>414</v>
      </c>
      <c r="F616" s="4">
        <v>1982.74</v>
      </c>
      <c r="G616" s="4">
        <v>2329.77</v>
      </c>
      <c r="H616" s="4">
        <v>1053.3399999999999</v>
      </c>
      <c r="I616">
        <v>17</v>
      </c>
      <c r="J616">
        <v>1617</v>
      </c>
      <c r="K616">
        <v>78840</v>
      </c>
      <c r="L616" t="s">
        <v>18</v>
      </c>
      <c r="M616">
        <v>262434</v>
      </c>
      <c r="N616">
        <v>720.2</v>
      </c>
      <c r="O616" s="4">
        <v>176226.94</v>
      </c>
      <c r="P616" t="s">
        <v>167</v>
      </c>
      <c r="Q616" s="4">
        <f t="shared" si="72"/>
        <v>5.6274637681159421</v>
      </c>
      <c r="R616" s="4">
        <f t="shared" si="73"/>
        <v>137.04529411764705</v>
      </c>
      <c r="S616" s="4">
        <f t="shared" si="74"/>
        <v>1.4407977736549165</v>
      </c>
      <c r="T616" s="4">
        <f t="shared" si="75"/>
        <v>3.3673130486392191</v>
      </c>
      <c r="U616" s="4">
        <f t="shared" si="76"/>
        <v>3.2972657681798667</v>
      </c>
      <c r="V616" s="3">
        <f t="shared" si="77"/>
        <v>1.2304489213782739</v>
      </c>
      <c r="W616" s="3">
        <f t="shared" si="77"/>
        <v>3.2087100199064009</v>
      </c>
      <c r="X616" s="3">
        <f t="shared" si="78"/>
        <v>0.75031270751832035</v>
      </c>
      <c r="Y616" s="3">
        <f t="shared" si="78"/>
        <v>2.1368641272609454</v>
      </c>
      <c r="Z616" s="3">
        <f t="shared" si="78"/>
        <v>0.15860302873281809</v>
      </c>
      <c r="AA616" s="2">
        <f t="shared" si="79"/>
        <v>39114</v>
      </c>
    </row>
    <row r="617" spans="1:27" x14ac:dyDescent="0.2">
      <c r="A617">
        <v>950</v>
      </c>
      <c r="B617" t="s">
        <v>15</v>
      </c>
      <c r="C617">
        <v>2007</v>
      </c>
      <c r="D617">
        <v>3</v>
      </c>
      <c r="E617">
        <v>470</v>
      </c>
      <c r="F617" s="4">
        <v>2146.6</v>
      </c>
      <c r="G617" s="4">
        <v>2522.35</v>
      </c>
      <c r="H617" s="4">
        <v>1116.01</v>
      </c>
      <c r="I617">
        <v>17</v>
      </c>
      <c r="J617">
        <v>1617</v>
      </c>
      <c r="K617">
        <v>78840</v>
      </c>
      <c r="L617" t="s">
        <v>18</v>
      </c>
      <c r="M617">
        <v>262434</v>
      </c>
      <c r="N617">
        <v>720.2</v>
      </c>
      <c r="O617" s="4">
        <v>176226.94</v>
      </c>
      <c r="P617" t="s">
        <v>167</v>
      </c>
      <c r="Q617" s="4">
        <f t="shared" si="72"/>
        <v>5.3667021276595746</v>
      </c>
      <c r="R617" s="4">
        <f t="shared" si="73"/>
        <v>148.37352941176471</v>
      </c>
      <c r="S617" s="4">
        <f t="shared" si="74"/>
        <v>1.5598948670377242</v>
      </c>
      <c r="T617" s="4">
        <f t="shared" si="75"/>
        <v>3.4018053488993325</v>
      </c>
      <c r="U617" s="4">
        <f t="shared" si="76"/>
        <v>3.3317511250244434</v>
      </c>
      <c r="V617" s="3">
        <f t="shared" si="77"/>
        <v>1.2304489213782739</v>
      </c>
      <c r="W617" s="3">
        <f t="shared" si="77"/>
        <v>3.2087100199064009</v>
      </c>
      <c r="X617" s="3">
        <f t="shared" si="78"/>
        <v>0.72970749096361509</v>
      </c>
      <c r="Y617" s="3">
        <f t="shared" si="78"/>
        <v>2.1713564275210584</v>
      </c>
      <c r="Z617" s="3">
        <f t="shared" si="78"/>
        <v>0.19309532899293136</v>
      </c>
      <c r="AA617" s="2">
        <f t="shared" si="79"/>
        <v>39142</v>
      </c>
    </row>
    <row r="618" spans="1:27" x14ac:dyDescent="0.2">
      <c r="A618">
        <v>950</v>
      </c>
      <c r="B618" t="s">
        <v>15</v>
      </c>
      <c r="C618">
        <v>2007</v>
      </c>
      <c r="D618">
        <v>4</v>
      </c>
      <c r="E618">
        <v>549</v>
      </c>
      <c r="F618" s="4">
        <v>2559.35</v>
      </c>
      <c r="G618" s="4">
        <v>3007.19</v>
      </c>
      <c r="H618" s="4">
        <v>1269.54</v>
      </c>
      <c r="I618">
        <v>17</v>
      </c>
      <c r="J618">
        <v>1617</v>
      </c>
      <c r="K618">
        <v>78840</v>
      </c>
      <c r="L618" t="s">
        <v>18</v>
      </c>
      <c r="M618">
        <v>262434</v>
      </c>
      <c r="N618">
        <v>720.2</v>
      </c>
      <c r="O618" s="4">
        <v>176226.94</v>
      </c>
      <c r="P618" t="s">
        <v>167</v>
      </c>
      <c r="Q618" s="4">
        <f t="shared" si="72"/>
        <v>5.4775774134790529</v>
      </c>
      <c r="R618" s="4">
        <f t="shared" si="73"/>
        <v>176.89352941176472</v>
      </c>
      <c r="S618" s="4">
        <f t="shared" si="74"/>
        <v>1.8597340754483611</v>
      </c>
      <c r="T618" s="4">
        <f t="shared" si="75"/>
        <v>3.4781608685211194</v>
      </c>
      <c r="U618" s="4">
        <f t="shared" si="76"/>
        <v>3.4081296812270518</v>
      </c>
      <c r="V618" s="3">
        <f t="shared" si="77"/>
        <v>1.2304489213782739</v>
      </c>
      <c r="W618" s="3">
        <f t="shared" si="77"/>
        <v>3.2087100199064009</v>
      </c>
      <c r="X618" s="3">
        <f t="shared" si="78"/>
        <v>0.73858852407102726</v>
      </c>
      <c r="Y618" s="3">
        <f t="shared" si="78"/>
        <v>2.2477119471428453</v>
      </c>
      <c r="Z618" s="3">
        <f t="shared" si="78"/>
        <v>0.26945084861471802</v>
      </c>
      <c r="AA618" s="2">
        <f t="shared" si="79"/>
        <v>39173</v>
      </c>
    </row>
    <row r="619" spans="1:27" x14ac:dyDescent="0.2">
      <c r="A619">
        <v>975</v>
      </c>
      <c r="B619" t="s">
        <v>15</v>
      </c>
      <c r="C619">
        <v>2007</v>
      </c>
      <c r="D619">
        <v>1</v>
      </c>
      <c r="E619">
        <v>344</v>
      </c>
      <c r="F619" s="4">
        <v>1465.6</v>
      </c>
      <c r="G619" s="4">
        <v>1722</v>
      </c>
      <c r="H619" s="4">
        <v>865.22</v>
      </c>
      <c r="I619">
        <v>17</v>
      </c>
      <c r="J619">
        <v>1617</v>
      </c>
      <c r="K619">
        <v>62906</v>
      </c>
      <c r="L619" t="s">
        <v>18</v>
      </c>
      <c r="M619">
        <v>99944</v>
      </c>
      <c r="N619">
        <v>747.7</v>
      </c>
      <c r="O619" s="4">
        <v>125517.09</v>
      </c>
      <c r="P619" t="s">
        <v>168</v>
      </c>
      <c r="Q619" s="4">
        <f t="shared" si="72"/>
        <v>5.0058139534883717</v>
      </c>
      <c r="R619" s="4">
        <f t="shared" si="73"/>
        <v>101.29411764705883</v>
      </c>
      <c r="S619" s="4">
        <f t="shared" si="74"/>
        <v>1.0649350649350648</v>
      </c>
      <c r="T619" s="4">
        <f t="shared" si="75"/>
        <v>3.2360331471176358</v>
      </c>
      <c r="U619" s="4">
        <f t="shared" si="76"/>
        <v>3.166015456323775</v>
      </c>
      <c r="V619" s="3">
        <f t="shared" si="77"/>
        <v>1.2304489213782739</v>
      </c>
      <c r="W619" s="3">
        <f t="shared" si="77"/>
        <v>3.2087100199064009</v>
      </c>
      <c r="X619" s="3">
        <f t="shared" si="78"/>
        <v>0.69947470454610583</v>
      </c>
      <c r="Y619" s="3">
        <f t="shared" si="78"/>
        <v>2.0055842257393621</v>
      </c>
      <c r="Z619" s="3">
        <f t="shared" si="78"/>
        <v>2.7323127211234782E-2</v>
      </c>
      <c r="AA619" s="2">
        <f t="shared" si="79"/>
        <v>39083</v>
      </c>
    </row>
    <row r="620" spans="1:27" x14ac:dyDescent="0.2">
      <c r="A620">
        <v>975</v>
      </c>
      <c r="B620" t="s">
        <v>15</v>
      </c>
      <c r="C620">
        <v>2007</v>
      </c>
      <c r="D620">
        <v>2</v>
      </c>
      <c r="E620">
        <v>224</v>
      </c>
      <c r="F620" s="4">
        <v>1004.13</v>
      </c>
      <c r="G620" s="4">
        <v>1179.8499999999999</v>
      </c>
      <c r="H620" s="4">
        <v>584.38</v>
      </c>
      <c r="I620">
        <v>17</v>
      </c>
      <c r="J620">
        <v>1617</v>
      </c>
      <c r="K620">
        <v>62906</v>
      </c>
      <c r="L620" t="s">
        <v>18</v>
      </c>
      <c r="M620">
        <v>99944</v>
      </c>
      <c r="N620">
        <v>747.7</v>
      </c>
      <c r="O620" s="4">
        <v>125517.09</v>
      </c>
      <c r="P620" t="s">
        <v>168</v>
      </c>
      <c r="Q620" s="4">
        <f t="shared" si="72"/>
        <v>5.2671874999999995</v>
      </c>
      <c r="R620" s="4">
        <f t="shared" si="73"/>
        <v>69.402941176470577</v>
      </c>
      <c r="S620" s="4">
        <f t="shared" si="74"/>
        <v>0.72965367965367955</v>
      </c>
      <c r="T620" s="4">
        <f t="shared" si="75"/>
        <v>3.0718267968712474</v>
      </c>
      <c r="U620" s="4">
        <f t="shared" si="76"/>
        <v>3.0017899425179597</v>
      </c>
      <c r="V620" s="3">
        <f t="shared" si="77"/>
        <v>1.2304489213782739</v>
      </c>
      <c r="W620" s="3">
        <f t="shared" si="77"/>
        <v>3.2087100199064009</v>
      </c>
      <c r="X620" s="3">
        <f t="shared" si="78"/>
        <v>0.72157877853708474</v>
      </c>
      <c r="Y620" s="3">
        <f t="shared" si="78"/>
        <v>1.8413778754929735</v>
      </c>
      <c r="Z620" s="3">
        <f t="shared" si="78"/>
        <v>-0.13688322303515363</v>
      </c>
      <c r="AA620" s="2">
        <f t="shared" si="79"/>
        <v>39114</v>
      </c>
    </row>
    <row r="621" spans="1:27" x14ac:dyDescent="0.2">
      <c r="A621">
        <v>975</v>
      </c>
      <c r="B621" t="s">
        <v>15</v>
      </c>
      <c r="C621">
        <v>2007</v>
      </c>
      <c r="D621">
        <v>3</v>
      </c>
      <c r="E621">
        <v>279</v>
      </c>
      <c r="F621" s="4">
        <v>1380.47</v>
      </c>
      <c r="G621" s="4">
        <v>1622.05</v>
      </c>
      <c r="H621" s="4">
        <v>727.92</v>
      </c>
      <c r="I621">
        <v>17</v>
      </c>
      <c r="J621">
        <v>1617</v>
      </c>
      <c r="K621">
        <v>62906</v>
      </c>
      <c r="L621" t="s">
        <v>18</v>
      </c>
      <c r="M621">
        <v>99944</v>
      </c>
      <c r="N621">
        <v>747.7</v>
      </c>
      <c r="O621" s="4">
        <v>125517.09</v>
      </c>
      <c r="P621" t="s">
        <v>168</v>
      </c>
      <c r="Q621" s="4">
        <f t="shared" si="72"/>
        <v>5.8137992831541219</v>
      </c>
      <c r="R621" s="4">
        <f t="shared" si="73"/>
        <v>95.414705882352933</v>
      </c>
      <c r="S621" s="4">
        <f t="shared" si="74"/>
        <v>1.0031230674087817</v>
      </c>
      <c r="T621" s="4">
        <f t="shared" si="75"/>
        <v>3.2100642372915438</v>
      </c>
      <c r="U621" s="4">
        <f t="shared" si="76"/>
        <v>3.1400269731078243</v>
      </c>
      <c r="V621" s="3">
        <f t="shared" si="77"/>
        <v>1.2304489213782739</v>
      </c>
      <c r="W621" s="3">
        <f t="shared" si="77"/>
        <v>3.2087100199064009</v>
      </c>
      <c r="X621" s="3">
        <f t="shared" si="78"/>
        <v>0.76446003401794627</v>
      </c>
      <c r="Y621" s="3">
        <f t="shared" si="78"/>
        <v>1.9796153159132699</v>
      </c>
      <c r="Z621" s="3">
        <f t="shared" si="78"/>
        <v>1.3542173851426487E-3</v>
      </c>
      <c r="AA621" s="2">
        <f t="shared" si="79"/>
        <v>39142</v>
      </c>
    </row>
    <row r="622" spans="1:27" x14ac:dyDescent="0.2">
      <c r="A622">
        <v>975</v>
      </c>
      <c r="B622" t="s">
        <v>15</v>
      </c>
      <c r="C622">
        <v>2007</v>
      </c>
      <c r="D622">
        <v>4</v>
      </c>
      <c r="E622">
        <v>407</v>
      </c>
      <c r="F622" s="4">
        <v>1754.57</v>
      </c>
      <c r="G622" s="4">
        <v>2061.67</v>
      </c>
      <c r="H622" s="4">
        <v>912.13</v>
      </c>
      <c r="I622">
        <v>17</v>
      </c>
      <c r="J622">
        <v>1617</v>
      </c>
      <c r="K622">
        <v>62906</v>
      </c>
      <c r="L622" t="s">
        <v>18</v>
      </c>
      <c r="M622">
        <v>99944</v>
      </c>
      <c r="N622">
        <v>747.7</v>
      </c>
      <c r="O622" s="4">
        <v>125517.09</v>
      </c>
      <c r="P622" t="s">
        <v>168</v>
      </c>
      <c r="Q622" s="4">
        <f t="shared" si="72"/>
        <v>5.0655282555282559</v>
      </c>
      <c r="R622" s="4">
        <f t="shared" si="73"/>
        <v>121.27470588235295</v>
      </c>
      <c r="S622" s="4">
        <f t="shared" si="74"/>
        <v>1.2749969078540508</v>
      </c>
      <c r="T622" s="4">
        <f t="shared" si="75"/>
        <v>3.3142191514186878</v>
      </c>
      <c r="U622" s="4">
        <f t="shared" si="76"/>
        <v>3.2441706994293371</v>
      </c>
      <c r="V622" s="3">
        <f t="shared" si="77"/>
        <v>1.2304489213782739</v>
      </c>
      <c r="W622" s="3">
        <f t="shared" si="77"/>
        <v>3.2087100199064009</v>
      </c>
      <c r="X622" s="3">
        <f t="shared" si="78"/>
        <v>0.70462474219346771</v>
      </c>
      <c r="Y622" s="3">
        <f t="shared" si="78"/>
        <v>2.0837702300404137</v>
      </c>
      <c r="Z622" s="3">
        <f t="shared" si="78"/>
        <v>0.10550913151228662</v>
      </c>
      <c r="AA622" s="2">
        <f t="shared" si="79"/>
        <v>39173</v>
      </c>
    </row>
    <row r="623" spans="1:27" x14ac:dyDescent="0.2">
      <c r="A623">
        <v>975</v>
      </c>
      <c r="B623" t="s">
        <v>15</v>
      </c>
      <c r="C623">
        <v>2007</v>
      </c>
      <c r="D623">
        <v>7</v>
      </c>
      <c r="E623">
        <v>526</v>
      </c>
      <c r="F623" s="4">
        <v>2215.5500000000002</v>
      </c>
      <c r="G623" s="4">
        <v>2603.39</v>
      </c>
      <c r="H623" s="4">
        <v>1100.1199999999999</v>
      </c>
      <c r="I623">
        <v>17</v>
      </c>
      <c r="J623">
        <v>1617</v>
      </c>
      <c r="K623">
        <v>62906</v>
      </c>
      <c r="L623" t="s">
        <v>18</v>
      </c>
      <c r="M623">
        <v>99944</v>
      </c>
      <c r="N623">
        <v>747.7</v>
      </c>
      <c r="O623" s="4">
        <v>125517.09</v>
      </c>
      <c r="P623" t="s">
        <v>168</v>
      </c>
      <c r="Q623" s="4">
        <f t="shared" si="72"/>
        <v>4.9494106463878325</v>
      </c>
      <c r="R623" s="4">
        <f t="shared" si="73"/>
        <v>153.1405882352941</v>
      </c>
      <c r="S623" s="4">
        <f t="shared" si="74"/>
        <v>1.610012368583797</v>
      </c>
      <c r="T623" s="4">
        <f t="shared" si="75"/>
        <v>3.4155392323277285</v>
      </c>
      <c r="U623" s="4">
        <f t="shared" si="76"/>
        <v>3.3454815555317325</v>
      </c>
      <c r="V623" s="3">
        <f t="shared" si="77"/>
        <v>1.2304489213782739</v>
      </c>
      <c r="W623" s="3">
        <f t="shared" si="77"/>
        <v>3.2087100199064009</v>
      </c>
      <c r="X623" s="3">
        <f t="shared" si="78"/>
        <v>0.69455348817398932</v>
      </c>
      <c r="Y623" s="3">
        <f t="shared" si="78"/>
        <v>2.1850903109494544</v>
      </c>
      <c r="Z623" s="3">
        <f t="shared" si="78"/>
        <v>0.20682921242132724</v>
      </c>
      <c r="AA623" s="2">
        <f t="shared" si="79"/>
        <v>39264</v>
      </c>
    </row>
    <row r="624" spans="1:27" x14ac:dyDescent="0.2">
      <c r="A624">
        <v>975</v>
      </c>
      <c r="B624" t="s">
        <v>15</v>
      </c>
      <c r="C624">
        <v>2007</v>
      </c>
      <c r="D624">
        <v>8</v>
      </c>
      <c r="E624">
        <v>599</v>
      </c>
      <c r="F624" s="4">
        <v>2359.14</v>
      </c>
      <c r="G624" s="4">
        <v>2772.11</v>
      </c>
      <c r="H624" s="4">
        <v>1073.8</v>
      </c>
      <c r="I624">
        <v>17</v>
      </c>
      <c r="J624">
        <v>1617</v>
      </c>
      <c r="K624">
        <v>62906</v>
      </c>
      <c r="L624" t="s">
        <v>18</v>
      </c>
      <c r="M624">
        <v>99944</v>
      </c>
      <c r="N624">
        <v>747.7</v>
      </c>
      <c r="O624" s="4">
        <v>125517.09</v>
      </c>
      <c r="P624" t="s">
        <v>168</v>
      </c>
      <c r="Q624" s="4">
        <f t="shared" si="72"/>
        <v>4.6278964941569285</v>
      </c>
      <c r="R624" s="4">
        <f t="shared" si="73"/>
        <v>163.06529411764706</v>
      </c>
      <c r="S624" s="4">
        <f t="shared" si="74"/>
        <v>1.7143537414965988</v>
      </c>
      <c r="T624" s="4">
        <f t="shared" si="75"/>
        <v>3.4428104595058477</v>
      </c>
      <c r="U624" s="4">
        <f t="shared" si="76"/>
        <v>3.3727537142740429</v>
      </c>
      <c r="V624" s="3">
        <f t="shared" si="77"/>
        <v>1.2304489213782739</v>
      </c>
      <c r="W624" s="3">
        <f t="shared" si="77"/>
        <v>3.2087100199064009</v>
      </c>
      <c r="X624" s="3">
        <f t="shared" si="78"/>
        <v>0.66538363711653625</v>
      </c>
      <c r="Y624" s="3">
        <f t="shared" si="78"/>
        <v>2.2123615381275736</v>
      </c>
      <c r="Z624" s="3">
        <f t="shared" si="78"/>
        <v>0.23410043959944649</v>
      </c>
      <c r="AA624" s="2">
        <f t="shared" si="79"/>
        <v>39295</v>
      </c>
    </row>
    <row r="625" spans="1:27" x14ac:dyDescent="0.2">
      <c r="A625">
        <v>975</v>
      </c>
      <c r="B625" t="s">
        <v>15</v>
      </c>
      <c r="C625">
        <v>2007</v>
      </c>
      <c r="D625">
        <v>9</v>
      </c>
      <c r="E625">
        <v>678</v>
      </c>
      <c r="F625" s="4">
        <v>2625.59</v>
      </c>
      <c r="G625" s="4">
        <v>3085.14</v>
      </c>
      <c r="H625" s="4">
        <v>1118.93</v>
      </c>
      <c r="I625">
        <v>17</v>
      </c>
      <c r="J625">
        <v>1617</v>
      </c>
      <c r="K625">
        <v>62906</v>
      </c>
      <c r="L625" t="s">
        <v>18</v>
      </c>
      <c r="M625">
        <v>99944</v>
      </c>
      <c r="N625">
        <v>747.7</v>
      </c>
      <c r="O625" s="4">
        <v>125517.09</v>
      </c>
      <c r="P625" t="s">
        <v>168</v>
      </c>
      <c r="Q625" s="4">
        <f t="shared" si="72"/>
        <v>4.5503539823008845</v>
      </c>
      <c r="R625" s="4">
        <f t="shared" si="73"/>
        <v>181.47882352941176</v>
      </c>
      <c r="S625" s="4">
        <f t="shared" si="74"/>
        <v>1.9079406307977735</v>
      </c>
      <c r="T625" s="4">
        <f t="shared" si="75"/>
        <v>3.4892748765857604</v>
      </c>
      <c r="U625" s="4">
        <f t="shared" si="76"/>
        <v>3.4192269096287737</v>
      </c>
      <c r="V625" s="3">
        <f t="shared" si="77"/>
        <v>1.2304489213782739</v>
      </c>
      <c r="W625" s="3">
        <f t="shared" si="77"/>
        <v>3.2087100199064009</v>
      </c>
      <c r="X625" s="3">
        <f t="shared" si="78"/>
        <v>0.65804518271869683</v>
      </c>
      <c r="Y625" s="3">
        <f t="shared" si="78"/>
        <v>2.2588259552074863</v>
      </c>
      <c r="Z625" s="3">
        <f t="shared" si="78"/>
        <v>0.2805648566793591</v>
      </c>
      <c r="AA625" s="2">
        <f t="shared" si="79"/>
        <v>39326</v>
      </c>
    </row>
    <row r="626" spans="1:27" x14ac:dyDescent="0.2">
      <c r="A626">
        <v>975</v>
      </c>
      <c r="B626" t="s">
        <v>15</v>
      </c>
      <c r="C626">
        <v>2007</v>
      </c>
      <c r="D626">
        <v>12</v>
      </c>
      <c r="E626">
        <v>795</v>
      </c>
      <c r="F626" s="4">
        <v>3086.13</v>
      </c>
      <c r="G626" s="4">
        <v>3626.51</v>
      </c>
      <c r="H626" s="4">
        <v>1107.9000000000001</v>
      </c>
      <c r="I626">
        <v>17</v>
      </c>
      <c r="J626">
        <v>1617</v>
      </c>
      <c r="K626">
        <v>62906</v>
      </c>
      <c r="L626" t="s">
        <v>18</v>
      </c>
      <c r="M626">
        <v>99944</v>
      </c>
      <c r="N626">
        <v>747.7</v>
      </c>
      <c r="O626" s="4">
        <v>125517.09</v>
      </c>
      <c r="P626" t="s">
        <v>168</v>
      </c>
      <c r="Q626" s="4">
        <f t="shared" si="72"/>
        <v>4.5616477987421389</v>
      </c>
      <c r="R626" s="4">
        <f t="shared" si="73"/>
        <v>213.32411764705884</v>
      </c>
      <c r="S626" s="4">
        <f t="shared" si="74"/>
        <v>2.2427396413110698</v>
      </c>
      <c r="T626" s="4">
        <f t="shared" si="75"/>
        <v>3.559488879354316</v>
      </c>
      <c r="U626" s="4">
        <f t="shared" si="76"/>
        <v>3.4894142163134898</v>
      </c>
      <c r="V626" s="3">
        <f t="shared" si="77"/>
        <v>1.2304489213782739</v>
      </c>
      <c r="W626" s="3">
        <f t="shared" si="77"/>
        <v>3.2087100199064009</v>
      </c>
      <c r="X626" s="3">
        <f t="shared" si="78"/>
        <v>0.65912175069784562</v>
      </c>
      <c r="Y626" s="3">
        <f t="shared" si="78"/>
        <v>2.3290399579760419</v>
      </c>
      <c r="Z626" s="3">
        <f t="shared" si="78"/>
        <v>0.3507788594479147</v>
      </c>
      <c r="AA626" s="2">
        <f t="shared" si="79"/>
        <v>39417</v>
      </c>
    </row>
    <row r="627" spans="1:27" x14ac:dyDescent="0.2">
      <c r="A627">
        <v>978</v>
      </c>
      <c r="B627" t="s">
        <v>15</v>
      </c>
      <c r="C627">
        <v>2007</v>
      </c>
      <c r="D627">
        <v>1</v>
      </c>
      <c r="E627">
        <v>154</v>
      </c>
      <c r="F627" s="4">
        <v>595.30999999999995</v>
      </c>
      <c r="G627" s="4">
        <v>699.54</v>
      </c>
      <c r="H627" s="4">
        <v>309.04000000000002</v>
      </c>
      <c r="I627">
        <v>9</v>
      </c>
      <c r="J627">
        <v>533</v>
      </c>
      <c r="K627">
        <v>44833</v>
      </c>
      <c r="L627" t="s">
        <v>18</v>
      </c>
      <c r="M627">
        <v>132961</v>
      </c>
      <c r="N627">
        <v>302.60000000000002</v>
      </c>
      <c r="O627" s="4">
        <v>73180.11</v>
      </c>
      <c r="P627" t="s">
        <v>167</v>
      </c>
      <c r="Q627" s="4">
        <f t="shared" si="72"/>
        <v>4.5424675324675325</v>
      </c>
      <c r="R627" s="4">
        <f t="shared" si="73"/>
        <v>77.726666666666659</v>
      </c>
      <c r="S627" s="4">
        <f t="shared" si="74"/>
        <v>1.3124577861163227</v>
      </c>
      <c r="T627" s="4">
        <f t="shared" si="75"/>
        <v>2.8448125526843207</v>
      </c>
      <c r="U627" s="4">
        <f t="shared" si="76"/>
        <v>2.7747431778790546</v>
      </c>
      <c r="V627" s="3">
        <f t="shared" si="77"/>
        <v>0.95424250943932487</v>
      </c>
      <c r="W627" s="3">
        <f t="shared" si="77"/>
        <v>2.7267272090265724</v>
      </c>
      <c r="X627" s="3">
        <f t="shared" si="78"/>
        <v>0.65729183184785767</v>
      </c>
      <c r="Y627" s="3">
        <f t="shared" si="78"/>
        <v>1.8905700432449957</v>
      </c>
      <c r="Z627" s="3">
        <f t="shared" si="78"/>
        <v>0.11808534365774841</v>
      </c>
      <c r="AA627" s="2">
        <f t="shared" si="79"/>
        <v>39083</v>
      </c>
    </row>
    <row r="628" spans="1:27" x14ac:dyDescent="0.2">
      <c r="A628">
        <v>978</v>
      </c>
      <c r="B628" t="s">
        <v>15</v>
      </c>
      <c r="C628">
        <v>2007</v>
      </c>
      <c r="D628">
        <v>2</v>
      </c>
      <c r="E628">
        <v>153</v>
      </c>
      <c r="F628" s="4">
        <v>645.17999999999995</v>
      </c>
      <c r="G628" s="4">
        <v>758.06</v>
      </c>
      <c r="H628" s="4">
        <v>331.83</v>
      </c>
      <c r="I628">
        <v>9</v>
      </c>
      <c r="J628">
        <v>533</v>
      </c>
      <c r="K628">
        <v>44833</v>
      </c>
      <c r="L628" t="s">
        <v>18</v>
      </c>
      <c r="M628">
        <v>132961</v>
      </c>
      <c r="N628">
        <v>302.60000000000002</v>
      </c>
      <c r="O628" s="4">
        <v>73180.11</v>
      </c>
      <c r="P628" t="s">
        <v>167</v>
      </c>
      <c r="Q628" s="4">
        <f t="shared" si="72"/>
        <v>4.9546405228758168</v>
      </c>
      <c r="R628" s="4">
        <f t="shared" si="73"/>
        <v>84.228888888888889</v>
      </c>
      <c r="S628" s="4">
        <f t="shared" si="74"/>
        <v>1.4222514071294559</v>
      </c>
      <c r="T628" s="4">
        <f t="shared" si="75"/>
        <v>2.8797035811434815</v>
      </c>
      <c r="U628" s="4">
        <f t="shared" si="76"/>
        <v>2.8096808961870665</v>
      </c>
      <c r="V628" s="3">
        <f t="shared" si="77"/>
        <v>0.95424250943932487</v>
      </c>
      <c r="W628" s="3">
        <f t="shared" si="77"/>
        <v>2.7267272090265724</v>
      </c>
      <c r="X628" s="3">
        <f t="shared" si="78"/>
        <v>0.6950121503258827</v>
      </c>
      <c r="Y628" s="3">
        <f t="shared" si="78"/>
        <v>1.9254610717041567</v>
      </c>
      <c r="Z628" s="3">
        <f t="shared" si="78"/>
        <v>0.15297637211690929</v>
      </c>
      <c r="AA628" s="2">
        <f t="shared" si="79"/>
        <v>39114</v>
      </c>
    </row>
    <row r="629" spans="1:27" x14ac:dyDescent="0.2">
      <c r="A629">
        <v>978</v>
      </c>
      <c r="B629" t="s">
        <v>15</v>
      </c>
      <c r="C629">
        <v>2007</v>
      </c>
      <c r="D629">
        <v>3</v>
      </c>
      <c r="E629">
        <v>219</v>
      </c>
      <c r="F629" s="4">
        <v>908.25</v>
      </c>
      <c r="G629" s="4">
        <v>1067.21</v>
      </c>
      <c r="H629" s="4">
        <v>422.7</v>
      </c>
      <c r="I629">
        <v>9</v>
      </c>
      <c r="J629">
        <v>533</v>
      </c>
      <c r="K629">
        <v>44833</v>
      </c>
      <c r="L629" t="s">
        <v>18</v>
      </c>
      <c r="M629">
        <v>132961</v>
      </c>
      <c r="N629">
        <v>302.60000000000002</v>
      </c>
      <c r="O629" s="4">
        <v>73180.11</v>
      </c>
      <c r="P629" t="s">
        <v>167</v>
      </c>
      <c r="Q629" s="4">
        <f t="shared" si="72"/>
        <v>4.8731050228310506</v>
      </c>
      <c r="R629" s="4">
        <f t="shared" si="73"/>
        <v>118.5788888888889</v>
      </c>
      <c r="S629" s="4">
        <f t="shared" si="74"/>
        <v>2.0022701688555347</v>
      </c>
      <c r="T629" s="4">
        <f t="shared" si="75"/>
        <v>3.0282498860294376</v>
      </c>
      <c r="U629" s="4">
        <f t="shared" si="76"/>
        <v>2.9582054065347525</v>
      </c>
      <c r="V629" s="3">
        <f t="shared" si="77"/>
        <v>0.95424250943932487</v>
      </c>
      <c r="W629" s="3">
        <f t="shared" si="77"/>
        <v>2.7267272090265724</v>
      </c>
      <c r="X629" s="3">
        <f t="shared" si="78"/>
        <v>0.68780577118931929</v>
      </c>
      <c r="Y629" s="3">
        <f t="shared" si="78"/>
        <v>2.0740073765901128</v>
      </c>
      <c r="Z629" s="3">
        <f t="shared" si="78"/>
        <v>0.30152267700286528</v>
      </c>
      <c r="AA629" s="2">
        <f t="shared" si="79"/>
        <v>39142</v>
      </c>
    </row>
    <row r="630" spans="1:27" x14ac:dyDescent="0.2">
      <c r="A630">
        <v>978</v>
      </c>
      <c r="B630" t="s">
        <v>15</v>
      </c>
      <c r="C630">
        <v>2007</v>
      </c>
      <c r="D630">
        <v>4</v>
      </c>
      <c r="E630">
        <v>267</v>
      </c>
      <c r="F630" s="4">
        <v>1103.24</v>
      </c>
      <c r="G630" s="4">
        <v>1296.4000000000001</v>
      </c>
      <c r="H630" s="4">
        <v>542.85</v>
      </c>
      <c r="I630">
        <v>9</v>
      </c>
      <c r="J630">
        <v>533</v>
      </c>
      <c r="K630">
        <v>44833</v>
      </c>
      <c r="L630" t="s">
        <v>18</v>
      </c>
      <c r="M630">
        <v>132961</v>
      </c>
      <c r="N630">
        <v>302.60000000000002</v>
      </c>
      <c r="O630" s="4">
        <v>73180.11</v>
      </c>
      <c r="P630" t="s">
        <v>167</v>
      </c>
      <c r="Q630" s="4">
        <f t="shared" si="72"/>
        <v>4.8554307116104871</v>
      </c>
      <c r="R630" s="4">
        <f t="shared" si="73"/>
        <v>144.04444444444445</v>
      </c>
      <c r="S630" s="4">
        <f t="shared" si="74"/>
        <v>2.4322701688555348</v>
      </c>
      <c r="T630" s="4">
        <f t="shared" si="75"/>
        <v>3.1127390223601723</v>
      </c>
      <c r="U630" s="4">
        <f t="shared" si="76"/>
        <v>3.0426699996003075</v>
      </c>
      <c r="V630" s="3">
        <f t="shared" si="77"/>
        <v>0.95424250943932487</v>
      </c>
      <c r="W630" s="3">
        <f t="shared" si="77"/>
        <v>2.7267272090265724</v>
      </c>
      <c r="X630" s="3">
        <f t="shared" si="78"/>
        <v>0.68622776099559712</v>
      </c>
      <c r="Y630" s="3">
        <f t="shared" si="78"/>
        <v>2.1584965129208475</v>
      </c>
      <c r="Z630" s="3">
        <f t="shared" si="78"/>
        <v>0.38601181333360013</v>
      </c>
      <c r="AA630" s="2">
        <f t="shared" si="79"/>
        <v>39173</v>
      </c>
    </row>
    <row r="631" spans="1:27" x14ac:dyDescent="0.2">
      <c r="A631">
        <v>978</v>
      </c>
      <c r="B631" t="s">
        <v>15</v>
      </c>
      <c r="C631">
        <v>2007</v>
      </c>
      <c r="D631">
        <v>5</v>
      </c>
      <c r="E631">
        <v>467</v>
      </c>
      <c r="F631" s="4">
        <v>1965.81</v>
      </c>
      <c r="G631" s="4">
        <v>2309.96</v>
      </c>
      <c r="H631" s="4">
        <v>946.74</v>
      </c>
      <c r="I631">
        <v>9</v>
      </c>
      <c r="J631">
        <v>533</v>
      </c>
      <c r="K631">
        <v>44833</v>
      </c>
      <c r="L631" t="s">
        <v>18</v>
      </c>
      <c r="M631">
        <v>132961</v>
      </c>
      <c r="N631">
        <v>302.60000000000002</v>
      </c>
      <c r="O631" s="4">
        <v>73180.11</v>
      </c>
      <c r="P631" t="s">
        <v>167</v>
      </c>
      <c r="Q631" s="4">
        <f t="shared" si="72"/>
        <v>4.9463811563169164</v>
      </c>
      <c r="R631" s="4">
        <f t="shared" si="73"/>
        <v>256.66222222222223</v>
      </c>
      <c r="S631" s="4">
        <f t="shared" si="74"/>
        <v>4.3338836772983118</v>
      </c>
      <c r="T631" s="4">
        <f t="shared" si="75"/>
        <v>3.3636044595762642</v>
      </c>
      <c r="U631" s="4">
        <f t="shared" si="76"/>
        <v>3.293541539976732</v>
      </c>
      <c r="V631" s="3">
        <f t="shared" si="77"/>
        <v>0.95424250943932487</v>
      </c>
      <c r="W631" s="3">
        <f t="shared" si="77"/>
        <v>2.7267272090265724</v>
      </c>
      <c r="X631" s="3">
        <f t="shared" si="78"/>
        <v>0.69428757901015214</v>
      </c>
      <c r="Y631" s="3">
        <f t="shared" si="78"/>
        <v>2.4093619501369394</v>
      </c>
      <c r="Z631" s="3">
        <f t="shared" si="78"/>
        <v>0.63687725054969202</v>
      </c>
      <c r="AA631" s="2">
        <f t="shared" si="79"/>
        <v>39203</v>
      </c>
    </row>
    <row r="632" spans="1:27" x14ac:dyDescent="0.2">
      <c r="A632">
        <v>978</v>
      </c>
      <c r="B632" t="s">
        <v>15</v>
      </c>
      <c r="C632">
        <v>2007</v>
      </c>
      <c r="D632">
        <v>6</v>
      </c>
      <c r="E632">
        <v>456</v>
      </c>
      <c r="F632" s="4">
        <v>1802.16</v>
      </c>
      <c r="G632" s="4">
        <v>2117.6</v>
      </c>
      <c r="H632" s="4">
        <v>862.4</v>
      </c>
      <c r="I632">
        <v>9</v>
      </c>
      <c r="J632">
        <v>533</v>
      </c>
      <c r="K632">
        <v>44833</v>
      </c>
      <c r="L632" t="s">
        <v>18</v>
      </c>
      <c r="M632">
        <v>132961</v>
      </c>
      <c r="N632">
        <v>302.60000000000002</v>
      </c>
      <c r="O632" s="4">
        <v>73180.11</v>
      </c>
      <c r="P632" t="s">
        <v>167</v>
      </c>
      <c r="Q632" s="4">
        <f t="shared" ref="Q632:Q692" si="80">G632/E632</f>
        <v>4.643859649122807</v>
      </c>
      <c r="R632" s="4">
        <f t="shared" ref="R632:R692" si="81">G632/I632</f>
        <v>235.28888888888889</v>
      </c>
      <c r="S632" s="4">
        <f t="shared" ref="S632:S692" si="82">G632/J632</f>
        <v>3.9729831144465289</v>
      </c>
      <c r="T632" s="4">
        <f t="shared" ref="T632:T692" si="83">LOG(G632)</f>
        <v>3.3258439282932919</v>
      </c>
      <c r="U632" s="4">
        <f t="shared" ref="U632:U692" si="84">LOG(F632)</f>
        <v>3.2557933460394919</v>
      </c>
      <c r="V632" s="3">
        <f t="shared" ref="V632:W692" si="85">LOG(I632)</f>
        <v>0.95424250943932487</v>
      </c>
      <c r="W632" s="3">
        <f t="shared" si="85"/>
        <v>2.7267272090265724</v>
      </c>
      <c r="X632" s="3">
        <f t="shared" ref="X632:Z692" si="86">LOG(Q632)</f>
        <v>0.66687908562885678</v>
      </c>
      <c r="Y632" s="3">
        <f t="shared" si="86"/>
        <v>2.3716014188539671</v>
      </c>
      <c r="Z632" s="3">
        <f t="shared" si="86"/>
        <v>0.5991167192667195</v>
      </c>
      <c r="AA632" s="2">
        <f t="shared" ref="AA632:AA692" si="87">DATE(C632,D632,1)</f>
        <v>39234</v>
      </c>
    </row>
    <row r="633" spans="1:27" x14ac:dyDescent="0.2">
      <c r="A633">
        <v>978</v>
      </c>
      <c r="B633" t="s">
        <v>15</v>
      </c>
      <c r="C633">
        <v>2007</v>
      </c>
      <c r="D633">
        <v>7</v>
      </c>
      <c r="E633">
        <v>437</v>
      </c>
      <c r="F633" s="4">
        <v>1740.63</v>
      </c>
      <c r="G633" s="4">
        <v>2045.35</v>
      </c>
      <c r="H633" s="4">
        <v>919.1</v>
      </c>
      <c r="I633">
        <v>9</v>
      </c>
      <c r="J633">
        <v>533</v>
      </c>
      <c r="K633">
        <v>44833</v>
      </c>
      <c r="L633" t="s">
        <v>18</v>
      </c>
      <c r="M633">
        <v>132961</v>
      </c>
      <c r="N633">
        <v>302.60000000000002</v>
      </c>
      <c r="O633" s="4">
        <v>73180.11</v>
      </c>
      <c r="P633" t="s">
        <v>167</v>
      </c>
      <c r="Q633" s="4">
        <f t="shared" si="80"/>
        <v>4.6804347826086952</v>
      </c>
      <c r="R633" s="4">
        <f t="shared" si="81"/>
        <v>227.26111111111109</v>
      </c>
      <c r="S633" s="4">
        <f t="shared" si="82"/>
        <v>3.8374296435272042</v>
      </c>
      <c r="T633" s="4">
        <f t="shared" si="83"/>
        <v>3.310767635112335</v>
      </c>
      <c r="U633" s="4">
        <f t="shared" si="84"/>
        <v>3.2407064643765753</v>
      </c>
      <c r="V633" s="3">
        <f t="shared" si="85"/>
        <v>0.95424250943932487</v>
      </c>
      <c r="W633" s="3">
        <f t="shared" si="85"/>
        <v>2.7267272090265724</v>
      </c>
      <c r="X633" s="3">
        <f t="shared" si="86"/>
        <v>0.67028619814191304</v>
      </c>
      <c r="Y633" s="3">
        <f t="shared" si="86"/>
        <v>2.3565251256730102</v>
      </c>
      <c r="Z633" s="3">
        <f t="shared" si="86"/>
        <v>0.58404042608576268</v>
      </c>
      <c r="AA633" s="2">
        <f t="shared" si="87"/>
        <v>39264</v>
      </c>
    </row>
    <row r="634" spans="1:27" x14ac:dyDescent="0.2">
      <c r="A634">
        <v>978</v>
      </c>
      <c r="B634" t="s">
        <v>15</v>
      </c>
      <c r="C634">
        <v>2007</v>
      </c>
      <c r="D634">
        <v>8</v>
      </c>
      <c r="E634">
        <v>484</v>
      </c>
      <c r="F634" s="4">
        <v>2073.21</v>
      </c>
      <c r="G634" s="4">
        <v>2436.14</v>
      </c>
      <c r="H634" s="4">
        <v>802.49</v>
      </c>
      <c r="I634">
        <v>9</v>
      </c>
      <c r="J634">
        <v>533</v>
      </c>
      <c r="K634">
        <v>44833</v>
      </c>
      <c r="L634" t="s">
        <v>18</v>
      </c>
      <c r="M634">
        <v>132961</v>
      </c>
      <c r="N634">
        <v>302.60000000000002</v>
      </c>
      <c r="O634" s="4">
        <v>73180.11</v>
      </c>
      <c r="P634" t="s">
        <v>167</v>
      </c>
      <c r="Q634" s="4">
        <f t="shared" si="80"/>
        <v>5.0333471074380158</v>
      </c>
      <c r="R634" s="4">
        <f t="shared" si="81"/>
        <v>270.68222222222221</v>
      </c>
      <c r="S634" s="4">
        <f t="shared" si="82"/>
        <v>4.5706191369606</v>
      </c>
      <c r="T634" s="4">
        <f t="shared" si="83"/>
        <v>3.3867022426966225</v>
      </c>
      <c r="U634" s="4">
        <f t="shared" si="84"/>
        <v>3.3166432949650746</v>
      </c>
      <c r="V634" s="3">
        <f t="shared" si="85"/>
        <v>0.95424250943932487</v>
      </c>
      <c r="W634" s="3">
        <f t="shared" si="85"/>
        <v>2.7267272090265724</v>
      </c>
      <c r="X634" s="3">
        <f t="shared" si="86"/>
        <v>0.70185688105221</v>
      </c>
      <c r="Y634" s="3">
        <f t="shared" si="86"/>
        <v>2.4324597332572977</v>
      </c>
      <c r="Z634" s="3">
        <f t="shared" si="86"/>
        <v>0.65997503367005017</v>
      </c>
      <c r="AA634" s="2">
        <f t="shared" si="87"/>
        <v>39295</v>
      </c>
    </row>
    <row r="635" spans="1:27" x14ac:dyDescent="0.2">
      <c r="A635">
        <v>978</v>
      </c>
      <c r="B635" t="s">
        <v>15</v>
      </c>
      <c r="C635">
        <v>2007</v>
      </c>
      <c r="D635">
        <v>9</v>
      </c>
      <c r="E635">
        <v>531</v>
      </c>
      <c r="F635" s="4">
        <v>2033.3</v>
      </c>
      <c r="G635" s="4">
        <v>2389.14</v>
      </c>
      <c r="H635" s="4">
        <v>734.58</v>
      </c>
      <c r="I635">
        <v>9</v>
      </c>
      <c r="J635">
        <v>533</v>
      </c>
      <c r="K635">
        <v>44833</v>
      </c>
      <c r="L635" t="s">
        <v>18</v>
      </c>
      <c r="M635">
        <v>132961</v>
      </c>
      <c r="N635">
        <v>302.60000000000002</v>
      </c>
      <c r="O635" s="4">
        <v>73180.11</v>
      </c>
      <c r="P635" t="s">
        <v>167</v>
      </c>
      <c r="Q635" s="4">
        <f t="shared" si="80"/>
        <v>4.4993220338983049</v>
      </c>
      <c r="R635" s="4">
        <f t="shared" si="81"/>
        <v>265.45999999999998</v>
      </c>
      <c r="S635" s="4">
        <f t="shared" si="82"/>
        <v>4.4824390243902439</v>
      </c>
      <c r="T635" s="4">
        <f t="shared" si="83"/>
        <v>3.3782415994970529</v>
      </c>
      <c r="U635" s="4">
        <f t="shared" si="84"/>
        <v>3.3082014606510763</v>
      </c>
      <c r="V635" s="3">
        <f t="shared" si="85"/>
        <v>0.95424250943932487</v>
      </c>
      <c r="W635" s="3">
        <f t="shared" si="85"/>
        <v>2.7267272090265724</v>
      </c>
      <c r="X635" s="3">
        <f t="shared" si="86"/>
        <v>0.65314707841558395</v>
      </c>
      <c r="Y635" s="3">
        <f t="shared" si="86"/>
        <v>2.4239990900577282</v>
      </c>
      <c r="Z635" s="3">
        <f t="shared" si="86"/>
        <v>0.65151439047048088</v>
      </c>
      <c r="AA635" s="2">
        <f t="shared" si="87"/>
        <v>39326</v>
      </c>
    </row>
    <row r="636" spans="1:27" x14ac:dyDescent="0.2">
      <c r="A636">
        <v>978</v>
      </c>
      <c r="B636" t="s">
        <v>15</v>
      </c>
      <c r="C636">
        <v>2007</v>
      </c>
      <c r="D636">
        <v>12</v>
      </c>
      <c r="E636">
        <v>665</v>
      </c>
      <c r="F636" s="4">
        <v>2563.75</v>
      </c>
      <c r="G636" s="4">
        <v>3012.49</v>
      </c>
      <c r="H636" s="4">
        <v>1079.2</v>
      </c>
      <c r="I636">
        <v>9</v>
      </c>
      <c r="J636">
        <v>533</v>
      </c>
      <c r="K636">
        <v>44833</v>
      </c>
      <c r="L636" t="s">
        <v>18</v>
      </c>
      <c r="M636">
        <v>132961</v>
      </c>
      <c r="N636">
        <v>302.60000000000002</v>
      </c>
      <c r="O636" s="4">
        <v>73180.11</v>
      </c>
      <c r="P636" t="s">
        <v>167</v>
      </c>
      <c r="Q636" s="4">
        <f t="shared" si="80"/>
        <v>4.5300601503759399</v>
      </c>
      <c r="R636" s="4">
        <f t="shared" si="81"/>
        <v>334.7211111111111</v>
      </c>
      <c r="S636" s="4">
        <f t="shared" si="82"/>
        <v>5.6519512195121946</v>
      </c>
      <c r="T636" s="4">
        <f t="shared" si="83"/>
        <v>3.4789256139390985</v>
      </c>
      <c r="U636" s="4">
        <f t="shared" si="84"/>
        <v>3.4088756733764227</v>
      </c>
      <c r="V636" s="3">
        <f t="shared" si="85"/>
        <v>0.95424250943932487</v>
      </c>
      <c r="W636" s="3">
        <f t="shared" si="85"/>
        <v>2.7267272090265724</v>
      </c>
      <c r="X636" s="3">
        <f t="shared" si="86"/>
        <v>0.65610396863599374</v>
      </c>
      <c r="Y636" s="3">
        <f t="shared" si="86"/>
        <v>2.5246831044997733</v>
      </c>
      <c r="Z636" s="3">
        <f t="shared" si="86"/>
        <v>0.75219840491252599</v>
      </c>
      <c r="AA636" s="2">
        <f t="shared" si="87"/>
        <v>39417</v>
      </c>
    </row>
    <row r="637" spans="1:27" x14ac:dyDescent="0.2">
      <c r="A637">
        <v>993</v>
      </c>
      <c r="B637" t="s">
        <v>15</v>
      </c>
      <c r="C637">
        <v>2007</v>
      </c>
      <c r="D637">
        <v>1</v>
      </c>
      <c r="E637">
        <v>91</v>
      </c>
      <c r="F637" s="4">
        <v>406.91</v>
      </c>
      <c r="G637" s="4">
        <v>478.15</v>
      </c>
      <c r="H637" s="4">
        <v>140.88</v>
      </c>
      <c r="I637">
        <v>6</v>
      </c>
      <c r="J637">
        <v>376</v>
      </c>
      <c r="K637">
        <v>18223</v>
      </c>
      <c r="L637" t="s">
        <v>18</v>
      </c>
      <c r="M637">
        <v>31668</v>
      </c>
      <c r="N637">
        <v>232.2</v>
      </c>
      <c r="O637" s="4">
        <v>35989.269999999997</v>
      </c>
      <c r="P637" t="s">
        <v>167</v>
      </c>
      <c r="Q637" s="4">
        <f t="shared" si="80"/>
        <v>5.2543956043956044</v>
      </c>
      <c r="R637" s="4">
        <f t="shared" si="81"/>
        <v>79.691666666666663</v>
      </c>
      <c r="S637" s="4">
        <f t="shared" si="82"/>
        <v>1.2716755319148936</v>
      </c>
      <c r="T637" s="4">
        <f t="shared" si="83"/>
        <v>2.6795641601122391</v>
      </c>
      <c r="U637" s="4">
        <f t="shared" si="84"/>
        <v>2.609498362970645</v>
      </c>
      <c r="V637" s="3">
        <f t="shared" si="85"/>
        <v>0.77815125038364363</v>
      </c>
      <c r="W637" s="3">
        <f t="shared" si="85"/>
        <v>2.5751878449276608</v>
      </c>
      <c r="X637" s="3">
        <f t="shared" si="86"/>
        <v>0.72052276779114532</v>
      </c>
      <c r="Y637" s="3">
        <f t="shared" si="86"/>
        <v>1.9014129097285952</v>
      </c>
      <c r="Z637" s="3">
        <f t="shared" si="86"/>
        <v>0.10437631518457791</v>
      </c>
      <c r="AA637" s="2">
        <f t="shared" si="87"/>
        <v>39083</v>
      </c>
    </row>
    <row r="638" spans="1:27" x14ac:dyDescent="0.2">
      <c r="A638">
        <v>993</v>
      </c>
      <c r="B638" t="s">
        <v>15</v>
      </c>
      <c r="C638">
        <v>2007</v>
      </c>
      <c r="D638">
        <v>2</v>
      </c>
      <c r="E638">
        <v>83</v>
      </c>
      <c r="F638" s="4">
        <v>353.13</v>
      </c>
      <c r="G638" s="4">
        <v>414.99</v>
      </c>
      <c r="H638" s="4">
        <v>140.18</v>
      </c>
      <c r="I638">
        <v>6</v>
      </c>
      <c r="J638">
        <v>376</v>
      </c>
      <c r="K638">
        <v>18223</v>
      </c>
      <c r="L638" t="s">
        <v>18</v>
      </c>
      <c r="M638">
        <v>31668</v>
      </c>
      <c r="N638">
        <v>232.2</v>
      </c>
      <c r="O638" s="4">
        <v>35989.269999999997</v>
      </c>
      <c r="P638" t="s">
        <v>167</v>
      </c>
      <c r="Q638" s="4">
        <f t="shared" si="80"/>
        <v>4.999879518072289</v>
      </c>
      <c r="R638" s="4">
        <f t="shared" si="81"/>
        <v>69.165000000000006</v>
      </c>
      <c r="S638" s="4">
        <f t="shared" si="82"/>
        <v>1.1036968085106382</v>
      </c>
      <c r="T638" s="4">
        <f t="shared" si="83"/>
        <v>2.6180376316587326</v>
      </c>
      <c r="U638" s="4">
        <f t="shared" si="84"/>
        <v>2.547934614422378</v>
      </c>
      <c r="V638" s="3">
        <f t="shared" si="85"/>
        <v>0.77815125038364363</v>
      </c>
      <c r="W638" s="3">
        <f t="shared" si="85"/>
        <v>2.5751878449276608</v>
      </c>
      <c r="X638" s="3">
        <f t="shared" si="86"/>
        <v>0.69895953928265853</v>
      </c>
      <c r="Y638" s="3">
        <f t="shared" si="86"/>
        <v>1.8398863812750887</v>
      </c>
      <c r="Z638" s="3">
        <f t="shared" si="86"/>
        <v>4.2849786731071364E-2</v>
      </c>
      <c r="AA638" s="2">
        <f t="shared" si="87"/>
        <v>39114</v>
      </c>
    </row>
    <row r="639" spans="1:27" x14ac:dyDescent="0.2">
      <c r="A639">
        <v>993</v>
      </c>
      <c r="B639" t="s">
        <v>15</v>
      </c>
      <c r="C639">
        <v>2007</v>
      </c>
      <c r="D639">
        <v>3</v>
      </c>
      <c r="E639">
        <v>94</v>
      </c>
      <c r="F639" s="4">
        <v>396.13</v>
      </c>
      <c r="G639" s="4">
        <v>465.4</v>
      </c>
      <c r="H639" s="4">
        <v>196.8</v>
      </c>
      <c r="I639">
        <v>6</v>
      </c>
      <c r="J639">
        <v>376</v>
      </c>
      <c r="K639">
        <v>18223</v>
      </c>
      <c r="L639" t="s">
        <v>18</v>
      </c>
      <c r="M639">
        <v>31668</v>
      </c>
      <c r="N639">
        <v>232.2</v>
      </c>
      <c r="O639" s="4">
        <v>35989.269999999997</v>
      </c>
      <c r="P639" t="s">
        <v>167</v>
      </c>
      <c r="Q639" s="4">
        <f t="shared" si="80"/>
        <v>4.951063829787234</v>
      </c>
      <c r="R639" s="4">
        <f t="shared" si="81"/>
        <v>77.566666666666663</v>
      </c>
      <c r="S639" s="4">
        <f t="shared" si="82"/>
        <v>1.2377659574468085</v>
      </c>
      <c r="T639" s="4">
        <f t="shared" si="83"/>
        <v>2.6678263789507111</v>
      </c>
      <c r="U639" s="4">
        <f t="shared" si="84"/>
        <v>2.5978377339495848</v>
      </c>
      <c r="V639" s="3">
        <f t="shared" si="85"/>
        <v>0.77815125038364363</v>
      </c>
      <c r="W639" s="3">
        <f t="shared" si="85"/>
        <v>2.5751878449276608</v>
      </c>
      <c r="X639" s="3">
        <f t="shared" si="86"/>
        <v>0.69469852535101251</v>
      </c>
      <c r="Y639" s="3">
        <f t="shared" si="86"/>
        <v>1.8896751285670674</v>
      </c>
      <c r="Z639" s="3">
        <f t="shared" si="86"/>
        <v>9.2638534023050084E-2</v>
      </c>
      <c r="AA639" s="2">
        <f t="shared" si="87"/>
        <v>39142</v>
      </c>
    </row>
    <row r="640" spans="1:27" x14ac:dyDescent="0.2">
      <c r="A640">
        <v>993</v>
      </c>
      <c r="B640" t="s">
        <v>15</v>
      </c>
      <c r="C640">
        <v>2007</v>
      </c>
      <c r="D640">
        <v>4</v>
      </c>
      <c r="E640">
        <v>121</v>
      </c>
      <c r="F640" s="4">
        <v>551.94000000000005</v>
      </c>
      <c r="G640" s="4">
        <v>648.58000000000004</v>
      </c>
      <c r="H640" s="4">
        <v>218.37</v>
      </c>
      <c r="I640">
        <v>6</v>
      </c>
      <c r="J640">
        <v>376</v>
      </c>
      <c r="K640">
        <v>18223</v>
      </c>
      <c r="L640" t="s">
        <v>18</v>
      </c>
      <c r="M640">
        <v>31668</v>
      </c>
      <c r="N640">
        <v>232.2</v>
      </c>
      <c r="O640" s="4">
        <v>35989.269999999997</v>
      </c>
      <c r="P640" t="s">
        <v>167</v>
      </c>
      <c r="Q640" s="4">
        <f t="shared" si="80"/>
        <v>5.3601652892561988</v>
      </c>
      <c r="R640" s="4">
        <f t="shared" si="81"/>
        <v>108.09666666666668</v>
      </c>
      <c r="S640" s="4">
        <f t="shared" si="82"/>
        <v>1.7249468085106383</v>
      </c>
      <c r="T640" s="4">
        <f t="shared" si="83"/>
        <v>2.8119635523795714</v>
      </c>
      <c r="U640" s="4">
        <f t="shared" si="84"/>
        <v>2.7418918692415279</v>
      </c>
      <c r="V640" s="3">
        <f t="shared" si="85"/>
        <v>0.77815125038364363</v>
      </c>
      <c r="W640" s="3">
        <f t="shared" si="85"/>
        <v>2.5751878449276608</v>
      </c>
      <c r="X640" s="3">
        <f t="shared" si="86"/>
        <v>0.72917818206312135</v>
      </c>
      <c r="Y640" s="3">
        <f t="shared" si="86"/>
        <v>2.033812301995928</v>
      </c>
      <c r="Z640" s="3">
        <f t="shared" si="86"/>
        <v>0.23677570745191037</v>
      </c>
      <c r="AA640" s="2">
        <f t="shared" si="87"/>
        <v>39173</v>
      </c>
    </row>
    <row r="641" spans="1:27" x14ac:dyDescent="0.2">
      <c r="A641">
        <v>993</v>
      </c>
      <c r="B641" t="s">
        <v>15</v>
      </c>
      <c r="C641">
        <v>2007</v>
      </c>
      <c r="D641">
        <v>5</v>
      </c>
      <c r="E641">
        <v>215</v>
      </c>
      <c r="F641" s="4">
        <v>971.8</v>
      </c>
      <c r="G641" s="4">
        <v>1141.93</v>
      </c>
      <c r="H641" s="4">
        <v>344.55</v>
      </c>
      <c r="I641">
        <v>6</v>
      </c>
      <c r="J641">
        <v>376</v>
      </c>
      <c r="K641">
        <v>18223</v>
      </c>
      <c r="L641" t="s">
        <v>18</v>
      </c>
      <c r="M641">
        <v>31668</v>
      </c>
      <c r="N641">
        <v>232.2</v>
      </c>
      <c r="O641" s="4">
        <v>35989.269999999997</v>
      </c>
      <c r="P641" t="s">
        <v>167</v>
      </c>
      <c r="Q641" s="4">
        <f t="shared" si="80"/>
        <v>5.311302325581396</v>
      </c>
      <c r="R641" s="4">
        <f t="shared" si="81"/>
        <v>190.32166666666669</v>
      </c>
      <c r="S641" s="4">
        <f t="shared" si="82"/>
        <v>3.0370478723404255</v>
      </c>
      <c r="T641" s="4">
        <f t="shared" si="83"/>
        <v>3.0576394825915378</v>
      </c>
      <c r="U641" s="4">
        <f t="shared" si="84"/>
        <v>2.9875768947269874</v>
      </c>
      <c r="V641" s="3">
        <f t="shared" si="85"/>
        <v>0.77815125038364363</v>
      </c>
      <c r="W641" s="3">
        <f t="shared" si="85"/>
        <v>2.5751878449276608</v>
      </c>
      <c r="X641" s="3">
        <f t="shared" si="86"/>
        <v>0.72520102267593245</v>
      </c>
      <c r="Y641" s="3">
        <f t="shared" si="86"/>
        <v>2.279488232207894</v>
      </c>
      <c r="Z641" s="3">
        <f t="shared" si="86"/>
        <v>0.48245163766387672</v>
      </c>
      <c r="AA641" s="2">
        <f t="shared" si="87"/>
        <v>39203</v>
      </c>
    </row>
    <row r="642" spans="1:27" x14ac:dyDescent="0.2">
      <c r="A642">
        <v>993</v>
      </c>
      <c r="B642" t="s">
        <v>15</v>
      </c>
      <c r="C642">
        <v>2007</v>
      </c>
      <c r="D642">
        <v>6</v>
      </c>
      <c r="E642">
        <v>292</v>
      </c>
      <c r="F642" s="4">
        <v>1302.19</v>
      </c>
      <c r="G642" s="4">
        <v>1530.12</v>
      </c>
      <c r="H642" s="4">
        <v>533.11</v>
      </c>
      <c r="I642">
        <v>6</v>
      </c>
      <c r="J642">
        <v>376</v>
      </c>
      <c r="K642">
        <v>18223</v>
      </c>
      <c r="L642" t="s">
        <v>18</v>
      </c>
      <c r="M642">
        <v>31668</v>
      </c>
      <c r="N642">
        <v>232.2</v>
      </c>
      <c r="O642" s="4">
        <v>35989.269999999997</v>
      </c>
      <c r="P642" t="s">
        <v>167</v>
      </c>
      <c r="Q642" s="4">
        <f t="shared" si="80"/>
        <v>5.2401369863013691</v>
      </c>
      <c r="R642" s="4">
        <f t="shared" si="81"/>
        <v>255.01999999999998</v>
      </c>
      <c r="S642" s="4">
        <f t="shared" si="82"/>
        <v>4.0694680851063829</v>
      </c>
      <c r="T642" s="4">
        <f t="shared" si="83"/>
        <v>3.1847254917941976</v>
      </c>
      <c r="U642" s="4">
        <f t="shared" si="84"/>
        <v>3.1146743559152745</v>
      </c>
      <c r="V642" s="3">
        <f t="shared" si="85"/>
        <v>0.77815125038364363</v>
      </c>
      <c r="W642" s="3">
        <f t="shared" si="85"/>
        <v>2.5751878449276608</v>
      </c>
      <c r="X642" s="3">
        <f t="shared" si="86"/>
        <v>0.71934264034577944</v>
      </c>
      <c r="Y642" s="3">
        <f t="shared" si="86"/>
        <v>2.4065742414105542</v>
      </c>
      <c r="Z642" s="3">
        <f t="shared" si="86"/>
        <v>0.60953764686653678</v>
      </c>
      <c r="AA642" s="2">
        <f t="shared" si="87"/>
        <v>39234</v>
      </c>
    </row>
    <row r="643" spans="1:27" x14ac:dyDescent="0.2">
      <c r="A643">
        <v>993</v>
      </c>
      <c r="B643" t="s">
        <v>15</v>
      </c>
      <c r="C643">
        <v>2007</v>
      </c>
      <c r="D643">
        <v>7</v>
      </c>
      <c r="E643">
        <v>199</v>
      </c>
      <c r="F643" s="4">
        <v>863.01</v>
      </c>
      <c r="G643" s="4">
        <v>1014.21</v>
      </c>
      <c r="H643" s="4">
        <v>284.93</v>
      </c>
      <c r="I643">
        <v>6</v>
      </c>
      <c r="J643">
        <v>376</v>
      </c>
      <c r="K643">
        <v>18223</v>
      </c>
      <c r="L643" t="s">
        <v>18</v>
      </c>
      <c r="M643">
        <v>31668</v>
      </c>
      <c r="N643">
        <v>232.2</v>
      </c>
      <c r="O643" s="4">
        <v>35989.269999999997</v>
      </c>
      <c r="P643" t="s">
        <v>167</v>
      </c>
      <c r="Q643" s="4">
        <f t="shared" si="80"/>
        <v>5.0965326633165828</v>
      </c>
      <c r="R643" s="4">
        <f t="shared" si="81"/>
        <v>169.035</v>
      </c>
      <c r="S643" s="4">
        <f t="shared" si="82"/>
        <v>2.6973670212765959</v>
      </c>
      <c r="T643" s="4">
        <f t="shared" si="83"/>
        <v>3.0061278883291966</v>
      </c>
      <c r="U643" s="4">
        <f t="shared" si="84"/>
        <v>2.9360158280670721</v>
      </c>
      <c r="V643" s="3">
        <f t="shared" si="85"/>
        <v>0.77815125038364363</v>
      </c>
      <c r="W643" s="3">
        <f t="shared" si="85"/>
        <v>2.5751878449276608</v>
      </c>
      <c r="X643" s="3">
        <f t="shared" si="86"/>
        <v>0.70727481191948993</v>
      </c>
      <c r="Y643" s="3">
        <f t="shared" si="86"/>
        <v>2.2279766379455528</v>
      </c>
      <c r="Z643" s="3">
        <f t="shared" si="86"/>
        <v>0.43094004340153558</v>
      </c>
      <c r="AA643" s="2">
        <f t="shared" si="87"/>
        <v>39264</v>
      </c>
    </row>
    <row r="644" spans="1:27" x14ac:dyDescent="0.2">
      <c r="A644">
        <v>993</v>
      </c>
      <c r="B644" t="s">
        <v>15</v>
      </c>
      <c r="C644">
        <v>2007</v>
      </c>
      <c r="D644">
        <v>8</v>
      </c>
      <c r="E644">
        <v>213</v>
      </c>
      <c r="F644" s="4">
        <v>868.72</v>
      </c>
      <c r="G644" s="4">
        <v>1020.76</v>
      </c>
      <c r="H644" s="4">
        <v>301.25</v>
      </c>
      <c r="I644">
        <v>6</v>
      </c>
      <c r="J644">
        <v>376</v>
      </c>
      <c r="K644">
        <v>18223</v>
      </c>
      <c r="L644" t="s">
        <v>18</v>
      </c>
      <c r="M644">
        <v>31668</v>
      </c>
      <c r="N644">
        <v>232.2</v>
      </c>
      <c r="O644" s="4">
        <v>35989.269999999997</v>
      </c>
      <c r="P644" t="s">
        <v>167</v>
      </c>
      <c r="Q644" s="4">
        <f t="shared" si="80"/>
        <v>4.7923004694835685</v>
      </c>
      <c r="R644" s="4">
        <f t="shared" si="81"/>
        <v>170.12666666666667</v>
      </c>
      <c r="S644" s="4">
        <f t="shared" si="82"/>
        <v>2.7147872340425532</v>
      </c>
      <c r="T644" s="4">
        <f t="shared" si="83"/>
        <v>3.0089236432348052</v>
      </c>
      <c r="U644" s="4">
        <f t="shared" si="84"/>
        <v>2.9388798201197006</v>
      </c>
      <c r="V644" s="3">
        <f t="shared" si="85"/>
        <v>0.77815125038364363</v>
      </c>
      <c r="W644" s="3">
        <f t="shared" si="85"/>
        <v>2.5751878449276608</v>
      </c>
      <c r="X644" s="3">
        <f t="shared" si="86"/>
        <v>0.6805440397960677</v>
      </c>
      <c r="Y644" s="3">
        <f t="shared" si="86"/>
        <v>2.2307723928511618</v>
      </c>
      <c r="Z644" s="3">
        <f t="shared" si="86"/>
        <v>0.43373579830714432</v>
      </c>
      <c r="AA644" s="2">
        <f t="shared" si="87"/>
        <v>39295</v>
      </c>
    </row>
    <row r="645" spans="1:27" x14ac:dyDescent="0.2">
      <c r="A645">
        <v>993</v>
      </c>
      <c r="B645" t="s">
        <v>15</v>
      </c>
      <c r="C645">
        <v>2007</v>
      </c>
      <c r="D645">
        <v>9</v>
      </c>
      <c r="E645">
        <v>354</v>
      </c>
      <c r="F645" s="4">
        <v>1412.74</v>
      </c>
      <c r="G645" s="4">
        <v>1660.14</v>
      </c>
      <c r="H645" s="4">
        <v>525.66</v>
      </c>
      <c r="I645">
        <v>6</v>
      </c>
      <c r="J645">
        <v>376</v>
      </c>
      <c r="K645">
        <v>18223</v>
      </c>
      <c r="L645" t="s">
        <v>18</v>
      </c>
      <c r="M645">
        <v>31668</v>
      </c>
      <c r="N645">
        <v>232.2</v>
      </c>
      <c r="O645" s="4">
        <v>35989.269999999997</v>
      </c>
      <c r="P645" t="s">
        <v>167</v>
      </c>
      <c r="Q645" s="4">
        <f t="shared" si="80"/>
        <v>4.6896610169491524</v>
      </c>
      <c r="R645" s="4">
        <f t="shared" si="81"/>
        <v>276.69</v>
      </c>
      <c r="S645" s="4">
        <f t="shared" si="82"/>
        <v>4.4152659574468087</v>
      </c>
      <c r="T645" s="4">
        <f t="shared" si="83"/>
        <v>3.2201447137410812</v>
      </c>
      <c r="U645" s="4">
        <f t="shared" si="84"/>
        <v>3.1500622418519466</v>
      </c>
      <c r="V645" s="3">
        <f t="shared" si="85"/>
        <v>0.77815125038364363</v>
      </c>
      <c r="W645" s="3">
        <f t="shared" si="85"/>
        <v>2.5751878449276608</v>
      </c>
      <c r="X645" s="3">
        <f t="shared" si="86"/>
        <v>0.67114145171529338</v>
      </c>
      <c r="Y645" s="3">
        <f t="shared" si="86"/>
        <v>2.4419934633574378</v>
      </c>
      <c r="Z645" s="3">
        <f t="shared" si="86"/>
        <v>0.64495686881342018</v>
      </c>
      <c r="AA645" s="2">
        <f t="shared" si="87"/>
        <v>39326</v>
      </c>
    </row>
    <row r="646" spans="1:27" x14ac:dyDescent="0.2">
      <c r="A646">
        <v>993</v>
      </c>
      <c r="B646" t="s">
        <v>15</v>
      </c>
      <c r="C646">
        <v>2007</v>
      </c>
      <c r="D646">
        <v>11</v>
      </c>
      <c r="E646">
        <v>666</v>
      </c>
      <c r="F646" s="4">
        <v>2621.93</v>
      </c>
      <c r="G646" s="4">
        <v>3080.82</v>
      </c>
      <c r="H646" s="4">
        <v>1075.1300000000001</v>
      </c>
      <c r="I646">
        <v>6</v>
      </c>
      <c r="J646">
        <v>376</v>
      </c>
      <c r="K646">
        <v>18223</v>
      </c>
      <c r="L646" t="s">
        <v>18</v>
      </c>
      <c r="M646">
        <v>31668</v>
      </c>
      <c r="N646">
        <v>232.2</v>
      </c>
      <c r="O646" s="4">
        <v>35989.269999999997</v>
      </c>
      <c r="P646" t="s">
        <v>167</v>
      </c>
      <c r="Q646" s="4">
        <f t="shared" si="80"/>
        <v>4.625855855855856</v>
      </c>
      <c r="R646" s="4">
        <f t="shared" si="81"/>
        <v>513.47</v>
      </c>
      <c r="S646" s="4">
        <f t="shared" si="82"/>
        <v>8.1936702127659586</v>
      </c>
      <c r="T646" s="4">
        <f t="shared" si="83"/>
        <v>3.48866632496726</v>
      </c>
      <c r="U646" s="4">
        <f t="shared" si="84"/>
        <v>3.418621092762324</v>
      </c>
      <c r="V646" s="3">
        <f t="shared" si="85"/>
        <v>0.77815125038364363</v>
      </c>
      <c r="W646" s="3">
        <f t="shared" si="85"/>
        <v>2.5751878449276608</v>
      </c>
      <c r="X646" s="3">
        <f t="shared" si="86"/>
        <v>0.66519209579695882</v>
      </c>
      <c r="Y646" s="3">
        <f t="shared" si="86"/>
        <v>2.7105150745836162</v>
      </c>
      <c r="Z646" s="3">
        <f t="shared" si="86"/>
        <v>0.91347848003959897</v>
      </c>
      <c r="AA646" s="2">
        <f t="shared" si="87"/>
        <v>39387</v>
      </c>
    </row>
    <row r="647" spans="1:27" x14ac:dyDescent="0.2">
      <c r="A647">
        <v>993</v>
      </c>
      <c r="B647" t="s">
        <v>15</v>
      </c>
      <c r="C647">
        <v>2007</v>
      </c>
      <c r="D647">
        <v>12</v>
      </c>
      <c r="E647">
        <v>434</v>
      </c>
      <c r="F647" s="4">
        <v>1721.18</v>
      </c>
      <c r="G647" s="4">
        <v>2022.59</v>
      </c>
      <c r="H647" s="4">
        <v>611.59</v>
      </c>
      <c r="I647">
        <v>6</v>
      </c>
      <c r="J647">
        <v>376</v>
      </c>
      <c r="K647">
        <v>18223</v>
      </c>
      <c r="L647" t="s">
        <v>18</v>
      </c>
      <c r="M647">
        <v>31668</v>
      </c>
      <c r="N647">
        <v>232.2</v>
      </c>
      <c r="O647" s="4">
        <v>35989.269999999997</v>
      </c>
      <c r="P647" t="s">
        <v>167</v>
      </c>
      <c r="Q647" s="4">
        <f t="shared" si="80"/>
        <v>4.6603456221198156</v>
      </c>
      <c r="R647" s="4">
        <f t="shared" si="81"/>
        <v>337.0983333333333</v>
      </c>
      <c r="S647" s="4">
        <f t="shared" si="82"/>
        <v>5.3792287234042551</v>
      </c>
      <c r="T647" s="4">
        <f t="shared" si="83"/>
        <v>3.3059078556903589</v>
      </c>
      <c r="U647" s="4">
        <f t="shared" si="84"/>
        <v>3.2358262909661173</v>
      </c>
      <c r="V647" s="3">
        <f t="shared" si="85"/>
        <v>0.77815125038364363</v>
      </c>
      <c r="W647" s="3">
        <f t="shared" si="85"/>
        <v>2.5751878449276608</v>
      </c>
      <c r="X647" s="3">
        <f t="shared" si="86"/>
        <v>0.66841812617784835</v>
      </c>
      <c r="Y647" s="3">
        <f t="shared" si="86"/>
        <v>2.5277566053067155</v>
      </c>
      <c r="Z647" s="3">
        <f t="shared" si="86"/>
        <v>0.73072001076269799</v>
      </c>
      <c r="AA647" s="2">
        <f t="shared" si="87"/>
        <v>39417</v>
      </c>
    </row>
    <row r="648" spans="1:27" x14ac:dyDescent="0.2">
      <c r="A648">
        <v>1005</v>
      </c>
      <c r="B648" t="s">
        <v>15</v>
      </c>
      <c r="C648">
        <v>2007</v>
      </c>
      <c r="D648">
        <v>1</v>
      </c>
      <c r="E648">
        <v>110</v>
      </c>
      <c r="F648" s="4">
        <v>580.16</v>
      </c>
      <c r="G648" s="4">
        <v>681.78</v>
      </c>
      <c r="H648" s="4">
        <v>226.27</v>
      </c>
      <c r="I648">
        <v>5</v>
      </c>
      <c r="J648">
        <v>250</v>
      </c>
      <c r="K648">
        <v>34476</v>
      </c>
      <c r="L648" t="s">
        <v>18</v>
      </c>
      <c r="M648">
        <v>94576</v>
      </c>
      <c r="N648">
        <v>172</v>
      </c>
      <c r="O648" s="4">
        <v>53485.61</v>
      </c>
      <c r="P648" t="s">
        <v>169</v>
      </c>
      <c r="Q648" s="4">
        <f t="shared" si="80"/>
        <v>6.1979999999999995</v>
      </c>
      <c r="R648" s="4">
        <f t="shared" si="81"/>
        <v>136.35599999999999</v>
      </c>
      <c r="S648" s="4">
        <f t="shared" si="82"/>
        <v>2.7271199999999998</v>
      </c>
      <c r="T648" s="4">
        <f t="shared" si="83"/>
        <v>2.833644257061489</v>
      </c>
      <c r="U648" s="4">
        <f t="shared" si="84"/>
        <v>2.7635477824154147</v>
      </c>
      <c r="V648" s="3">
        <f t="shared" si="85"/>
        <v>0.69897000433601886</v>
      </c>
      <c r="W648" s="3">
        <f t="shared" si="85"/>
        <v>2.3979400086720375</v>
      </c>
      <c r="X648" s="3">
        <f t="shared" si="86"/>
        <v>0.79225157190326423</v>
      </c>
      <c r="Y648" s="3">
        <f t="shared" si="86"/>
        <v>2.1346742527254703</v>
      </c>
      <c r="Z648" s="3">
        <f t="shared" si="86"/>
        <v>0.4357042483894516</v>
      </c>
      <c r="AA648" s="2">
        <f t="shared" si="87"/>
        <v>39083</v>
      </c>
    </row>
    <row r="649" spans="1:27" x14ac:dyDescent="0.2">
      <c r="A649">
        <v>1005</v>
      </c>
      <c r="B649" t="s">
        <v>15</v>
      </c>
      <c r="C649">
        <v>2007</v>
      </c>
      <c r="D649">
        <v>2</v>
      </c>
      <c r="E649">
        <v>114</v>
      </c>
      <c r="F649" s="4">
        <v>599.88</v>
      </c>
      <c r="G649" s="4">
        <v>704.91</v>
      </c>
      <c r="H649" s="4">
        <v>210.74</v>
      </c>
      <c r="I649">
        <v>5</v>
      </c>
      <c r="J649">
        <v>250</v>
      </c>
      <c r="K649">
        <v>34476</v>
      </c>
      <c r="L649" t="s">
        <v>18</v>
      </c>
      <c r="M649">
        <v>94576</v>
      </c>
      <c r="N649">
        <v>172</v>
      </c>
      <c r="O649" s="4">
        <v>53485.61</v>
      </c>
      <c r="P649" t="s">
        <v>169</v>
      </c>
      <c r="Q649" s="4">
        <f t="shared" si="80"/>
        <v>6.1834210526315783</v>
      </c>
      <c r="R649" s="4">
        <f t="shared" si="81"/>
        <v>140.982</v>
      </c>
      <c r="S649" s="4">
        <f t="shared" si="82"/>
        <v>2.8196399999999997</v>
      </c>
      <c r="T649" s="4">
        <f t="shared" si="83"/>
        <v>2.8481336716035024</v>
      </c>
      <c r="U649" s="4">
        <f t="shared" si="84"/>
        <v>2.7780643828002152</v>
      </c>
      <c r="V649" s="3">
        <f t="shared" si="85"/>
        <v>0.69897000433601886</v>
      </c>
      <c r="W649" s="3">
        <f t="shared" si="85"/>
        <v>2.3979400086720375</v>
      </c>
      <c r="X649" s="3">
        <f t="shared" si="86"/>
        <v>0.79122882026702979</v>
      </c>
      <c r="Y649" s="3">
        <f t="shared" si="86"/>
        <v>2.1491636672674836</v>
      </c>
      <c r="Z649" s="3">
        <f t="shared" si="86"/>
        <v>0.45019366293146484</v>
      </c>
      <c r="AA649" s="2">
        <f t="shared" si="87"/>
        <v>39114</v>
      </c>
    </row>
    <row r="650" spans="1:27" x14ac:dyDescent="0.2">
      <c r="A650">
        <v>1005</v>
      </c>
      <c r="B650" t="s">
        <v>15</v>
      </c>
      <c r="C650">
        <v>2007</v>
      </c>
      <c r="D650">
        <v>3</v>
      </c>
      <c r="E650">
        <v>97</v>
      </c>
      <c r="F650" s="4">
        <v>473.37</v>
      </c>
      <c r="G650" s="4">
        <v>556.27</v>
      </c>
      <c r="H650" s="4">
        <v>167.55</v>
      </c>
      <c r="I650">
        <v>5</v>
      </c>
      <c r="J650">
        <v>250</v>
      </c>
      <c r="K650">
        <v>34476</v>
      </c>
      <c r="L650" t="s">
        <v>18</v>
      </c>
      <c r="M650">
        <v>94576</v>
      </c>
      <c r="N650">
        <v>172</v>
      </c>
      <c r="O650" s="4">
        <v>53485.61</v>
      </c>
      <c r="P650" t="s">
        <v>169</v>
      </c>
      <c r="Q650" s="4">
        <f t="shared" si="80"/>
        <v>5.734742268041237</v>
      </c>
      <c r="R650" s="4">
        <f t="shared" si="81"/>
        <v>111.25399999999999</v>
      </c>
      <c r="S650" s="4">
        <f t="shared" si="82"/>
        <v>2.2250799999999997</v>
      </c>
      <c r="T650" s="4">
        <f t="shared" si="83"/>
        <v>2.7452856387907696</v>
      </c>
      <c r="U650" s="4">
        <f t="shared" si="84"/>
        <v>2.675200730890694</v>
      </c>
      <c r="V650" s="3">
        <f t="shared" si="85"/>
        <v>0.69897000433601886</v>
      </c>
      <c r="W650" s="3">
        <f t="shared" si="85"/>
        <v>2.3979400086720375</v>
      </c>
      <c r="X650" s="3">
        <f t="shared" si="86"/>
        <v>0.75851390452452472</v>
      </c>
      <c r="Y650" s="3">
        <f t="shared" si="86"/>
        <v>2.0463156344547508</v>
      </c>
      <c r="Z650" s="3">
        <f t="shared" si="86"/>
        <v>0.34734563011873187</v>
      </c>
      <c r="AA650" s="2">
        <f t="shared" si="87"/>
        <v>39142</v>
      </c>
    </row>
    <row r="651" spans="1:27" x14ac:dyDescent="0.2">
      <c r="A651">
        <v>1005</v>
      </c>
      <c r="B651" t="s">
        <v>15</v>
      </c>
      <c r="C651">
        <v>2007</v>
      </c>
      <c r="D651">
        <v>4</v>
      </c>
      <c r="E651">
        <v>147</v>
      </c>
      <c r="F651" s="4">
        <v>680.33</v>
      </c>
      <c r="G651" s="4">
        <v>799.5</v>
      </c>
      <c r="H651" s="4">
        <v>182.26</v>
      </c>
      <c r="I651">
        <v>5</v>
      </c>
      <c r="J651">
        <v>250</v>
      </c>
      <c r="K651">
        <v>34476</v>
      </c>
      <c r="L651" t="s">
        <v>18</v>
      </c>
      <c r="M651">
        <v>94576</v>
      </c>
      <c r="N651">
        <v>172</v>
      </c>
      <c r="O651" s="4">
        <v>53485.61</v>
      </c>
      <c r="P651" t="s">
        <v>169</v>
      </c>
      <c r="Q651" s="4">
        <f t="shared" si="80"/>
        <v>5.4387755102040813</v>
      </c>
      <c r="R651" s="4">
        <f t="shared" si="81"/>
        <v>159.9</v>
      </c>
      <c r="S651" s="4">
        <f t="shared" si="82"/>
        <v>3.198</v>
      </c>
      <c r="T651" s="4">
        <f t="shared" si="83"/>
        <v>2.9028184680822533</v>
      </c>
      <c r="U651" s="4">
        <f t="shared" si="84"/>
        <v>2.8327196221397406</v>
      </c>
      <c r="V651" s="3">
        <f t="shared" si="85"/>
        <v>0.69897000433601886</v>
      </c>
      <c r="W651" s="3">
        <f t="shared" si="85"/>
        <v>2.3979400086720375</v>
      </c>
      <c r="X651" s="3">
        <f t="shared" si="86"/>
        <v>0.73550113333407741</v>
      </c>
      <c r="Y651" s="3">
        <f t="shared" si="86"/>
        <v>2.2038484637462346</v>
      </c>
      <c r="Z651" s="3">
        <f t="shared" si="86"/>
        <v>0.50487845941021592</v>
      </c>
      <c r="AA651" s="2">
        <f t="shared" si="87"/>
        <v>39173</v>
      </c>
    </row>
    <row r="652" spans="1:27" x14ac:dyDescent="0.2">
      <c r="A652">
        <v>1005</v>
      </c>
      <c r="B652" t="s">
        <v>15</v>
      </c>
      <c r="C652">
        <v>2007</v>
      </c>
      <c r="D652">
        <v>5</v>
      </c>
      <c r="E652">
        <v>278</v>
      </c>
      <c r="F652" s="4">
        <v>1273.45</v>
      </c>
      <c r="G652" s="4">
        <v>1496.4</v>
      </c>
      <c r="H652" s="4">
        <v>487.58</v>
      </c>
      <c r="I652">
        <v>5</v>
      </c>
      <c r="J652">
        <v>250</v>
      </c>
      <c r="K652">
        <v>34476</v>
      </c>
      <c r="L652" t="s">
        <v>18</v>
      </c>
      <c r="M652">
        <v>94576</v>
      </c>
      <c r="N652">
        <v>172</v>
      </c>
      <c r="O652" s="4">
        <v>53485.61</v>
      </c>
      <c r="P652" t="s">
        <v>169</v>
      </c>
      <c r="Q652" s="4">
        <f t="shared" si="80"/>
        <v>5.3827338129496409</v>
      </c>
      <c r="R652" s="4">
        <f t="shared" si="81"/>
        <v>299.28000000000003</v>
      </c>
      <c r="S652" s="4">
        <f t="shared" si="82"/>
        <v>5.9856000000000007</v>
      </c>
      <c r="T652" s="4">
        <f t="shared" si="83"/>
        <v>3.1750476995261674</v>
      </c>
      <c r="U652" s="4">
        <f t="shared" si="84"/>
        <v>3.1049818977484862</v>
      </c>
      <c r="V652" s="3">
        <f t="shared" si="85"/>
        <v>0.69897000433601886</v>
      </c>
      <c r="W652" s="3">
        <f t="shared" si="85"/>
        <v>2.3979400086720375</v>
      </c>
      <c r="X652" s="3">
        <f t="shared" si="86"/>
        <v>0.73100290360809117</v>
      </c>
      <c r="Y652" s="3">
        <f t="shared" si="86"/>
        <v>2.4760776951901486</v>
      </c>
      <c r="Z652" s="3">
        <f t="shared" si="86"/>
        <v>0.7771076908541299</v>
      </c>
      <c r="AA652" s="2">
        <f t="shared" si="87"/>
        <v>39203</v>
      </c>
    </row>
    <row r="653" spans="1:27" x14ac:dyDescent="0.2">
      <c r="A653">
        <v>1005</v>
      </c>
      <c r="B653" t="s">
        <v>15</v>
      </c>
      <c r="C653">
        <v>2007</v>
      </c>
      <c r="D653">
        <v>6</v>
      </c>
      <c r="E653">
        <v>272</v>
      </c>
      <c r="F653" s="4">
        <v>1302.8900000000001</v>
      </c>
      <c r="G653" s="4">
        <v>1531.09</v>
      </c>
      <c r="H653" s="4">
        <v>387.22</v>
      </c>
      <c r="I653">
        <v>5</v>
      </c>
      <c r="J653">
        <v>250</v>
      </c>
      <c r="K653">
        <v>34476</v>
      </c>
      <c r="L653" t="s">
        <v>18</v>
      </c>
      <c r="M653">
        <v>94576</v>
      </c>
      <c r="N653">
        <v>172</v>
      </c>
      <c r="O653" s="4">
        <v>53485.61</v>
      </c>
      <c r="P653" t="s">
        <v>169</v>
      </c>
      <c r="Q653" s="4">
        <f t="shared" si="80"/>
        <v>5.6290073529411764</v>
      </c>
      <c r="R653" s="4">
        <f t="shared" si="81"/>
        <v>306.21799999999996</v>
      </c>
      <c r="S653" s="4">
        <f t="shared" si="82"/>
        <v>6.1243599999999994</v>
      </c>
      <c r="T653" s="4">
        <f t="shared" si="83"/>
        <v>3.1850007199958208</v>
      </c>
      <c r="U653" s="4">
        <f t="shared" si="84"/>
        <v>3.1149077507781189</v>
      </c>
      <c r="V653" s="3">
        <f t="shared" si="85"/>
        <v>0.69897000433601886</v>
      </c>
      <c r="W653" s="3">
        <f t="shared" si="85"/>
        <v>2.3979400086720375</v>
      </c>
      <c r="X653" s="3">
        <f t="shared" si="86"/>
        <v>0.75043181596162223</v>
      </c>
      <c r="Y653" s="3">
        <f t="shared" si="86"/>
        <v>2.486030715659802</v>
      </c>
      <c r="Z653" s="3">
        <f t="shared" si="86"/>
        <v>0.78706071132378319</v>
      </c>
      <c r="AA653" s="2">
        <f t="shared" si="87"/>
        <v>39234</v>
      </c>
    </row>
    <row r="654" spans="1:27" x14ac:dyDescent="0.2">
      <c r="A654">
        <v>1005</v>
      </c>
      <c r="B654" t="s">
        <v>15</v>
      </c>
      <c r="C654">
        <v>2007</v>
      </c>
      <c r="D654">
        <v>7</v>
      </c>
      <c r="E654">
        <v>167</v>
      </c>
      <c r="F654" s="4">
        <v>783.07</v>
      </c>
      <c r="G654" s="4">
        <v>920.21</v>
      </c>
      <c r="H654" s="4">
        <v>288.5</v>
      </c>
      <c r="I654">
        <v>5</v>
      </c>
      <c r="J654">
        <v>250</v>
      </c>
      <c r="K654">
        <v>34476</v>
      </c>
      <c r="L654" t="s">
        <v>18</v>
      </c>
      <c r="M654">
        <v>94576</v>
      </c>
      <c r="N654">
        <v>172</v>
      </c>
      <c r="O654" s="4">
        <v>53485.61</v>
      </c>
      <c r="P654" t="s">
        <v>169</v>
      </c>
      <c r="Q654" s="4">
        <f t="shared" si="80"/>
        <v>5.5102395209580841</v>
      </c>
      <c r="R654" s="4">
        <f t="shared" si="81"/>
        <v>184.042</v>
      </c>
      <c r="S654" s="4">
        <f t="shared" si="82"/>
        <v>3.6808400000000003</v>
      </c>
      <c r="T654" s="4">
        <f t="shared" si="83"/>
        <v>2.9638869484693351</v>
      </c>
      <c r="U654" s="4">
        <f t="shared" si="84"/>
        <v>2.8938005861382892</v>
      </c>
      <c r="V654" s="3">
        <f t="shared" si="85"/>
        <v>0.69897000433601886</v>
      </c>
      <c r="W654" s="3">
        <f t="shared" si="85"/>
        <v>2.3979400086720375</v>
      </c>
      <c r="X654" s="3">
        <f t="shared" si="86"/>
        <v>0.74117047732175201</v>
      </c>
      <c r="Y654" s="3">
        <f t="shared" si="86"/>
        <v>2.2649169441333163</v>
      </c>
      <c r="Z654" s="3">
        <f t="shared" si="86"/>
        <v>0.56594693979729771</v>
      </c>
      <c r="AA654" s="2">
        <f t="shared" si="87"/>
        <v>39264</v>
      </c>
    </row>
    <row r="655" spans="1:27" x14ac:dyDescent="0.2">
      <c r="A655">
        <v>1005</v>
      </c>
      <c r="B655" t="s">
        <v>15</v>
      </c>
      <c r="C655">
        <v>2007</v>
      </c>
      <c r="D655">
        <v>8</v>
      </c>
      <c r="E655">
        <v>177</v>
      </c>
      <c r="F655" s="4">
        <v>805.24</v>
      </c>
      <c r="G655" s="4">
        <v>946.24</v>
      </c>
      <c r="H655" s="4">
        <v>264.17</v>
      </c>
      <c r="I655">
        <v>5</v>
      </c>
      <c r="J655">
        <v>250</v>
      </c>
      <c r="K655">
        <v>34476</v>
      </c>
      <c r="L655" t="s">
        <v>18</v>
      </c>
      <c r="M655">
        <v>94576</v>
      </c>
      <c r="N655">
        <v>172</v>
      </c>
      <c r="O655" s="4">
        <v>53485.61</v>
      </c>
      <c r="P655" t="s">
        <v>169</v>
      </c>
      <c r="Q655" s="4">
        <f t="shared" si="80"/>
        <v>5.3459887005649716</v>
      </c>
      <c r="R655" s="4">
        <f t="shared" si="81"/>
        <v>189.24799999999999</v>
      </c>
      <c r="S655" s="4">
        <f t="shared" si="82"/>
        <v>3.7849599999999999</v>
      </c>
      <c r="T655" s="4">
        <f t="shared" si="83"/>
        <v>2.9760013028460235</v>
      </c>
      <c r="U655" s="4">
        <f t="shared" si="84"/>
        <v>2.9059253401706662</v>
      </c>
      <c r="V655" s="3">
        <f t="shared" si="85"/>
        <v>0.69897000433601886</v>
      </c>
      <c r="W655" s="3">
        <f t="shared" si="85"/>
        <v>2.3979400086720375</v>
      </c>
      <c r="X655" s="3">
        <f t="shared" si="86"/>
        <v>0.72802803648421699</v>
      </c>
      <c r="Y655" s="3">
        <f t="shared" si="86"/>
        <v>2.2770312985100047</v>
      </c>
      <c r="Z655" s="3">
        <f t="shared" si="86"/>
        <v>0.578061294173986</v>
      </c>
      <c r="AA655" s="2">
        <f t="shared" si="87"/>
        <v>39295</v>
      </c>
    </row>
    <row r="656" spans="1:27" x14ac:dyDescent="0.2">
      <c r="A656">
        <v>1005</v>
      </c>
      <c r="B656" t="s">
        <v>15</v>
      </c>
      <c r="C656">
        <v>2007</v>
      </c>
      <c r="D656">
        <v>9</v>
      </c>
      <c r="E656">
        <v>307</v>
      </c>
      <c r="F656" s="4">
        <v>1379.02</v>
      </c>
      <c r="G656" s="4">
        <v>1620.46</v>
      </c>
      <c r="H656" s="4">
        <v>369.61</v>
      </c>
      <c r="I656">
        <v>5</v>
      </c>
      <c r="J656">
        <v>250</v>
      </c>
      <c r="K656">
        <v>34476</v>
      </c>
      <c r="L656" t="s">
        <v>18</v>
      </c>
      <c r="M656">
        <v>94576</v>
      </c>
      <c r="N656">
        <v>172</v>
      </c>
      <c r="O656" s="4">
        <v>53485.61</v>
      </c>
      <c r="P656" t="s">
        <v>169</v>
      </c>
      <c r="Q656" s="4">
        <f t="shared" si="80"/>
        <v>5.278371335504886</v>
      </c>
      <c r="R656" s="4">
        <f t="shared" si="81"/>
        <v>324.09199999999998</v>
      </c>
      <c r="S656" s="4">
        <f t="shared" si="82"/>
        <v>6.48184</v>
      </c>
      <c r="T656" s="4">
        <f t="shared" si="83"/>
        <v>3.2096383152240264</v>
      </c>
      <c r="U656" s="4">
        <f t="shared" si="84"/>
        <v>3.1395705648173666</v>
      </c>
      <c r="V656" s="3">
        <f t="shared" si="85"/>
        <v>0.69897000433601886</v>
      </c>
      <c r="W656" s="3">
        <f t="shared" si="85"/>
        <v>2.3979400086720375</v>
      </c>
      <c r="X656" s="3">
        <f t="shared" si="86"/>
        <v>0.7224999397468399</v>
      </c>
      <c r="Y656" s="3">
        <f t="shared" si="86"/>
        <v>2.5106683108880077</v>
      </c>
      <c r="Z656" s="3">
        <f t="shared" si="86"/>
        <v>0.81169830655198882</v>
      </c>
      <c r="AA656" s="2">
        <f t="shared" si="87"/>
        <v>39326</v>
      </c>
    </row>
    <row r="657" spans="1:27" x14ac:dyDescent="0.2">
      <c r="A657">
        <v>1005</v>
      </c>
      <c r="B657" t="s">
        <v>15</v>
      </c>
      <c r="C657">
        <v>2007</v>
      </c>
      <c r="D657">
        <v>12</v>
      </c>
      <c r="E657">
        <v>387</v>
      </c>
      <c r="F657" s="4">
        <v>1728.86</v>
      </c>
      <c r="G657" s="4">
        <v>2031.49</v>
      </c>
      <c r="H657" s="4">
        <v>354.79</v>
      </c>
      <c r="I657">
        <v>5</v>
      </c>
      <c r="J657">
        <v>250</v>
      </c>
      <c r="K657">
        <v>34476</v>
      </c>
      <c r="L657" t="s">
        <v>18</v>
      </c>
      <c r="M657">
        <v>94576</v>
      </c>
      <c r="N657">
        <v>172</v>
      </c>
      <c r="O657" s="4">
        <v>53485.61</v>
      </c>
      <c r="P657" t="s">
        <v>169</v>
      </c>
      <c r="Q657" s="4">
        <f t="shared" si="80"/>
        <v>5.2493281653746768</v>
      </c>
      <c r="R657" s="4">
        <f t="shared" si="81"/>
        <v>406.298</v>
      </c>
      <c r="S657" s="4">
        <f t="shared" si="82"/>
        <v>8.1259599999999992</v>
      </c>
      <c r="T657" s="4">
        <f t="shared" si="83"/>
        <v>3.3078146888551414</v>
      </c>
      <c r="U657" s="4">
        <f t="shared" si="84"/>
        <v>3.2377598263050462</v>
      </c>
      <c r="V657" s="3">
        <f t="shared" si="85"/>
        <v>0.69897000433601886</v>
      </c>
      <c r="W657" s="3">
        <f t="shared" si="85"/>
        <v>2.3979400086720375</v>
      </c>
      <c r="X657" s="3">
        <f t="shared" si="86"/>
        <v>0.72010372383622978</v>
      </c>
      <c r="Y657" s="3">
        <f t="shared" si="86"/>
        <v>2.6088446845191222</v>
      </c>
      <c r="Z657" s="3">
        <f t="shared" si="86"/>
        <v>0.90987468018310358</v>
      </c>
      <c r="AA657" s="2">
        <f t="shared" si="87"/>
        <v>39417</v>
      </c>
    </row>
    <row r="658" spans="1:27" x14ac:dyDescent="0.2">
      <c r="A658">
        <v>1040</v>
      </c>
      <c r="B658" t="s">
        <v>15</v>
      </c>
      <c r="C658">
        <v>2007</v>
      </c>
      <c r="D658">
        <v>1</v>
      </c>
      <c r="E658">
        <v>134</v>
      </c>
      <c r="F658" s="4">
        <v>627.25</v>
      </c>
      <c r="G658" s="4">
        <v>737.03</v>
      </c>
      <c r="H658" s="4">
        <v>262.27999999999997</v>
      </c>
      <c r="I658">
        <v>5</v>
      </c>
      <c r="J658">
        <v>306</v>
      </c>
      <c r="K658">
        <v>22029</v>
      </c>
      <c r="L658" t="s">
        <v>18</v>
      </c>
      <c r="M658">
        <v>29756</v>
      </c>
      <c r="N658">
        <v>191.7</v>
      </c>
      <c r="O658" s="4">
        <v>38759.24</v>
      </c>
      <c r="P658" t="s">
        <v>167</v>
      </c>
      <c r="Q658" s="4">
        <f t="shared" si="80"/>
        <v>5.5002238805970149</v>
      </c>
      <c r="R658" s="4">
        <f t="shared" si="81"/>
        <v>147.40600000000001</v>
      </c>
      <c r="S658" s="4">
        <f t="shared" si="82"/>
        <v>2.4085947712418299</v>
      </c>
      <c r="T658" s="4">
        <f t="shared" si="83"/>
        <v>2.8674851657006948</v>
      </c>
      <c r="U658" s="4">
        <f t="shared" si="84"/>
        <v>2.7974406699866483</v>
      </c>
      <c r="V658" s="3">
        <f t="shared" si="85"/>
        <v>0.69897000433601886</v>
      </c>
      <c r="W658" s="3">
        <f t="shared" si="85"/>
        <v>2.4857214264815801</v>
      </c>
      <c r="X658" s="3">
        <f t="shared" si="86"/>
        <v>0.74038036733588741</v>
      </c>
      <c r="Y658" s="3">
        <f t="shared" si="86"/>
        <v>2.168515161364676</v>
      </c>
      <c r="Z658" s="3">
        <f t="shared" si="86"/>
        <v>0.38176373921911494</v>
      </c>
      <c r="AA658" s="2">
        <f t="shared" si="87"/>
        <v>39083</v>
      </c>
    </row>
    <row r="659" spans="1:27" x14ac:dyDescent="0.2">
      <c r="A659">
        <v>1040</v>
      </c>
      <c r="B659" t="s">
        <v>15</v>
      </c>
      <c r="C659">
        <v>2007</v>
      </c>
      <c r="D659">
        <v>2</v>
      </c>
      <c r="E659">
        <v>90</v>
      </c>
      <c r="F659" s="4">
        <v>390.44</v>
      </c>
      <c r="G659" s="4">
        <v>458.81</v>
      </c>
      <c r="H659" s="4">
        <v>168.9</v>
      </c>
      <c r="I659">
        <v>5</v>
      </c>
      <c r="J659">
        <v>306</v>
      </c>
      <c r="K659">
        <v>22029</v>
      </c>
      <c r="L659" t="s">
        <v>18</v>
      </c>
      <c r="M659">
        <v>29756</v>
      </c>
      <c r="N659">
        <v>191.7</v>
      </c>
      <c r="O659" s="4">
        <v>38759.24</v>
      </c>
      <c r="P659" t="s">
        <v>167</v>
      </c>
      <c r="Q659" s="4">
        <f t="shared" si="80"/>
        <v>5.0978888888888889</v>
      </c>
      <c r="R659" s="4">
        <f t="shared" si="81"/>
        <v>91.762</v>
      </c>
      <c r="S659" s="4">
        <f t="shared" si="82"/>
        <v>1.4993790849673203</v>
      </c>
      <c r="T659" s="4">
        <f t="shared" si="83"/>
        <v>2.6616328750040563</v>
      </c>
      <c r="U659" s="4">
        <f t="shared" si="84"/>
        <v>2.5915543041006717</v>
      </c>
      <c r="V659" s="3">
        <f t="shared" si="85"/>
        <v>0.69897000433601886</v>
      </c>
      <c r="W659" s="3">
        <f t="shared" si="85"/>
        <v>2.4857214264815801</v>
      </c>
      <c r="X659" s="3">
        <f t="shared" si="86"/>
        <v>0.70739036556473156</v>
      </c>
      <c r="Y659" s="3">
        <f t="shared" si="86"/>
        <v>1.9626628706680376</v>
      </c>
      <c r="Z659" s="3">
        <f t="shared" si="86"/>
        <v>0.17591144852247642</v>
      </c>
      <c r="AA659" s="2">
        <f t="shared" si="87"/>
        <v>39114</v>
      </c>
    </row>
    <row r="660" spans="1:27" x14ac:dyDescent="0.2">
      <c r="A660">
        <v>1040</v>
      </c>
      <c r="B660" t="s">
        <v>15</v>
      </c>
      <c r="C660">
        <v>2007</v>
      </c>
      <c r="D660">
        <v>3</v>
      </c>
      <c r="E660">
        <v>103</v>
      </c>
      <c r="F660" s="4">
        <v>491.62</v>
      </c>
      <c r="G660" s="4">
        <v>577.66999999999996</v>
      </c>
      <c r="H660" s="4">
        <v>194.21</v>
      </c>
      <c r="I660">
        <v>5</v>
      </c>
      <c r="J660">
        <v>306</v>
      </c>
      <c r="K660">
        <v>22029</v>
      </c>
      <c r="L660" t="s">
        <v>18</v>
      </c>
      <c r="M660">
        <v>29756</v>
      </c>
      <c r="N660">
        <v>191.7</v>
      </c>
      <c r="O660" s="4">
        <v>38759.24</v>
      </c>
      <c r="P660" t="s">
        <v>167</v>
      </c>
      <c r="Q660" s="4">
        <f t="shared" si="80"/>
        <v>5.6084466019417469</v>
      </c>
      <c r="R660" s="4">
        <f t="shared" si="81"/>
        <v>115.53399999999999</v>
      </c>
      <c r="S660" s="4">
        <f t="shared" si="82"/>
        <v>1.8878104575163397</v>
      </c>
      <c r="T660" s="4">
        <f t="shared" si="83"/>
        <v>2.7616798140140406</v>
      </c>
      <c r="U660" s="4">
        <f t="shared" si="84"/>
        <v>2.6916295424669729</v>
      </c>
      <c r="V660" s="3">
        <f t="shared" si="85"/>
        <v>0.69897000433601886</v>
      </c>
      <c r="W660" s="3">
        <f t="shared" si="85"/>
        <v>2.4857214264815801</v>
      </c>
      <c r="X660" s="3">
        <f t="shared" si="86"/>
        <v>0.74884258930886816</v>
      </c>
      <c r="Y660" s="3">
        <f t="shared" si="86"/>
        <v>2.0627098096780214</v>
      </c>
      <c r="Z660" s="3">
        <f t="shared" si="86"/>
        <v>0.27595838753246044</v>
      </c>
      <c r="AA660" s="2">
        <f t="shared" si="87"/>
        <v>39142</v>
      </c>
    </row>
    <row r="661" spans="1:27" x14ac:dyDescent="0.2">
      <c r="A661">
        <v>1040</v>
      </c>
      <c r="B661" t="s">
        <v>15</v>
      </c>
      <c r="C661">
        <v>2007</v>
      </c>
      <c r="D661">
        <v>4</v>
      </c>
      <c r="E661">
        <v>139</v>
      </c>
      <c r="F661" s="4">
        <v>660.21</v>
      </c>
      <c r="G661" s="4">
        <v>775.78</v>
      </c>
      <c r="H661" s="4">
        <v>322.44</v>
      </c>
      <c r="I661">
        <v>5</v>
      </c>
      <c r="J661">
        <v>306</v>
      </c>
      <c r="K661">
        <v>22029</v>
      </c>
      <c r="L661" t="s">
        <v>18</v>
      </c>
      <c r="M661">
        <v>29756</v>
      </c>
      <c r="N661">
        <v>191.7</v>
      </c>
      <c r="O661" s="4">
        <v>38759.24</v>
      </c>
      <c r="P661" t="s">
        <v>167</v>
      </c>
      <c r="Q661" s="4">
        <f t="shared" si="80"/>
        <v>5.5811510791366903</v>
      </c>
      <c r="R661" s="4">
        <f t="shared" si="81"/>
        <v>155.15600000000001</v>
      </c>
      <c r="S661" s="4">
        <f t="shared" si="82"/>
        <v>2.5352287581699344</v>
      </c>
      <c r="T661" s="4">
        <f t="shared" si="83"/>
        <v>2.8897385790773913</v>
      </c>
      <c r="U661" s="4">
        <f t="shared" si="84"/>
        <v>2.8196820981704942</v>
      </c>
      <c r="V661" s="3">
        <f t="shared" si="85"/>
        <v>0.69897000433601886</v>
      </c>
      <c r="W661" s="3">
        <f t="shared" si="85"/>
        <v>2.4857214264815801</v>
      </c>
      <c r="X661" s="3">
        <f t="shared" si="86"/>
        <v>0.74672377882329599</v>
      </c>
      <c r="Y661" s="3">
        <f t="shared" si="86"/>
        <v>2.1907685747413721</v>
      </c>
      <c r="Z661" s="3">
        <f t="shared" si="86"/>
        <v>0.40401715259581106</v>
      </c>
      <c r="AA661" s="2">
        <f t="shared" si="87"/>
        <v>39173</v>
      </c>
    </row>
    <row r="662" spans="1:27" x14ac:dyDescent="0.2">
      <c r="A662">
        <v>1040</v>
      </c>
      <c r="B662" t="s">
        <v>15</v>
      </c>
      <c r="C662">
        <v>2007</v>
      </c>
      <c r="D662">
        <v>5</v>
      </c>
      <c r="E662">
        <v>362</v>
      </c>
      <c r="F662" s="4">
        <v>1582.07</v>
      </c>
      <c r="G662" s="4">
        <v>1859.09</v>
      </c>
      <c r="H662" s="4">
        <v>651.14</v>
      </c>
      <c r="I662">
        <v>5</v>
      </c>
      <c r="J662">
        <v>306</v>
      </c>
      <c r="K662">
        <v>22029</v>
      </c>
      <c r="L662" t="s">
        <v>18</v>
      </c>
      <c r="M662">
        <v>29756</v>
      </c>
      <c r="N662">
        <v>191.7</v>
      </c>
      <c r="O662" s="4">
        <v>38759.24</v>
      </c>
      <c r="P662" t="s">
        <v>167</v>
      </c>
      <c r="Q662" s="4">
        <f t="shared" si="80"/>
        <v>5.13560773480663</v>
      </c>
      <c r="R662" s="4">
        <f t="shared" si="81"/>
        <v>371.81799999999998</v>
      </c>
      <c r="S662" s="4">
        <f t="shared" si="82"/>
        <v>6.0754575163398687</v>
      </c>
      <c r="T662" s="4">
        <f t="shared" si="83"/>
        <v>3.269300414816144</v>
      </c>
      <c r="U662" s="4">
        <f t="shared" si="84"/>
        <v>3.1992256953065206</v>
      </c>
      <c r="V662" s="3">
        <f t="shared" si="85"/>
        <v>0.69897000433601886</v>
      </c>
      <c r="W662" s="3">
        <f t="shared" si="85"/>
        <v>2.4857214264815801</v>
      </c>
      <c r="X662" s="3">
        <f t="shared" si="86"/>
        <v>0.71059184428297817</v>
      </c>
      <c r="Y662" s="3">
        <f t="shared" si="86"/>
        <v>2.5703304104801252</v>
      </c>
      <c r="Z662" s="3">
        <f t="shared" si="86"/>
        <v>0.78357898833456385</v>
      </c>
      <c r="AA662" s="2">
        <f t="shared" si="87"/>
        <v>39203</v>
      </c>
    </row>
    <row r="663" spans="1:27" x14ac:dyDescent="0.2">
      <c r="A663">
        <v>1040</v>
      </c>
      <c r="B663" t="s">
        <v>15</v>
      </c>
      <c r="C663">
        <v>2007</v>
      </c>
      <c r="D663">
        <v>6</v>
      </c>
      <c r="E663">
        <v>398</v>
      </c>
      <c r="F663" s="4">
        <v>1749.56</v>
      </c>
      <c r="G663" s="4">
        <v>2055.89</v>
      </c>
      <c r="H663" s="4">
        <v>637.03</v>
      </c>
      <c r="I663">
        <v>5</v>
      </c>
      <c r="J663">
        <v>306</v>
      </c>
      <c r="K663">
        <v>22029</v>
      </c>
      <c r="L663" t="s">
        <v>18</v>
      </c>
      <c r="M663">
        <v>29756</v>
      </c>
      <c r="N663">
        <v>191.7</v>
      </c>
      <c r="O663" s="4">
        <v>38759.24</v>
      </c>
      <c r="P663" t="s">
        <v>167</v>
      </c>
      <c r="Q663" s="4">
        <f t="shared" si="80"/>
        <v>5.165552763819095</v>
      </c>
      <c r="R663" s="4">
        <f t="shared" si="81"/>
        <v>411.178</v>
      </c>
      <c r="S663" s="4">
        <f t="shared" si="82"/>
        <v>6.7185947712418299</v>
      </c>
      <c r="T663" s="4">
        <f t="shared" si="83"/>
        <v>3.3129998741019282</v>
      </c>
      <c r="U663" s="4">
        <f t="shared" si="84"/>
        <v>3.2429288409155781</v>
      </c>
      <c r="V663" s="3">
        <f t="shared" si="85"/>
        <v>0.69897000433601886</v>
      </c>
      <c r="W663" s="3">
        <f t="shared" si="85"/>
        <v>2.4857214264815801</v>
      </c>
      <c r="X663" s="3">
        <f t="shared" si="86"/>
        <v>0.71311680202824046</v>
      </c>
      <c r="Y663" s="3">
        <f t="shared" si="86"/>
        <v>2.6140298697659095</v>
      </c>
      <c r="Z663" s="3">
        <f t="shared" si="86"/>
        <v>0.8272784476203483</v>
      </c>
      <c r="AA663" s="2">
        <f t="shared" si="87"/>
        <v>39234</v>
      </c>
    </row>
    <row r="664" spans="1:27" x14ac:dyDescent="0.2">
      <c r="A664">
        <v>1040</v>
      </c>
      <c r="B664" t="s">
        <v>15</v>
      </c>
      <c r="C664">
        <v>2007</v>
      </c>
      <c r="D664">
        <v>7</v>
      </c>
      <c r="E664">
        <v>176</v>
      </c>
      <c r="F664" s="4">
        <v>797.78</v>
      </c>
      <c r="G664" s="4">
        <v>937.47</v>
      </c>
      <c r="H664" s="4">
        <v>412.92</v>
      </c>
      <c r="I664">
        <v>5</v>
      </c>
      <c r="J664">
        <v>306</v>
      </c>
      <c r="K664">
        <v>22029</v>
      </c>
      <c r="L664" t="s">
        <v>18</v>
      </c>
      <c r="M664">
        <v>29756</v>
      </c>
      <c r="N664">
        <v>191.7</v>
      </c>
      <c r="O664" s="4">
        <v>38759.24</v>
      </c>
      <c r="P664" t="s">
        <v>167</v>
      </c>
      <c r="Q664" s="4">
        <f t="shared" si="80"/>
        <v>5.3265340909090915</v>
      </c>
      <c r="R664" s="4">
        <f t="shared" si="81"/>
        <v>187.494</v>
      </c>
      <c r="S664" s="4">
        <f t="shared" si="82"/>
        <v>3.0636274509803925</v>
      </c>
      <c r="T664" s="4">
        <f t="shared" si="83"/>
        <v>2.9719573787539719</v>
      </c>
      <c r="U664" s="4">
        <f t="shared" si="84"/>
        <v>2.9018831445352236</v>
      </c>
      <c r="V664" s="3">
        <f t="shared" si="85"/>
        <v>0.69897000433601886</v>
      </c>
      <c r="W664" s="3">
        <f t="shared" si="85"/>
        <v>2.4857214264815801</v>
      </c>
      <c r="X664" s="3">
        <f t="shared" si="86"/>
        <v>0.72644471093982221</v>
      </c>
      <c r="Y664" s="3">
        <f t="shared" si="86"/>
        <v>2.2729873744179532</v>
      </c>
      <c r="Z664" s="3">
        <f t="shared" si="86"/>
        <v>0.48623595227239208</v>
      </c>
      <c r="AA664" s="2">
        <f t="shared" si="87"/>
        <v>39264</v>
      </c>
    </row>
    <row r="665" spans="1:27" x14ac:dyDescent="0.2">
      <c r="A665">
        <v>1040</v>
      </c>
      <c r="B665" t="s">
        <v>15</v>
      </c>
      <c r="C665">
        <v>2007</v>
      </c>
      <c r="D665">
        <v>8</v>
      </c>
      <c r="E665">
        <v>222</v>
      </c>
      <c r="F665" s="4">
        <v>977.85</v>
      </c>
      <c r="G665" s="4">
        <v>1149.02</v>
      </c>
      <c r="H665" s="4">
        <v>349.96</v>
      </c>
      <c r="I665">
        <v>5</v>
      </c>
      <c r="J665">
        <v>306</v>
      </c>
      <c r="K665">
        <v>22029</v>
      </c>
      <c r="L665" t="s">
        <v>18</v>
      </c>
      <c r="M665">
        <v>29756</v>
      </c>
      <c r="N665">
        <v>191.7</v>
      </c>
      <c r="O665" s="4">
        <v>38759.24</v>
      </c>
      <c r="P665" t="s">
        <v>167</v>
      </c>
      <c r="Q665" s="4">
        <f t="shared" si="80"/>
        <v>5.1757657657657656</v>
      </c>
      <c r="R665" s="4">
        <f t="shared" si="81"/>
        <v>229.804</v>
      </c>
      <c r="S665" s="4">
        <f t="shared" si="82"/>
        <v>3.754967320261438</v>
      </c>
      <c r="T665" s="4">
        <f t="shared" si="83"/>
        <v>3.0603275881435015</v>
      </c>
      <c r="U665" s="4">
        <f t="shared" si="84"/>
        <v>2.9902722400958681</v>
      </c>
      <c r="V665" s="3">
        <f t="shared" si="85"/>
        <v>0.69897000433601886</v>
      </c>
      <c r="W665" s="3">
        <f t="shared" si="85"/>
        <v>2.4857214264815801</v>
      </c>
      <c r="X665" s="3">
        <f t="shared" si="86"/>
        <v>0.71397461369286297</v>
      </c>
      <c r="Y665" s="3">
        <f t="shared" si="86"/>
        <v>2.3613575838074827</v>
      </c>
      <c r="Z665" s="3">
        <f t="shared" si="86"/>
        <v>0.57460616166192169</v>
      </c>
      <c r="AA665" s="2">
        <f t="shared" si="87"/>
        <v>39295</v>
      </c>
    </row>
    <row r="666" spans="1:27" x14ac:dyDescent="0.2">
      <c r="A666">
        <v>1040</v>
      </c>
      <c r="B666" t="s">
        <v>15</v>
      </c>
      <c r="C666">
        <v>2007</v>
      </c>
      <c r="D666">
        <v>9</v>
      </c>
      <c r="E666">
        <v>346</v>
      </c>
      <c r="F666" s="4">
        <v>1560.05</v>
      </c>
      <c r="G666" s="4">
        <v>1833.17</v>
      </c>
      <c r="H666" s="4">
        <v>608.46</v>
      </c>
      <c r="I666">
        <v>5</v>
      </c>
      <c r="J666">
        <v>306</v>
      </c>
      <c r="K666">
        <v>22029</v>
      </c>
      <c r="L666" t="s">
        <v>18</v>
      </c>
      <c r="M666">
        <v>29756</v>
      </c>
      <c r="N666">
        <v>191.7</v>
      </c>
      <c r="O666" s="4">
        <v>38759.24</v>
      </c>
      <c r="P666" t="s">
        <v>167</v>
      </c>
      <c r="Q666" s="4">
        <f t="shared" si="80"/>
        <v>5.2981791907514451</v>
      </c>
      <c r="R666" s="4">
        <f t="shared" si="81"/>
        <v>366.63400000000001</v>
      </c>
      <c r="S666" s="4">
        <f t="shared" si="82"/>
        <v>5.9907516339869282</v>
      </c>
      <c r="T666" s="4">
        <f t="shared" si="83"/>
        <v>3.2632027413607343</v>
      </c>
      <c r="U666" s="4">
        <f t="shared" si="84"/>
        <v>3.193138517826327</v>
      </c>
      <c r="V666" s="3">
        <f t="shared" si="85"/>
        <v>0.69897000433601886</v>
      </c>
      <c r="W666" s="3">
        <f t="shared" si="85"/>
        <v>2.4857214264815801</v>
      </c>
      <c r="X666" s="3">
        <f t="shared" si="86"/>
        <v>0.72412664256795756</v>
      </c>
      <c r="Y666" s="3">
        <f t="shared" si="86"/>
        <v>2.5642327370247155</v>
      </c>
      <c r="Z666" s="3">
        <f t="shared" si="86"/>
        <v>0.77748131487915417</v>
      </c>
      <c r="AA666" s="2">
        <f t="shared" si="87"/>
        <v>39326</v>
      </c>
    </row>
    <row r="667" spans="1:27" x14ac:dyDescent="0.2">
      <c r="A667">
        <v>1040</v>
      </c>
      <c r="B667" t="s">
        <v>15</v>
      </c>
      <c r="C667">
        <v>2007</v>
      </c>
      <c r="D667">
        <v>11</v>
      </c>
      <c r="E667">
        <v>679</v>
      </c>
      <c r="F667" s="4">
        <v>2848.66</v>
      </c>
      <c r="G667" s="4">
        <v>3347.27</v>
      </c>
      <c r="H667" s="4">
        <v>1054.46</v>
      </c>
      <c r="I667">
        <v>5</v>
      </c>
      <c r="J667">
        <v>306</v>
      </c>
      <c r="K667">
        <v>22029</v>
      </c>
      <c r="L667" t="s">
        <v>18</v>
      </c>
      <c r="M667">
        <v>29756</v>
      </c>
      <c r="N667">
        <v>191.7</v>
      </c>
      <c r="O667" s="4">
        <v>38759.24</v>
      </c>
      <c r="P667" t="s">
        <v>167</v>
      </c>
      <c r="Q667" s="4">
        <f t="shared" si="80"/>
        <v>4.929705449189985</v>
      </c>
      <c r="R667" s="4">
        <f t="shared" si="81"/>
        <v>669.45399999999995</v>
      </c>
      <c r="S667" s="4">
        <f t="shared" si="82"/>
        <v>10.938790849673202</v>
      </c>
      <c r="T667" s="4">
        <f t="shared" si="83"/>
        <v>3.5246907451575229</v>
      </c>
      <c r="U667" s="4">
        <f t="shared" si="84"/>
        <v>3.4546406173913069</v>
      </c>
      <c r="V667" s="3">
        <f t="shared" si="85"/>
        <v>0.69897000433601886</v>
      </c>
      <c r="W667" s="3">
        <f t="shared" si="85"/>
        <v>2.4857214264815801</v>
      </c>
      <c r="X667" s="3">
        <f t="shared" si="86"/>
        <v>0.69282097087702132</v>
      </c>
      <c r="Y667" s="3">
        <f t="shared" si="86"/>
        <v>2.8257207408215042</v>
      </c>
      <c r="Z667" s="3">
        <f t="shared" si="86"/>
        <v>1.038969318675943</v>
      </c>
      <c r="AA667" s="2">
        <f t="shared" si="87"/>
        <v>39387</v>
      </c>
    </row>
    <row r="668" spans="1:27" x14ac:dyDescent="0.2">
      <c r="A668">
        <v>1040</v>
      </c>
      <c r="B668" t="s">
        <v>15</v>
      </c>
      <c r="C668">
        <v>2007</v>
      </c>
      <c r="D668">
        <v>12</v>
      </c>
      <c r="E668">
        <v>346</v>
      </c>
      <c r="F668" s="4">
        <v>1450.34</v>
      </c>
      <c r="G668" s="4">
        <v>1704.25</v>
      </c>
      <c r="H668" s="4">
        <v>580.78</v>
      </c>
      <c r="I668">
        <v>5</v>
      </c>
      <c r="J668">
        <v>306</v>
      </c>
      <c r="K668">
        <v>22029</v>
      </c>
      <c r="L668" t="s">
        <v>18</v>
      </c>
      <c r="M668">
        <v>29756</v>
      </c>
      <c r="N668">
        <v>191.7</v>
      </c>
      <c r="O668" s="4">
        <v>38759.24</v>
      </c>
      <c r="P668" t="s">
        <v>167</v>
      </c>
      <c r="Q668" s="4">
        <f t="shared" si="80"/>
        <v>4.925578034682081</v>
      </c>
      <c r="R668" s="4">
        <f t="shared" si="81"/>
        <v>340.85</v>
      </c>
      <c r="S668" s="4">
        <f t="shared" si="82"/>
        <v>5.5694444444444446</v>
      </c>
      <c r="T668" s="4">
        <f t="shared" si="83"/>
        <v>3.2315333026704938</v>
      </c>
      <c r="U668" s="4">
        <f t="shared" si="84"/>
        <v>3.1614698248657862</v>
      </c>
      <c r="V668" s="3">
        <f t="shared" si="85"/>
        <v>0.69897000433601886</v>
      </c>
      <c r="W668" s="3">
        <f t="shared" si="85"/>
        <v>2.4857214264815801</v>
      </c>
      <c r="X668" s="3">
        <f t="shared" si="86"/>
        <v>0.69245720387771725</v>
      </c>
      <c r="Y668" s="3">
        <f t="shared" si="86"/>
        <v>2.532563298334475</v>
      </c>
      <c r="Z668" s="3">
        <f t="shared" si="86"/>
        <v>0.74581187618891387</v>
      </c>
      <c r="AA668" s="2">
        <f t="shared" si="87"/>
        <v>39417</v>
      </c>
    </row>
    <row r="669" spans="1:27" x14ac:dyDescent="0.2">
      <c r="A669">
        <v>1072</v>
      </c>
      <c r="B669" t="s">
        <v>15</v>
      </c>
      <c r="C669">
        <v>2007</v>
      </c>
      <c r="D669">
        <v>1</v>
      </c>
      <c r="E669">
        <v>76</v>
      </c>
      <c r="F669" s="4">
        <v>393.37</v>
      </c>
      <c r="G669" s="4">
        <v>462.28</v>
      </c>
      <c r="H669" s="4">
        <v>211.95</v>
      </c>
      <c r="I669">
        <v>5</v>
      </c>
      <c r="J669">
        <v>199</v>
      </c>
      <c r="K669">
        <v>10373</v>
      </c>
      <c r="L669" t="s">
        <v>18</v>
      </c>
      <c r="M669">
        <v>26470</v>
      </c>
      <c r="N669">
        <v>130.5</v>
      </c>
      <c r="O669" s="4">
        <v>17942.55</v>
      </c>
      <c r="P669" t="s">
        <v>167</v>
      </c>
      <c r="Q669" s="4">
        <f t="shared" si="80"/>
        <v>6.0826315789473684</v>
      </c>
      <c r="R669" s="4">
        <f t="shared" si="81"/>
        <v>92.455999999999989</v>
      </c>
      <c r="S669" s="4">
        <f t="shared" si="82"/>
        <v>2.3230150753768841</v>
      </c>
      <c r="T669" s="4">
        <f t="shared" si="83"/>
        <v>2.6649051046050127</v>
      </c>
      <c r="U669" s="4">
        <f t="shared" si="84"/>
        <v>2.5948012357783852</v>
      </c>
      <c r="V669" s="3">
        <f t="shared" si="85"/>
        <v>0.69897000433601886</v>
      </c>
      <c r="W669" s="3">
        <f t="shared" si="85"/>
        <v>2.2988530764097068</v>
      </c>
      <c r="X669" s="3">
        <f t="shared" si="86"/>
        <v>0.78409151232422147</v>
      </c>
      <c r="Y669" s="3">
        <f t="shared" si="86"/>
        <v>1.965935100268994</v>
      </c>
      <c r="Z669" s="3">
        <f t="shared" si="86"/>
        <v>0.36605202819530613</v>
      </c>
      <c r="AA669" s="2">
        <f t="shared" si="87"/>
        <v>39083</v>
      </c>
    </row>
    <row r="670" spans="1:27" x14ac:dyDescent="0.2">
      <c r="A670">
        <v>1072</v>
      </c>
      <c r="B670" t="s">
        <v>15</v>
      </c>
      <c r="C670">
        <v>2007</v>
      </c>
      <c r="D670">
        <v>2</v>
      </c>
      <c r="E670">
        <v>26</v>
      </c>
      <c r="F670" s="4">
        <v>144.79</v>
      </c>
      <c r="G670" s="4">
        <v>170.1</v>
      </c>
      <c r="H670" s="4">
        <v>82.16</v>
      </c>
      <c r="I670">
        <v>5</v>
      </c>
      <c r="J670">
        <v>199</v>
      </c>
      <c r="K670">
        <v>10373</v>
      </c>
      <c r="L670" t="s">
        <v>18</v>
      </c>
      <c r="M670">
        <v>26470</v>
      </c>
      <c r="N670">
        <v>130.5</v>
      </c>
      <c r="O670" s="4">
        <v>17942.55</v>
      </c>
      <c r="P670" t="s">
        <v>167</v>
      </c>
      <c r="Q670" s="4">
        <f t="shared" si="80"/>
        <v>6.5423076923076922</v>
      </c>
      <c r="R670" s="4">
        <f t="shared" si="81"/>
        <v>34.019999999999996</v>
      </c>
      <c r="S670" s="4">
        <f t="shared" si="82"/>
        <v>0.85477386934673361</v>
      </c>
      <c r="T670" s="4">
        <f t="shared" si="83"/>
        <v>2.230704313612569</v>
      </c>
      <c r="U670" s="4">
        <f t="shared" si="84"/>
        <v>2.1607385681125817</v>
      </c>
      <c r="V670" s="3">
        <f t="shared" si="85"/>
        <v>0.69897000433601886</v>
      </c>
      <c r="W670" s="3">
        <f t="shared" si="85"/>
        <v>2.2988530764097068</v>
      </c>
      <c r="X670" s="3">
        <f t="shared" si="86"/>
        <v>0.81573096564175107</v>
      </c>
      <c r="Y670" s="3">
        <f t="shared" si="86"/>
        <v>1.5317343092765501</v>
      </c>
      <c r="Z670" s="3">
        <f t="shared" si="86"/>
        <v>-6.8148762797137663E-2</v>
      </c>
      <c r="AA670" s="2">
        <f t="shared" si="87"/>
        <v>39114</v>
      </c>
    </row>
    <row r="671" spans="1:27" x14ac:dyDescent="0.2">
      <c r="A671">
        <v>1072</v>
      </c>
      <c r="B671" t="s">
        <v>15</v>
      </c>
      <c r="C671">
        <v>2007</v>
      </c>
      <c r="D671">
        <v>3</v>
      </c>
      <c r="E671">
        <v>47</v>
      </c>
      <c r="F671" s="4">
        <v>248.95</v>
      </c>
      <c r="G671" s="4">
        <v>292.56</v>
      </c>
      <c r="H671" s="4">
        <v>130.91999999999999</v>
      </c>
      <c r="I671">
        <v>5</v>
      </c>
      <c r="J671">
        <v>199</v>
      </c>
      <c r="K671">
        <v>10373</v>
      </c>
      <c r="L671" t="s">
        <v>18</v>
      </c>
      <c r="M671">
        <v>26470</v>
      </c>
      <c r="N671">
        <v>130.5</v>
      </c>
      <c r="O671" s="4">
        <v>17942.55</v>
      </c>
      <c r="P671" t="s">
        <v>167</v>
      </c>
      <c r="Q671" s="4">
        <f t="shared" si="80"/>
        <v>6.2246808510638294</v>
      </c>
      <c r="R671" s="4">
        <f t="shared" si="81"/>
        <v>58.512</v>
      </c>
      <c r="S671" s="4">
        <f t="shared" si="82"/>
        <v>1.4701507537688443</v>
      </c>
      <c r="T671" s="4">
        <f t="shared" si="83"/>
        <v>2.4662149473299881</v>
      </c>
      <c r="U671" s="4">
        <f t="shared" si="84"/>
        <v>2.3961121306114781</v>
      </c>
      <c r="V671" s="3">
        <f t="shared" si="85"/>
        <v>0.69897000433601886</v>
      </c>
      <c r="W671" s="3">
        <f t="shared" si="85"/>
        <v>2.2988530764097068</v>
      </c>
      <c r="X671" s="3">
        <f t="shared" si="86"/>
        <v>0.7941170893942705</v>
      </c>
      <c r="Y671" s="3">
        <f t="shared" si="86"/>
        <v>1.7672449429939692</v>
      </c>
      <c r="Z671" s="3">
        <f t="shared" si="86"/>
        <v>0.16736187092028132</v>
      </c>
      <c r="AA671" s="2">
        <f t="shared" si="87"/>
        <v>39142</v>
      </c>
    </row>
    <row r="672" spans="1:27" x14ac:dyDescent="0.2">
      <c r="A672">
        <v>1072</v>
      </c>
      <c r="B672" t="s">
        <v>15</v>
      </c>
      <c r="C672">
        <v>2007</v>
      </c>
      <c r="D672">
        <v>4</v>
      </c>
      <c r="E672">
        <v>57</v>
      </c>
      <c r="F672" s="4">
        <v>258.27</v>
      </c>
      <c r="G672" s="4">
        <v>303.48</v>
      </c>
      <c r="H672" s="4">
        <v>125.38</v>
      </c>
      <c r="I672">
        <v>5</v>
      </c>
      <c r="J672">
        <v>199</v>
      </c>
      <c r="K672">
        <v>10373</v>
      </c>
      <c r="L672" t="s">
        <v>18</v>
      </c>
      <c r="M672">
        <v>26470</v>
      </c>
      <c r="N672">
        <v>130.5</v>
      </c>
      <c r="O672" s="4">
        <v>17942.55</v>
      </c>
      <c r="P672" t="s">
        <v>167</v>
      </c>
      <c r="Q672" s="4">
        <f t="shared" si="80"/>
        <v>5.3242105263157899</v>
      </c>
      <c r="R672" s="4">
        <f t="shared" si="81"/>
        <v>60.696000000000005</v>
      </c>
      <c r="S672" s="4">
        <f t="shared" si="82"/>
        <v>1.5250251256281409</v>
      </c>
      <c r="T672" s="4">
        <f t="shared" si="83"/>
        <v>2.4821300753920297</v>
      </c>
      <c r="U672" s="4">
        <f t="shared" si="84"/>
        <v>2.4120739625375207</v>
      </c>
      <c r="V672" s="3">
        <f t="shared" si="85"/>
        <v>0.69897000433601886</v>
      </c>
      <c r="W672" s="3">
        <f t="shared" si="85"/>
        <v>2.2988530764097068</v>
      </c>
      <c r="X672" s="3">
        <f t="shared" si="86"/>
        <v>0.72625521971953821</v>
      </c>
      <c r="Y672" s="3">
        <f t="shared" si="86"/>
        <v>1.7831600710560109</v>
      </c>
      <c r="Z672" s="3">
        <f t="shared" si="86"/>
        <v>0.183276998982323</v>
      </c>
      <c r="AA672" s="2">
        <f t="shared" si="87"/>
        <v>39173</v>
      </c>
    </row>
    <row r="673" spans="1:27" x14ac:dyDescent="0.2">
      <c r="A673">
        <v>1072</v>
      </c>
      <c r="B673" t="s">
        <v>15</v>
      </c>
      <c r="C673">
        <v>2007</v>
      </c>
      <c r="D673">
        <v>5</v>
      </c>
      <c r="E673">
        <v>87</v>
      </c>
      <c r="F673" s="4">
        <v>424.08</v>
      </c>
      <c r="G673" s="4">
        <v>498.34</v>
      </c>
      <c r="H673" s="4">
        <v>209.94</v>
      </c>
      <c r="I673">
        <v>5</v>
      </c>
      <c r="J673">
        <v>199</v>
      </c>
      <c r="K673">
        <v>10373</v>
      </c>
      <c r="L673" t="s">
        <v>18</v>
      </c>
      <c r="M673">
        <v>26470</v>
      </c>
      <c r="N673">
        <v>130.5</v>
      </c>
      <c r="O673" s="4">
        <v>17942.55</v>
      </c>
      <c r="P673" t="s">
        <v>167</v>
      </c>
      <c r="Q673" s="4">
        <f t="shared" si="80"/>
        <v>5.7280459770114938</v>
      </c>
      <c r="R673" s="4">
        <f t="shared" si="81"/>
        <v>99.667999999999992</v>
      </c>
      <c r="S673" s="4">
        <f t="shared" si="82"/>
        <v>2.504221105527638</v>
      </c>
      <c r="T673" s="4">
        <f t="shared" si="83"/>
        <v>2.697525747861548</v>
      </c>
      <c r="U673" s="4">
        <f t="shared" si="84"/>
        <v>2.62744779121837</v>
      </c>
      <c r="V673" s="3">
        <f t="shared" si="85"/>
        <v>0.69897000433601886</v>
      </c>
      <c r="W673" s="3">
        <f t="shared" si="85"/>
        <v>2.2988530764097068</v>
      </c>
      <c r="X673" s="3">
        <f t="shared" si="86"/>
        <v>0.75800649524292929</v>
      </c>
      <c r="Y673" s="3">
        <f t="shared" si="86"/>
        <v>1.998555743525529</v>
      </c>
      <c r="Z673" s="3">
        <f t="shared" si="86"/>
        <v>0.39867267145184121</v>
      </c>
      <c r="AA673" s="2">
        <f t="shared" si="87"/>
        <v>39203</v>
      </c>
    </row>
    <row r="674" spans="1:27" x14ac:dyDescent="0.2">
      <c r="A674">
        <v>1072</v>
      </c>
      <c r="B674" t="s">
        <v>15</v>
      </c>
      <c r="C674">
        <v>2007</v>
      </c>
      <c r="D674">
        <v>6</v>
      </c>
      <c r="E674">
        <v>156</v>
      </c>
      <c r="F674" s="4">
        <v>773.75</v>
      </c>
      <c r="G674" s="4">
        <v>909.2</v>
      </c>
      <c r="H674" s="4">
        <v>319.82</v>
      </c>
      <c r="I674">
        <v>5</v>
      </c>
      <c r="J674">
        <v>199</v>
      </c>
      <c r="K674">
        <v>10373</v>
      </c>
      <c r="L674" t="s">
        <v>18</v>
      </c>
      <c r="M674">
        <v>26470</v>
      </c>
      <c r="N674">
        <v>130.5</v>
      </c>
      <c r="O674" s="4">
        <v>17942.55</v>
      </c>
      <c r="P674" t="s">
        <v>167</v>
      </c>
      <c r="Q674" s="4">
        <f t="shared" si="80"/>
        <v>5.8282051282051288</v>
      </c>
      <c r="R674" s="4">
        <f t="shared" si="81"/>
        <v>181.84</v>
      </c>
      <c r="S674" s="4">
        <f t="shared" si="82"/>
        <v>4.568844221105528</v>
      </c>
      <c r="T674" s="4">
        <f t="shared" si="83"/>
        <v>2.9586594270529334</v>
      </c>
      <c r="U674" s="4">
        <f t="shared" si="84"/>
        <v>2.8886006620281743</v>
      </c>
      <c r="V674" s="3">
        <f t="shared" si="85"/>
        <v>0.69897000433601886</v>
      </c>
      <c r="W674" s="3">
        <f t="shared" si="85"/>
        <v>2.2988530764097068</v>
      </c>
      <c r="X674" s="3">
        <f t="shared" si="86"/>
        <v>0.76553482869847167</v>
      </c>
      <c r="Y674" s="3">
        <f t="shared" si="86"/>
        <v>2.2596894227169142</v>
      </c>
      <c r="Z674" s="3">
        <f t="shared" si="86"/>
        <v>0.65980635064322657</v>
      </c>
      <c r="AA674" s="2">
        <f t="shared" si="87"/>
        <v>39234</v>
      </c>
    </row>
    <row r="675" spans="1:27" x14ac:dyDescent="0.2">
      <c r="A675">
        <v>1072</v>
      </c>
      <c r="B675" t="s">
        <v>15</v>
      </c>
      <c r="C675">
        <v>2007</v>
      </c>
      <c r="D675">
        <v>7</v>
      </c>
      <c r="E675">
        <v>87</v>
      </c>
      <c r="F675" s="4">
        <v>339.74</v>
      </c>
      <c r="G675" s="4">
        <v>399.26</v>
      </c>
      <c r="H675" s="4">
        <v>97.99</v>
      </c>
      <c r="I675">
        <v>5</v>
      </c>
      <c r="J675">
        <v>199</v>
      </c>
      <c r="K675">
        <v>10373</v>
      </c>
      <c r="L675" t="s">
        <v>18</v>
      </c>
      <c r="M675">
        <v>26470</v>
      </c>
      <c r="N675">
        <v>130.5</v>
      </c>
      <c r="O675" s="4">
        <v>17942.55</v>
      </c>
      <c r="P675" t="s">
        <v>167</v>
      </c>
      <c r="Q675" s="4">
        <f t="shared" si="80"/>
        <v>4.5891954022988504</v>
      </c>
      <c r="R675" s="4">
        <f t="shared" si="81"/>
        <v>79.852000000000004</v>
      </c>
      <c r="S675" s="4">
        <f t="shared" si="82"/>
        <v>2.0063316582914572</v>
      </c>
      <c r="T675" s="4">
        <f t="shared" si="83"/>
        <v>2.6012558024321391</v>
      </c>
      <c r="U675" s="4">
        <f t="shared" si="84"/>
        <v>2.5311466824502005</v>
      </c>
      <c r="V675" s="3">
        <f t="shared" si="85"/>
        <v>0.69897000433601886</v>
      </c>
      <c r="W675" s="3">
        <f t="shared" si="85"/>
        <v>2.2988530764097068</v>
      </c>
      <c r="X675" s="3">
        <f t="shared" si="86"/>
        <v>0.66173654981352037</v>
      </c>
      <c r="Y675" s="3">
        <f t="shared" si="86"/>
        <v>1.9022857980961201</v>
      </c>
      <c r="Z675" s="3">
        <f t="shared" si="86"/>
        <v>0.30240272602243229</v>
      </c>
      <c r="AA675" s="2">
        <f t="shared" si="87"/>
        <v>39264</v>
      </c>
    </row>
    <row r="676" spans="1:27" x14ac:dyDescent="0.2">
      <c r="A676">
        <v>1072</v>
      </c>
      <c r="B676" t="s">
        <v>15</v>
      </c>
      <c r="C676">
        <v>2007</v>
      </c>
      <c r="D676">
        <v>8</v>
      </c>
      <c r="E676">
        <v>121</v>
      </c>
      <c r="F676" s="4">
        <v>557.46</v>
      </c>
      <c r="G676" s="4">
        <v>655.01</v>
      </c>
      <c r="H676" s="4">
        <v>227.01</v>
      </c>
      <c r="I676">
        <v>5</v>
      </c>
      <c r="J676">
        <v>199</v>
      </c>
      <c r="K676">
        <v>10373</v>
      </c>
      <c r="L676" t="s">
        <v>18</v>
      </c>
      <c r="M676">
        <v>26470</v>
      </c>
      <c r="N676">
        <v>130.5</v>
      </c>
      <c r="O676" s="4">
        <v>17942.55</v>
      </c>
      <c r="P676" t="s">
        <v>167</v>
      </c>
      <c r="Q676" s="4">
        <f t="shared" si="80"/>
        <v>5.413305785123967</v>
      </c>
      <c r="R676" s="4">
        <f t="shared" si="81"/>
        <v>131.00200000000001</v>
      </c>
      <c r="S676" s="4">
        <f t="shared" si="82"/>
        <v>3.291507537688442</v>
      </c>
      <c r="T676" s="4">
        <f t="shared" si="83"/>
        <v>2.8162479303912749</v>
      </c>
      <c r="U676" s="4">
        <f t="shared" si="84"/>
        <v>2.746213710460093</v>
      </c>
      <c r="V676" s="3">
        <f t="shared" si="85"/>
        <v>0.69897000433601886</v>
      </c>
      <c r="W676" s="3">
        <f t="shared" si="85"/>
        <v>2.2988530764097068</v>
      </c>
      <c r="X676" s="3">
        <f t="shared" si="86"/>
        <v>0.7334625600748248</v>
      </c>
      <c r="Y676" s="3">
        <f t="shared" si="86"/>
        <v>2.1172779260552561</v>
      </c>
      <c r="Z676" s="3">
        <f t="shared" si="86"/>
        <v>0.51739485398156815</v>
      </c>
      <c r="AA676" s="2">
        <f t="shared" si="87"/>
        <v>39295</v>
      </c>
    </row>
    <row r="677" spans="1:27" x14ac:dyDescent="0.2">
      <c r="A677">
        <v>1072</v>
      </c>
      <c r="B677" t="s">
        <v>15</v>
      </c>
      <c r="C677">
        <v>2007</v>
      </c>
      <c r="D677">
        <v>9</v>
      </c>
      <c r="E677">
        <v>169</v>
      </c>
      <c r="F677" s="4">
        <v>760.44</v>
      </c>
      <c r="G677" s="4">
        <v>893.54</v>
      </c>
      <c r="H677" s="4">
        <v>393.75</v>
      </c>
      <c r="I677">
        <v>5</v>
      </c>
      <c r="J677">
        <v>199</v>
      </c>
      <c r="K677">
        <v>10373</v>
      </c>
      <c r="L677" t="s">
        <v>18</v>
      </c>
      <c r="M677">
        <v>26470</v>
      </c>
      <c r="N677">
        <v>130.5</v>
      </c>
      <c r="O677" s="4">
        <v>17942.55</v>
      </c>
      <c r="P677" t="s">
        <v>167</v>
      </c>
      <c r="Q677" s="4">
        <f t="shared" si="80"/>
        <v>5.287218934911242</v>
      </c>
      <c r="R677" s="4">
        <f t="shared" si="81"/>
        <v>178.708</v>
      </c>
      <c r="S677" s="4">
        <f t="shared" si="82"/>
        <v>4.4901507537688436</v>
      </c>
      <c r="T677" s="4">
        <f t="shared" si="83"/>
        <v>2.9511139988007451</v>
      </c>
      <c r="U677" s="4">
        <f t="shared" si="84"/>
        <v>2.8810649531728645</v>
      </c>
      <c r="V677" s="3">
        <f t="shared" si="85"/>
        <v>0.69897000433601886</v>
      </c>
      <c r="W677" s="3">
        <f t="shared" si="85"/>
        <v>2.2988530764097068</v>
      </c>
      <c r="X677" s="3">
        <f t="shared" si="86"/>
        <v>0.72322729418707155</v>
      </c>
      <c r="Y677" s="3">
        <f t="shared" si="86"/>
        <v>2.2521439944647264</v>
      </c>
      <c r="Z677" s="3">
        <f t="shared" si="86"/>
        <v>0.65226092239103839</v>
      </c>
      <c r="AA677" s="2">
        <f t="shared" si="87"/>
        <v>39326</v>
      </c>
    </row>
    <row r="678" spans="1:27" x14ac:dyDescent="0.2">
      <c r="A678">
        <v>1072</v>
      </c>
      <c r="B678" t="s">
        <v>15</v>
      </c>
      <c r="C678">
        <v>2007</v>
      </c>
      <c r="D678">
        <v>10</v>
      </c>
      <c r="E678">
        <v>655</v>
      </c>
      <c r="F678" s="4">
        <v>2658.71</v>
      </c>
      <c r="G678" s="4">
        <v>3124.22</v>
      </c>
      <c r="H678" s="4">
        <v>913.74</v>
      </c>
      <c r="I678">
        <v>5</v>
      </c>
      <c r="J678">
        <v>199</v>
      </c>
      <c r="K678">
        <v>10373</v>
      </c>
      <c r="L678" t="s">
        <v>18</v>
      </c>
      <c r="M678">
        <v>26470</v>
      </c>
      <c r="N678">
        <v>130.5</v>
      </c>
      <c r="O678" s="4">
        <v>17942.55</v>
      </c>
      <c r="P678" t="s">
        <v>167</v>
      </c>
      <c r="Q678" s="4">
        <f t="shared" si="80"/>
        <v>4.7698015267175569</v>
      </c>
      <c r="R678" s="4">
        <f t="shared" si="81"/>
        <v>624.84399999999994</v>
      </c>
      <c r="S678" s="4">
        <f t="shared" si="82"/>
        <v>15.699597989949748</v>
      </c>
      <c r="T678" s="4">
        <f t="shared" si="83"/>
        <v>3.4947416082468514</v>
      </c>
      <c r="U678" s="4">
        <f t="shared" si="84"/>
        <v>3.4246709690471451</v>
      </c>
      <c r="V678" s="3">
        <f t="shared" si="85"/>
        <v>0.69897000433601886</v>
      </c>
      <c r="W678" s="3">
        <f t="shared" si="85"/>
        <v>2.2988530764097068</v>
      </c>
      <c r="X678" s="3">
        <f t="shared" si="86"/>
        <v>0.67850030825506846</v>
      </c>
      <c r="Y678" s="3">
        <f t="shared" si="86"/>
        <v>2.7957716039108327</v>
      </c>
      <c r="Z678" s="3">
        <f t="shared" si="86"/>
        <v>1.1958885318371448</v>
      </c>
      <c r="AA678" s="2">
        <f t="shared" si="87"/>
        <v>39356</v>
      </c>
    </row>
    <row r="679" spans="1:27" x14ac:dyDescent="0.2">
      <c r="A679">
        <v>1072</v>
      </c>
      <c r="B679" t="s">
        <v>15</v>
      </c>
      <c r="C679">
        <v>2007</v>
      </c>
      <c r="D679">
        <v>11</v>
      </c>
      <c r="E679">
        <v>319</v>
      </c>
      <c r="F679" s="4">
        <v>1361.62</v>
      </c>
      <c r="G679" s="4">
        <v>1600</v>
      </c>
      <c r="H679" s="4">
        <v>449.98</v>
      </c>
      <c r="I679">
        <v>5</v>
      </c>
      <c r="J679">
        <v>199</v>
      </c>
      <c r="K679">
        <v>10373</v>
      </c>
      <c r="L679" t="s">
        <v>18</v>
      </c>
      <c r="M679">
        <v>26470</v>
      </c>
      <c r="N679">
        <v>130.5</v>
      </c>
      <c r="O679" s="4">
        <v>17942.55</v>
      </c>
      <c r="P679" t="s">
        <v>167</v>
      </c>
      <c r="Q679" s="4">
        <f t="shared" si="80"/>
        <v>5.015673981191223</v>
      </c>
      <c r="R679" s="4">
        <f t="shared" si="81"/>
        <v>320</v>
      </c>
      <c r="S679" s="4">
        <f t="shared" si="82"/>
        <v>8.0402010050251249</v>
      </c>
      <c r="T679" s="4">
        <f t="shared" si="83"/>
        <v>3.2041199826559246</v>
      </c>
      <c r="U679" s="4">
        <f t="shared" si="84"/>
        <v>3.1340559218723039</v>
      </c>
      <c r="V679" s="3">
        <f t="shared" si="85"/>
        <v>0.69897000433601886</v>
      </c>
      <c r="W679" s="3">
        <f t="shared" si="85"/>
        <v>2.2988530764097068</v>
      </c>
      <c r="X679" s="3">
        <f t="shared" si="86"/>
        <v>0.70032929959874368</v>
      </c>
      <c r="Y679" s="3">
        <f t="shared" si="86"/>
        <v>2.5051499783199058</v>
      </c>
      <c r="Z679" s="3">
        <f t="shared" si="86"/>
        <v>0.90526690624621808</v>
      </c>
      <c r="AA679" s="2">
        <f t="shared" si="87"/>
        <v>39387</v>
      </c>
    </row>
    <row r="680" spans="1:27" x14ac:dyDescent="0.2">
      <c r="A680">
        <v>1072</v>
      </c>
      <c r="B680" t="s">
        <v>15</v>
      </c>
      <c r="C680">
        <v>2007</v>
      </c>
      <c r="D680">
        <v>12</v>
      </c>
      <c r="E680">
        <v>213</v>
      </c>
      <c r="F680" s="4">
        <v>866.39</v>
      </c>
      <c r="G680" s="4">
        <v>1018.08</v>
      </c>
      <c r="H680" s="4">
        <v>263.97000000000003</v>
      </c>
      <c r="I680">
        <v>5</v>
      </c>
      <c r="J680">
        <v>199</v>
      </c>
      <c r="K680">
        <v>10373</v>
      </c>
      <c r="L680" t="s">
        <v>18</v>
      </c>
      <c r="M680">
        <v>26470</v>
      </c>
      <c r="N680">
        <v>130.5</v>
      </c>
      <c r="O680" s="4">
        <v>17942.55</v>
      </c>
      <c r="P680" t="s">
        <v>167</v>
      </c>
      <c r="Q680" s="4">
        <f t="shared" si="80"/>
        <v>4.7797183098591551</v>
      </c>
      <c r="R680" s="4">
        <f t="shared" si="81"/>
        <v>203.61600000000001</v>
      </c>
      <c r="S680" s="4">
        <f t="shared" si="82"/>
        <v>5.1159798994974874</v>
      </c>
      <c r="T680" s="4">
        <f t="shared" si="83"/>
        <v>3.0077819058921489</v>
      </c>
      <c r="U680" s="4">
        <f t="shared" si="84"/>
        <v>2.9377134309558115</v>
      </c>
      <c r="V680" s="3">
        <f t="shared" si="85"/>
        <v>0.69897000433601886</v>
      </c>
      <c r="W680" s="3">
        <f t="shared" si="85"/>
        <v>2.2988530764097068</v>
      </c>
      <c r="X680" s="3">
        <f t="shared" si="86"/>
        <v>0.67940230245341138</v>
      </c>
      <c r="Y680" s="3">
        <f t="shared" si="86"/>
        <v>2.3088119015561301</v>
      </c>
      <c r="Z680" s="3">
        <f t="shared" si="86"/>
        <v>0.7089288294824424</v>
      </c>
      <c r="AA680" s="2">
        <f t="shared" si="87"/>
        <v>39417</v>
      </c>
    </row>
    <row r="681" spans="1:27" x14ac:dyDescent="0.2">
      <c r="A681">
        <v>1080</v>
      </c>
      <c r="B681" t="s">
        <v>15</v>
      </c>
      <c r="C681">
        <v>2007</v>
      </c>
      <c r="D681">
        <v>1</v>
      </c>
      <c r="E681">
        <v>113</v>
      </c>
      <c r="F681" s="4">
        <v>424.83</v>
      </c>
      <c r="G681" s="4">
        <v>499.24</v>
      </c>
      <c r="H681" s="4">
        <v>267.45999999999998</v>
      </c>
      <c r="I681">
        <v>15</v>
      </c>
      <c r="J681">
        <v>931</v>
      </c>
      <c r="K681">
        <v>34611</v>
      </c>
      <c r="L681" t="s">
        <v>18</v>
      </c>
      <c r="M681">
        <v>52292</v>
      </c>
      <c r="N681">
        <v>444.2</v>
      </c>
      <c r="O681" s="4">
        <v>54431.89</v>
      </c>
      <c r="P681" t="s">
        <v>168</v>
      </c>
      <c r="Q681" s="4">
        <f t="shared" si="80"/>
        <v>4.4180530973451324</v>
      </c>
      <c r="R681" s="4">
        <f t="shared" si="81"/>
        <v>33.282666666666664</v>
      </c>
      <c r="S681" s="4">
        <f t="shared" si="82"/>
        <v>0.53624060150375941</v>
      </c>
      <c r="T681" s="4">
        <f t="shared" si="83"/>
        <v>2.6983093745175739</v>
      </c>
      <c r="U681" s="4">
        <f t="shared" si="84"/>
        <v>2.6282151775047238</v>
      </c>
      <c r="V681" s="3">
        <f t="shared" si="85"/>
        <v>1.1760912590556813</v>
      </c>
      <c r="W681" s="3">
        <f t="shared" si="85"/>
        <v>2.9689496809813427</v>
      </c>
      <c r="X681" s="3">
        <f t="shared" si="86"/>
        <v>0.64523093103415408</v>
      </c>
      <c r="Y681" s="3">
        <f t="shared" si="86"/>
        <v>1.5222181154618926</v>
      </c>
      <c r="Z681" s="3">
        <f t="shared" si="86"/>
        <v>-0.2706403064637688</v>
      </c>
      <c r="AA681" s="2">
        <f t="shared" si="87"/>
        <v>39083</v>
      </c>
    </row>
    <row r="682" spans="1:27" x14ac:dyDescent="0.2">
      <c r="A682">
        <v>1080</v>
      </c>
      <c r="B682" t="s">
        <v>15</v>
      </c>
      <c r="C682">
        <v>2007</v>
      </c>
      <c r="D682">
        <v>2</v>
      </c>
      <c r="E682">
        <v>106</v>
      </c>
      <c r="F682" s="4">
        <v>424.94</v>
      </c>
      <c r="G682" s="4">
        <v>499.37</v>
      </c>
      <c r="H682" s="4">
        <v>239.34</v>
      </c>
      <c r="I682">
        <v>15</v>
      </c>
      <c r="J682">
        <v>931</v>
      </c>
      <c r="K682">
        <v>34611</v>
      </c>
      <c r="L682" t="s">
        <v>18</v>
      </c>
      <c r="M682">
        <v>52292</v>
      </c>
      <c r="N682">
        <v>444.2</v>
      </c>
      <c r="O682" s="4">
        <v>54431.89</v>
      </c>
      <c r="P682" t="s">
        <v>168</v>
      </c>
      <c r="Q682" s="4">
        <f t="shared" si="80"/>
        <v>4.7110377358490565</v>
      </c>
      <c r="R682" s="4">
        <f t="shared" si="81"/>
        <v>33.291333333333334</v>
      </c>
      <c r="S682" s="4">
        <f t="shared" si="82"/>
        <v>0.53638023630504839</v>
      </c>
      <c r="T682" s="4">
        <f t="shared" si="83"/>
        <v>2.6984224482560029</v>
      </c>
      <c r="U682" s="4">
        <f t="shared" si="84"/>
        <v>2.6283276135598359</v>
      </c>
      <c r="V682" s="3">
        <f t="shared" si="85"/>
        <v>1.1760912590556813</v>
      </c>
      <c r="W682" s="3">
        <f t="shared" si="85"/>
        <v>2.9689496809813427</v>
      </c>
      <c r="X682" s="3">
        <f t="shared" si="86"/>
        <v>0.67311658299123267</v>
      </c>
      <c r="Y682" s="3">
        <f t="shared" si="86"/>
        <v>1.5223311892003217</v>
      </c>
      <c r="Z682" s="3">
        <f t="shared" si="86"/>
        <v>-0.27052723272533963</v>
      </c>
      <c r="AA682" s="2">
        <f t="shared" si="87"/>
        <v>39114</v>
      </c>
    </row>
    <row r="683" spans="1:27" x14ac:dyDescent="0.2">
      <c r="A683">
        <v>1080</v>
      </c>
      <c r="B683" t="s">
        <v>15</v>
      </c>
      <c r="C683">
        <v>2007</v>
      </c>
      <c r="D683">
        <v>3</v>
      </c>
      <c r="E683">
        <v>113</v>
      </c>
      <c r="F683" s="4">
        <v>475.09</v>
      </c>
      <c r="G683" s="4">
        <v>558.29999999999995</v>
      </c>
      <c r="H683" s="4">
        <v>206.85</v>
      </c>
      <c r="I683">
        <v>15</v>
      </c>
      <c r="J683">
        <v>931</v>
      </c>
      <c r="K683">
        <v>34611</v>
      </c>
      <c r="L683" t="s">
        <v>18</v>
      </c>
      <c r="M683">
        <v>52292</v>
      </c>
      <c r="N683">
        <v>444.2</v>
      </c>
      <c r="O683" s="4">
        <v>54431.89</v>
      </c>
      <c r="P683" t="s">
        <v>168</v>
      </c>
      <c r="Q683" s="4">
        <f t="shared" si="80"/>
        <v>4.9407079646017698</v>
      </c>
      <c r="R683" s="4">
        <f t="shared" si="81"/>
        <v>37.22</v>
      </c>
      <c r="S683" s="4">
        <f t="shared" si="82"/>
        <v>0.59967776584317933</v>
      </c>
      <c r="T683" s="4">
        <f t="shared" si="83"/>
        <v>2.7468676278504294</v>
      </c>
      <c r="U683" s="4">
        <f t="shared" si="84"/>
        <v>2.6767758892057234</v>
      </c>
      <c r="V683" s="3">
        <f t="shared" si="85"/>
        <v>1.1760912590556813</v>
      </c>
      <c r="W683" s="3">
        <f t="shared" si="85"/>
        <v>2.9689496809813427</v>
      </c>
      <c r="X683" s="3">
        <f t="shared" si="86"/>
        <v>0.69378918436700976</v>
      </c>
      <c r="Y683" s="3">
        <f t="shared" si="86"/>
        <v>1.5707763687947482</v>
      </c>
      <c r="Z683" s="3">
        <f t="shared" si="86"/>
        <v>-0.2220820531309132</v>
      </c>
      <c r="AA683" s="2">
        <f t="shared" si="87"/>
        <v>39142</v>
      </c>
    </row>
    <row r="684" spans="1:27" x14ac:dyDescent="0.2">
      <c r="A684">
        <v>1080</v>
      </c>
      <c r="B684" t="s">
        <v>15</v>
      </c>
      <c r="C684">
        <v>2007</v>
      </c>
      <c r="D684">
        <v>4</v>
      </c>
      <c r="E684">
        <v>150</v>
      </c>
      <c r="F684" s="4">
        <v>628.41</v>
      </c>
      <c r="G684" s="4">
        <v>738.39</v>
      </c>
      <c r="H684" s="4">
        <v>340.57</v>
      </c>
      <c r="I684">
        <v>15</v>
      </c>
      <c r="J684">
        <v>931</v>
      </c>
      <c r="K684">
        <v>34611</v>
      </c>
      <c r="L684" t="s">
        <v>18</v>
      </c>
      <c r="M684">
        <v>52292</v>
      </c>
      <c r="N684">
        <v>444.2</v>
      </c>
      <c r="O684" s="4">
        <v>54431.89</v>
      </c>
      <c r="P684" t="s">
        <v>168</v>
      </c>
      <c r="Q684" s="4">
        <f t="shared" si="80"/>
        <v>4.9226000000000001</v>
      </c>
      <c r="R684" s="4">
        <f t="shared" si="81"/>
        <v>49.225999999999999</v>
      </c>
      <c r="S684" s="4">
        <f t="shared" si="82"/>
        <v>0.79311493018259938</v>
      </c>
      <c r="T684" s="4">
        <f t="shared" si="83"/>
        <v>2.8682858064167895</v>
      </c>
      <c r="U684" s="4">
        <f t="shared" si="84"/>
        <v>2.7982430874281898</v>
      </c>
      <c r="V684" s="3">
        <f t="shared" si="85"/>
        <v>1.1760912590556813</v>
      </c>
      <c r="W684" s="3">
        <f t="shared" si="85"/>
        <v>2.9689496809813427</v>
      </c>
      <c r="X684" s="3">
        <f t="shared" si="86"/>
        <v>0.69219454736110841</v>
      </c>
      <c r="Y684" s="3">
        <f t="shared" si="86"/>
        <v>1.6921945473611084</v>
      </c>
      <c r="Z684" s="3">
        <f t="shared" si="86"/>
        <v>-0.10066387456455293</v>
      </c>
      <c r="AA684" s="2">
        <f t="shared" si="87"/>
        <v>39173</v>
      </c>
    </row>
    <row r="685" spans="1:27" x14ac:dyDescent="0.2">
      <c r="A685">
        <v>1080</v>
      </c>
      <c r="B685" t="s">
        <v>15</v>
      </c>
      <c r="C685">
        <v>2007</v>
      </c>
      <c r="D685">
        <v>5</v>
      </c>
      <c r="E685">
        <v>312</v>
      </c>
      <c r="F685" s="4">
        <v>1390.34</v>
      </c>
      <c r="G685" s="4">
        <v>1633.67</v>
      </c>
      <c r="H685" s="4">
        <v>725.55</v>
      </c>
      <c r="I685">
        <v>15</v>
      </c>
      <c r="J685">
        <v>931</v>
      </c>
      <c r="K685">
        <v>34611</v>
      </c>
      <c r="L685" t="s">
        <v>18</v>
      </c>
      <c r="M685">
        <v>52292</v>
      </c>
      <c r="N685">
        <v>444.2</v>
      </c>
      <c r="O685" s="4">
        <v>54431.89</v>
      </c>
      <c r="P685" t="s">
        <v>168</v>
      </c>
      <c r="Q685" s="4">
        <f t="shared" si="80"/>
        <v>5.2361217948717949</v>
      </c>
      <c r="R685" s="4">
        <f t="shared" si="81"/>
        <v>108.91133333333333</v>
      </c>
      <c r="S685" s="4">
        <f t="shared" si="82"/>
        <v>1.754747583243824</v>
      </c>
      <c r="T685" s="4">
        <f t="shared" si="83"/>
        <v>3.2131643339264886</v>
      </c>
      <c r="U685" s="4">
        <f t="shared" si="84"/>
        <v>3.1431210175689439</v>
      </c>
      <c r="V685" s="3">
        <f t="shared" si="85"/>
        <v>1.1760912590556813</v>
      </c>
      <c r="W685" s="3">
        <f t="shared" si="85"/>
        <v>2.9689496809813427</v>
      </c>
      <c r="X685" s="3">
        <f t="shared" si="86"/>
        <v>0.71900973990804584</v>
      </c>
      <c r="Y685" s="3">
        <f t="shared" si="86"/>
        <v>2.0370730748708072</v>
      </c>
      <c r="Z685" s="3">
        <f t="shared" si="86"/>
        <v>0.24421465294514599</v>
      </c>
      <c r="AA685" s="2">
        <f t="shared" si="87"/>
        <v>39203</v>
      </c>
    </row>
    <row r="686" spans="1:27" x14ac:dyDescent="0.2">
      <c r="A686">
        <v>1080</v>
      </c>
      <c r="B686" t="s">
        <v>15</v>
      </c>
      <c r="C686">
        <v>2007</v>
      </c>
      <c r="D686">
        <v>6</v>
      </c>
      <c r="E686">
        <v>328</v>
      </c>
      <c r="F686" s="4">
        <v>1292.54</v>
      </c>
      <c r="G686" s="4">
        <v>1518.83</v>
      </c>
      <c r="H686" s="4">
        <v>649.29999999999995</v>
      </c>
      <c r="I686">
        <v>15</v>
      </c>
      <c r="J686">
        <v>931</v>
      </c>
      <c r="K686">
        <v>34611</v>
      </c>
      <c r="L686" t="s">
        <v>18</v>
      </c>
      <c r="M686">
        <v>52292</v>
      </c>
      <c r="N686">
        <v>444.2</v>
      </c>
      <c r="O686" s="4">
        <v>54431.89</v>
      </c>
      <c r="P686" t="s">
        <v>168</v>
      </c>
      <c r="Q686" s="4">
        <f t="shared" si="80"/>
        <v>4.6305792682926823</v>
      </c>
      <c r="R686" s="4">
        <f t="shared" si="81"/>
        <v>101.25533333333333</v>
      </c>
      <c r="S686" s="4">
        <f t="shared" si="82"/>
        <v>1.6313963480128892</v>
      </c>
      <c r="T686" s="4">
        <f t="shared" si="83"/>
        <v>3.1815091667570559</v>
      </c>
      <c r="U686" s="4">
        <f t="shared" si="84"/>
        <v>3.1114439920061909</v>
      </c>
      <c r="V686" s="3">
        <f t="shared" si="85"/>
        <v>1.1760912590556813</v>
      </c>
      <c r="W686" s="3">
        <f t="shared" si="85"/>
        <v>2.9689496809813427</v>
      </c>
      <c r="X686" s="3">
        <f t="shared" si="86"/>
        <v>0.66563532304537676</v>
      </c>
      <c r="Y686" s="3">
        <f t="shared" si="86"/>
        <v>2.0054179077013745</v>
      </c>
      <c r="Z686" s="3">
        <f t="shared" si="86"/>
        <v>0.21255948577571321</v>
      </c>
      <c r="AA686" s="2">
        <f t="shared" si="87"/>
        <v>39234</v>
      </c>
    </row>
    <row r="687" spans="1:27" x14ac:dyDescent="0.2">
      <c r="A687">
        <v>1080</v>
      </c>
      <c r="B687" t="s">
        <v>15</v>
      </c>
      <c r="C687">
        <v>2007</v>
      </c>
      <c r="D687">
        <v>7</v>
      </c>
      <c r="E687">
        <v>169</v>
      </c>
      <c r="F687" s="4">
        <v>726.95</v>
      </c>
      <c r="G687" s="4">
        <v>854.22</v>
      </c>
      <c r="H687" s="4">
        <v>364.1</v>
      </c>
      <c r="I687">
        <v>15</v>
      </c>
      <c r="J687">
        <v>931</v>
      </c>
      <c r="K687">
        <v>34611</v>
      </c>
      <c r="L687" t="s">
        <v>18</v>
      </c>
      <c r="M687">
        <v>52292</v>
      </c>
      <c r="N687">
        <v>444.2</v>
      </c>
      <c r="O687" s="4">
        <v>54431.89</v>
      </c>
      <c r="P687" t="s">
        <v>168</v>
      </c>
      <c r="Q687" s="4">
        <f t="shared" si="80"/>
        <v>5.0545562130177517</v>
      </c>
      <c r="R687" s="4">
        <f t="shared" si="81"/>
        <v>56.948</v>
      </c>
      <c r="S687" s="4">
        <f t="shared" si="82"/>
        <v>0.91752953813104188</v>
      </c>
      <c r="T687" s="4">
        <f t="shared" si="83"/>
        <v>2.9315697354213546</v>
      </c>
      <c r="U687" s="4">
        <f t="shared" si="84"/>
        <v>2.8615045408853748</v>
      </c>
      <c r="V687" s="3">
        <f t="shared" si="85"/>
        <v>1.1760912590556813</v>
      </c>
      <c r="W687" s="3">
        <f t="shared" si="85"/>
        <v>2.9689496809813427</v>
      </c>
      <c r="X687" s="3">
        <f t="shared" si="86"/>
        <v>0.70368303080768102</v>
      </c>
      <c r="Y687" s="3">
        <f t="shared" si="86"/>
        <v>1.7554784763656732</v>
      </c>
      <c r="Z687" s="3">
        <f t="shared" si="86"/>
        <v>-3.7379945559988144E-2</v>
      </c>
      <c r="AA687" s="2">
        <f t="shared" si="87"/>
        <v>39264</v>
      </c>
    </row>
    <row r="688" spans="1:27" x14ac:dyDescent="0.2">
      <c r="A688">
        <v>1080</v>
      </c>
      <c r="B688" t="s">
        <v>15</v>
      </c>
      <c r="C688">
        <v>2007</v>
      </c>
      <c r="D688">
        <v>8</v>
      </c>
      <c r="E688">
        <v>203</v>
      </c>
      <c r="F688" s="4">
        <v>797.29</v>
      </c>
      <c r="G688" s="4">
        <v>936.89</v>
      </c>
      <c r="H688" s="4">
        <v>387.44</v>
      </c>
      <c r="I688">
        <v>15</v>
      </c>
      <c r="J688">
        <v>931</v>
      </c>
      <c r="K688">
        <v>34611</v>
      </c>
      <c r="L688" t="s">
        <v>18</v>
      </c>
      <c r="M688">
        <v>52292</v>
      </c>
      <c r="N688">
        <v>444.2</v>
      </c>
      <c r="O688" s="4">
        <v>54431.89</v>
      </c>
      <c r="P688" t="s">
        <v>168</v>
      </c>
      <c r="Q688" s="4">
        <f t="shared" si="80"/>
        <v>4.6152216748768469</v>
      </c>
      <c r="R688" s="4">
        <f t="shared" si="81"/>
        <v>62.459333333333333</v>
      </c>
      <c r="S688" s="4">
        <f t="shared" si="82"/>
        <v>1.0063265306122449</v>
      </c>
      <c r="T688" s="4">
        <f t="shared" si="83"/>
        <v>2.9716886034839667</v>
      </c>
      <c r="U688" s="4">
        <f t="shared" si="84"/>
        <v>2.9016163169943296</v>
      </c>
      <c r="V688" s="3">
        <f t="shared" si="85"/>
        <v>1.1760912590556813</v>
      </c>
      <c r="W688" s="3">
        <f t="shared" si="85"/>
        <v>2.9689496809813427</v>
      </c>
      <c r="X688" s="3">
        <f t="shared" si="86"/>
        <v>0.66419256557075379</v>
      </c>
      <c r="Y688" s="3">
        <f t="shared" si="86"/>
        <v>1.7955973444282856</v>
      </c>
      <c r="Z688" s="3">
        <f t="shared" si="86"/>
        <v>2.7389225026240565E-3</v>
      </c>
      <c r="AA688" s="2">
        <f t="shared" si="87"/>
        <v>39295</v>
      </c>
    </row>
    <row r="689" spans="1:27" x14ac:dyDescent="0.2">
      <c r="A689">
        <v>1080</v>
      </c>
      <c r="B689" t="s">
        <v>15</v>
      </c>
      <c r="C689">
        <v>2007</v>
      </c>
      <c r="D689">
        <v>9</v>
      </c>
      <c r="E689">
        <v>383</v>
      </c>
      <c r="F689" s="4">
        <v>1526.85</v>
      </c>
      <c r="G689" s="4">
        <v>1794.18</v>
      </c>
      <c r="H689" s="4">
        <v>727.19</v>
      </c>
      <c r="I689">
        <v>15</v>
      </c>
      <c r="J689">
        <v>931</v>
      </c>
      <c r="K689">
        <v>34611</v>
      </c>
      <c r="L689" t="s">
        <v>18</v>
      </c>
      <c r="M689">
        <v>52292</v>
      </c>
      <c r="N689">
        <v>444.2</v>
      </c>
      <c r="O689" s="4">
        <v>54431.89</v>
      </c>
      <c r="P689" t="s">
        <v>168</v>
      </c>
      <c r="Q689" s="4">
        <f t="shared" si="80"/>
        <v>4.6845430809399478</v>
      </c>
      <c r="R689" s="4">
        <f t="shared" si="81"/>
        <v>119.61200000000001</v>
      </c>
      <c r="S689" s="4">
        <f t="shared" si="82"/>
        <v>1.9271535982814179</v>
      </c>
      <c r="T689" s="4">
        <f t="shared" si="83"/>
        <v>3.2538660112193787</v>
      </c>
      <c r="U689" s="4">
        <f t="shared" si="84"/>
        <v>3.1837963734204613</v>
      </c>
      <c r="V689" s="3">
        <f t="shared" si="85"/>
        <v>1.1760912590556813</v>
      </c>
      <c r="W689" s="3">
        <f t="shared" si="85"/>
        <v>2.9689496809813427</v>
      </c>
      <c r="X689" s="3">
        <f t="shared" si="86"/>
        <v>0.67066723725075605</v>
      </c>
      <c r="Y689" s="3">
        <f t="shared" si="86"/>
        <v>2.0777747521636978</v>
      </c>
      <c r="Z689" s="3">
        <f t="shared" si="86"/>
        <v>0.2849163302380362</v>
      </c>
      <c r="AA689" s="2">
        <f t="shared" si="87"/>
        <v>39326</v>
      </c>
    </row>
    <row r="690" spans="1:27" x14ac:dyDescent="0.2">
      <c r="A690">
        <v>1080</v>
      </c>
      <c r="B690" t="s">
        <v>15</v>
      </c>
      <c r="C690">
        <v>2007</v>
      </c>
      <c r="D690">
        <v>10</v>
      </c>
      <c r="E690">
        <v>884</v>
      </c>
      <c r="F690" s="4">
        <v>3297.37</v>
      </c>
      <c r="G690" s="4">
        <v>3874.55</v>
      </c>
      <c r="H690" s="4">
        <v>1270.29</v>
      </c>
      <c r="I690">
        <v>15</v>
      </c>
      <c r="J690">
        <v>931</v>
      </c>
      <c r="K690">
        <v>34611</v>
      </c>
      <c r="L690" t="s">
        <v>18</v>
      </c>
      <c r="M690">
        <v>52292</v>
      </c>
      <c r="N690">
        <v>444.2</v>
      </c>
      <c r="O690" s="4">
        <v>54431.89</v>
      </c>
      <c r="P690" t="s">
        <v>168</v>
      </c>
      <c r="Q690" s="4">
        <f t="shared" si="80"/>
        <v>4.3829751131221721</v>
      </c>
      <c r="R690" s="4">
        <f t="shared" si="81"/>
        <v>258.30333333333334</v>
      </c>
      <c r="S690" s="4">
        <f t="shared" si="82"/>
        <v>4.1617078410311494</v>
      </c>
      <c r="T690" s="4">
        <f t="shared" si="83"/>
        <v>3.5882212697157665</v>
      </c>
      <c r="U690" s="4">
        <f t="shared" si="84"/>
        <v>3.518167682339532</v>
      </c>
      <c r="V690" s="3">
        <f t="shared" si="85"/>
        <v>1.1760912590556813</v>
      </c>
      <c r="W690" s="3">
        <f t="shared" si="85"/>
        <v>2.9689496809813427</v>
      </c>
      <c r="X690" s="3">
        <f t="shared" si="86"/>
        <v>0.6417690047026936</v>
      </c>
      <c r="Y690" s="3">
        <f t="shared" si="86"/>
        <v>2.4121300106600856</v>
      </c>
      <c r="Z690" s="3">
        <f t="shared" si="86"/>
        <v>0.61927158873442401</v>
      </c>
      <c r="AA690" s="2">
        <f t="shared" si="87"/>
        <v>39356</v>
      </c>
    </row>
    <row r="691" spans="1:27" x14ac:dyDescent="0.2">
      <c r="A691">
        <v>1080</v>
      </c>
      <c r="B691" t="s">
        <v>15</v>
      </c>
      <c r="C691">
        <v>2007</v>
      </c>
      <c r="D691">
        <v>11</v>
      </c>
      <c r="E691">
        <v>740</v>
      </c>
      <c r="F691" s="4">
        <v>2836.04</v>
      </c>
      <c r="G691" s="4">
        <v>3332.53</v>
      </c>
      <c r="H691" s="4">
        <v>1161.5899999999999</v>
      </c>
      <c r="I691">
        <v>15</v>
      </c>
      <c r="J691">
        <v>931</v>
      </c>
      <c r="K691">
        <v>34611</v>
      </c>
      <c r="L691" t="s">
        <v>18</v>
      </c>
      <c r="M691">
        <v>52292</v>
      </c>
      <c r="N691">
        <v>444.2</v>
      </c>
      <c r="O691" s="4">
        <v>54431.89</v>
      </c>
      <c r="P691" t="s">
        <v>168</v>
      </c>
      <c r="Q691" s="4">
        <f t="shared" si="80"/>
        <v>4.5034189189189195</v>
      </c>
      <c r="R691" s="4">
        <f t="shared" si="81"/>
        <v>222.16866666666667</v>
      </c>
      <c r="S691" s="4">
        <f t="shared" si="82"/>
        <v>3.5795166487647694</v>
      </c>
      <c r="T691" s="4">
        <f t="shared" si="83"/>
        <v>3.5227740676960435</v>
      </c>
      <c r="U691" s="4">
        <f t="shared" si="84"/>
        <v>3.4527123519189162</v>
      </c>
      <c r="V691" s="3">
        <f t="shared" si="85"/>
        <v>1.1760912590556813</v>
      </c>
      <c r="W691" s="3">
        <f t="shared" si="85"/>
        <v>2.9689496809813427</v>
      </c>
      <c r="X691" s="3">
        <f t="shared" si="86"/>
        <v>0.65354234796506716</v>
      </c>
      <c r="Y691" s="3">
        <f t="shared" si="86"/>
        <v>2.3466828086403622</v>
      </c>
      <c r="Z691" s="3">
        <f t="shared" si="86"/>
        <v>0.55382438671470069</v>
      </c>
      <c r="AA691" s="2">
        <f t="shared" si="87"/>
        <v>39387</v>
      </c>
    </row>
    <row r="692" spans="1:27" x14ac:dyDescent="0.2">
      <c r="A692">
        <v>1080</v>
      </c>
      <c r="B692" t="s">
        <v>15</v>
      </c>
      <c r="C692">
        <v>2007</v>
      </c>
      <c r="D692">
        <v>12</v>
      </c>
      <c r="E692">
        <v>422</v>
      </c>
      <c r="F692" s="4">
        <v>1534.4</v>
      </c>
      <c r="G692" s="4">
        <v>1803.12</v>
      </c>
      <c r="H692" s="4">
        <v>648.51</v>
      </c>
      <c r="I692">
        <v>15</v>
      </c>
      <c r="J692">
        <v>931</v>
      </c>
      <c r="K692">
        <v>34611</v>
      </c>
      <c r="L692" t="s">
        <v>18</v>
      </c>
      <c r="M692">
        <v>52292</v>
      </c>
      <c r="N692">
        <v>444.2</v>
      </c>
      <c r="O692" s="4">
        <v>54431.89</v>
      </c>
      <c r="P692" t="s">
        <v>168</v>
      </c>
      <c r="Q692" s="4">
        <f t="shared" si="80"/>
        <v>4.2727962085308056</v>
      </c>
      <c r="R692" s="4">
        <f t="shared" si="81"/>
        <v>120.208</v>
      </c>
      <c r="S692" s="4">
        <f t="shared" si="82"/>
        <v>1.9367561761546723</v>
      </c>
      <c r="T692" s="4">
        <f t="shared" si="83"/>
        <v>3.2560246305513636</v>
      </c>
      <c r="U692" s="4">
        <f t="shared" si="84"/>
        <v>3.1859385898265886</v>
      </c>
      <c r="V692" s="3">
        <f t="shared" si="85"/>
        <v>1.1760912590556813</v>
      </c>
      <c r="W692" s="3">
        <f t="shared" si="85"/>
        <v>2.9689496809813427</v>
      </c>
      <c r="X692" s="3">
        <f t="shared" si="86"/>
        <v>0.63071217958968973</v>
      </c>
      <c r="Y692" s="3">
        <f t="shared" si="86"/>
        <v>2.0799333714956822</v>
      </c>
      <c r="Z692" s="3">
        <f t="shared" si="86"/>
        <v>0.287074949570021</v>
      </c>
      <c r="AA692" s="2">
        <f t="shared" si="87"/>
        <v>39417</v>
      </c>
    </row>
    <row r="693" spans="1:27" x14ac:dyDescent="0.2">
      <c r="A693">
        <v>1084</v>
      </c>
      <c r="B693" t="s">
        <v>15</v>
      </c>
      <c r="C693">
        <v>2007</v>
      </c>
      <c r="D693">
        <v>1</v>
      </c>
      <c r="E693">
        <v>40</v>
      </c>
      <c r="F693" s="4">
        <v>158.08000000000001</v>
      </c>
      <c r="G693" s="4">
        <v>185.75</v>
      </c>
      <c r="H693" s="4">
        <v>75.94</v>
      </c>
      <c r="I693">
        <v>4</v>
      </c>
      <c r="J693">
        <v>249</v>
      </c>
      <c r="K693">
        <v>13059</v>
      </c>
      <c r="L693" t="s">
        <v>18</v>
      </c>
      <c r="M693">
        <v>23320</v>
      </c>
      <c r="N693">
        <v>158.19999999999999</v>
      </c>
      <c r="O693" s="4">
        <v>18901.580000000002</v>
      </c>
      <c r="P693" t="s">
        <v>168</v>
      </c>
      <c r="Q693" s="4">
        <f t="shared" ref="Q693:Q752" si="88">G693/E693</f>
        <v>4.6437499999999998</v>
      </c>
      <c r="R693" s="4">
        <f t="shared" ref="R693:R752" si="89">G693/I693</f>
        <v>46.4375</v>
      </c>
      <c r="S693" s="4">
        <f t="shared" ref="S693:S752" si="90">G693/J693</f>
        <v>0.74598393574297184</v>
      </c>
      <c r="T693" s="4">
        <f t="shared" ref="T693:T752" si="91">LOG(G693)</f>
        <v>2.268928822432613</v>
      </c>
      <c r="U693" s="4">
        <f t="shared" ref="U693:U752" si="92">LOG(F693)</f>
        <v>2.1988769272435529</v>
      </c>
      <c r="V693" s="3">
        <f t="shared" ref="V693:W752" si="93">LOG(I693)</f>
        <v>0.6020599913279624</v>
      </c>
      <c r="W693" s="3">
        <f t="shared" si="93"/>
        <v>2.3961993470957363</v>
      </c>
      <c r="X693" s="3">
        <f t="shared" ref="X693:Z752" si="94">LOG(Q693)</f>
        <v>0.66686883110465045</v>
      </c>
      <c r="Y693" s="3">
        <f t="shared" si="94"/>
        <v>1.6668688311046505</v>
      </c>
      <c r="Z693" s="3">
        <f t="shared" si="94"/>
        <v>-0.12727052466312347</v>
      </c>
      <c r="AA693" s="2">
        <f t="shared" ref="AA693:AA752" si="95">DATE(C693,D693,1)</f>
        <v>39083</v>
      </c>
    </row>
    <row r="694" spans="1:27" x14ac:dyDescent="0.2">
      <c r="A694">
        <v>1084</v>
      </c>
      <c r="B694" t="s">
        <v>15</v>
      </c>
      <c r="C694">
        <v>2007</v>
      </c>
      <c r="D694">
        <v>3</v>
      </c>
      <c r="E694">
        <v>65</v>
      </c>
      <c r="F694" s="4">
        <v>243.49</v>
      </c>
      <c r="G694" s="4">
        <v>286.10000000000002</v>
      </c>
      <c r="H694" s="4">
        <v>107.12</v>
      </c>
      <c r="I694">
        <v>4</v>
      </c>
      <c r="J694">
        <v>249</v>
      </c>
      <c r="K694">
        <v>13059</v>
      </c>
      <c r="L694" t="s">
        <v>18</v>
      </c>
      <c r="M694">
        <v>23320</v>
      </c>
      <c r="N694">
        <v>158.19999999999999</v>
      </c>
      <c r="O694" s="4">
        <v>18901.580000000002</v>
      </c>
      <c r="P694" t="s">
        <v>168</v>
      </c>
      <c r="Q694" s="4">
        <f t="shared" si="88"/>
        <v>4.4015384615384621</v>
      </c>
      <c r="R694" s="4">
        <f t="shared" si="89"/>
        <v>71.525000000000006</v>
      </c>
      <c r="S694" s="4">
        <f t="shared" si="90"/>
        <v>1.1489959839357431</v>
      </c>
      <c r="T694" s="4">
        <f t="shared" si="91"/>
        <v>2.4565178578052627</v>
      </c>
      <c r="U694" s="4">
        <f t="shared" si="92"/>
        <v>2.3864811296820743</v>
      </c>
      <c r="V694" s="3">
        <f t="shared" si="93"/>
        <v>0.6020599913279624</v>
      </c>
      <c r="W694" s="3">
        <f t="shared" si="93"/>
        <v>2.3961993470957363</v>
      </c>
      <c r="X694" s="3">
        <f t="shared" si="94"/>
        <v>0.64360450116240708</v>
      </c>
      <c r="Y694" s="3">
        <f t="shared" si="94"/>
        <v>1.8544578664773004</v>
      </c>
      <c r="Z694" s="3">
        <f t="shared" si="94"/>
        <v>6.0318510709526346E-2</v>
      </c>
      <c r="AA694" s="2">
        <f t="shared" si="95"/>
        <v>39142</v>
      </c>
    </row>
    <row r="695" spans="1:27" x14ac:dyDescent="0.2">
      <c r="A695">
        <v>1084</v>
      </c>
      <c r="B695" t="s">
        <v>15</v>
      </c>
      <c r="C695">
        <v>2007</v>
      </c>
      <c r="D695">
        <v>4</v>
      </c>
      <c r="E695">
        <v>68</v>
      </c>
      <c r="F695" s="4">
        <v>279.02</v>
      </c>
      <c r="G695" s="4">
        <v>327.89</v>
      </c>
      <c r="H695" s="4">
        <v>119.24</v>
      </c>
      <c r="I695">
        <v>4</v>
      </c>
      <c r="J695">
        <v>249</v>
      </c>
      <c r="K695">
        <v>13059</v>
      </c>
      <c r="L695" t="s">
        <v>18</v>
      </c>
      <c r="M695">
        <v>23320</v>
      </c>
      <c r="N695">
        <v>158.19999999999999</v>
      </c>
      <c r="O695" s="4">
        <v>18901.580000000002</v>
      </c>
      <c r="P695" t="s">
        <v>168</v>
      </c>
      <c r="Q695" s="4">
        <f t="shared" si="88"/>
        <v>4.8219117647058818</v>
      </c>
      <c r="R695" s="4">
        <f t="shared" si="89"/>
        <v>81.972499999999997</v>
      </c>
      <c r="S695" s="4">
        <f t="shared" si="90"/>
        <v>1.3168273092369478</v>
      </c>
      <c r="T695" s="4">
        <f t="shared" si="91"/>
        <v>2.515728171743949</v>
      </c>
      <c r="U695" s="4">
        <f t="shared" si="92"/>
        <v>2.4456353343787258</v>
      </c>
      <c r="V695" s="3">
        <f t="shared" si="93"/>
        <v>0.6020599913279624</v>
      </c>
      <c r="W695" s="3">
        <f t="shared" si="93"/>
        <v>2.3961993470957363</v>
      </c>
      <c r="X695" s="3">
        <f t="shared" si="94"/>
        <v>0.68321925903771263</v>
      </c>
      <c r="Y695" s="3">
        <f t="shared" si="94"/>
        <v>1.9136681804159865</v>
      </c>
      <c r="Z695" s="3">
        <f t="shared" si="94"/>
        <v>0.11952882464821261</v>
      </c>
      <c r="AA695" s="2">
        <f t="shared" si="95"/>
        <v>39173</v>
      </c>
    </row>
    <row r="696" spans="1:27" x14ac:dyDescent="0.2">
      <c r="A696">
        <v>1084</v>
      </c>
      <c r="B696" t="s">
        <v>15</v>
      </c>
      <c r="C696">
        <v>2007</v>
      </c>
      <c r="D696">
        <v>5</v>
      </c>
      <c r="E696">
        <v>152</v>
      </c>
      <c r="F696" s="4">
        <v>652.4</v>
      </c>
      <c r="G696" s="4">
        <v>766.64</v>
      </c>
      <c r="H696" s="4">
        <v>287.25</v>
      </c>
      <c r="I696">
        <v>4</v>
      </c>
      <c r="J696">
        <v>249</v>
      </c>
      <c r="K696">
        <v>13059</v>
      </c>
      <c r="L696" t="s">
        <v>18</v>
      </c>
      <c r="M696">
        <v>23320</v>
      </c>
      <c r="N696">
        <v>158.19999999999999</v>
      </c>
      <c r="O696" s="4">
        <v>18901.580000000002</v>
      </c>
      <c r="P696" t="s">
        <v>168</v>
      </c>
      <c r="Q696" s="4">
        <f t="shared" si="88"/>
        <v>5.0436842105263153</v>
      </c>
      <c r="R696" s="4">
        <f t="shared" si="89"/>
        <v>191.66</v>
      </c>
      <c r="S696" s="4">
        <f t="shared" si="90"/>
        <v>3.0788755020080321</v>
      </c>
      <c r="T696" s="4">
        <f t="shared" si="91"/>
        <v>2.8845914751401902</v>
      </c>
      <c r="U696" s="4">
        <f t="shared" si="92"/>
        <v>2.8145139523682383</v>
      </c>
      <c r="V696" s="3">
        <f t="shared" si="93"/>
        <v>0.6020599913279624</v>
      </c>
      <c r="W696" s="3">
        <f t="shared" si="93"/>
        <v>2.3961993470957363</v>
      </c>
      <c r="X696" s="3">
        <f t="shared" si="94"/>
        <v>0.70274788719541781</v>
      </c>
      <c r="Y696" s="3">
        <f t="shared" si="94"/>
        <v>2.2825314838122281</v>
      </c>
      <c r="Z696" s="3">
        <f t="shared" si="94"/>
        <v>0.48839212804445403</v>
      </c>
      <c r="AA696" s="2">
        <f t="shared" si="95"/>
        <v>39203</v>
      </c>
    </row>
    <row r="697" spans="1:27" x14ac:dyDescent="0.2">
      <c r="A697">
        <v>1084</v>
      </c>
      <c r="B697" t="s">
        <v>15</v>
      </c>
      <c r="C697">
        <v>2007</v>
      </c>
      <c r="D697">
        <v>6</v>
      </c>
      <c r="E697">
        <v>139</v>
      </c>
      <c r="F697" s="4">
        <v>535.47</v>
      </c>
      <c r="G697" s="4">
        <v>629.21</v>
      </c>
      <c r="H697" s="4">
        <v>257.20999999999998</v>
      </c>
      <c r="I697">
        <v>4</v>
      </c>
      <c r="J697">
        <v>249</v>
      </c>
      <c r="K697">
        <v>13059</v>
      </c>
      <c r="L697" t="s">
        <v>18</v>
      </c>
      <c r="M697">
        <v>23320</v>
      </c>
      <c r="N697">
        <v>158.19999999999999</v>
      </c>
      <c r="O697" s="4">
        <v>18901.580000000002</v>
      </c>
      <c r="P697" t="s">
        <v>168</v>
      </c>
      <c r="Q697" s="4">
        <f t="shared" si="88"/>
        <v>4.526690647482015</v>
      </c>
      <c r="R697" s="4">
        <f t="shared" si="89"/>
        <v>157.30250000000001</v>
      </c>
      <c r="S697" s="4">
        <f t="shared" si="90"/>
        <v>2.526947791164659</v>
      </c>
      <c r="T697" s="4">
        <f t="shared" si="91"/>
        <v>2.7987956162244658</v>
      </c>
      <c r="U697" s="4">
        <f t="shared" si="92"/>
        <v>2.7287351442632541</v>
      </c>
      <c r="V697" s="3">
        <f t="shared" si="93"/>
        <v>0.6020599913279624</v>
      </c>
      <c r="W697" s="3">
        <f t="shared" si="93"/>
        <v>2.3961993470957363</v>
      </c>
      <c r="X697" s="3">
        <f t="shared" si="94"/>
        <v>0.65578081597037063</v>
      </c>
      <c r="Y697" s="3">
        <f t="shared" si="94"/>
        <v>2.1967356248965033</v>
      </c>
      <c r="Z697" s="3">
        <f t="shared" si="94"/>
        <v>0.40259626912872937</v>
      </c>
      <c r="AA697" s="2">
        <f t="shared" si="95"/>
        <v>39234</v>
      </c>
    </row>
    <row r="698" spans="1:27" x14ac:dyDescent="0.2">
      <c r="A698">
        <v>1084</v>
      </c>
      <c r="B698" t="s">
        <v>15</v>
      </c>
      <c r="C698">
        <v>2007</v>
      </c>
      <c r="D698">
        <v>7</v>
      </c>
      <c r="E698">
        <v>62</v>
      </c>
      <c r="F698" s="4">
        <v>234.41</v>
      </c>
      <c r="G698" s="4">
        <v>275.44</v>
      </c>
      <c r="H698" s="4">
        <v>140.37</v>
      </c>
      <c r="I698">
        <v>4</v>
      </c>
      <c r="J698">
        <v>249</v>
      </c>
      <c r="K698">
        <v>13059</v>
      </c>
      <c r="L698" t="s">
        <v>18</v>
      </c>
      <c r="M698">
        <v>23320</v>
      </c>
      <c r="N698">
        <v>158.19999999999999</v>
      </c>
      <c r="O698" s="4">
        <v>18901.580000000002</v>
      </c>
      <c r="P698" t="s">
        <v>168</v>
      </c>
      <c r="Q698" s="4">
        <f t="shared" si="88"/>
        <v>4.4425806451612901</v>
      </c>
      <c r="R698" s="4">
        <f t="shared" si="89"/>
        <v>68.86</v>
      </c>
      <c r="S698" s="4">
        <f t="shared" si="90"/>
        <v>1.1061847389558233</v>
      </c>
      <c r="T698" s="4">
        <f t="shared" si="91"/>
        <v>2.440027009696617</v>
      </c>
      <c r="U698" s="4">
        <f t="shared" si="92"/>
        <v>2.3699761348724269</v>
      </c>
      <c r="V698" s="3">
        <f t="shared" si="93"/>
        <v>0.6020599913279624</v>
      </c>
      <c r="W698" s="3">
        <f t="shared" si="93"/>
        <v>2.3961993470957363</v>
      </c>
      <c r="X698" s="3">
        <f t="shared" si="94"/>
        <v>0.64763532019836323</v>
      </c>
      <c r="Y698" s="3">
        <f t="shared" si="94"/>
        <v>1.8379670183686547</v>
      </c>
      <c r="Z698" s="3">
        <f t="shared" si="94"/>
        <v>4.3827662600880758E-2</v>
      </c>
      <c r="AA698" s="2">
        <f t="shared" si="95"/>
        <v>39264</v>
      </c>
    </row>
    <row r="699" spans="1:27" x14ac:dyDescent="0.2">
      <c r="A699">
        <v>1084</v>
      </c>
      <c r="B699" t="s">
        <v>15</v>
      </c>
      <c r="C699">
        <v>2007</v>
      </c>
      <c r="D699">
        <v>8</v>
      </c>
      <c r="E699">
        <v>73</v>
      </c>
      <c r="F699" s="4">
        <v>278.32</v>
      </c>
      <c r="G699" s="4">
        <v>327.01</v>
      </c>
      <c r="H699" s="4">
        <v>171.24</v>
      </c>
      <c r="I699">
        <v>4</v>
      </c>
      <c r="J699">
        <v>249</v>
      </c>
      <c r="K699">
        <v>13059</v>
      </c>
      <c r="L699" t="s">
        <v>18</v>
      </c>
      <c r="M699">
        <v>23320</v>
      </c>
      <c r="N699">
        <v>158.19999999999999</v>
      </c>
      <c r="O699" s="4">
        <v>18901.580000000002</v>
      </c>
      <c r="P699" t="s">
        <v>168</v>
      </c>
      <c r="Q699" s="4">
        <f t="shared" si="88"/>
        <v>4.4795890410958901</v>
      </c>
      <c r="R699" s="4">
        <f t="shared" si="89"/>
        <v>81.752499999999998</v>
      </c>
      <c r="S699" s="4">
        <f t="shared" si="90"/>
        <v>1.3132931726907631</v>
      </c>
      <c r="T699" s="4">
        <f t="shared" si="91"/>
        <v>2.5145610336340307</v>
      </c>
      <c r="U699" s="4">
        <f t="shared" si="92"/>
        <v>2.4445444157395326</v>
      </c>
      <c r="V699" s="3">
        <f t="shared" si="93"/>
        <v>0.6020599913279624</v>
      </c>
      <c r="W699" s="3">
        <f t="shared" si="93"/>
        <v>2.3961993470957363</v>
      </c>
      <c r="X699" s="3">
        <f t="shared" si="94"/>
        <v>0.65123817351357483</v>
      </c>
      <c r="Y699" s="3">
        <f t="shared" si="94"/>
        <v>1.9125010423060684</v>
      </c>
      <c r="Z699" s="3">
        <f t="shared" si="94"/>
        <v>0.11836168653829439</v>
      </c>
      <c r="AA699" s="2">
        <f t="shared" si="95"/>
        <v>39295</v>
      </c>
    </row>
    <row r="700" spans="1:27" x14ac:dyDescent="0.2">
      <c r="A700">
        <v>1084</v>
      </c>
      <c r="B700" t="s">
        <v>15</v>
      </c>
      <c r="C700">
        <v>2007</v>
      </c>
      <c r="D700">
        <v>9</v>
      </c>
      <c r="E700">
        <v>81</v>
      </c>
      <c r="F700" s="4">
        <v>326.5</v>
      </c>
      <c r="G700" s="4">
        <v>383.68</v>
      </c>
      <c r="H700" s="4">
        <v>166.27</v>
      </c>
      <c r="I700">
        <v>4</v>
      </c>
      <c r="J700">
        <v>249</v>
      </c>
      <c r="K700">
        <v>13059</v>
      </c>
      <c r="L700" t="s">
        <v>18</v>
      </c>
      <c r="M700">
        <v>23320</v>
      </c>
      <c r="N700">
        <v>158.19999999999999</v>
      </c>
      <c r="O700" s="4">
        <v>18901.580000000002</v>
      </c>
      <c r="P700" t="s">
        <v>168</v>
      </c>
      <c r="Q700" s="4">
        <f t="shared" si="88"/>
        <v>4.7367901234567906</v>
      </c>
      <c r="R700" s="4">
        <f t="shared" si="89"/>
        <v>95.92</v>
      </c>
      <c r="S700" s="4">
        <f t="shared" si="90"/>
        <v>1.5408835341365461</v>
      </c>
      <c r="T700" s="4">
        <f t="shared" si="91"/>
        <v>2.5839691614187545</v>
      </c>
      <c r="U700" s="4">
        <f t="shared" si="92"/>
        <v>2.5138831856110926</v>
      </c>
      <c r="V700" s="3">
        <f t="shared" si="93"/>
        <v>0.6020599913279624</v>
      </c>
      <c r="W700" s="3">
        <f t="shared" si="93"/>
        <v>2.3961993470957363</v>
      </c>
      <c r="X700" s="3">
        <f t="shared" si="94"/>
        <v>0.67548414254010491</v>
      </c>
      <c r="Y700" s="3">
        <f t="shared" si="94"/>
        <v>1.9819091700907923</v>
      </c>
      <c r="Z700" s="3">
        <f t="shared" si="94"/>
        <v>0.18776981432301829</v>
      </c>
      <c r="AA700" s="2">
        <f t="shared" si="95"/>
        <v>39326</v>
      </c>
    </row>
    <row r="701" spans="1:27" x14ac:dyDescent="0.2">
      <c r="A701">
        <v>1084</v>
      </c>
      <c r="B701" t="s">
        <v>15</v>
      </c>
      <c r="C701">
        <v>2007</v>
      </c>
      <c r="D701">
        <v>10</v>
      </c>
      <c r="E701">
        <v>380</v>
      </c>
      <c r="F701" s="4">
        <v>1446.73</v>
      </c>
      <c r="G701" s="4">
        <v>1699.9</v>
      </c>
      <c r="H701" s="4">
        <v>739.61</v>
      </c>
      <c r="I701">
        <v>4</v>
      </c>
      <c r="J701">
        <v>249</v>
      </c>
      <c r="K701">
        <v>13059</v>
      </c>
      <c r="L701" t="s">
        <v>18</v>
      </c>
      <c r="M701">
        <v>23320</v>
      </c>
      <c r="N701">
        <v>158.19999999999999</v>
      </c>
      <c r="O701" s="4">
        <v>18901.580000000002</v>
      </c>
      <c r="P701" t="s">
        <v>168</v>
      </c>
      <c r="Q701" s="4">
        <f t="shared" si="88"/>
        <v>4.4734210526315792</v>
      </c>
      <c r="R701" s="4">
        <f t="shared" si="89"/>
        <v>424.97500000000002</v>
      </c>
      <c r="S701" s="4">
        <f t="shared" si="90"/>
        <v>6.826907630522089</v>
      </c>
      <c r="T701" s="4">
        <f t="shared" si="91"/>
        <v>3.2304233738926404</v>
      </c>
      <c r="U701" s="4">
        <f t="shared" si="92"/>
        <v>3.1603874872687445</v>
      </c>
      <c r="V701" s="3">
        <f t="shared" si="93"/>
        <v>0.6020599913279624</v>
      </c>
      <c r="W701" s="3">
        <f t="shared" si="93"/>
        <v>2.3961993470957363</v>
      </c>
      <c r="X701" s="3">
        <f t="shared" si="94"/>
        <v>0.65063977727583022</v>
      </c>
      <c r="Y701" s="3">
        <f t="shared" si="94"/>
        <v>2.6283633825646779</v>
      </c>
      <c r="Z701" s="3">
        <f t="shared" si="94"/>
        <v>0.83422402679690399</v>
      </c>
      <c r="AA701" s="2">
        <f t="shared" si="95"/>
        <v>39356</v>
      </c>
    </row>
    <row r="702" spans="1:27" x14ac:dyDescent="0.2">
      <c r="A702">
        <v>1084</v>
      </c>
      <c r="B702" t="s">
        <v>15</v>
      </c>
      <c r="C702">
        <v>2007</v>
      </c>
      <c r="D702">
        <v>11</v>
      </c>
      <c r="E702">
        <v>254</v>
      </c>
      <c r="F702" s="4">
        <v>981.2</v>
      </c>
      <c r="G702" s="4">
        <v>1152.9100000000001</v>
      </c>
      <c r="H702" s="4">
        <v>504.59</v>
      </c>
      <c r="I702">
        <v>4</v>
      </c>
      <c r="J702">
        <v>249</v>
      </c>
      <c r="K702">
        <v>13059</v>
      </c>
      <c r="L702" t="s">
        <v>18</v>
      </c>
      <c r="M702">
        <v>23320</v>
      </c>
      <c r="N702">
        <v>158.19999999999999</v>
      </c>
      <c r="O702" s="4">
        <v>18901.580000000002</v>
      </c>
      <c r="P702" t="s">
        <v>168</v>
      </c>
      <c r="Q702" s="4">
        <f t="shared" si="88"/>
        <v>4.5390157480314963</v>
      </c>
      <c r="R702" s="4">
        <f t="shared" si="89"/>
        <v>288.22750000000002</v>
      </c>
      <c r="S702" s="4">
        <f t="shared" si="90"/>
        <v>4.6301606425702815</v>
      </c>
      <c r="T702" s="4">
        <f t="shared" si="91"/>
        <v>3.0617954061421031</v>
      </c>
      <c r="U702" s="4">
        <f t="shared" si="92"/>
        <v>2.9917575395343481</v>
      </c>
      <c r="V702" s="3">
        <f t="shared" si="93"/>
        <v>0.6020599913279624</v>
      </c>
      <c r="W702" s="3">
        <f t="shared" si="93"/>
        <v>2.3961993470957363</v>
      </c>
      <c r="X702" s="3">
        <f t="shared" si="94"/>
        <v>0.65696168952216516</v>
      </c>
      <c r="Y702" s="3">
        <f t="shared" si="94"/>
        <v>2.4597354148141406</v>
      </c>
      <c r="Z702" s="3">
        <f t="shared" si="94"/>
        <v>0.66559605904636687</v>
      </c>
      <c r="AA702" s="2">
        <f t="shared" si="95"/>
        <v>39387</v>
      </c>
    </row>
    <row r="703" spans="1:27" x14ac:dyDescent="0.2">
      <c r="A703">
        <v>1084</v>
      </c>
      <c r="B703" t="s">
        <v>15</v>
      </c>
      <c r="C703">
        <v>2007</v>
      </c>
      <c r="D703">
        <v>12</v>
      </c>
      <c r="E703">
        <v>125</v>
      </c>
      <c r="F703" s="4">
        <v>440.51</v>
      </c>
      <c r="G703" s="4">
        <v>517.57000000000005</v>
      </c>
      <c r="H703" s="4">
        <v>235.78</v>
      </c>
      <c r="I703">
        <v>4</v>
      </c>
      <c r="J703">
        <v>249</v>
      </c>
      <c r="K703">
        <v>13059</v>
      </c>
      <c r="L703" t="s">
        <v>18</v>
      </c>
      <c r="M703">
        <v>23320</v>
      </c>
      <c r="N703">
        <v>158.19999999999999</v>
      </c>
      <c r="O703" s="4">
        <v>18901.580000000002</v>
      </c>
      <c r="P703" t="s">
        <v>168</v>
      </c>
      <c r="Q703" s="4">
        <f t="shared" si="88"/>
        <v>4.1405600000000007</v>
      </c>
      <c r="R703" s="4">
        <f t="shared" si="89"/>
        <v>129.39250000000001</v>
      </c>
      <c r="S703" s="4">
        <f t="shared" si="90"/>
        <v>2.0785943775100404</v>
      </c>
      <c r="T703" s="4">
        <f t="shared" si="91"/>
        <v>2.7139690953035225</v>
      </c>
      <c r="U703" s="4">
        <f t="shared" si="92"/>
        <v>2.6439557717617426</v>
      </c>
      <c r="V703" s="3">
        <f t="shared" si="93"/>
        <v>0.6020599913279624</v>
      </c>
      <c r="W703" s="3">
        <f t="shared" si="93"/>
        <v>2.3961993470957363</v>
      </c>
      <c r="X703" s="3">
        <f t="shared" si="94"/>
        <v>0.61705908229546613</v>
      </c>
      <c r="Y703" s="3">
        <f t="shared" si="94"/>
        <v>2.11190910397556</v>
      </c>
      <c r="Z703" s="3">
        <f t="shared" si="94"/>
        <v>0.31776974820778614</v>
      </c>
      <c r="AA703" s="2">
        <f t="shared" si="95"/>
        <v>39417</v>
      </c>
    </row>
    <row r="704" spans="1:27" x14ac:dyDescent="0.2">
      <c r="A704">
        <v>1108</v>
      </c>
      <c r="B704" t="s">
        <v>15</v>
      </c>
      <c r="C704">
        <v>2007</v>
      </c>
      <c r="D704">
        <v>12</v>
      </c>
      <c r="E704">
        <v>143</v>
      </c>
      <c r="F704" s="4">
        <v>588.51</v>
      </c>
      <c r="G704" s="4">
        <v>691.5</v>
      </c>
      <c r="H704" s="4">
        <v>244.8</v>
      </c>
      <c r="I704">
        <v>4</v>
      </c>
      <c r="J704">
        <v>263</v>
      </c>
      <c r="K704">
        <v>42458</v>
      </c>
      <c r="L704" t="s">
        <v>16</v>
      </c>
      <c r="M704">
        <v>697618</v>
      </c>
      <c r="N704">
        <v>161</v>
      </c>
      <c r="O704" s="4">
        <v>40431.89</v>
      </c>
      <c r="P704" t="s">
        <v>167</v>
      </c>
      <c r="Q704" s="4">
        <f t="shared" si="88"/>
        <v>4.8356643356643358</v>
      </c>
      <c r="R704" s="4">
        <f t="shared" si="89"/>
        <v>172.875</v>
      </c>
      <c r="S704" s="4">
        <f t="shared" si="90"/>
        <v>2.6292775665399239</v>
      </c>
      <c r="T704" s="4">
        <f t="shared" si="91"/>
        <v>2.8397921844453293</v>
      </c>
      <c r="U704" s="4">
        <f t="shared" si="92"/>
        <v>2.769753846802089</v>
      </c>
      <c r="V704" s="3">
        <f t="shared" si="93"/>
        <v>0.6020599913279624</v>
      </c>
      <c r="W704" s="3">
        <f t="shared" si="93"/>
        <v>2.419955748489758</v>
      </c>
      <c r="X704" s="3">
        <f t="shared" si="94"/>
        <v>0.68445614698026758</v>
      </c>
      <c r="Y704" s="3">
        <f t="shared" si="94"/>
        <v>2.2377321931173668</v>
      </c>
      <c r="Z704" s="3">
        <f t="shared" si="94"/>
        <v>0.41983643595557152</v>
      </c>
      <c r="AA704" s="2">
        <f t="shared" si="95"/>
        <v>39417</v>
      </c>
    </row>
    <row r="705" spans="1:27" x14ac:dyDescent="0.2">
      <c r="A705">
        <v>1108</v>
      </c>
      <c r="B705" t="s">
        <v>15</v>
      </c>
      <c r="C705">
        <v>2007</v>
      </c>
      <c r="D705">
        <v>1</v>
      </c>
      <c r="E705">
        <v>77</v>
      </c>
      <c r="F705" s="4">
        <v>315.89</v>
      </c>
      <c r="G705" s="4">
        <v>371.21</v>
      </c>
      <c r="H705" s="4">
        <v>161.46</v>
      </c>
      <c r="I705">
        <v>4</v>
      </c>
      <c r="J705">
        <v>263</v>
      </c>
      <c r="K705">
        <v>42458</v>
      </c>
      <c r="L705" t="s">
        <v>16</v>
      </c>
      <c r="M705">
        <v>697618</v>
      </c>
      <c r="N705">
        <v>161</v>
      </c>
      <c r="O705" s="4">
        <v>40431.89</v>
      </c>
      <c r="P705" t="s">
        <v>167</v>
      </c>
      <c r="Q705" s="4">
        <f t="shared" si="88"/>
        <v>4.8209090909090904</v>
      </c>
      <c r="R705" s="4">
        <f t="shared" si="89"/>
        <v>92.802499999999995</v>
      </c>
      <c r="S705" s="4">
        <f t="shared" si="90"/>
        <v>1.411444866920152</v>
      </c>
      <c r="T705" s="4">
        <f t="shared" si="91"/>
        <v>2.5696196671328195</v>
      </c>
      <c r="U705" s="4">
        <f t="shared" si="92"/>
        <v>2.4995358778406991</v>
      </c>
      <c r="V705" s="3">
        <f t="shared" si="93"/>
        <v>0.6020599913279624</v>
      </c>
      <c r="W705" s="3">
        <f t="shared" si="93"/>
        <v>2.419955748489758</v>
      </c>
      <c r="X705" s="3">
        <f t="shared" si="94"/>
        <v>0.68312894196033758</v>
      </c>
      <c r="Y705" s="3">
        <f t="shared" si="94"/>
        <v>1.967559675804857</v>
      </c>
      <c r="Z705" s="3">
        <f t="shared" si="94"/>
        <v>0.14966391864306161</v>
      </c>
      <c r="AA705" s="2">
        <f t="shared" si="95"/>
        <v>39083</v>
      </c>
    </row>
    <row r="706" spans="1:27" x14ac:dyDescent="0.2">
      <c r="A706">
        <v>1108</v>
      </c>
      <c r="B706" t="s">
        <v>15</v>
      </c>
      <c r="C706">
        <v>2007</v>
      </c>
      <c r="D706">
        <v>2</v>
      </c>
      <c r="E706">
        <v>58</v>
      </c>
      <c r="F706" s="4">
        <v>225.8</v>
      </c>
      <c r="G706" s="4">
        <v>265.33</v>
      </c>
      <c r="H706" s="4">
        <v>73.069999999999993</v>
      </c>
      <c r="I706">
        <v>4</v>
      </c>
      <c r="J706">
        <v>263</v>
      </c>
      <c r="K706">
        <v>42458</v>
      </c>
      <c r="L706" t="s">
        <v>16</v>
      </c>
      <c r="M706">
        <v>697618</v>
      </c>
      <c r="N706">
        <v>161</v>
      </c>
      <c r="O706" s="4">
        <v>40431.89</v>
      </c>
      <c r="P706" t="s">
        <v>167</v>
      </c>
      <c r="Q706" s="4">
        <f t="shared" si="88"/>
        <v>4.5746551724137925</v>
      </c>
      <c r="R706" s="4">
        <f t="shared" si="89"/>
        <v>66.332499999999996</v>
      </c>
      <c r="S706" s="4">
        <f t="shared" si="90"/>
        <v>1.0088593155893535</v>
      </c>
      <c r="T706" s="4">
        <f t="shared" si="91"/>
        <v>2.4237863570229075</v>
      </c>
      <c r="U706" s="4">
        <f t="shared" si="92"/>
        <v>2.3537239375889492</v>
      </c>
      <c r="V706" s="3">
        <f t="shared" si="93"/>
        <v>0.6020599913279624</v>
      </c>
      <c r="W706" s="3">
        <f t="shared" si="93"/>
        <v>2.419955748489758</v>
      </c>
      <c r="X706" s="3">
        <f t="shared" si="94"/>
        <v>0.6603583634599699</v>
      </c>
      <c r="Y706" s="3">
        <f t="shared" si="94"/>
        <v>1.8217263656949449</v>
      </c>
      <c r="Z706" s="3">
        <f t="shared" si="94"/>
        <v>3.8306085331493533E-3</v>
      </c>
      <c r="AA706" s="2">
        <f t="shared" si="95"/>
        <v>39114</v>
      </c>
    </row>
    <row r="707" spans="1:27" x14ac:dyDescent="0.2">
      <c r="A707">
        <v>1108</v>
      </c>
      <c r="B707" t="s">
        <v>15</v>
      </c>
      <c r="C707">
        <v>2007</v>
      </c>
      <c r="D707">
        <v>4</v>
      </c>
      <c r="E707">
        <v>160</v>
      </c>
      <c r="F707" s="4">
        <v>583.79999999999995</v>
      </c>
      <c r="G707" s="4">
        <v>685.99</v>
      </c>
      <c r="H707" s="4">
        <v>242.26</v>
      </c>
      <c r="I707">
        <v>4</v>
      </c>
      <c r="J707">
        <v>263</v>
      </c>
      <c r="K707">
        <v>42458</v>
      </c>
      <c r="L707" t="s">
        <v>16</v>
      </c>
      <c r="M707">
        <v>697618</v>
      </c>
      <c r="N707">
        <v>161</v>
      </c>
      <c r="O707" s="4">
        <v>40431.89</v>
      </c>
      <c r="P707" t="s">
        <v>167</v>
      </c>
      <c r="Q707" s="4">
        <f t="shared" si="88"/>
        <v>4.2874375000000002</v>
      </c>
      <c r="R707" s="4">
        <f t="shared" si="89"/>
        <v>171.4975</v>
      </c>
      <c r="S707" s="4">
        <f t="shared" si="90"/>
        <v>2.6083269961977185</v>
      </c>
      <c r="T707" s="4">
        <f t="shared" si="91"/>
        <v>2.8363177848372567</v>
      </c>
      <c r="U707" s="4">
        <f t="shared" si="92"/>
        <v>2.7662640906519953</v>
      </c>
      <c r="V707" s="3">
        <f t="shared" si="93"/>
        <v>0.6020599913279624</v>
      </c>
      <c r="W707" s="3">
        <f t="shared" si="93"/>
        <v>2.419955748489758</v>
      </c>
      <c r="X707" s="3">
        <f t="shared" si="94"/>
        <v>0.63219780218133215</v>
      </c>
      <c r="Y707" s="3">
        <f t="shared" si="94"/>
        <v>2.2342577935092947</v>
      </c>
      <c r="Z707" s="3">
        <f t="shared" si="94"/>
        <v>0.41636203634749896</v>
      </c>
      <c r="AA707" s="2">
        <f t="shared" si="95"/>
        <v>39173</v>
      </c>
    </row>
    <row r="708" spans="1:27" x14ac:dyDescent="0.2">
      <c r="A708">
        <v>1108</v>
      </c>
      <c r="B708" t="s">
        <v>15</v>
      </c>
      <c r="C708">
        <v>2007</v>
      </c>
      <c r="D708">
        <v>5</v>
      </c>
      <c r="E708">
        <v>220</v>
      </c>
      <c r="F708" s="4">
        <v>849.72</v>
      </c>
      <c r="G708" s="4">
        <v>998.47</v>
      </c>
      <c r="H708" s="4">
        <v>333.83</v>
      </c>
      <c r="I708">
        <v>4</v>
      </c>
      <c r="J708">
        <v>263</v>
      </c>
      <c r="K708">
        <v>42458</v>
      </c>
      <c r="L708" t="s">
        <v>16</v>
      </c>
      <c r="M708">
        <v>697618</v>
      </c>
      <c r="N708">
        <v>161</v>
      </c>
      <c r="O708" s="4">
        <v>40431.89</v>
      </c>
      <c r="P708" t="s">
        <v>167</v>
      </c>
      <c r="Q708" s="4">
        <f t="shared" si="88"/>
        <v>4.5385</v>
      </c>
      <c r="R708" s="4">
        <f t="shared" si="89"/>
        <v>249.61750000000001</v>
      </c>
      <c r="S708" s="4">
        <f t="shared" si="90"/>
        <v>3.7964638783269962</v>
      </c>
      <c r="T708" s="4">
        <f t="shared" si="91"/>
        <v>2.9993350206036298</v>
      </c>
      <c r="U708" s="4">
        <f t="shared" si="92"/>
        <v>2.9292758404343258</v>
      </c>
      <c r="V708" s="3">
        <f t="shared" si="93"/>
        <v>0.6020599913279624</v>
      </c>
      <c r="W708" s="3">
        <f t="shared" si="93"/>
        <v>2.419955748489758</v>
      </c>
      <c r="X708" s="3">
        <f t="shared" si="94"/>
        <v>0.65691233978142338</v>
      </c>
      <c r="Y708" s="3">
        <f t="shared" si="94"/>
        <v>2.3972750292756673</v>
      </c>
      <c r="Z708" s="3">
        <f t="shared" si="94"/>
        <v>0.57937927211387175</v>
      </c>
      <c r="AA708" s="2">
        <f t="shared" si="95"/>
        <v>39203</v>
      </c>
    </row>
    <row r="709" spans="1:27" x14ac:dyDescent="0.2">
      <c r="A709">
        <v>1108</v>
      </c>
      <c r="B709" t="s">
        <v>15</v>
      </c>
      <c r="C709">
        <v>2007</v>
      </c>
      <c r="D709">
        <v>6</v>
      </c>
      <c r="E709">
        <v>270</v>
      </c>
      <c r="F709" s="4">
        <v>1075.56</v>
      </c>
      <c r="G709" s="4">
        <v>1263.8900000000001</v>
      </c>
      <c r="H709" s="4">
        <v>416.89</v>
      </c>
      <c r="I709">
        <v>4</v>
      </c>
      <c r="J709">
        <v>263</v>
      </c>
      <c r="K709">
        <v>42458</v>
      </c>
      <c r="L709" t="s">
        <v>16</v>
      </c>
      <c r="M709">
        <v>697618</v>
      </c>
      <c r="N709">
        <v>161</v>
      </c>
      <c r="O709" s="4">
        <v>40431.89</v>
      </c>
      <c r="P709" t="s">
        <v>167</v>
      </c>
      <c r="Q709" s="4">
        <f t="shared" si="88"/>
        <v>4.6810740740740746</v>
      </c>
      <c r="R709" s="4">
        <f t="shared" si="89"/>
        <v>315.97250000000003</v>
      </c>
      <c r="S709" s="4">
        <f t="shared" si="90"/>
        <v>4.8056653992395439</v>
      </c>
      <c r="T709" s="4">
        <f t="shared" si="91"/>
        <v>3.1017092776870041</v>
      </c>
      <c r="U709" s="4">
        <f t="shared" si="92"/>
        <v>3.0316346424706579</v>
      </c>
      <c r="V709" s="3">
        <f t="shared" si="93"/>
        <v>0.6020599913279624</v>
      </c>
      <c r="W709" s="3">
        <f t="shared" si="93"/>
        <v>2.419955748489758</v>
      </c>
      <c r="X709" s="3">
        <f t="shared" si="94"/>
        <v>0.67034551352801675</v>
      </c>
      <c r="Y709" s="3">
        <f t="shared" si="94"/>
        <v>2.4996492863590416</v>
      </c>
      <c r="Z709" s="3">
        <f t="shared" si="94"/>
        <v>0.68175352919724619</v>
      </c>
      <c r="AA709" s="2">
        <f t="shared" si="95"/>
        <v>39234</v>
      </c>
    </row>
    <row r="710" spans="1:27" x14ac:dyDescent="0.2">
      <c r="A710">
        <v>1108</v>
      </c>
      <c r="B710" t="s">
        <v>15</v>
      </c>
      <c r="C710">
        <v>2007</v>
      </c>
      <c r="D710">
        <v>7</v>
      </c>
      <c r="E710">
        <v>130</v>
      </c>
      <c r="F710" s="4">
        <v>556.55999999999995</v>
      </c>
      <c r="G710" s="4">
        <v>653.95000000000005</v>
      </c>
      <c r="H710" s="4">
        <v>278.45</v>
      </c>
      <c r="I710">
        <v>4</v>
      </c>
      <c r="J710">
        <v>263</v>
      </c>
      <c r="K710">
        <v>42458</v>
      </c>
      <c r="L710" t="s">
        <v>16</v>
      </c>
      <c r="M710">
        <v>697618</v>
      </c>
      <c r="N710">
        <v>161</v>
      </c>
      <c r="O710" s="4">
        <v>40431.89</v>
      </c>
      <c r="P710" t="s">
        <v>167</v>
      </c>
      <c r="Q710" s="4">
        <f t="shared" si="88"/>
        <v>5.0303846153846159</v>
      </c>
      <c r="R710" s="4">
        <f t="shared" si="89"/>
        <v>163.48750000000001</v>
      </c>
      <c r="S710" s="4">
        <f t="shared" si="90"/>
        <v>2.4865019011406844</v>
      </c>
      <c r="T710" s="4">
        <f t="shared" si="91"/>
        <v>2.8155445441129356</v>
      </c>
      <c r="U710" s="4">
        <f t="shared" si="92"/>
        <v>2.7455119903495935</v>
      </c>
      <c r="V710" s="3">
        <f t="shared" si="93"/>
        <v>0.6020599913279624</v>
      </c>
      <c r="W710" s="3">
        <f t="shared" si="93"/>
        <v>2.419955748489758</v>
      </c>
      <c r="X710" s="3">
        <f t="shared" si="94"/>
        <v>0.7016011918060987</v>
      </c>
      <c r="Y710" s="3">
        <f t="shared" si="94"/>
        <v>2.2134845527849731</v>
      </c>
      <c r="Z710" s="3">
        <f t="shared" si="94"/>
        <v>0.39558879562317756</v>
      </c>
      <c r="AA710" s="2">
        <f t="shared" si="95"/>
        <v>39264</v>
      </c>
    </row>
    <row r="711" spans="1:27" x14ac:dyDescent="0.2">
      <c r="A711">
        <v>1108</v>
      </c>
      <c r="B711" t="s">
        <v>15</v>
      </c>
      <c r="C711">
        <v>2007</v>
      </c>
      <c r="D711">
        <v>8</v>
      </c>
      <c r="E711">
        <v>159</v>
      </c>
      <c r="F711" s="4">
        <v>621.89</v>
      </c>
      <c r="G711" s="4">
        <v>730.7</v>
      </c>
      <c r="H711" s="4">
        <v>276.77999999999997</v>
      </c>
      <c r="I711">
        <v>4</v>
      </c>
      <c r="J711">
        <v>263</v>
      </c>
      <c r="K711">
        <v>42458</v>
      </c>
      <c r="L711" t="s">
        <v>16</v>
      </c>
      <c r="M711">
        <v>697618</v>
      </c>
      <c r="N711">
        <v>161</v>
      </c>
      <c r="O711" s="4">
        <v>40431.89</v>
      </c>
      <c r="P711" t="s">
        <v>167</v>
      </c>
      <c r="Q711" s="4">
        <f t="shared" si="88"/>
        <v>4.5955974842767295</v>
      </c>
      <c r="R711" s="4">
        <f t="shared" si="89"/>
        <v>182.67500000000001</v>
      </c>
      <c r="S711" s="4">
        <f t="shared" si="90"/>
        <v>2.7783269961977188</v>
      </c>
      <c r="T711" s="4">
        <f t="shared" si="91"/>
        <v>2.863739107345217</v>
      </c>
      <c r="U711" s="4">
        <f t="shared" si="92"/>
        <v>2.7937135734082554</v>
      </c>
      <c r="V711" s="3">
        <f t="shared" si="93"/>
        <v>0.6020599913279624</v>
      </c>
      <c r="W711" s="3">
        <f t="shared" si="93"/>
        <v>2.419955748489758</v>
      </c>
      <c r="X711" s="3">
        <f t="shared" si="94"/>
        <v>0.66234198302476566</v>
      </c>
      <c r="Y711" s="3">
        <f t="shared" si="94"/>
        <v>2.2616791160172549</v>
      </c>
      <c r="Z711" s="3">
        <f t="shared" si="94"/>
        <v>0.44378335885545928</v>
      </c>
      <c r="AA711" s="2">
        <f t="shared" si="95"/>
        <v>39295</v>
      </c>
    </row>
    <row r="712" spans="1:27" x14ac:dyDescent="0.2">
      <c r="A712">
        <v>1108</v>
      </c>
      <c r="B712" t="s">
        <v>15</v>
      </c>
      <c r="C712">
        <v>2007</v>
      </c>
      <c r="D712">
        <v>9</v>
      </c>
      <c r="E712">
        <v>252</v>
      </c>
      <c r="F712" s="4">
        <v>1013.03</v>
      </c>
      <c r="G712" s="4">
        <v>1190.31</v>
      </c>
      <c r="H712" s="4">
        <v>377.57</v>
      </c>
      <c r="I712">
        <v>4</v>
      </c>
      <c r="J712">
        <v>263</v>
      </c>
      <c r="K712">
        <v>42458</v>
      </c>
      <c r="L712" t="s">
        <v>16</v>
      </c>
      <c r="M712">
        <v>697618</v>
      </c>
      <c r="N712">
        <v>161</v>
      </c>
      <c r="O712" s="4">
        <v>40431.89</v>
      </c>
      <c r="P712" t="s">
        <v>167</v>
      </c>
      <c r="Q712" s="4">
        <f t="shared" si="88"/>
        <v>4.7234523809523807</v>
      </c>
      <c r="R712" s="4">
        <f t="shared" si="89"/>
        <v>297.57749999999999</v>
      </c>
      <c r="S712" s="4">
        <f t="shared" si="90"/>
        <v>4.5258935361216732</v>
      </c>
      <c r="T712" s="4">
        <f t="shared" si="91"/>
        <v>3.0756600821962508</v>
      </c>
      <c r="U712" s="4">
        <f t="shared" si="92"/>
        <v>3.0056223068030605</v>
      </c>
      <c r="V712" s="3">
        <f t="shared" si="93"/>
        <v>0.6020599913279624</v>
      </c>
      <c r="W712" s="3">
        <f t="shared" si="93"/>
        <v>2.419955748489758</v>
      </c>
      <c r="X712" s="3">
        <f t="shared" si="94"/>
        <v>0.67425954141470645</v>
      </c>
      <c r="Y712" s="3">
        <f t="shared" si="94"/>
        <v>2.4736000908682882</v>
      </c>
      <c r="Z712" s="3">
        <f t="shared" si="94"/>
        <v>0.65570433370649273</v>
      </c>
      <c r="AA712" s="2">
        <f t="shared" si="95"/>
        <v>39326</v>
      </c>
    </row>
    <row r="713" spans="1:27" x14ac:dyDescent="0.2">
      <c r="A713">
        <v>1108</v>
      </c>
      <c r="B713" t="s">
        <v>15</v>
      </c>
      <c r="C713">
        <v>2007</v>
      </c>
      <c r="D713">
        <v>10</v>
      </c>
      <c r="E713">
        <v>686</v>
      </c>
      <c r="F713" s="4">
        <v>2632</v>
      </c>
      <c r="G713" s="4">
        <v>3092.67</v>
      </c>
      <c r="H713" s="4">
        <v>1089.69</v>
      </c>
      <c r="I713">
        <v>4</v>
      </c>
      <c r="J713">
        <v>263</v>
      </c>
      <c r="K713">
        <v>42458</v>
      </c>
      <c r="L713" t="s">
        <v>16</v>
      </c>
      <c r="M713">
        <v>697618</v>
      </c>
      <c r="N713">
        <v>161</v>
      </c>
      <c r="O713" s="4">
        <v>40431.89</v>
      </c>
      <c r="P713" t="s">
        <v>167</v>
      </c>
      <c r="Q713" s="4">
        <f t="shared" si="88"/>
        <v>4.5082653061224489</v>
      </c>
      <c r="R713" s="4">
        <f t="shared" si="89"/>
        <v>773.16750000000002</v>
      </c>
      <c r="S713" s="4">
        <f t="shared" si="90"/>
        <v>11.759201520912548</v>
      </c>
      <c r="T713" s="4">
        <f t="shared" si="91"/>
        <v>3.4903335815534513</v>
      </c>
      <c r="U713" s="4">
        <f t="shared" si="92"/>
        <v>3.4202858849419178</v>
      </c>
      <c r="V713" s="3">
        <f t="shared" si="93"/>
        <v>0.6020599913279624</v>
      </c>
      <c r="W713" s="3">
        <f t="shared" si="93"/>
        <v>2.419955748489758</v>
      </c>
      <c r="X713" s="3">
        <f t="shared" si="94"/>
        <v>0.65400946584669939</v>
      </c>
      <c r="Y713" s="3">
        <f t="shared" si="94"/>
        <v>2.8882735902254888</v>
      </c>
      <c r="Z713" s="3">
        <f t="shared" si="94"/>
        <v>1.0703778330636933</v>
      </c>
      <c r="AA713" s="2">
        <f t="shared" si="95"/>
        <v>39356</v>
      </c>
    </row>
    <row r="714" spans="1:27" x14ac:dyDescent="0.2">
      <c r="A714">
        <v>1108</v>
      </c>
      <c r="B714" t="s">
        <v>15</v>
      </c>
      <c r="C714">
        <v>2007</v>
      </c>
      <c r="D714">
        <v>11</v>
      </c>
      <c r="E714">
        <v>356</v>
      </c>
      <c r="F714" s="4">
        <v>1360.9</v>
      </c>
      <c r="G714" s="4">
        <v>1599.11</v>
      </c>
      <c r="H714" s="4">
        <v>540.97</v>
      </c>
      <c r="I714">
        <v>4</v>
      </c>
      <c r="J714">
        <v>263</v>
      </c>
      <c r="K714">
        <v>42458</v>
      </c>
      <c r="L714" t="s">
        <v>16</v>
      </c>
      <c r="M714">
        <v>697618</v>
      </c>
      <c r="N714">
        <v>161</v>
      </c>
      <c r="O714" s="4">
        <v>40431.89</v>
      </c>
      <c r="P714" t="s">
        <v>167</v>
      </c>
      <c r="Q714" s="4">
        <f t="shared" si="88"/>
        <v>4.49188202247191</v>
      </c>
      <c r="R714" s="4">
        <f t="shared" si="89"/>
        <v>399.77749999999997</v>
      </c>
      <c r="S714" s="4">
        <f t="shared" si="90"/>
        <v>6.0802661596958174</v>
      </c>
      <c r="T714" s="4">
        <f t="shared" si="91"/>
        <v>3.20387833913703</v>
      </c>
      <c r="U714" s="4">
        <f t="shared" si="92"/>
        <v>3.1338262140763939</v>
      </c>
      <c r="V714" s="3">
        <f t="shared" si="93"/>
        <v>0.6020599913279624</v>
      </c>
      <c r="W714" s="3">
        <f t="shared" si="93"/>
        <v>2.419955748489758</v>
      </c>
      <c r="X714" s="3">
        <f t="shared" si="94"/>
        <v>0.65242834116415482</v>
      </c>
      <c r="Y714" s="3">
        <f t="shared" si="94"/>
        <v>2.6018183478090675</v>
      </c>
      <c r="Z714" s="3">
        <f t="shared" si="94"/>
        <v>0.7839225906472721</v>
      </c>
      <c r="AA714" s="2">
        <f t="shared" si="95"/>
        <v>39387</v>
      </c>
    </row>
    <row r="715" spans="1:27" x14ac:dyDescent="0.2">
      <c r="A715">
        <v>1115</v>
      </c>
      <c r="B715" t="s">
        <v>15</v>
      </c>
      <c r="C715">
        <v>2007</v>
      </c>
      <c r="D715">
        <v>1</v>
      </c>
      <c r="E715">
        <v>427</v>
      </c>
      <c r="F715" s="4">
        <v>1829.7</v>
      </c>
      <c r="G715" s="4">
        <v>2150.0500000000002</v>
      </c>
      <c r="H715" s="4">
        <v>884.7</v>
      </c>
      <c r="I715">
        <v>17</v>
      </c>
      <c r="J715">
        <v>1099</v>
      </c>
      <c r="K715">
        <v>65021</v>
      </c>
      <c r="L715" t="s">
        <v>18</v>
      </c>
      <c r="M715">
        <v>229560</v>
      </c>
      <c r="N715">
        <v>544.20000000000005</v>
      </c>
      <c r="O715" s="4">
        <v>116524.58</v>
      </c>
      <c r="P715" t="s">
        <v>167</v>
      </c>
      <c r="Q715" s="4">
        <f t="shared" si="88"/>
        <v>5.0352459016393443</v>
      </c>
      <c r="R715" s="4">
        <f t="shared" si="89"/>
        <v>126.47352941176472</v>
      </c>
      <c r="S715" s="4">
        <f t="shared" si="90"/>
        <v>1.9563694267515925</v>
      </c>
      <c r="T715" s="4">
        <f t="shared" si="91"/>
        <v>3.3324485596698388</v>
      </c>
      <c r="U715" s="4">
        <f t="shared" si="92"/>
        <v>3.2623798880773633</v>
      </c>
      <c r="V715" s="3">
        <f t="shared" si="93"/>
        <v>1.2304489213782739</v>
      </c>
      <c r="W715" s="3">
        <f t="shared" si="93"/>
        <v>3.0409976924234905</v>
      </c>
      <c r="X715" s="3">
        <f t="shared" si="94"/>
        <v>0.70202068464481504</v>
      </c>
      <c r="Y715" s="3">
        <f t="shared" si="94"/>
        <v>2.1019996382915651</v>
      </c>
      <c r="Z715" s="3">
        <f t="shared" si="94"/>
        <v>0.29145086724634844</v>
      </c>
      <c r="AA715" s="2">
        <f t="shared" si="95"/>
        <v>39083</v>
      </c>
    </row>
    <row r="716" spans="1:27" x14ac:dyDescent="0.2">
      <c r="A716">
        <v>1115</v>
      </c>
      <c r="B716" t="s">
        <v>15</v>
      </c>
      <c r="C716">
        <v>2007</v>
      </c>
      <c r="D716">
        <v>2</v>
      </c>
      <c r="E716">
        <v>463</v>
      </c>
      <c r="F716" s="4">
        <v>1986.36</v>
      </c>
      <c r="G716" s="4">
        <v>2334.09</v>
      </c>
      <c r="H716" s="4">
        <v>986.31</v>
      </c>
      <c r="I716">
        <v>17</v>
      </c>
      <c r="J716">
        <v>1099</v>
      </c>
      <c r="K716">
        <v>65021</v>
      </c>
      <c r="L716" t="s">
        <v>18</v>
      </c>
      <c r="M716">
        <v>229560</v>
      </c>
      <c r="N716">
        <v>544.20000000000005</v>
      </c>
      <c r="O716" s="4">
        <v>116524.58</v>
      </c>
      <c r="P716" t="s">
        <v>167</v>
      </c>
      <c r="Q716" s="4">
        <f t="shared" si="88"/>
        <v>5.0412311015118796</v>
      </c>
      <c r="R716" s="4">
        <f t="shared" si="89"/>
        <v>137.29941176470589</v>
      </c>
      <c r="S716" s="4">
        <f t="shared" si="90"/>
        <v>2.1238307552320292</v>
      </c>
      <c r="T716" s="4">
        <f t="shared" si="91"/>
        <v>3.3681175979603348</v>
      </c>
      <c r="U716" s="4">
        <f t="shared" si="92"/>
        <v>3.2980579611003815</v>
      </c>
      <c r="V716" s="3">
        <f t="shared" si="93"/>
        <v>1.2304489213782739</v>
      </c>
      <c r="W716" s="3">
        <f t="shared" si="93"/>
        <v>3.0409976924234905</v>
      </c>
      <c r="X716" s="3">
        <f t="shared" si="94"/>
        <v>0.70253660694238151</v>
      </c>
      <c r="Y716" s="3">
        <f t="shared" si="94"/>
        <v>2.1376686765820607</v>
      </c>
      <c r="Z716" s="3">
        <f t="shared" si="94"/>
        <v>0.32711990553684406</v>
      </c>
      <c r="AA716" s="2">
        <f t="shared" si="95"/>
        <v>39114</v>
      </c>
    </row>
    <row r="717" spans="1:27" x14ac:dyDescent="0.2">
      <c r="A717">
        <v>1115</v>
      </c>
      <c r="B717" t="s">
        <v>15</v>
      </c>
      <c r="C717">
        <v>2007</v>
      </c>
      <c r="D717">
        <v>3</v>
      </c>
      <c r="E717">
        <v>439</v>
      </c>
      <c r="F717" s="4">
        <v>1893.56</v>
      </c>
      <c r="G717" s="4">
        <v>2225.04</v>
      </c>
      <c r="H717" s="4">
        <v>940.32</v>
      </c>
      <c r="I717">
        <v>17</v>
      </c>
      <c r="J717">
        <v>1099</v>
      </c>
      <c r="K717">
        <v>65021</v>
      </c>
      <c r="L717" t="s">
        <v>18</v>
      </c>
      <c r="M717">
        <v>229560</v>
      </c>
      <c r="N717">
        <v>544.20000000000005</v>
      </c>
      <c r="O717" s="4">
        <v>116524.58</v>
      </c>
      <c r="P717" t="s">
        <v>167</v>
      </c>
      <c r="Q717" s="4">
        <f t="shared" si="88"/>
        <v>5.0684282460136671</v>
      </c>
      <c r="R717" s="4">
        <f t="shared" si="89"/>
        <v>130.88470588235293</v>
      </c>
      <c r="S717" s="4">
        <f t="shared" si="90"/>
        <v>2.0246041856232937</v>
      </c>
      <c r="T717" s="4">
        <f t="shared" si="91"/>
        <v>3.3473378227880186</v>
      </c>
      <c r="U717" s="4">
        <f t="shared" si="92"/>
        <v>3.2772790708807022</v>
      </c>
      <c r="V717" s="3">
        <f t="shared" si="93"/>
        <v>1.2304489213782739</v>
      </c>
      <c r="W717" s="3">
        <f t="shared" si="93"/>
        <v>3.0409976924234905</v>
      </c>
      <c r="X717" s="3">
        <f t="shared" si="94"/>
        <v>0.70487330254589742</v>
      </c>
      <c r="Y717" s="3">
        <f t="shared" si="94"/>
        <v>2.1168889014097449</v>
      </c>
      <c r="Z717" s="3">
        <f t="shared" si="94"/>
        <v>0.30634013036452817</v>
      </c>
      <c r="AA717" s="2">
        <f t="shared" si="95"/>
        <v>39142</v>
      </c>
    </row>
    <row r="718" spans="1:27" x14ac:dyDescent="0.2">
      <c r="A718">
        <v>1115</v>
      </c>
      <c r="B718" t="s">
        <v>15</v>
      </c>
      <c r="C718">
        <v>2007</v>
      </c>
      <c r="D718">
        <v>4</v>
      </c>
      <c r="E718">
        <v>645</v>
      </c>
      <c r="F718" s="4">
        <v>2742.25</v>
      </c>
      <c r="G718" s="4">
        <v>3222.19</v>
      </c>
      <c r="H718" s="4">
        <v>1323.79</v>
      </c>
      <c r="I718">
        <v>17</v>
      </c>
      <c r="J718">
        <v>1099</v>
      </c>
      <c r="K718">
        <v>65021</v>
      </c>
      <c r="L718" t="s">
        <v>18</v>
      </c>
      <c r="M718">
        <v>229560</v>
      </c>
      <c r="N718">
        <v>544.20000000000005</v>
      </c>
      <c r="O718" s="4">
        <v>116524.58</v>
      </c>
      <c r="P718" t="s">
        <v>167</v>
      </c>
      <c r="Q718" s="4">
        <f t="shared" si="88"/>
        <v>4.995643410852713</v>
      </c>
      <c r="R718" s="4">
        <f t="shared" si="89"/>
        <v>189.54058823529411</v>
      </c>
      <c r="S718" s="4">
        <f t="shared" si="90"/>
        <v>2.9319290263876252</v>
      </c>
      <c r="T718" s="4">
        <f t="shared" si="91"/>
        <v>3.5081511454930974</v>
      </c>
      <c r="U718" s="4">
        <f t="shared" si="92"/>
        <v>3.4381070451548847</v>
      </c>
      <c r="V718" s="3">
        <f t="shared" si="93"/>
        <v>1.2304489213782739</v>
      </c>
      <c r="W718" s="3">
        <f t="shared" si="93"/>
        <v>3.0409976924234905</v>
      </c>
      <c r="X718" s="3">
        <f t="shared" si="94"/>
        <v>0.69859143085782949</v>
      </c>
      <c r="Y718" s="3">
        <f t="shared" si="94"/>
        <v>2.2777022241148233</v>
      </c>
      <c r="Z718" s="3">
        <f t="shared" si="94"/>
        <v>0.46715345306960676</v>
      </c>
      <c r="AA718" s="2">
        <f t="shared" si="95"/>
        <v>39173</v>
      </c>
    </row>
    <row r="719" spans="1:27" x14ac:dyDescent="0.2">
      <c r="A719">
        <v>1123</v>
      </c>
      <c r="B719" t="s">
        <v>15</v>
      </c>
      <c r="C719">
        <v>2007</v>
      </c>
      <c r="D719">
        <v>1</v>
      </c>
      <c r="E719">
        <v>115</v>
      </c>
      <c r="F719" s="4">
        <v>370.57</v>
      </c>
      <c r="G719" s="4">
        <v>435.43</v>
      </c>
      <c r="H719" s="4">
        <v>137.80000000000001</v>
      </c>
      <c r="I719">
        <v>12</v>
      </c>
      <c r="J719">
        <v>600</v>
      </c>
      <c r="K719">
        <v>26867</v>
      </c>
      <c r="L719" t="s">
        <v>18</v>
      </c>
      <c r="M719">
        <v>53182</v>
      </c>
      <c r="N719">
        <v>332</v>
      </c>
      <c r="O719" s="4">
        <v>38545.58</v>
      </c>
      <c r="P719" t="s">
        <v>168</v>
      </c>
      <c r="Q719" s="4">
        <f t="shared" si="88"/>
        <v>3.7863478260869567</v>
      </c>
      <c r="R719" s="4">
        <f t="shared" si="89"/>
        <v>36.285833333333336</v>
      </c>
      <c r="S719" s="4">
        <f t="shared" si="90"/>
        <v>0.72571666666666668</v>
      </c>
      <c r="T719" s="4">
        <f t="shared" si="91"/>
        <v>2.6389183475016313</v>
      </c>
      <c r="U719" s="4">
        <f t="shared" si="92"/>
        <v>2.5688702575035847</v>
      </c>
      <c r="V719" s="3">
        <f t="shared" si="93"/>
        <v>1.0791812460476249</v>
      </c>
      <c r="W719" s="3">
        <f t="shared" si="93"/>
        <v>2.7781512503836434</v>
      </c>
      <c r="X719" s="3">
        <f t="shared" si="94"/>
        <v>0.57822050714801942</v>
      </c>
      <c r="Y719" s="3">
        <f t="shared" si="94"/>
        <v>1.5597371014540062</v>
      </c>
      <c r="Z719" s="3">
        <f t="shared" si="94"/>
        <v>-0.13923290288201251</v>
      </c>
      <c r="AA719" s="2">
        <f t="shared" si="95"/>
        <v>39083</v>
      </c>
    </row>
    <row r="720" spans="1:27" x14ac:dyDescent="0.2">
      <c r="A720">
        <v>1123</v>
      </c>
      <c r="B720" t="s">
        <v>15</v>
      </c>
      <c r="C720">
        <v>2007</v>
      </c>
      <c r="D720">
        <v>2</v>
      </c>
      <c r="E720">
        <v>69</v>
      </c>
      <c r="F720" s="4">
        <v>295.41000000000003</v>
      </c>
      <c r="G720" s="4">
        <v>347.14</v>
      </c>
      <c r="H720" s="4">
        <v>143.44</v>
      </c>
      <c r="I720">
        <v>12</v>
      </c>
      <c r="J720">
        <v>600</v>
      </c>
      <c r="K720">
        <v>26867</v>
      </c>
      <c r="L720" t="s">
        <v>18</v>
      </c>
      <c r="M720">
        <v>53182</v>
      </c>
      <c r="N720">
        <v>332</v>
      </c>
      <c r="O720" s="4">
        <v>38545.58</v>
      </c>
      <c r="P720" t="s">
        <v>168</v>
      </c>
      <c r="Q720" s="4">
        <f t="shared" si="88"/>
        <v>5.0310144927536227</v>
      </c>
      <c r="R720" s="4">
        <f t="shared" si="89"/>
        <v>28.928333333333331</v>
      </c>
      <c r="S720" s="4">
        <f t="shared" si="90"/>
        <v>0.57856666666666667</v>
      </c>
      <c r="T720" s="4">
        <f t="shared" si="91"/>
        <v>2.5405046591291653</v>
      </c>
      <c r="U720" s="4">
        <f t="shared" si="92"/>
        <v>2.4704251926391372</v>
      </c>
      <c r="V720" s="3">
        <f t="shared" si="93"/>
        <v>1.0791812460476249</v>
      </c>
      <c r="W720" s="3">
        <f t="shared" si="93"/>
        <v>2.7781512503836434</v>
      </c>
      <c r="X720" s="3">
        <f t="shared" si="94"/>
        <v>0.70165556839191001</v>
      </c>
      <c r="Y720" s="3">
        <f t="shared" si="94"/>
        <v>1.4613234130815405</v>
      </c>
      <c r="Z720" s="3">
        <f t="shared" si="94"/>
        <v>-0.23764659125447826</v>
      </c>
      <c r="AA720" s="2">
        <f t="shared" si="95"/>
        <v>39114</v>
      </c>
    </row>
    <row r="721" spans="1:27" x14ac:dyDescent="0.2">
      <c r="A721">
        <v>1123</v>
      </c>
      <c r="B721" t="s">
        <v>15</v>
      </c>
      <c r="C721">
        <v>2007</v>
      </c>
      <c r="D721">
        <v>3</v>
      </c>
      <c r="E721">
        <v>76</v>
      </c>
      <c r="F721" s="4">
        <v>315.97000000000003</v>
      </c>
      <c r="G721" s="4">
        <v>371.26</v>
      </c>
      <c r="H721" s="4">
        <v>177.36</v>
      </c>
      <c r="I721">
        <v>12</v>
      </c>
      <c r="J721">
        <v>600</v>
      </c>
      <c r="K721">
        <v>26867</v>
      </c>
      <c r="L721" t="s">
        <v>18</v>
      </c>
      <c r="M721">
        <v>53182</v>
      </c>
      <c r="N721">
        <v>332</v>
      </c>
      <c r="O721" s="4">
        <v>38545.58</v>
      </c>
      <c r="P721" t="s">
        <v>168</v>
      </c>
      <c r="Q721" s="4">
        <f t="shared" si="88"/>
        <v>4.8849999999999998</v>
      </c>
      <c r="R721" s="4">
        <f t="shared" si="89"/>
        <v>30.938333333333333</v>
      </c>
      <c r="S721" s="4">
        <f t="shared" si="90"/>
        <v>0.61876666666666669</v>
      </c>
      <c r="T721" s="4">
        <f t="shared" si="91"/>
        <v>2.5696781603355832</v>
      </c>
      <c r="U721" s="4">
        <f t="shared" si="92"/>
        <v>2.4996458501723482</v>
      </c>
      <c r="V721" s="3">
        <f t="shared" si="93"/>
        <v>1.0791812460476249</v>
      </c>
      <c r="W721" s="3">
        <f t="shared" si="93"/>
        <v>2.7781512503836434</v>
      </c>
      <c r="X721" s="3">
        <f t="shared" si="94"/>
        <v>0.6888645680547919</v>
      </c>
      <c r="Y721" s="3">
        <f t="shared" si="94"/>
        <v>1.4904969142879585</v>
      </c>
      <c r="Z721" s="3">
        <f t="shared" si="94"/>
        <v>-0.20847309004806039</v>
      </c>
      <c r="AA721" s="2">
        <f t="shared" si="95"/>
        <v>39142</v>
      </c>
    </row>
    <row r="722" spans="1:27" x14ac:dyDescent="0.2">
      <c r="A722">
        <v>1123</v>
      </c>
      <c r="B722" t="s">
        <v>15</v>
      </c>
      <c r="C722">
        <v>2007</v>
      </c>
      <c r="D722">
        <v>4</v>
      </c>
      <c r="E722">
        <v>173</v>
      </c>
      <c r="F722" s="4">
        <v>776.77</v>
      </c>
      <c r="G722" s="4">
        <v>912.72</v>
      </c>
      <c r="H722" s="4">
        <v>426.8</v>
      </c>
      <c r="I722">
        <v>12</v>
      </c>
      <c r="J722">
        <v>600</v>
      </c>
      <c r="K722">
        <v>26867</v>
      </c>
      <c r="L722" t="s">
        <v>18</v>
      </c>
      <c r="M722">
        <v>53182</v>
      </c>
      <c r="N722">
        <v>332</v>
      </c>
      <c r="O722" s="4">
        <v>38545.58</v>
      </c>
      <c r="P722" t="s">
        <v>168</v>
      </c>
      <c r="Q722" s="4">
        <f t="shared" si="88"/>
        <v>5.2758381502890179</v>
      </c>
      <c r="R722" s="4">
        <f t="shared" si="89"/>
        <v>76.06</v>
      </c>
      <c r="S722" s="4">
        <f t="shared" si="90"/>
        <v>1.5212000000000001</v>
      </c>
      <c r="T722" s="4">
        <f t="shared" si="91"/>
        <v>2.9603375671231884</v>
      </c>
      <c r="U722" s="4">
        <f t="shared" si="92"/>
        <v>2.8902924441321187</v>
      </c>
      <c r="V722" s="3">
        <f t="shared" si="93"/>
        <v>1.0791812460476249</v>
      </c>
      <c r="W722" s="3">
        <f t="shared" si="93"/>
        <v>2.7781512503836434</v>
      </c>
      <c r="X722" s="3">
        <f t="shared" si="94"/>
        <v>0.72229146399439315</v>
      </c>
      <c r="Y722" s="3">
        <f t="shared" si="94"/>
        <v>1.8811563210755637</v>
      </c>
      <c r="Z722" s="3">
        <f t="shared" si="94"/>
        <v>0.18218631673954488</v>
      </c>
      <c r="AA722" s="2">
        <f t="shared" si="95"/>
        <v>39173</v>
      </c>
    </row>
    <row r="723" spans="1:27" x14ac:dyDescent="0.2">
      <c r="A723">
        <v>1123</v>
      </c>
      <c r="B723" t="s">
        <v>15</v>
      </c>
      <c r="C723">
        <v>2007</v>
      </c>
      <c r="D723">
        <v>5</v>
      </c>
      <c r="E723">
        <v>252</v>
      </c>
      <c r="F723" s="4">
        <v>1109.28</v>
      </c>
      <c r="G723" s="4">
        <v>1303.57</v>
      </c>
      <c r="H723" s="4">
        <v>541.02</v>
      </c>
      <c r="I723">
        <v>12</v>
      </c>
      <c r="J723">
        <v>600</v>
      </c>
      <c r="K723">
        <v>26867</v>
      </c>
      <c r="L723" t="s">
        <v>18</v>
      </c>
      <c r="M723">
        <v>53182</v>
      </c>
      <c r="N723">
        <v>332</v>
      </c>
      <c r="O723" s="4">
        <v>38545.58</v>
      </c>
      <c r="P723" t="s">
        <v>168</v>
      </c>
      <c r="Q723" s="4">
        <f t="shared" si="88"/>
        <v>5.1728968253968253</v>
      </c>
      <c r="R723" s="4">
        <f t="shared" si="89"/>
        <v>108.63083333333333</v>
      </c>
      <c r="S723" s="4">
        <f t="shared" si="90"/>
        <v>2.1726166666666664</v>
      </c>
      <c r="T723" s="4">
        <f t="shared" si="91"/>
        <v>3.1151343571748362</v>
      </c>
      <c r="U723" s="4">
        <f t="shared" si="92"/>
        <v>3.0450411828546966</v>
      </c>
      <c r="V723" s="3">
        <f t="shared" si="93"/>
        <v>1.0791812460476249</v>
      </c>
      <c r="W723" s="3">
        <f t="shared" si="93"/>
        <v>2.7781512503836434</v>
      </c>
      <c r="X723" s="3">
        <f t="shared" si="94"/>
        <v>0.71373381639329236</v>
      </c>
      <c r="Y723" s="3">
        <f t="shared" si="94"/>
        <v>2.0359531111272116</v>
      </c>
      <c r="Z723" s="3">
        <f t="shared" si="94"/>
        <v>0.33698310679119275</v>
      </c>
      <c r="AA723" s="2">
        <f t="shared" si="95"/>
        <v>39203</v>
      </c>
    </row>
    <row r="724" spans="1:27" x14ac:dyDescent="0.2">
      <c r="A724">
        <v>1123</v>
      </c>
      <c r="B724" t="s">
        <v>15</v>
      </c>
      <c r="C724">
        <v>2007</v>
      </c>
      <c r="D724">
        <v>6</v>
      </c>
      <c r="E724">
        <v>336</v>
      </c>
      <c r="F724" s="4">
        <v>1393.48</v>
      </c>
      <c r="G724" s="4">
        <v>1637.48</v>
      </c>
      <c r="H724" s="4">
        <v>772.85</v>
      </c>
      <c r="I724">
        <v>12</v>
      </c>
      <c r="J724">
        <v>600</v>
      </c>
      <c r="K724">
        <v>26867</v>
      </c>
      <c r="L724" t="s">
        <v>18</v>
      </c>
      <c r="M724">
        <v>53182</v>
      </c>
      <c r="N724">
        <v>332</v>
      </c>
      <c r="O724" s="4">
        <v>38545.58</v>
      </c>
      <c r="P724" t="s">
        <v>168</v>
      </c>
      <c r="Q724" s="4">
        <f t="shared" si="88"/>
        <v>4.8734523809523811</v>
      </c>
      <c r="R724" s="4">
        <f t="shared" si="89"/>
        <v>136.45666666666668</v>
      </c>
      <c r="S724" s="4">
        <f t="shared" si="90"/>
        <v>2.7291333333333334</v>
      </c>
      <c r="T724" s="4">
        <f t="shared" si="91"/>
        <v>3.214176004271343</v>
      </c>
      <c r="U724" s="4">
        <f t="shared" si="92"/>
        <v>3.1441007398580996</v>
      </c>
      <c r="V724" s="3">
        <f t="shared" si="93"/>
        <v>1.0791812460476249</v>
      </c>
      <c r="W724" s="3">
        <f t="shared" si="93"/>
        <v>2.7781512503836434</v>
      </c>
      <c r="X724" s="3">
        <f t="shared" si="94"/>
        <v>0.68783672688149899</v>
      </c>
      <c r="Y724" s="3">
        <f t="shared" si="94"/>
        <v>2.1349947582237183</v>
      </c>
      <c r="Z724" s="3">
        <f t="shared" si="94"/>
        <v>0.43602475388769946</v>
      </c>
      <c r="AA724" s="2">
        <f t="shared" si="95"/>
        <v>39234</v>
      </c>
    </row>
    <row r="725" spans="1:27" x14ac:dyDescent="0.2">
      <c r="A725">
        <v>1123</v>
      </c>
      <c r="B725" t="s">
        <v>15</v>
      </c>
      <c r="C725">
        <v>2007</v>
      </c>
      <c r="D725">
        <v>7</v>
      </c>
      <c r="E725">
        <v>186</v>
      </c>
      <c r="F725" s="4">
        <v>767.27</v>
      </c>
      <c r="G725" s="4">
        <v>901.51</v>
      </c>
      <c r="H725" s="4">
        <v>491.58</v>
      </c>
      <c r="I725">
        <v>12</v>
      </c>
      <c r="J725">
        <v>600</v>
      </c>
      <c r="K725">
        <v>26867</v>
      </c>
      <c r="L725" t="s">
        <v>18</v>
      </c>
      <c r="M725">
        <v>53182</v>
      </c>
      <c r="N725">
        <v>332</v>
      </c>
      <c r="O725" s="4">
        <v>38545.58</v>
      </c>
      <c r="P725" t="s">
        <v>168</v>
      </c>
      <c r="Q725" s="4">
        <f t="shared" si="88"/>
        <v>4.8468279569892472</v>
      </c>
      <c r="R725" s="4">
        <f t="shared" si="89"/>
        <v>75.125833333333333</v>
      </c>
      <c r="S725" s="4">
        <f t="shared" si="90"/>
        <v>1.5025166666666667</v>
      </c>
      <c r="T725" s="4">
        <f t="shared" si="91"/>
        <v>2.9549705484968367</v>
      </c>
      <c r="U725" s="4">
        <f t="shared" si="92"/>
        <v>2.8849482177639212</v>
      </c>
      <c r="V725" s="3">
        <f t="shared" si="93"/>
        <v>1.0791812460476249</v>
      </c>
      <c r="W725" s="3">
        <f t="shared" si="93"/>
        <v>2.7781512503836434</v>
      </c>
      <c r="X725" s="3">
        <f t="shared" si="94"/>
        <v>0.68545760427892033</v>
      </c>
      <c r="Y725" s="3">
        <f t="shared" si="94"/>
        <v>1.8757893024492118</v>
      </c>
      <c r="Z725" s="3">
        <f t="shared" si="94"/>
        <v>0.176819298113193</v>
      </c>
      <c r="AA725" s="2">
        <f t="shared" si="95"/>
        <v>39264</v>
      </c>
    </row>
    <row r="726" spans="1:27" x14ac:dyDescent="0.2">
      <c r="A726">
        <v>1123</v>
      </c>
      <c r="B726" t="s">
        <v>15</v>
      </c>
      <c r="C726">
        <v>2007</v>
      </c>
      <c r="D726">
        <v>8</v>
      </c>
      <c r="E726">
        <v>353</v>
      </c>
      <c r="F726" s="4">
        <v>1429.68</v>
      </c>
      <c r="G726" s="4">
        <v>1679.96</v>
      </c>
      <c r="H726" s="4">
        <v>867.97</v>
      </c>
      <c r="I726">
        <v>12</v>
      </c>
      <c r="J726">
        <v>600</v>
      </c>
      <c r="K726">
        <v>26867</v>
      </c>
      <c r="L726" t="s">
        <v>18</v>
      </c>
      <c r="M726">
        <v>53182</v>
      </c>
      <c r="N726">
        <v>332</v>
      </c>
      <c r="O726" s="4">
        <v>38545.58</v>
      </c>
      <c r="P726" t="s">
        <v>168</v>
      </c>
      <c r="Q726" s="4">
        <f t="shared" si="88"/>
        <v>4.7590934844192638</v>
      </c>
      <c r="R726" s="4">
        <f t="shared" si="89"/>
        <v>139.99666666666667</v>
      </c>
      <c r="S726" s="4">
        <f t="shared" si="90"/>
        <v>2.7999333333333336</v>
      </c>
      <c r="T726" s="4">
        <f t="shared" si="91"/>
        <v>3.2252989412579542</v>
      </c>
      <c r="U726" s="4">
        <f t="shared" si="92"/>
        <v>3.1552388418104509</v>
      </c>
      <c r="V726" s="3">
        <f t="shared" si="93"/>
        <v>1.0791812460476249</v>
      </c>
      <c r="W726" s="3">
        <f t="shared" si="93"/>
        <v>2.7781512503836434</v>
      </c>
      <c r="X726" s="3">
        <f t="shared" si="94"/>
        <v>0.67752423587013177</v>
      </c>
      <c r="Y726" s="3">
        <f t="shared" si="94"/>
        <v>2.1461176952103296</v>
      </c>
      <c r="Z726" s="3">
        <f t="shared" si="94"/>
        <v>0.44714769087431072</v>
      </c>
      <c r="AA726" s="2">
        <f t="shared" si="95"/>
        <v>39295</v>
      </c>
    </row>
    <row r="727" spans="1:27" x14ac:dyDescent="0.2">
      <c r="A727">
        <v>1123</v>
      </c>
      <c r="B727" t="s">
        <v>15</v>
      </c>
      <c r="C727">
        <v>2007</v>
      </c>
      <c r="D727">
        <v>9</v>
      </c>
      <c r="E727">
        <v>352</v>
      </c>
      <c r="F727" s="4">
        <v>1311.21</v>
      </c>
      <c r="G727" s="4">
        <v>1540.83</v>
      </c>
      <c r="H727" s="4">
        <v>619.24</v>
      </c>
      <c r="I727">
        <v>12</v>
      </c>
      <c r="J727">
        <v>600</v>
      </c>
      <c r="K727">
        <v>26867</v>
      </c>
      <c r="L727" t="s">
        <v>18</v>
      </c>
      <c r="M727">
        <v>53182</v>
      </c>
      <c r="N727">
        <v>332</v>
      </c>
      <c r="O727" s="4">
        <v>38545.58</v>
      </c>
      <c r="P727" t="s">
        <v>168</v>
      </c>
      <c r="Q727" s="4">
        <f t="shared" si="88"/>
        <v>4.3773579545454542</v>
      </c>
      <c r="R727" s="4">
        <f t="shared" si="89"/>
        <v>128.4025</v>
      </c>
      <c r="S727" s="4">
        <f t="shared" si="90"/>
        <v>2.5680499999999999</v>
      </c>
      <c r="T727" s="4">
        <f t="shared" si="91"/>
        <v>3.1877547255875855</v>
      </c>
      <c r="U727" s="4">
        <f t="shared" si="92"/>
        <v>3.117672252740797</v>
      </c>
      <c r="V727" s="3">
        <f t="shared" si="93"/>
        <v>1.0791812460476249</v>
      </c>
      <c r="W727" s="3">
        <f t="shared" si="93"/>
        <v>2.7781512503836434</v>
      </c>
      <c r="X727" s="3">
        <f t="shared" si="94"/>
        <v>0.64121206210945469</v>
      </c>
      <c r="Y727" s="3">
        <f t="shared" si="94"/>
        <v>2.1085734795399609</v>
      </c>
      <c r="Z727" s="3">
        <f t="shared" si="94"/>
        <v>0.40960347520394208</v>
      </c>
      <c r="AA727" s="2">
        <f t="shared" si="95"/>
        <v>39326</v>
      </c>
    </row>
    <row r="728" spans="1:27" x14ac:dyDescent="0.2">
      <c r="A728">
        <v>1123</v>
      </c>
      <c r="B728" t="s">
        <v>15</v>
      </c>
      <c r="C728">
        <v>2007</v>
      </c>
      <c r="D728">
        <v>10</v>
      </c>
      <c r="E728">
        <v>654</v>
      </c>
      <c r="F728" s="4">
        <v>2490.4499999999998</v>
      </c>
      <c r="G728" s="4">
        <v>2926.42</v>
      </c>
      <c r="H728" s="4">
        <v>1120.3599999999999</v>
      </c>
      <c r="I728">
        <v>12</v>
      </c>
      <c r="J728">
        <v>600</v>
      </c>
      <c r="K728">
        <v>26867</v>
      </c>
      <c r="L728" t="s">
        <v>18</v>
      </c>
      <c r="M728">
        <v>53182</v>
      </c>
      <c r="N728">
        <v>332</v>
      </c>
      <c r="O728" s="4">
        <v>38545.58</v>
      </c>
      <c r="P728" t="s">
        <v>168</v>
      </c>
      <c r="Q728" s="4">
        <f t="shared" si="88"/>
        <v>4.4746483180428136</v>
      </c>
      <c r="R728" s="4">
        <f t="shared" si="89"/>
        <v>243.86833333333334</v>
      </c>
      <c r="S728" s="4">
        <f t="shared" si="90"/>
        <v>4.8773666666666671</v>
      </c>
      <c r="T728" s="4">
        <f t="shared" si="91"/>
        <v>3.4663366562364821</v>
      </c>
      <c r="U728" s="4">
        <f t="shared" si="92"/>
        <v>3.3962778269589569</v>
      </c>
      <c r="V728" s="3">
        <f t="shared" si="93"/>
        <v>1.0791812460476249</v>
      </c>
      <c r="W728" s="3">
        <f t="shared" si="93"/>
        <v>2.7781512503836434</v>
      </c>
      <c r="X728" s="3">
        <f t="shared" si="94"/>
        <v>0.65075890791221502</v>
      </c>
      <c r="Y728" s="3">
        <f t="shared" si="94"/>
        <v>2.3871554101888575</v>
      </c>
      <c r="Z728" s="3">
        <f t="shared" si="94"/>
        <v>0.68818540585283861</v>
      </c>
      <c r="AA728" s="2">
        <f t="shared" si="95"/>
        <v>39356</v>
      </c>
    </row>
    <row r="729" spans="1:27" x14ac:dyDescent="0.2">
      <c r="A729">
        <v>1123</v>
      </c>
      <c r="B729" t="s">
        <v>15</v>
      </c>
      <c r="C729">
        <v>2007</v>
      </c>
      <c r="D729">
        <v>11</v>
      </c>
      <c r="E729">
        <v>444</v>
      </c>
      <c r="F729" s="4">
        <v>1701.83</v>
      </c>
      <c r="G729" s="4">
        <v>1999.75</v>
      </c>
      <c r="H729" s="4">
        <v>726.37</v>
      </c>
      <c r="I729">
        <v>12</v>
      </c>
      <c r="J729">
        <v>600</v>
      </c>
      <c r="K729">
        <v>26867</v>
      </c>
      <c r="L729" t="s">
        <v>18</v>
      </c>
      <c r="M729">
        <v>53182</v>
      </c>
      <c r="N729">
        <v>332</v>
      </c>
      <c r="O729" s="4">
        <v>38545.58</v>
      </c>
      <c r="P729" t="s">
        <v>168</v>
      </c>
      <c r="Q729" s="4">
        <f t="shared" si="88"/>
        <v>4.5039414414414418</v>
      </c>
      <c r="R729" s="4">
        <f t="shared" si="89"/>
        <v>166.64583333333334</v>
      </c>
      <c r="S729" s="4">
        <f t="shared" si="90"/>
        <v>3.3329166666666667</v>
      </c>
      <c r="T729" s="4">
        <f t="shared" si="91"/>
        <v>3.3009757054605351</v>
      </c>
      <c r="U729" s="4">
        <f t="shared" si="92"/>
        <v>3.2309161751672915</v>
      </c>
      <c r="V729" s="3">
        <f t="shared" si="93"/>
        <v>1.0791812460476249</v>
      </c>
      <c r="W729" s="3">
        <f t="shared" si="93"/>
        <v>2.7781512503836434</v>
      </c>
      <c r="X729" s="3">
        <f t="shared" si="94"/>
        <v>0.65359273534591511</v>
      </c>
      <c r="Y729" s="3">
        <f t="shared" si="94"/>
        <v>2.22179445941291</v>
      </c>
      <c r="Z729" s="3">
        <f t="shared" si="94"/>
        <v>0.52282445507689124</v>
      </c>
      <c r="AA729" s="2">
        <f t="shared" si="95"/>
        <v>39387</v>
      </c>
    </row>
    <row r="730" spans="1:27" x14ac:dyDescent="0.2">
      <c r="A730">
        <v>1123</v>
      </c>
      <c r="B730" t="s">
        <v>15</v>
      </c>
      <c r="C730">
        <v>2007</v>
      </c>
      <c r="D730">
        <v>12</v>
      </c>
      <c r="E730">
        <v>293</v>
      </c>
      <c r="F730" s="4">
        <v>1157.6400000000001</v>
      </c>
      <c r="G730" s="4">
        <v>1360.22</v>
      </c>
      <c r="H730" s="4">
        <v>574.76</v>
      </c>
      <c r="I730">
        <v>12</v>
      </c>
      <c r="J730">
        <v>600</v>
      </c>
      <c r="K730">
        <v>26867</v>
      </c>
      <c r="L730" t="s">
        <v>18</v>
      </c>
      <c r="M730">
        <v>53182</v>
      </c>
      <c r="N730">
        <v>332</v>
      </c>
      <c r="O730" s="4">
        <v>38545.58</v>
      </c>
      <c r="P730" t="s">
        <v>168</v>
      </c>
      <c r="Q730" s="4">
        <f t="shared" si="88"/>
        <v>4.6423890784982937</v>
      </c>
      <c r="R730" s="4">
        <f t="shared" si="89"/>
        <v>113.35166666666667</v>
      </c>
      <c r="S730" s="4">
        <f t="shared" si="90"/>
        <v>2.2670333333333335</v>
      </c>
      <c r="T730" s="4">
        <f t="shared" si="91"/>
        <v>3.1336091562076915</v>
      </c>
      <c r="U730" s="4">
        <f t="shared" si="92"/>
        <v>3.0635735245718902</v>
      </c>
      <c r="V730" s="3">
        <f t="shared" si="93"/>
        <v>1.0791812460476249</v>
      </c>
      <c r="W730" s="3">
        <f t="shared" si="93"/>
        <v>2.7781512503836434</v>
      </c>
      <c r="X730" s="3">
        <f t="shared" si="94"/>
        <v>0.66674153585358231</v>
      </c>
      <c r="Y730" s="3">
        <f t="shared" si="94"/>
        <v>2.0544279101600669</v>
      </c>
      <c r="Z730" s="3">
        <f t="shared" si="94"/>
        <v>0.35545790582404813</v>
      </c>
      <c r="AA730" s="2">
        <f t="shared" si="95"/>
        <v>39417</v>
      </c>
    </row>
    <row r="731" spans="1:27" x14ac:dyDescent="0.2">
      <c r="A731">
        <v>1143</v>
      </c>
      <c r="B731" t="s">
        <v>15</v>
      </c>
      <c r="C731">
        <v>2007</v>
      </c>
      <c r="D731">
        <v>1</v>
      </c>
      <c r="E731">
        <v>323</v>
      </c>
      <c r="F731" s="4">
        <v>1287.8499999999999</v>
      </c>
      <c r="G731" s="4">
        <v>1513.32</v>
      </c>
      <c r="H731" s="4">
        <v>806.61</v>
      </c>
      <c r="I731">
        <v>18</v>
      </c>
      <c r="J731">
        <v>1255</v>
      </c>
      <c r="K731">
        <v>70473</v>
      </c>
      <c r="L731" t="s">
        <v>18</v>
      </c>
      <c r="M731">
        <v>155139</v>
      </c>
      <c r="N731">
        <v>639.20000000000005</v>
      </c>
      <c r="O731" s="4">
        <v>96352.79</v>
      </c>
      <c r="P731" t="s">
        <v>168</v>
      </c>
      <c r="Q731" s="4">
        <f t="shared" si="88"/>
        <v>4.6852012383900927</v>
      </c>
      <c r="R731" s="4">
        <f t="shared" si="89"/>
        <v>84.073333333333323</v>
      </c>
      <c r="S731" s="4">
        <f t="shared" si="90"/>
        <v>1.205832669322709</v>
      </c>
      <c r="T731" s="4">
        <f t="shared" si="91"/>
        <v>3.1799307717374847</v>
      </c>
      <c r="U731" s="4">
        <f t="shared" si="92"/>
        <v>3.1098652823049169</v>
      </c>
      <c r="V731" s="3">
        <f t="shared" si="93"/>
        <v>1.255272505103306</v>
      </c>
      <c r="W731" s="3">
        <f t="shared" si="93"/>
        <v>3.0986437258170572</v>
      </c>
      <c r="X731" s="3">
        <f t="shared" si="94"/>
        <v>0.67072824940638165</v>
      </c>
      <c r="Y731" s="3">
        <f t="shared" si="94"/>
        <v>1.9246582666341785</v>
      </c>
      <c r="Z731" s="3">
        <f t="shared" si="94"/>
        <v>8.1287045920427611E-2</v>
      </c>
      <c r="AA731" s="2">
        <f t="shared" si="95"/>
        <v>39083</v>
      </c>
    </row>
    <row r="732" spans="1:27" x14ac:dyDescent="0.2">
      <c r="A732">
        <v>1143</v>
      </c>
      <c r="B732" t="s">
        <v>15</v>
      </c>
      <c r="C732">
        <v>2007</v>
      </c>
      <c r="D732">
        <v>2</v>
      </c>
      <c r="E732">
        <v>265</v>
      </c>
      <c r="F732" s="4">
        <v>1040.6099999999999</v>
      </c>
      <c r="G732" s="4">
        <v>1222.76</v>
      </c>
      <c r="H732" s="4">
        <v>545.03</v>
      </c>
      <c r="I732">
        <v>18</v>
      </c>
      <c r="J732">
        <v>1255</v>
      </c>
      <c r="K732">
        <v>70473</v>
      </c>
      <c r="L732" t="s">
        <v>18</v>
      </c>
      <c r="M732">
        <v>155139</v>
      </c>
      <c r="N732">
        <v>639.20000000000005</v>
      </c>
      <c r="O732" s="4">
        <v>96352.79</v>
      </c>
      <c r="P732" t="s">
        <v>168</v>
      </c>
      <c r="Q732" s="4">
        <f t="shared" si="88"/>
        <v>4.6141886792452826</v>
      </c>
      <c r="R732" s="4">
        <f t="shared" si="89"/>
        <v>67.931111111111107</v>
      </c>
      <c r="S732" s="4">
        <f t="shared" si="90"/>
        <v>0.97431075697211156</v>
      </c>
      <c r="T732" s="4">
        <f t="shared" si="91"/>
        <v>3.0873412232635595</v>
      </c>
      <c r="U732" s="4">
        <f t="shared" si="92"/>
        <v>3.0172879950406557</v>
      </c>
      <c r="V732" s="3">
        <f t="shared" si="93"/>
        <v>1.255272505103306</v>
      </c>
      <c r="W732" s="3">
        <f t="shared" si="93"/>
        <v>3.0986437258170572</v>
      </c>
      <c r="X732" s="3">
        <f t="shared" si="94"/>
        <v>0.66409534932675141</v>
      </c>
      <c r="Y732" s="3">
        <f t="shared" si="94"/>
        <v>1.8320687181602533</v>
      </c>
      <c r="Z732" s="3">
        <f t="shared" si="94"/>
        <v>-1.1302502553497615E-2</v>
      </c>
      <c r="AA732" s="2">
        <f t="shared" si="95"/>
        <v>39114</v>
      </c>
    </row>
    <row r="733" spans="1:27" x14ac:dyDescent="0.2">
      <c r="A733">
        <v>1143</v>
      </c>
      <c r="B733" t="s">
        <v>15</v>
      </c>
      <c r="C733">
        <v>2007</v>
      </c>
      <c r="D733">
        <v>3</v>
      </c>
      <c r="E733">
        <v>327</v>
      </c>
      <c r="F733" s="4">
        <v>1306.51</v>
      </c>
      <c r="G733" s="4">
        <v>1535.21</v>
      </c>
      <c r="H733" s="4">
        <v>565.22</v>
      </c>
      <c r="I733">
        <v>18</v>
      </c>
      <c r="J733">
        <v>1255</v>
      </c>
      <c r="K733">
        <v>70473</v>
      </c>
      <c r="L733" t="s">
        <v>18</v>
      </c>
      <c r="M733">
        <v>155139</v>
      </c>
      <c r="N733">
        <v>639.20000000000005</v>
      </c>
      <c r="O733" s="4">
        <v>96352.79</v>
      </c>
      <c r="P733" t="s">
        <v>168</v>
      </c>
      <c r="Q733" s="4">
        <f t="shared" si="88"/>
        <v>4.6948318042813453</v>
      </c>
      <c r="R733" s="4">
        <f t="shared" si="89"/>
        <v>85.289444444444442</v>
      </c>
      <c r="S733" s="4">
        <f t="shared" si="90"/>
        <v>1.2232749003984065</v>
      </c>
      <c r="T733" s="4">
        <f t="shared" si="91"/>
        <v>3.1861677906296264</v>
      </c>
      <c r="U733" s="4">
        <f t="shared" si="92"/>
        <v>3.1161127381568758</v>
      </c>
      <c r="V733" s="3">
        <f t="shared" si="93"/>
        <v>1.255272505103306</v>
      </c>
      <c r="W733" s="3">
        <f t="shared" si="93"/>
        <v>3.0986437258170572</v>
      </c>
      <c r="X733" s="3">
        <f t="shared" si="94"/>
        <v>0.67162003796934011</v>
      </c>
      <c r="Y733" s="3">
        <f t="shared" si="94"/>
        <v>1.9308952855263202</v>
      </c>
      <c r="Z733" s="3">
        <f t="shared" si="94"/>
        <v>8.7524064812569344E-2</v>
      </c>
      <c r="AA733" s="2">
        <f t="shared" si="95"/>
        <v>39142</v>
      </c>
    </row>
    <row r="734" spans="1:27" x14ac:dyDescent="0.2">
      <c r="A734">
        <v>1143</v>
      </c>
      <c r="B734" t="s">
        <v>15</v>
      </c>
      <c r="C734">
        <v>2007</v>
      </c>
      <c r="D734">
        <v>4</v>
      </c>
      <c r="E734">
        <v>445</v>
      </c>
      <c r="F734" s="4">
        <v>1706.12</v>
      </c>
      <c r="G734" s="4">
        <v>2004.65</v>
      </c>
      <c r="H734" s="4">
        <v>732.38</v>
      </c>
      <c r="I734">
        <v>18</v>
      </c>
      <c r="J734">
        <v>1255</v>
      </c>
      <c r="K734">
        <v>70473</v>
      </c>
      <c r="L734" t="s">
        <v>18</v>
      </c>
      <c r="M734">
        <v>155139</v>
      </c>
      <c r="N734">
        <v>639.20000000000005</v>
      </c>
      <c r="O734" s="4">
        <v>96352.79</v>
      </c>
      <c r="P734" t="s">
        <v>168</v>
      </c>
      <c r="Q734" s="4">
        <f t="shared" si="88"/>
        <v>4.5048314606741577</v>
      </c>
      <c r="R734" s="4">
        <f t="shared" si="89"/>
        <v>111.36944444444445</v>
      </c>
      <c r="S734" s="4">
        <f t="shared" si="90"/>
        <v>1.5973306772908367</v>
      </c>
      <c r="T734" s="4">
        <f t="shared" si="91"/>
        <v>3.3020385583341008</v>
      </c>
      <c r="U734" s="4">
        <f t="shared" si="92"/>
        <v>3.232009574020847</v>
      </c>
      <c r="V734" s="3">
        <f t="shared" si="93"/>
        <v>1.255272505103306</v>
      </c>
      <c r="W734" s="3">
        <f t="shared" si="93"/>
        <v>3.0986437258170572</v>
      </c>
      <c r="X734" s="3">
        <f t="shared" si="94"/>
        <v>0.65367854735316933</v>
      </c>
      <c r="Y734" s="3">
        <f t="shared" si="94"/>
        <v>2.0467660532307947</v>
      </c>
      <c r="Z734" s="3">
        <f t="shared" si="94"/>
        <v>0.20339483251704388</v>
      </c>
      <c r="AA734" s="2">
        <f t="shared" si="95"/>
        <v>39173</v>
      </c>
    </row>
    <row r="735" spans="1:27" x14ac:dyDescent="0.2">
      <c r="A735">
        <v>1143</v>
      </c>
      <c r="B735" t="s">
        <v>15</v>
      </c>
      <c r="C735">
        <v>2007</v>
      </c>
      <c r="D735">
        <v>5</v>
      </c>
      <c r="E735">
        <v>685</v>
      </c>
      <c r="F735" s="4">
        <v>2652.23</v>
      </c>
      <c r="G735" s="4">
        <v>3116.4</v>
      </c>
      <c r="H735" s="4">
        <v>1054.33</v>
      </c>
      <c r="I735">
        <v>18</v>
      </c>
      <c r="J735">
        <v>1255</v>
      </c>
      <c r="K735">
        <v>70473</v>
      </c>
      <c r="L735" t="s">
        <v>18</v>
      </c>
      <c r="M735">
        <v>155139</v>
      </c>
      <c r="N735">
        <v>639.20000000000005</v>
      </c>
      <c r="O735" s="4">
        <v>96352.79</v>
      </c>
      <c r="P735" t="s">
        <v>168</v>
      </c>
      <c r="Q735" s="4">
        <f t="shared" si="88"/>
        <v>4.5494890510948904</v>
      </c>
      <c r="R735" s="4">
        <f t="shared" si="89"/>
        <v>173.13333333333333</v>
      </c>
      <c r="S735" s="4">
        <f t="shared" si="90"/>
        <v>2.483187250996016</v>
      </c>
      <c r="T735" s="4">
        <f t="shared" si="91"/>
        <v>3.4936531956769277</v>
      </c>
      <c r="U735" s="4">
        <f t="shared" si="92"/>
        <v>3.4236111831564182</v>
      </c>
      <c r="V735" s="3">
        <f t="shared" si="93"/>
        <v>1.255272505103306</v>
      </c>
      <c r="W735" s="3">
        <f t="shared" si="93"/>
        <v>3.0986437258170572</v>
      </c>
      <c r="X735" s="3">
        <f t="shared" si="94"/>
        <v>0.65796262418450191</v>
      </c>
      <c r="Y735" s="3">
        <f t="shared" si="94"/>
        <v>2.2383806905736217</v>
      </c>
      <c r="Z735" s="3">
        <f t="shared" si="94"/>
        <v>0.39500946985987062</v>
      </c>
      <c r="AA735" s="2">
        <f t="shared" si="95"/>
        <v>39203</v>
      </c>
    </row>
    <row r="736" spans="1:27" x14ac:dyDescent="0.2">
      <c r="A736">
        <v>1143</v>
      </c>
      <c r="B736" t="s">
        <v>15</v>
      </c>
      <c r="C736">
        <v>2007</v>
      </c>
      <c r="D736">
        <v>6</v>
      </c>
      <c r="E736">
        <v>749</v>
      </c>
      <c r="F736" s="4">
        <v>2860.73</v>
      </c>
      <c r="G736" s="4">
        <v>3361.68</v>
      </c>
      <c r="H736" s="4">
        <v>1291.4000000000001</v>
      </c>
      <c r="I736">
        <v>18</v>
      </c>
      <c r="J736">
        <v>1255</v>
      </c>
      <c r="K736">
        <v>70473</v>
      </c>
      <c r="L736" t="s">
        <v>18</v>
      </c>
      <c r="M736">
        <v>155139</v>
      </c>
      <c r="N736">
        <v>639.20000000000005</v>
      </c>
      <c r="O736" s="4">
        <v>96352.79</v>
      </c>
      <c r="P736" t="s">
        <v>168</v>
      </c>
      <c r="Q736" s="4">
        <f t="shared" si="88"/>
        <v>4.4882242990654202</v>
      </c>
      <c r="R736" s="4">
        <f t="shared" si="89"/>
        <v>186.76</v>
      </c>
      <c r="S736" s="4">
        <f t="shared" si="90"/>
        <v>2.6786294820717131</v>
      </c>
      <c r="T736" s="4">
        <f t="shared" si="91"/>
        <v>3.5265563703620741</v>
      </c>
      <c r="U736" s="4">
        <f t="shared" si="92"/>
        <v>3.4564768703730695</v>
      </c>
      <c r="V736" s="3">
        <f t="shared" si="93"/>
        <v>1.255272505103306</v>
      </c>
      <c r="W736" s="3">
        <f t="shared" si="93"/>
        <v>3.0986437258170572</v>
      </c>
      <c r="X736" s="3">
        <f t="shared" si="94"/>
        <v>0.65207455266260772</v>
      </c>
      <c r="Y736" s="3">
        <f t="shared" si="94"/>
        <v>2.2712838652587681</v>
      </c>
      <c r="Z736" s="3">
        <f t="shared" si="94"/>
        <v>0.42791264454501732</v>
      </c>
      <c r="AA736" s="2">
        <f t="shared" si="95"/>
        <v>39234</v>
      </c>
    </row>
    <row r="737" spans="1:27" x14ac:dyDescent="0.2">
      <c r="A737">
        <v>1143</v>
      </c>
      <c r="B737" t="s">
        <v>15</v>
      </c>
      <c r="C737">
        <v>2007</v>
      </c>
      <c r="D737">
        <v>7</v>
      </c>
      <c r="E737">
        <v>616</v>
      </c>
      <c r="F737" s="4">
        <v>2396.59</v>
      </c>
      <c r="G737" s="4">
        <v>2816.11</v>
      </c>
      <c r="H737" s="4">
        <v>1170.0999999999999</v>
      </c>
      <c r="I737">
        <v>18</v>
      </c>
      <c r="J737">
        <v>1255</v>
      </c>
      <c r="K737">
        <v>70473</v>
      </c>
      <c r="L737" t="s">
        <v>18</v>
      </c>
      <c r="M737">
        <v>155139</v>
      </c>
      <c r="N737">
        <v>639.20000000000005</v>
      </c>
      <c r="O737" s="4">
        <v>96352.79</v>
      </c>
      <c r="P737" t="s">
        <v>168</v>
      </c>
      <c r="Q737" s="4">
        <f t="shared" si="88"/>
        <v>4.5716071428571432</v>
      </c>
      <c r="R737" s="4">
        <f t="shared" si="89"/>
        <v>156.45055555555555</v>
      </c>
      <c r="S737" s="4">
        <f t="shared" si="90"/>
        <v>2.2439123505976095</v>
      </c>
      <c r="T737" s="4">
        <f t="shared" si="91"/>
        <v>3.4496496147669422</v>
      </c>
      <c r="U737" s="4">
        <f t="shared" si="92"/>
        <v>3.3795937428497962</v>
      </c>
      <c r="V737" s="3">
        <f t="shared" si="93"/>
        <v>1.255272505103306</v>
      </c>
      <c r="W737" s="3">
        <f t="shared" si="93"/>
        <v>3.0986437258170572</v>
      </c>
      <c r="X737" s="3">
        <f t="shared" si="94"/>
        <v>0.66006890260251672</v>
      </c>
      <c r="Y737" s="3">
        <f t="shared" si="94"/>
        <v>2.1943771096636362</v>
      </c>
      <c r="Z737" s="3">
        <f t="shared" si="94"/>
        <v>0.35100588894988521</v>
      </c>
      <c r="AA737" s="2">
        <f t="shared" si="95"/>
        <v>39264</v>
      </c>
    </row>
    <row r="738" spans="1:27" x14ac:dyDescent="0.2">
      <c r="A738">
        <v>1143</v>
      </c>
      <c r="B738" t="s">
        <v>15</v>
      </c>
      <c r="C738">
        <v>2007</v>
      </c>
      <c r="D738">
        <v>8</v>
      </c>
      <c r="E738">
        <v>825</v>
      </c>
      <c r="F738" s="4">
        <v>3290.4</v>
      </c>
      <c r="G738" s="4">
        <v>3866.46</v>
      </c>
      <c r="H738" s="4">
        <v>1267.9100000000001</v>
      </c>
      <c r="I738">
        <v>18</v>
      </c>
      <c r="J738">
        <v>1255</v>
      </c>
      <c r="K738">
        <v>70473</v>
      </c>
      <c r="L738" t="s">
        <v>18</v>
      </c>
      <c r="M738">
        <v>155139</v>
      </c>
      <c r="N738">
        <v>639.20000000000005</v>
      </c>
      <c r="O738" s="4">
        <v>96352.79</v>
      </c>
      <c r="P738" t="s">
        <v>168</v>
      </c>
      <c r="Q738" s="4">
        <f t="shared" si="88"/>
        <v>4.686618181818182</v>
      </c>
      <c r="R738" s="4">
        <f t="shared" si="89"/>
        <v>214.80333333333334</v>
      </c>
      <c r="S738" s="4">
        <f t="shared" si="90"/>
        <v>3.0808446215139442</v>
      </c>
      <c r="T738" s="4">
        <f t="shared" si="91"/>
        <v>3.5873135215956315</v>
      </c>
      <c r="U738" s="4">
        <f t="shared" si="92"/>
        <v>3.5172486965011185</v>
      </c>
      <c r="V738" s="3">
        <f t="shared" si="93"/>
        <v>1.255272505103306</v>
      </c>
      <c r="W738" s="3">
        <f t="shared" si="93"/>
        <v>3.0986437258170572</v>
      </c>
      <c r="X738" s="3">
        <f t="shared" si="94"/>
        <v>0.6708595730457062</v>
      </c>
      <c r="Y738" s="3">
        <f t="shared" si="94"/>
        <v>2.3320410164923251</v>
      </c>
      <c r="Z738" s="3">
        <f t="shared" si="94"/>
        <v>0.48866979577857439</v>
      </c>
      <c r="AA738" s="2">
        <f t="shared" si="95"/>
        <v>39295</v>
      </c>
    </row>
    <row r="739" spans="1:27" x14ac:dyDescent="0.2">
      <c r="A739">
        <v>1143</v>
      </c>
      <c r="B739" t="s">
        <v>15</v>
      </c>
      <c r="C739">
        <v>2007</v>
      </c>
      <c r="D739">
        <v>9</v>
      </c>
      <c r="E739">
        <v>859</v>
      </c>
      <c r="F739" s="4">
        <v>3240.04</v>
      </c>
      <c r="G739" s="4">
        <v>3807.19</v>
      </c>
      <c r="H739" s="4">
        <v>1183.25</v>
      </c>
      <c r="I739">
        <v>18</v>
      </c>
      <c r="J739">
        <v>1255</v>
      </c>
      <c r="K739">
        <v>70473</v>
      </c>
      <c r="L739" t="s">
        <v>18</v>
      </c>
      <c r="M739">
        <v>155139</v>
      </c>
      <c r="N739">
        <v>639.20000000000005</v>
      </c>
      <c r="O739" s="4">
        <v>96352.79</v>
      </c>
      <c r="P739" t="s">
        <v>168</v>
      </c>
      <c r="Q739" s="4">
        <f t="shared" si="88"/>
        <v>4.4321187427240982</v>
      </c>
      <c r="R739" s="4">
        <f t="shared" si="89"/>
        <v>211.51055555555556</v>
      </c>
      <c r="S739" s="4">
        <f t="shared" si="90"/>
        <v>3.0336175298804782</v>
      </c>
      <c r="T739" s="4">
        <f t="shared" si="91"/>
        <v>3.5806045510703495</v>
      </c>
      <c r="U739" s="4">
        <f t="shared" si="92"/>
        <v>3.5105503718337863</v>
      </c>
      <c r="V739" s="3">
        <f t="shared" si="93"/>
        <v>1.255272505103306</v>
      </c>
      <c r="W739" s="3">
        <f t="shared" si="93"/>
        <v>3.0986437258170572</v>
      </c>
      <c r="X739" s="3">
        <f t="shared" si="94"/>
        <v>0.64661138723910716</v>
      </c>
      <c r="Y739" s="3">
        <f t="shared" si="94"/>
        <v>2.3253320459670435</v>
      </c>
      <c r="Z739" s="3">
        <f t="shared" si="94"/>
        <v>0.48196082525329254</v>
      </c>
      <c r="AA739" s="2">
        <f t="shared" si="95"/>
        <v>39326</v>
      </c>
    </row>
    <row r="740" spans="1:27" x14ac:dyDescent="0.2">
      <c r="A740">
        <v>1143</v>
      </c>
      <c r="B740" t="s">
        <v>15</v>
      </c>
      <c r="C740">
        <v>2007</v>
      </c>
      <c r="D740">
        <v>12</v>
      </c>
      <c r="E740">
        <v>689</v>
      </c>
      <c r="F740" s="4">
        <v>2508.0500000000002</v>
      </c>
      <c r="G740" s="4">
        <v>2947.04</v>
      </c>
      <c r="H740" s="4">
        <v>879.7</v>
      </c>
      <c r="I740">
        <v>18</v>
      </c>
      <c r="J740">
        <v>1255</v>
      </c>
      <c r="K740">
        <v>70473</v>
      </c>
      <c r="L740" t="s">
        <v>18</v>
      </c>
      <c r="M740">
        <v>155139</v>
      </c>
      <c r="N740">
        <v>639.20000000000005</v>
      </c>
      <c r="O740" s="4">
        <v>96352.79</v>
      </c>
      <c r="P740" t="s">
        <v>168</v>
      </c>
      <c r="Q740" s="4">
        <f t="shared" si="88"/>
        <v>4.2772714078374454</v>
      </c>
      <c r="R740" s="4">
        <f t="shared" si="89"/>
        <v>163.72444444444443</v>
      </c>
      <c r="S740" s="4">
        <f t="shared" si="90"/>
        <v>2.3482390438247012</v>
      </c>
      <c r="T740" s="4">
        <f t="shared" si="91"/>
        <v>3.4693860305433022</v>
      </c>
      <c r="U740" s="4">
        <f t="shared" si="92"/>
        <v>3.3993361902558252</v>
      </c>
      <c r="V740" s="3">
        <f t="shared" si="93"/>
        <v>1.255272505103306</v>
      </c>
      <c r="W740" s="3">
        <f t="shared" si="93"/>
        <v>3.0986437258170572</v>
      </c>
      <c r="X740" s="3">
        <f t="shared" si="94"/>
        <v>0.63116680863567654</v>
      </c>
      <c r="Y740" s="3">
        <f t="shared" si="94"/>
        <v>2.2141135254399962</v>
      </c>
      <c r="Z740" s="3">
        <f t="shared" si="94"/>
        <v>0.37074230472624536</v>
      </c>
      <c r="AA740" s="2">
        <f t="shared" si="95"/>
        <v>39417</v>
      </c>
    </row>
    <row r="741" spans="1:27" x14ac:dyDescent="0.2">
      <c r="A741">
        <v>1152</v>
      </c>
      <c r="B741" t="s">
        <v>15</v>
      </c>
      <c r="C741">
        <v>2007</v>
      </c>
      <c r="D741">
        <v>1</v>
      </c>
      <c r="E741">
        <v>267</v>
      </c>
      <c r="F741" s="4">
        <v>1197.74</v>
      </c>
      <c r="G741" s="4">
        <v>1407.4</v>
      </c>
      <c r="H741" s="4">
        <v>632.89</v>
      </c>
      <c r="I741">
        <v>17</v>
      </c>
      <c r="J741">
        <v>1195</v>
      </c>
      <c r="K741">
        <v>51796</v>
      </c>
      <c r="L741" t="s">
        <v>18</v>
      </c>
      <c r="M741">
        <v>118312</v>
      </c>
      <c r="N741">
        <v>597.20000000000005</v>
      </c>
      <c r="O741" s="4">
        <v>94968.69</v>
      </c>
      <c r="P741" t="s">
        <v>168</v>
      </c>
      <c r="Q741" s="4">
        <f t="shared" si="88"/>
        <v>5.2711610486891392</v>
      </c>
      <c r="R741" s="4">
        <f t="shared" si="89"/>
        <v>82.788235294117655</v>
      </c>
      <c r="S741" s="4">
        <f t="shared" si="90"/>
        <v>1.1777405857740586</v>
      </c>
      <c r="T741" s="4">
        <f t="shared" si="91"/>
        <v>3.1484175466913764</v>
      </c>
      <c r="U741" s="4">
        <f t="shared" si="92"/>
        <v>3.0783625535957655</v>
      </c>
      <c r="V741" s="3">
        <f t="shared" si="93"/>
        <v>1.2304489213782739</v>
      </c>
      <c r="W741" s="3">
        <f t="shared" si="93"/>
        <v>3.0773679052841563</v>
      </c>
      <c r="X741" s="3">
        <f t="shared" si="94"/>
        <v>0.72190628532680146</v>
      </c>
      <c r="Y741" s="3">
        <f t="shared" si="94"/>
        <v>1.9179686253131027</v>
      </c>
      <c r="Z741" s="3">
        <f t="shared" si="94"/>
        <v>7.1049641407220115E-2</v>
      </c>
      <c r="AA741" s="2">
        <f t="shared" si="95"/>
        <v>39083</v>
      </c>
    </row>
    <row r="742" spans="1:27" x14ac:dyDescent="0.2">
      <c r="A742">
        <v>1152</v>
      </c>
      <c r="B742" t="s">
        <v>15</v>
      </c>
      <c r="C742">
        <v>2007</v>
      </c>
      <c r="D742">
        <v>2</v>
      </c>
      <c r="E742">
        <v>272</v>
      </c>
      <c r="F742" s="4">
        <v>1066.8699999999999</v>
      </c>
      <c r="G742" s="4">
        <v>1253.6400000000001</v>
      </c>
      <c r="H742" s="4">
        <v>512.52</v>
      </c>
      <c r="I742">
        <v>17</v>
      </c>
      <c r="J742">
        <v>1195</v>
      </c>
      <c r="K742">
        <v>51796</v>
      </c>
      <c r="L742" t="s">
        <v>18</v>
      </c>
      <c r="M742">
        <v>118312</v>
      </c>
      <c r="N742">
        <v>597.20000000000005</v>
      </c>
      <c r="O742" s="4">
        <v>94968.69</v>
      </c>
      <c r="P742" t="s">
        <v>168</v>
      </c>
      <c r="Q742" s="4">
        <f t="shared" si="88"/>
        <v>4.6089705882352945</v>
      </c>
      <c r="R742" s="4">
        <f t="shared" si="89"/>
        <v>73.743529411764712</v>
      </c>
      <c r="S742" s="4">
        <f t="shared" si="90"/>
        <v>1.0490711297071131</v>
      </c>
      <c r="T742" s="4">
        <f t="shared" si="91"/>
        <v>3.0981728407532363</v>
      </c>
      <c r="U742" s="4">
        <f t="shared" si="92"/>
        <v>3.028111503096186</v>
      </c>
      <c r="V742" s="3">
        <f t="shared" si="93"/>
        <v>1.2304489213782739</v>
      </c>
      <c r="W742" s="3">
        <f t="shared" si="93"/>
        <v>3.0773679052841563</v>
      </c>
      <c r="X742" s="3">
        <f t="shared" si="94"/>
        <v>0.6636039367190375</v>
      </c>
      <c r="Y742" s="3">
        <f t="shared" si="94"/>
        <v>1.8677239193749622</v>
      </c>
      <c r="Z742" s="3">
        <f t="shared" si="94"/>
        <v>2.0804935469079713E-2</v>
      </c>
      <c r="AA742" s="2">
        <f t="shared" si="95"/>
        <v>39114</v>
      </c>
    </row>
    <row r="743" spans="1:27" x14ac:dyDescent="0.2">
      <c r="A743">
        <v>1152</v>
      </c>
      <c r="B743" t="s">
        <v>15</v>
      </c>
      <c r="C743">
        <v>2007</v>
      </c>
      <c r="D743">
        <v>3</v>
      </c>
      <c r="E743">
        <v>270</v>
      </c>
      <c r="F743" s="4">
        <v>1125.28</v>
      </c>
      <c r="G743" s="4">
        <v>1322.26</v>
      </c>
      <c r="H743" s="4">
        <v>503.45</v>
      </c>
      <c r="I743">
        <v>17</v>
      </c>
      <c r="J743">
        <v>1195</v>
      </c>
      <c r="K743">
        <v>51796</v>
      </c>
      <c r="L743" t="s">
        <v>18</v>
      </c>
      <c r="M743">
        <v>118312</v>
      </c>
      <c r="N743">
        <v>597.20000000000005</v>
      </c>
      <c r="O743" s="4">
        <v>94968.69</v>
      </c>
      <c r="P743" t="s">
        <v>168</v>
      </c>
      <c r="Q743" s="4">
        <f t="shared" si="88"/>
        <v>4.8972592592592594</v>
      </c>
      <c r="R743" s="4">
        <f t="shared" si="89"/>
        <v>77.78</v>
      </c>
      <c r="S743" s="4">
        <f t="shared" si="90"/>
        <v>1.1064937238493724</v>
      </c>
      <c r="T743" s="4">
        <f t="shared" si="91"/>
        <v>3.1213168601897148</v>
      </c>
      <c r="U743" s="4">
        <f t="shared" si="92"/>
        <v>3.0512606000693312</v>
      </c>
      <c r="V743" s="3">
        <f t="shared" si="93"/>
        <v>1.2304489213782739</v>
      </c>
      <c r="W743" s="3">
        <f t="shared" si="93"/>
        <v>3.0773679052841563</v>
      </c>
      <c r="X743" s="3">
        <f t="shared" si="94"/>
        <v>0.68995309603072752</v>
      </c>
      <c r="Y743" s="3">
        <f t="shared" si="94"/>
        <v>1.8908679388114409</v>
      </c>
      <c r="Z743" s="3">
        <f t="shared" si="94"/>
        <v>4.3948954905558384E-2</v>
      </c>
      <c r="AA743" s="2">
        <f t="shared" si="95"/>
        <v>39142</v>
      </c>
    </row>
    <row r="744" spans="1:27" x14ac:dyDescent="0.2">
      <c r="A744">
        <v>1152</v>
      </c>
      <c r="B744" t="s">
        <v>15</v>
      </c>
      <c r="C744">
        <v>2007</v>
      </c>
      <c r="D744">
        <v>4</v>
      </c>
      <c r="E744">
        <v>437</v>
      </c>
      <c r="F744" s="4">
        <v>1793.17</v>
      </c>
      <c r="G744" s="4">
        <v>2107.0500000000002</v>
      </c>
      <c r="H744" s="4">
        <v>905.28</v>
      </c>
      <c r="I744">
        <v>17</v>
      </c>
      <c r="J744">
        <v>1195</v>
      </c>
      <c r="K744">
        <v>51796</v>
      </c>
      <c r="L744" t="s">
        <v>18</v>
      </c>
      <c r="M744">
        <v>118312</v>
      </c>
      <c r="N744">
        <v>597.20000000000005</v>
      </c>
      <c r="O744" s="4">
        <v>94968.69</v>
      </c>
      <c r="P744" t="s">
        <v>168</v>
      </c>
      <c r="Q744" s="4">
        <f t="shared" si="88"/>
        <v>4.8216247139588102</v>
      </c>
      <c r="R744" s="4">
        <f t="shared" si="89"/>
        <v>123.94411764705883</v>
      </c>
      <c r="S744" s="4">
        <f t="shared" si="90"/>
        <v>1.7632217573221758</v>
      </c>
      <c r="T744" s="4">
        <f t="shared" si="91"/>
        <v>3.3236748414773216</v>
      </c>
      <c r="U744" s="4">
        <f t="shared" si="92"/>
        <v>3.2536214644434511</v>
      </c>
      <c r="V744" s="3">
        <f t="shared" si="93"/>
        <v>1.2304489213782739</v>
      </c>
      <c r="W744" s="3">
        <f t="shared" si="93"/>
        <v>3.0773679052841563</v>
      </c>
      <c r="X744" s="3">
        <f t="shared" si="94"/>
        <v>0.68319340450689969</v>
      </c>
      <c r="Y744" s="3">
        <f t="shared" si="94"/>
        <v>2.0932259200990475</v>
      </c>
      <c r="Z744" s="3">
        <f t="shared" si="94"/>
        <v>0.2463069361931651</v>
      </c>
      <c r="AA744" s="2">
        <f t="shared" si="95"/>
        <v>39173</v>
      </c>
    </row>
    <row r="745" spans="1:27" x14ac:dyDescent="0.2">
      <c r="A745">
        <v>1152</v>
      </c>
      <c r="B745" t="s">
        <v>15</v>
      </c>
      <c r="C745">
        <v>2007</v>
      </c>
      <c r="D745">
        <v>5</v>
      </c>
      <c r="E745">
        <v>589</v>
      </c>
      <c r="F745" s="4">
        <v>2421.59</v>
      </c>
      <c r="G745" s="4">
        <v>2845.62</v>
      </c>
      <c r="H745" s="4">
        <v>1001.19</v>
      </c>
      <c r="I745">
        <v>17</v>
      </c>
      <c r="J745">
        <v>1195</v>
      </c>
      <c r="K745">
        <v>51796</v>
      </c>
      <c r="L745" t="s">
        <v>18</v>
      </c>
      <c r="M745">
        <v>118312</v>
      </c>
      <c r="N745">
        <v>597.20000000000005</v>
      </c>
      <c r="O745" s="4">
        <v>94968.69</v>
      </c>
      <c r="P745" t="s">
        <v>168</v>
      </c>
      <c r="Q745" s="4">
        <f t="shared" si="88"/>
        <v>4.8312733446519527</v>
      </c>
      <c r="R745" s="4">
        <f t="shared" si="89"/>
        <v>167.38941176470587</v>
      </c>
      <c r="S745" s="4">
        <f t="shared" si="90"/>
        <v>2.3812719665271964</v>
      </c>
      <c r="T745" s="4">
        <f t="shared" si="91"/>
        <v>3.4541769045600383</v>
      </c>
      <c r="U745" s="4">
        <f t="shared" si="92"/>
        <v>3.3841006145252486</v>
      </c>
      <c r="V745" s="3">
        <f t="shared" si="93"/>
        <v>1.2304489213782739</v>
      </c>
      <c r="W745" s="3">
        <f t="shared" si="93"/>
        <v>3.0773679052841563</v>
      </c>
      <c r="X745" s="3">
        <f t="shared" si="94"/>
        <v>0.68406160977293684</v>
      </c>
      <c r="Y745" s="3">
        <f t="shared" si="94"/>
        <v>2.2237279831817647</v>
      </c>
      <c r="Z745" s="3">
        <f t="shared" si="94"/>
        <v>0.37680899927588196</v>
      </c>
      <c r="AA745" s="2">
        <f t="shared" si="95"/>
        <v>39203</v>
      </c>
    </row>
    <row r="746" spans="1:27" x14ac:dyDescent="0.2">
      <c r="A746">
        <v>1152</v>
      </c>
      <c r="B746" t="s">
        <v>15</v>
      </c>
      <c r="C746">
        <v>2007</v>
      </c>
      <c r="D746">
        <v>6</v>
      </c>
      <c r="E746">
        <v>667</v>
      </c>
      <c r="F746" s="4">
        <v>2571.1799999999998</v>
      </c>
      <c r="G746" s="4">
        <v>3021.09</v>
      </c>
      <c r="H746" s="4">
        <v>1242.6099999999999</v>
      </c>
      <c r="I746">
        <v>17</v>
      </c>
      <c r="J746">
        <v>1195</v>
      </c>
      <c r="K746">
        <v>51796</v>
      </c>
      <c r="L746" t="s">
        <v>18</v>
      </c>
      <c r="M746">
        <v>118312</v>
      </c>
      <c r="N746">
        <v>597.20000000000005</v>
      </c>
      <c r="O746" s="4">
        <v>94968.69</v>
      </c>
      <c r="P746" t="s">
        <v>168</v>
      </c>
      <c r="Q746" s="4">
        <f t="shared" si="88"/>
        <v>4.5293703148425788</v>
      </c>
      <c r="R746" s="4">
        <f t="shared" si="89"/>
        <v>177.71117647058824</v>
      </c>
      <c r="S746" s="4">
        <f t="shared" si="90"/>
        <v>2.5281087866108787</v>
      </c>
      <c r="T746" s="4">
        <f t="shared" si="91"/>
        <v>3.4801636633471502</v>
      </c>
      <c r="U746" s="4">
        <f t="shared" si="92"/>
        <v>3.4101324812598808</v>
      </c>
      <c r="V746" s="3">
        <f t="shared" si="93"/>
        <v>1.2304489213782739</v>
      </c>
      <c r="W746" s="3">
        <f t="shared" si="93"/>
        <v>3.0773679052841563</v>
      </c>
      <c r="X746" s="3">
        <f t="shared" si="94"/>
        <v>0.6560378294306014</v>
      </c>
      <c r="Y746" s="3">
        <f t="shared" si="94"/>
        <v>2.2497147419688766</v>
      </c>
      <c r="Z746" s="3">
        <f t="shared" si="94"/>
        <v>0.40279575806299384</v>
      </c>
      <c r="AA746" s="2">
        <f t="shared" si="95"/>
        <v>39234</v>
      </c>
    </row>
    <row r="747" spans="1:27" x14ac:dyDescent="0.2">
      <c r="A747">
        <v>1152</v>
      </c>
      <c r="B747" t="s">
        <v>15</v>
      </c>
      <c r="C747">
        <v>2007</v>
      </c>
      <c r="D747">
        <v>7</v>
      </c>
      <c r="E747">
        <v>509</v>
      </c>
      <c r="F747" s="4">
        <v>2086.0100000000002</v>
      </c>
      <c r="G747" s="4">
        <v>2451.08</v>
      </c>
      <c r="H747" s="4">
        <v>1007.45</v>
      </c>
      <c r="I747">
        <v>17</v>
      </c>
      <c r="J747">
        <v>1195</v>
      </c>
      <c r="K747">
        <v>51796</v>
      </c>
      <c r="L747" t="s">
        <v>18</v>
      </c>
      <c r="M747">
        <v>118312</v>
      </c>
      <c r="N747">
        <v>597.20000000000005</v>
      </c>
      <c r="O747" s="4">
        <v>94968.69</v>
      </c>
      <c r="P747" t="s">
        <v>168</v>
      </c>
      <c r="Q747" s="4">
        <f t="shared" si="88"/>
        <v>4.8154813359528488</v>
      </c>
      <c r="R747" s="4">
        <f t="shared" si="89"/>
        <v>144.18117647058824</v>
      </c>
      <c r="S747" s="4">
        <f t="shared" si="90"/>
        <v>2.0511129707112969</v>
      </c>
      <c r="T747" s="4">
        <f t="shared" si="91"/>
        <v>3.3893574862792319</v>
      </c>
      <c r="U747" s="4">
        <f t="shared" si="92"/>
        <v>3.3193163860341408</v>
      </c>
      <c r="V747" s="3">
        <f t="shared" si="93"/>
        <v>1.2304489213782739</v>
      </c>
      <c r="W747" s="3">
        <f t="shared" si="93"/>
        <v>3.0773679052841563</v>
      </c>
      <c r="X747" s="3">
        <f t="shared" si="94"/>
        <v>0.68263970394247309</v>
      </c>
      <c r="Y747" s="3">
        <f t="shared" si="94"/>
        <v>2.1589085649009578</v>
      </c>
      <c r="Z747" s="3">
        <f t="shared" si="94"/>
        <v>0.31198958099507534</v>
      </c>
      <c r="AA747" s="2">
        <f t="shared" si="95"/>
        <v>39264</v>
      </c>
    </row>
    <row r="748" spans="1:27" x14ac:dyDescent="0.2">
      <c r="A748">
        <v>1152</v>
      </c>
      <c r="B748" t="s">
        <v>15</v>
      </c>
      <c r="C748">
        <v>2007</v>
      </c>
      <c r="D748">
        <v>8</v>
      </c>
      <c r="E748">
        <v>483</v>
      </c>
      <c r="F748" s="4">
        <v>1836.69</v>
      </c>
      <c r="G748" s="4">
        <v>2158.38</v>
      </c>
      <c r="H748" s="4">
        <v>768.42</v>
      </c>
      <c r="I748">
        <v>17</v>
      </c>
      <c r="J748">
        <v>1195</v>
      </c>
      <c r="K748">
        <v>51796</v>
      </c>
      <c r="L748" t="s">
        <v>18</v>
      </c>
      <c r="M748">
        <v>118312</v>
      </c>
      <c r="N748">
        <v>597.20000000000005</v>
      </c>
      <c r="O748" s="4">
        <v>94968.69</v>
      </c>
      <c r="P748" t="s">
        <v>168</v>
      </c>
      <c r="Q748" s="4">
        <f t="shared" si="88"/>
        <v>4.4686956521739134</v>
      </c>
      <c r="R748" s="4">
        <f t="shared" si="89"/>
        <v>126.96352941176471</v>
      </c>
      <c r="S748" s="4">
        <f t="shared" si="90"/>
        <v>1.8061757322175733</v>
      </c>
      <c r="T748" s="4">
        <f t="shared" si="91"/>
        <v>3.3341279080830732</v>
      </c>
      <c r="U748" s="4">
        <f t="shared" si="92"/>
        <v>3.264035861449841</v>
      </c>
      <c r="V748" s="3">
        <f t="shared" si="93"/>
        <v>1.2304489213782739</v>
      </c>
      <c r="W748" s="3">
        <f t="shared" si="93"/>
        <v>3.0773679052841563</v>
      </c>
      <c r="X748" s="3">
        <f t="shared" si="94"/>
        <v>0.65018077733156132</v>
      </c>
      <c r="Y748" s="3">
        <f t="shared" si="94"/>
        <v>2.1036789867047996</v>
      </c>
      <c r="Z748" s="3">
        <f t="shared" si="94"/>
        <v>0.25676000279891692</v>
      </c>
      <c r="AA748" s="2">
        <f t="shared" si="95"/>
        <v>39295</v>
      </c>
    </row>
    <row r="749" spans="1:27" x14ac:dyDescent="0.2">
      <c r="A749">
        <v>1152</v>
      </c>
      <c r="B749" t="s">
        <v>15</v>
      </c>
      <c r="C749">
        <v>2007</v>
      </c>
      <c r="D749">
        <v>9</v>
      </c>
      <c r="E749">
        <v>802</v>
      </c>
      <c r="F749" s="4">
        <v>3002.87</v>
      </c>
      <c r="G749" s="4">
        <v>3528.46</v>
      </c>
      <c r="H749" s="4">
        <v>1034.3699999999999</v>
      </c>
      <c r="I749">
        <v>17</v>
      </c>
      <c r="J749">
        <v>1195</v>
      </c>
      <c r="K749">
        <v>51796</v>
      </c>
      <c r="L749" t="s">
        <v>18</v>
      </c>
      <c r="M749">
        <v>118312</v>
      </c>
      <c r="N749">
        <v>597.20000000000005</v>
      </c>
      <c r="O749" s="4">
        <v>94968.69</v>
      </c>
      <c r="P749" t="s">
        <v>168</v>
      </c>
      <c r="Q749" s="4">
        <f t="shared" si="88"/>
        <v>4.3995760598503741</v>
      </c>
      <c r="R749" s="4">
        <f t="shared" si="89"/>
        <v>207.5564705882353</v>
      </c>
      <c r="S749" s="4">
        <f t="shared" si="90"/>
        <v>2.9526861924686192</v>
      </c>
      <c r="T749" s="4">
        <f t="shared" si="91"/>
        <v>3.5475851984662721</v>
      </c>
      <c r="U749" s="4">
        <f t="shared" si="92"/>
        <v>3.4775365311651072</v>
      </c>
      <c r="V749" s="3">
        <f t="shared" si="93"/>
        <v>1.2304489213782739</v>
      </c>
      <c r="W749" s="3">
        <f t="shared" si="93"/>
        <v>3.0773679052841563</v>
      </c>
      <c r="X749" s="3">
        <f t="shared" si="94"/>
        <v>0.64341083018210865</v>
      </c>
      <c r="Y749" s="3">
        <f t="shared" si="94"/>
        <v>2.3171362770879984</v>
      </c>
      <c r="Z749" s="3">
        <f t="shared" si="94"/>
        <v>0.47021729318211569</v>
      </c>
      <c r="AA749" s="2">
        <f t="shared" si="95"/>
        <v>39326</v>
      </c>
    </row>
    <row r="750" spans="1:27" x14ac:dyDescent="0.2">
      <c r="A750">
        <v>1152</v>
      </c>
      <c r="B750" t="s">
        <v>15</v>
      </c>
      <c r="C750">
        <v>2007</v>
      </c>
      <c r="D750">
        <v>12</v>
      </c>
      <c r="E750">
        <v>462</v>
      </c>
      <c r="F750" s="4">
        <v>1681.72</v>
      </c>
      <c r="G750" s="4">
        <v>1976.04</v>
      </c>
      <c r="H750" s="4">
        <v>616.58000000000004</v>
      </c>
      <c r="I750">
        <v>17</v>
      </c>
      <c r="J750">
        <v>1195</v>
      </c>
      <c r="K750">
        <v>51796</v>
      </c>
      <c r="L750" t="s">
        <v>18</v>
      </c>
      <c r="M750">
        <v>118312</v>
      </c>
      <c r="N750">
        <v>597.20000000000005</v>
      </c>
      <c r="O750" s="4">
        <v>94968.69</v>
      </c>
      <c r="P750" t="s">
        <v>168</v>
      </c>
      <c r="Q750" s="4">
        <f t="shared" si="88"/>
        <v>4.2771428571428567</v>
      </c>
      <c r="R750" s="4">
        <f t="shared" si="89"/>
        <v>116.23764705882353</v>
      </c>
      <c r="S750" s="4">
        <f t="shared" si="90"/>
        <v>1.6535899581589957</v>
      </c>
      <c r="T750" s="4">
        <f t="shared" si="91"/>
        <v>3.2957957315489024</v>
      </c>
      <c r="U750" s="4">
        <f t="shared" si="92"/>
        <v>3.2257536890971226</v>
      </c>
      <c r="V750" s="3">
        <f t="shared" si="93"/>
        <v>1.2304489213782739</v>
      </c>
      <c r="W750" s="3">
        <f t="shared" si="93"/>
        <v>3.0773679052841563</v>
      </c>
      <c r="X750" s="3">
        <f t="shared" si="94"/>
        <v>0.63115375599277668</v>
      </c>
      <c r="Y750" s="3">
        <f t="shared" si="94"/>
        <v>2.0653468101706283</v>
      </c>
      <c r="Z750" s="3">
        <f t="shared" si="94"/>
        <v>0.21842782626474569</v>
      </c>
      <c r="AA750" s="2">
        <f t="shared" si="95"/>
        <v>39417</v>
      </c>
    </row>
    <row r="751" spans="1:27" x14ac:dyDescent="0.2">
      <c r="A751">
        <v>1179</v>
      </c>
      <c r="B751" t="s">
        <v>15</v>
      </c>
      <c r="C751">
        <v>2007</v>
      </c>
      <c r="D751">
        <v>1</v>
      </c>
      <c r="E751">
        <v>204</v>
      </c>
      <c r="F751" s="4">
        <v>710.82</v>
      </c>
      <c r="G751" s="4">
        <v>835.23</v>
      </c>
      <c r="H751" s="4">
        <v>356.32</v>
      </c>
      <c r="I751">
        <v>12</v>
      </c>
      <c r="J751">
        <v>912</v>
      </c>
      <c r="K751">
        <v>40120</v>
      </c>
      <c r="L751" t="s">
        <v>18</v>
      </c>
      <c r="M751">
        <v>127208</v>
      </c>
      <c r="N751">
        <v>453.2</v>
      </c>
      <c r="O751" s="4">
        <v>56713.16</v>
      </c>
      <c r="P751" t="s">
        <v>168</v>
      </c>
      <c r="Q751" s="4">
        <f t="shared" si="88"/>
        <v>4.0942647058823534</v>
      </c>
      <c r="R751" s="4">
        <f t="shared" si="89"/>
        <v>69.602500000000006</v>
      </c>
      <c r="S751" s="4">
        <f t="shared" si="90"/>
        <v>0.91582236842105269</v>
      </c>
      <c r="T751" s="4">
        <f t="shared" si="91"/>
        <v>2.9218060850361418</v>
      </c>
      <c r="U751" s="4">
        <f t="shared" si="92"/>
        <v>2.8517596388398503</v>
      </c>
      <c r="V751" s="3">
        <f t="shared" si="93"/>
        <v>1.0791812460476249</v>
      </c>
      <c r="W751" s="3">
        <f t="shared" si="93"/>
        <v>2.959994838328416</v>
      </c>
      <c r="X751" s="3">
        <f t="shared" si="94"/>
        <v>0.61217591761024304</v>
      </c>
      <c r="Y751" s="3">
        <f t="shared" si="94"/>
        <v>1.8426248389885169</v>
      </c>
      <c r="Z751" s="3">
        <f t="shared" si="94"/>
        <v>-3.818875329227444E-2</v>
      </c>
      <c r="AA751" s="2">
        <f t="shared" si="95"/>
        <v>39083</v>
      </c>
    </row>
    <row r="752" spans="1:27" x14ac:dyDescent="0.2">
      <c r="A752">
        <v>1179</v>
      </c>
      <c r="B752" t="s">
        <v>15</v>
      </c>
      <c r="C752">
        <v>2007</v>
      </c>
      <c r="D752">
        <v>2</v>
      </c>
      <c r="E752">
        <v>175</v>
      </c>
      <c r="F752" s="4">
        <v>739.76</v>
      </c>
      <c r="G752" s="4">
        <v>869.15</v>
      </c>
      <c r="H752" s="4">
        <v>374.19</v>
      </c>
      <c r="I752">
        <v>12</v>
      </c>
      <c r="J752">
        <v>912</v>
      </c>
      <c r="K752">
        <v>40120</v>
      </c>
      <c r="L752" t="s">
        <v>18</v>
      </c>
      <c r="M752">
        <v>127208</v>
      </c>
      <c r="N752">
        <v>453.2</v>
      </c>
      <c r="O752" s="4">
        <v>56713.16</v>
      </c>
      <c r="P752" t="s">
        <v>168</v>
      </c>
      <c r="Q752" s="4">
        <f t="shared" si="88"/>
        <v>4.9665714285714282</v>
      </c>
      <c r="R752" s="4">
        <f t="shared" si="89"/>
        <v>72.42916666666666</v>
      </c>
      <c r="S752" s="4">
        <f t="shared" si="90"/>
        <v>0.95301535087719291</v>
      </c>
      <c r="T752" s="4">
        <f t="shared" si="91"/>
        <v>2.9390947345045846</v>
      </c>
      <c r="U752" s="4">
        <f t="shared" si="92"/>
        <v>2.8690908446207275</v>
      </c>
      <c r="V752" s="3">
        <f t="shared" si="93"/>
        <v>1.0791812460476249</v>
      </c>
      <c r="W752" s="3">
        <f t="shared" si="93"/>
        <v>2.959994838328416</v>
      </c>
      <c r="X752" s="3">
        <f t="shared" si="94"/>
        <v>0.69605668581829028</v>
      </c>
      <c r="Y752" s="3">
        <f t="shared" si="94"/>
        <v>1.8599134884569599</v>
      </c>
      <c r="Z752" s="3">
        <f t="shared" si="94"/>
        <v>-2.090010382383143E-2</v>
      </c>
      <c r="AA752" s="2">
        <f t="shared" si="95"/>
        <v>39114</v>
      </c>
    </row>
    <row r="753" spans="1:27" x14ac:dyDescent="0.2">
      <c r="A753">
        <v>1179</v>
      </c>
      <c r="B753" t="s">
        <v>15</v>
      </c>
      <c r="C753">
        <v>2007</v>
      </c>
      <c r="D753">
        <v>3</v>
      </c>
      <c r="E753">
        <v>206</v>
      </c>
      <c r="F753" s="4">
        <v>736.08</v>
      </c>
      <c r="G753" s="4">
        <v>864.93</v>
      </c>
      <c r="H753" s="4">
        <v>295.61</v>
      </c>
      <c r="I753">
        <v>12</v>
      </c>
      <c r="J753">
        <v>912</v>
      </c>
      <c r="K753">
        <v>40120</v>
      </c>
      <c r="L753" t="s">
        <v>18</v>
      </c>
      <c r="M753">
        <v>127208</v>
      </c>
      <c r="N753">
        <v>453.2</v>
      </c>
      <c r="O753" s="4">
        <v>56713.16</v>
      </c>
      <c r="P753" t="s">
        <v>168</v>
      </c>
      <c r="Q753" s="4">
        <f t="shared" ref="Q753:Q815" si="96">G753/E753</f>
        <v>4.1986893203883495</v>
      </c>
      <c r="R753" s="4">
        <f t="shared" ref="R753:R815" si="97">G753/I753</f>
        <v>72.077500000000001</v>
      </c>
      <c r="S753" s="4">
        <f t="shared" ref="S753:S815" si="98">G753/J753</f>
        <v>0.94838815789473674</v>
      </c>
      <c r="T753" s="4">
        <f t="shared" ref="T753:T815" si="99">LOG(G753)</f>
        <v>2.9369809608244881</v>
      </c>
      <c r="U753" s="4">
        <f t="shared" ref="U753:U815" si="100">LOG(F753)</f>
        <v>2.8669250176940917</v>
      </c>
      <c r="V753" s="3">
        <f t="shared" ref="V753:W815" si="101">LOG(I753)</f>
        <v>1.0791812460476249</v>
      </c>
      <c r="W753" s="3">
        <f t="shared" si="101"/>
        <v>2.959994838328416</v>
      </c>
      <c r="X753" s="3">
        <f t="shared" ref="X753:Z815" si="102">LOG(Q753)</f>
        <v>0.62311374045533452</v>
      </c>
      <c r="Y753" s="3">
        <f t="shared" si="102"/>
        <v>1.857799714776863</v>
      </c>
      <c r="Z753" s="3">
        <f t="shared" si="102"/>
        <v>-2.3013877503928287E-2</v>
      </c>
      <c r="AA753" s="2">
        <f t="shared" ref="AA753:AA815" si="103">DATE(C753,D753,1)</f>
        <v>39142</v>
      </c>
    </row>
    <row r="754" spans="1:27" x14ac:dyDescent="0.2">
      <c r="A754">
        <v>1179</v>
      </c>
      <c r="B754" t="s">
        <v>15</v>
      </c>
      <c r="C754">
        <v>2007</v>
      </c>
      <c r="D754">
        <v>4</v>
      </c>
      <c r="E754">
        <v>302</v>
      </c>
      <c r="F754" s="4">
        <v>1160.08</v>
      </c>
      <c r="G754" s="4">
        <v>1363.11</v>
      </c>
      <c r="H754" s="4">
        <v>531.1</v>
      </c>
      <c r="I754">
        <v>12</v>
      </c>
      <c r="J754">
        <v>912</v>
      </c>
      <c r="K754">
        <v>40120</v>
      </c>
      <c r="L754" t="s">
        <v>18</v>
      </c>
      <c r="M754">
        <v>127208</v>
      </c>
      <c r="N754">
        <v>453.2</v>
      </c>
      <c r="O754" s="4">
        <v>56713.16</v>
      </c>
      <c r="P754" t="s">
        <v>168</v>
      </c>
      <c r="Q754" s="4">
        <f t="shared" si="96"/>
        <v>4.5136092715231788</v>
      </c>
      <c r="R754" s="4">
        <f t="shared" si="97"/>
        <v>113.59249999999999</v>
      </c>
      <c r="S754" s="4">
        <f t="shared" si="98"/>
        <v>1.4946381578947368</v>
      </c>
      <c r="T754" s="4">
        <f t="shared" si="99"/>
        <v>3.1345309038650431</v>
      </c>
      <c r="U754" s="4">
        <f t="shared" si="100"/>
        <v>3.0644879395377407</v>
      </c>
      <c r="V754" s="3">
        <f t="shared" si="101"/>
        <v>1.0791812460476249</v>
      </c>
      <c r="W754" s="3">
        <f t="shared" si="101"/>
        <v>2.959994838328416</v>
      </c>
      <c r="X754" s="3">
        <f t="shared" si="102"/>
        <v>0.65452396090789244</v>
      </c>
      <c r="Y754" s="3">
        <f t="shared" si="102"/>
        <v>2.055349657817418</v>
      </c>
      <c r="Z754" s="3">
        <f t="shared" si="102"/>
        <v>0.17453606553662684</v>
      </c>
      <c r="AA754" s="2">
        <f t="shared" si="103"/>
        <v>39173</v>
      </c>
    </row>
    <row r="755" spans="1:27" x14ac:dyDescent="0.2">
      <c r="A755">
        <v>1179</v>
      </c>
      <c r="B755" t="s">
        <v>15</v>
      </c>
      <c r="C755">
        <v>2007</v>
      </c>
      <c r="D755">
        <v>5</v>
      </c>
      <c r="E755">
        <v>416</v>
      </c>
      <c r="F755" s="4">
        <v>1666.63</v>
      </c>
      <c r="G755" s="4">
        <v>1958.27</v>
      </c>
      <c r="H755" s="4">
        <v>698.84</v>
      </c>
      <c r="I755">
        <v>12</v>
      </c>
      <c r="J755">
        <v>912</v>
      </c>
      <c r="K755">
        <v>40120</v>
      </c>
      <c r="L755" t="s">
        <v>18</v>
      </c>
      <c r="M755">
        <v>127208</v>
      </c>
      <c r="N755">
        <v>453.2</v>
      </c>
      <c r="O755" s="4">
        <v>56713.16</v>
      </c>
      <c r="P755" t="s">
        <v>168</v>
      </c>
      <c r="Q755" s="4">
        <f t="shared" si="96"/>
        <v>4.7073798076923072</v>
      </c>
      <c r="R755" s="4">
        <f t="shared" si="97"/>
        <v>163.18916666666667</v>
      </c>
      <c r="S755" s="4">
        <f t="shared" si="98"/>
        <v>2.1472258771929824</v>
      </c>
      <c r="T755" s="4">
        <f t="shared" si="99"/>
        <v>3.2918725707286405</v>
      </c>
      <c r="U755" s="4">
        <f t="shared" si="100"/>
        <v>3.2218391950326537</v>
      </c>
      <c r="V755" s="3">
        <f t="shared" si="101"/>
        <v>1.0791812460476249</v>
      </c>
      <c r="W755" s="3">
        <f t="shared" si="101"/>
        <v>2.959994838328416</v>
      </c>
      <c r="X755" s="3">
        <f t="shared" si="102"/>
        <v>0.67277924010189782</v>
      </c>
      <c r="Y755" s="3">
        <f t="shared" si="102"/>
        <v>2.2126913246810158</v>
      </c>
      <c r="Z755" s="3">
        <f t="shared" si="102"/>
        <v>0.33187773240022445</v>
      </c>
      <c r="AA755" s="2">
        <f t="shared" si="103"/>
        <v>39203</v>
      </c>
    </row>
    <row r="756" spans="1:27" x14ac:dyDescent="0.2">
      <c r="A756">
        <v>1179</v>
      </c>
      <c r="B756" t="s">
        <v>15</v>
      </c>
      <c r="C756">
        <v>2007</v>
      </c>
      <c r="D756">
        <v>6</v>
      </c>
      <c r="E756">
        <v>430</v>
      </c>
      <c r="F756" s="4">
        <v>1697.44</v>
      </c>
      <c r="G756" s="4">
        <v>1994.6</v>
      </c>
      <c r="H756" s="4">
        <v>815.77</v>
      </c>
      <c r="I756">
        <v>12</v>
      </c>
      <c r="J756">
        <v>912</v>
      </c>
      <c r="K756">
        <v>40120</v>
      </c>
      <c r="L756" t="s">
        <v>18</v>
      </c>
      <c r="M756">
        <v>127208</v>
      </c>
      <c r="N756">
        <v>453.2</v>
      </c>
      <c r="O756" s="4">
        <v>56713.16</v>
      </c>
      <c r="P756" t="s">
        <v>168</v>
      </c>
      <c r="Q756" s="4">
        <f t="shared" si="96"/>
        <v>4.6386046511627903</v>
      </c>
      <c r="R756" s="4">
        <f t="shared" si="97"/>
        <v>166.21666666666667</v>
      </c>
      <c r="S756" s="4">
        <f t="shared" si="98"/>
        <v>2.1870614035087717</v>
      </c>
      <c r="T756" s="4">
        <f t="shared" si="99"/>
        <v>3.2998558147042671</v>
      </c>
      <c r="U756" s="4">
        <f t="shared" si="100"/>
        <v>3.229794432066269</v>
      </c>
      <c r="V756" s="3">
        <f t="shared" si="101"/>
        <v>1.0791812460476249</v>
      </c>
      <c r="W756" s="3">
        <f t="shared" si="101"/>
        <v>2.959994838328416</v>
      </c>
      <c r="X756" s="3">
        <f t="shared" si="102"/>
        <v>0.66638735912468072</v>
      </c>
      <c r="Y756" s="3">
        <f t="shared" si="102"/>
        <v>2.2206745686566425</v>
      </c>
      <c r="Z756" s="3">
        <f t="shared" si="102"/>
        <v>0.339860976375851</v>
      </c>
      <c r="AA756" s="2">
        <f t="shared" si="103"/>
        <v>39234</v>
      </c>
    </row>
    <row r="757" spans="1:27" x14ac:dyDescent="0.2">
      <c r="A757">
        <v>1179</v>
      </c>
      <c r="B757" t="s">
        <v>15</v>
      </c>
      <c r="C757">
        <v>2007</v>
      </c>
      <c r="D757">
        <v>7</v>
      </c>
      <c r="E757">
        <v>290</v>
      </c>
      <c r="F757" s="4">
        <v>1284.72</v>
      </c>
      <c r="G757" s="4">
        <v>1509.5</v>
      </c>
      <c r="H757" s="4">
        <v>587.54999999999995</v>
      </c>
      <c r="I757">
        <v>12</v>
      </c>
      <c r="J757">
        <v>912</v>
      </c>
      <c r="K757">
        <v>40120</v>
      </c>
      <c r="L757" t="s">
        <v>18</v>
      </c>
      <c r="M757">
        <v>127208</v>
      </c>
      <c r="N757">
        <v>453.2</v>
      </c>
      <c r="O757" s="4">
        <v>56713.16</v>
      </c>
      <c r="P757" t="s">
        <v>168</v>
      </c>
      <c r="Q757" s="4">
        <f t="shared" si="96"/>
        <v>5.205172413793103</v>
      </c>
      <c r="R757" s="4">
        <f t="shared" si="97"/>
        <v>125.79166666666667</v>
      </c>
      <c r="S757" s="4">
        <f t="shared" si="98"/>
        <v>1.6551535087719298</v>
      </c>
      <c r="T757" s="4">
        <f t="shared" si="99"/>
        <v>3.1788331173591167</v>
      </c>
      <c r="U757" s="4">
        <f t="shared" si="100"/>
        <v>3.1088084850950377</v>
      </c>
      <c r="V757" s="3">
        <f t="shared" si="101"/>
        <v>1.0791812460476249</v>
      </c>
      <c r="W757" s="3">
        <f t="shared" si="101"/>
        <v>2.959994838328416</v>
      </c>
      <c r="X757" s="3">
        <f t="shared" si="102"/>
        <v>0.71643511946016036</v>
      </c>
      <c r="Y757" s="3">
        <f t="shared" si="102"/>
        <v>2.0996518713114916</v>
      </c>
      <c r="Z757" s="3">
        <f t="shared" si="102"/>
        <v>0.21883827903070036</v>
      </c>
      <c r="AA757" s="2">
        <f t="shared" si="103"/>
        <v>39264</v>
      </c>
    </row>
    <row r="758" spans="1:27" x14ac:dyDescent="0.2">
      <c r="A758">
        <v>1179</v>
      </c>
      <c r="B758" t="s">
        <v>15</v>
      </c>
      <c r="C758">
        <v>2007</v>
      </c>
      <c r="D758">
        <v>8</v>
      </c>
      <c r="E758">
        <v>404</v>
      </c>
      <c r="F758" s="4">
        <v>1516.64</v>
      </c>
      <c r="G758" s="4">
        <v>1782.03</v>
      </c>
      <c r="H758" s="4">
        <v>579.36</v>
      </c>
      <c r="I758">
        <v>12</v>
      </c>
      <c r="J758">
        <v>912</v>
      </c>
      <c r="K758">
        <v>40120</v>
      </c>
      <c r="L758" t="s">
        <v>18</v>
      </c>
      <c r="M758">
        <v>127208</v>
      </c>
      <c r="N758">
        <v>453.2</v>
      </c>
      <c r="O758" s="4">
        <v>56713.16</v>
      </c>
      <c r="P758" t="s">
        <v>168</v>
      </c>
      <c r="Q758" s="4">
        <f t="shared" si="96"/>
        <v>4.4109653465346534</v>
      </c>
      <c r="R758" s="4">
        <f t="shared" si="97"/>
        <v>148.5025</v>
      </c>
      <c r="S758" s="4">
        <f t="shared" si="98"/>
        <v>1.9539802631578946</v>
      </c>
      <c r="T758" s="4">
        <f t="shared" si="99"/>
        <v>3.2509150109942273</v>
      </c>
      <c r="U758" s="4">
        <f t="shared" si="100"/>
        <v>3.1808825059233854</v>
      </c>
      <c r="V758" s="3">
        <f t="shared" si="101"/>
        <v>1.0791812460476249</v>
      </c>
      <c r="W758" s="3">
        <f t="shared" si="101"/>
        <v>2.959994838328416</v>
      </c>
      <c r="X758" s="3">
        <f t="shared" si="102"/>
        <v>0.6445336458836225</v>
      </c>
      <c r="Y758" s="3">
        <f t="shared" si="102"/>
        <v>2.1717337649466026</v>
      </c>
      <c r="Z758" s="3">
        <f t="shared" si="102"/>
        <v>0.29092017266581127</v>
      </c>
      <c r="AA758" s="2">
        <f t="shared" si="103"/>
        <v>39295</v>
      </c>
    </row>
    <row r="759" spans="1:27" x14ac:dyDescent="0.2">
      <c r="A759">
        <v>1179</v>
      </c>
      <c r="B759" t="s">
        <v>15</v>
      </c>
      <c r="C759">
        <v>2007</v>
      </c>
      <c r="D759">
        <v>9</v>
      </c>
      <c r="E759">
        <v>487</v>
      </c>
      <c r="F759" s="4">
        <v>1723.76</v>
      </c>
      <c r="G759" s="4">
        <v>2025.46</v>
      </c>
      <c r="H759" s="4">
        <v>563.39</v>
      </c>
      <c r="I759">
        <v>12</v>
      </c>
      <c r="J759">
        <v>912</v>
      </c>
      <c r="K759">
        <v>40120</v>
      </c>
      <c r="L759" t="s">
        <v>18</v>
      </c>
      <c r="M759">
        <v>127208</v>
      </c>
      <c r="N759">
        <v>453.2</v>
      </c>
      <c r="O759" s="4">
        <v>56713.16</v>
      </c>
      <c r="P759" t="s">
        <v>168</v>
      </c>
      <c r="Q759" s="4">
        <f t="shared" si="96"/>
        <v>4.1590554414784391</v>
      </c>
      <c r="R759" s="4">
        <f t="shared" si="97"/>
        <v>168.78833333333333</v>
      </c>
      <c r="S759" s="4">
        <f t="shared" si="98"/>
        <v>2.2208991228070176</v>
      </c>
      <c r="T759" s="4">
        <f t="shared" si="99"/>
        <v>3.3065236708961514</v>
      </c>
      <c r="U759" s="4">
        <f t="shared" si="100"/>
        <v>3.2364767986514749</v>
      </c>
      <c r="V759" s="3">
        <f t="shared" si="101"/>
        <v>1.0791812460476249</v>
      </c>
      <c r="W759" s="3">
        <f t="shared" si="101"/>
        <v>2.959994838328416</v>
      </c>
      <c r="X759" s="3">
        <f t="shared" si="102"/>
        <v>0.61899470968151715</v>
      </c>
      <c r="Y759" s="3">
        <f t="shared" si="102"/>
        <v>2.2273424248485267</v>
      </c>
      <c r="Z759" s="3">
        <f t="shared" si="102"/>
        <v>0.34652883256773537</v>
      </c>
      <c r="AA759" s="2">
        <f t="shared" si="103"/>
        <v>39326</v>
      </c>
    </row>
    <row r="760" spans="1:27" x14ac:dyDescent="0.2">
      <c r="A760">
        <v>1179</v>
      </c>
      <c r="B760" t="s">
        <v>15</v>
      </c>
      <c r="C760">
        <v>2007</v>
      </c>
      <c r="D760">
        <v>10</v>
      </c>
      <c r="E760">
        <v>941</v>
      </c>
      <c r="F760" s="4">
        <v>3372.87</v>
      </c>
      <c r="G760" s="4">
        <v>3963.17</v>
      </c>
      <c r="H760" s="4">
        <v>1111.43</v>
      </c>
      <c r="I760">
        <v>12</v>
      </c>
      <c r="J760">
        <v>912</v>
      </c>
      <c r="K760">
        <v>40120</v>
      </c>
      <c r="L760" t="s">
        <v>18</v>
      </c>
      <c r="M760">
        <v>127208</v>
      </c>
      <c r="N760">
        <v>453.2</v>
      </c>
      <c r="O760" s="4">
        <v>56713.16</v>
      </c>
      <c r="P760" t="s">
        <v>168</v>
      </c>
      <c r="Q760" s="4">
        <f t="shared" si="96"/>
        <v>4.2116578108395322</v>
      </c>
      <c r="R760" s="4">
        <f t="shared" si="97"/>
        <v>330.26416666666665</v>
      </c>
      <c r="S760" s="4">
        <f t="shared" si="98"/>
        <v>4.3455811403508768</v>
      </c>
      <c r="T760" s="4">
        <f t="shared" si="99"/>
        <v>3.5980427017761358</v>
      </c>
      <c r="U760" s="4">
        <f t="shared" si="100"/>
        <v>3.5279996025675993</v>
      </c>
      <c r="V760" s="3">
        <f t="shared" si="101"/>
        <v>1.0791812460476249</v>
      </c>
      <c r="W760" s="3">
        <f t="shared" si="101"/>
        <v>2.959994838328416</v>
      </c>
      <c r="X760" s="3">
        <f t="shared" si="102"/>
        <v>0.62445307834887875</v>
      </c>
      <c r="Y760" s="3">
        <f t="shared" si="102"/>
        <v>2.5188614557285107</v>
      </c>
      <c r="Z760" s="3">
        <f t="shared" si="102"/>
        <v>0.63804786344771947</v>
      </c>
      <c r="AA760" s="2">
        <f t="shared" si="103"/>
        <v>39356</v>
      </c>
    </row>
    <row r="761" spans="1:27" x14ac:dyDescent="0.2">
      <c r="A761">
        <v>1179</v>
      </c>
      <c r="B761" t="s">
        <v>15</v>
      </c>
      <c r="C761">
        <v>2007</v>
      </c>
      <c r="D761">
        <v>11</v>
      </c>
      <c r="E761">
        <v>713</v>
      </c>
      <c r="F761" s="4">
        <v>2615.0500000000002</v>
      </c>
      <c r="G761" s="4">
        <v>3072.87</v>
      </c>
      <c r="H761" s="4">
        <v>857.51</v>
      </c>
      <c r="I761">
        <v>12</v>
      </c>
      <c r="J761">
        <v>912</v>
      </c>
      <c r="K761">
        <v>40120</v>
      </c>
      <c r="L761" t="s">
        <v>18</v>
      </c>
      <c r="M761">
        <v>127208</v>
      </c>
      <c r="N761">
        <v>453.2</v>
      </c>
      <c r="O761" s="4">
        <v>56713.16</v>
      </c>
      <c r="P761" t="s">
        <v>168</v>
      </c>
      <c r="Q761" s="4">
        <f t="shared" si="96"/>
        <v>4.3097755960729307</v>
      </c>
      <c r="R761" s="4">
        <f t="shared" si="97"/>
        <v>256.07249999999999</v>
      </c>
      <c r="S761" s="4">
        <f t="shared" si="98"/>
        <v>3.3693749999999998</v>
      </c>
      <c r="T761" s="4">
        <f t="shared" si="99"/>
        <v>3.4875441875011277</v>
      </c>
      <c r="U761" s="4">
        <f t="shared" si="100"/>
        <v>3.4174799970336944</v>
      </c>
      <c r="V761" s="3">
        <f t="shared" si="101"/>
        <v>1.0791812460476249</v>
      </c>
      <c r="W761" s="3">
        <f t="shared" si="101"/>
        <v>2.959994838328416</v>
      </c>
      <c r="X761" s="3">
        <f t="shared" si="102"/>
        <v>0.63445465764926201</v>
      </c>
      <c r="Y761" s="3">
        <f t="shared" si="102"/>
        <v>2.4083629414535026</v>
      </c>
      <c r="Z761" s="3">
        <f t="shared" si="102"/>
        <v>0.52754934917271146</v>
      </c>
      <c r="AA761" s="2">
        <f t="shared" si="103"/>
        <v>39387</v>
      </c>
    </row>
    <row r="762" spans="1:27" x14ac:dyDescent="0.2">
      <c r="A762">
        <v>1179</v>
      </c>
      <c r="B762" t="s">
        <v>15</v>
      </c>
      <c r="C762">
        <v>2007</v>
      </c>
      <c r="D762">
        <v>12</v>
      </c>
      <c r="E762">
        <v>387</v>
      </c>
      <c r="F762" s="4">
        <v>1400.74</v>
      </c>
      <c r="G762" s="4">
        <v>1645.95</v>
      </c>
      <c r="H762" s="4">
        <v>498.94</v>
      </c>
      <c r="I762">
        <v>12</v>
      </c>
      <c r="J762">
        <v>912</v>
      </c>
      <c r="K762">
        <v>40120</v>
      </c>
      <c r="L762" t="s">
        <v>18</v>
      </c>
      <c r="M762">
        <v>127208</v>
      </c>
      <c r="N762">
        <v>453.2</v>
      </c>
      <c r="O762" s="4">
        <v>56713.16</v>
      </c>
      <c r="P762" t="s">
        <v>168</v>
      </c>
      <c r="Q762" s="4">
        <f t="shared" si="96"/>
        <v>4.2531007751937988</v>
      </c>
      <c r="R762" s="4">
        <f t="shared" si="97"/>
        <v>137.16249999999999</v>
      </c>
      <c r="S762" s="4">
        <f t="shared" si="98"/>
        <v>1.8047697368421054</v>
      </c>
      <c r="T762" s="4">
        <f t="shared" si="99"/>
        <v>3.2164166382554051</v>
      </c>
      <c r="U762" s="4">
        <f t="shared" si="100"/>
        <v>3.1463575306860481</v>
      </c>
      <c r="V762" s="3">
        <f t="shared" si="101"/>
        <v>1.0791812460476249</v>
      </c>
      <c r="W762" s="3">
        <f t="shared" si="101"/>
        <v>2.959994838328416</v>
      </c>
      <c r="X762" s="3">
        <f t="shared" si="102"/>
        <v>0.62870567323649373</v>
      </c>
      <c r="Y762" s="3">
        <f t="shared" si="102"/>
        <v>2.1372353922077805</v>
      </c>
      <c r="Z762" s="3">
        <f t="shared" si="102"/>
        <v>0.25642179992698899</v>
      </c>
      <c r="AA762" s="2">
        <f t="shared" si="103"/>
        <v>39417</v>
      </c>
    </row>
    <row r="763" spans="1:27" x14ac:dyDescent="0.2">
      <c r="A763">
        <v>1181</v>
      </c>
      <c r="B763" t="s">
        <v>15</v>
      </c>
      <c r="C763">
        <v>2007</v>
      </c>
      <c r="D763">
        <v>1</v>
      </c>
      <c r="E763">
        <v>230</v>
      </c>
      <c r="F763" s="4">
        <v>970.35</v>
      </c>
      <c r="G763" s="4">
        <v>1140.21</v>
      </c>
      <c r="H763" s="4">
        <v>513.57000000000005</v>
      </c>
      <c r="I763">
        <v>12</v>
      </c>
      <c r="J763">
        <v>889</v>
      </c>
      <c r="K763">
        <v>46071</v>
      </c>
      <c r="L763" t="s">
        <v>18</v>
      </c>
      <c r="M763">
        <v>132484</v>
      </c>
      <c r="N763">
        <v>470.2</v>
      </c>
      <c r="O763" s="4">
        <v>72824.91</v>
      </c>
      <c r="P763" t="s">
        <v>168</v>
      </c>
      <c r="Q763" s="4">
        <f t="shared" si="96"/>
        <v>4.9574347826086962</v>
      </c>
      <c r="R763" s="4">
        <f t="shared" si="97"/>
        <v>95.017499999999998</v>
      </c>
      <c r="S763" s="4">
        <f t="shared" si="98"/>
        <v>1.282575928008999</v>
      </c>
      <c r="T763" s="4">
        <f t="shared" si="99"/>
        <v>3.0569848455838948</v>
      </c>
      <c r="U763" s="4">
        <f t="shared" si="100"/>
        <v>2.9869284101961697</v>
      </c>
      <c r="V763" s="3">
        <f t="shared" si="101"/>
        <v>1.0791812460476249</v>
      </c>
      <c r="W763" s="3">
        <f t="shared" si="101"/>
        <v>2.9489017609702137</v>
      </c>
      <c r="X763" s="3">
        <f t="shared" si="102"/>
        <v>0.69525700956630221</v>
      </c>
      <c r="Y763" s="3">
        <f t="shared" si="102"/>
        <v>1.9778035995362702</v>
      </c>
      <c r="Z763" s="3">
        <f t="shared" si="102"/>
        <v>0.10808308461368137</v>
      </c>
      <c r="AA763" s="2">
        <f t="shared" si="103"/>
        <v>39083</v>
      </c>
    </row>
    <row r="764" spans="1:27" x14ac:dyDescent="0.2">
      <c r="A764">
        <v>1181</v>
      </c>
      <c r="B764" t="s">
        <v>15</v>
      </c>
      <c r="C764">
        <v>2007</v>
      </c>
      <c r="D764">
        <v>2</v>
      </c>
      <c r="E764">
        <v>218</v>
      </c>
      <c r="F764" s="4">
        <v>935.13</v>
      </c>
      <c r="G764" s="4">
        <v>1098.9100000000001</v>
      </c>
      <c r="H764" s="4">
        <v>499.84</v>
      </c>
      <c r="I764">
        <v>12</v>
      </c>
      <c r="J764">
        <v>889</v>
      </c>
      <c r="K764">
        <v>46071</v>
      </c>
      <c r="L764" t="s">
        <v>18</v>
      </c>
      <c r="M764">
        <v>132484</v>
      </c>
      <c r="N764">
        <v>470.2</v>
      </c>
      <c r="O764" s="4">
        <v>72824.91</v>
      </c>
      <c r="P764" t="s">
        <v>168</v>
      </c>
      <c r="Q764" s="4">
        <f t="shared" si="96"/>
        <v>5.040871559633028</v>
      </c>
      <c r="R764" s="4">
        <f t="shared" si="97"/>
        <v>91.575833333333335</v>
      </c>
      <c r="S764" s="4">
        <f t="shared" si="98"/>
        <v>1.2361192350956132</v>
      </c>
      <c r="T764" s="4">
        <f t="shared" si="99"/>
        <v>3.0409621254499628</v>
      </c>
      <c r="U764" s="4">
        <f t="shared" si="100"/>
        <v>2.9708719898651421</v>
      </c>
      <c r="V764" s="3">
        <f t="shared" si="101"/>
        <v>1.0791812460476249</v>
      </c>
      <c r="W764" s="3">
        <f t="shared" si="101"/>
        <v>2.9489017609702137</v>
      </c>
      <c r="X764" s="3">
        <f t="shared" si="102"/>
        <v>0.70250563184535808</v>
      </c>
      <c r="Y764" s="3">
        <f t="shared" si="102"/>
        <v>1.9617808794023381</v>
      </c>
      <c r="Z764" s="3">
        <f t="shared" si="102"/>
        <v>9.2060364479749204E-2</v>
      </c>
      <c r="AA764" s="2">
        <f t="shared" si="103"/>
        <v>39114</v>
      </c>
    </row>
    <row r="765" spans="1:27" x14ac:dyDescent="0.2">
      <c r="A765">
        <v>1181</v>
      </c>
      <c r="B765" t="s">
        <v>15</v>
      </c>
      <c r="C765">
        <v>2007</v>
      </c>
      <c r="D765">
        <v>3</v>
      </c>
      <c r="E765">
        <v>218</v>
      </c>
      <c r="F765" s="4">
        <v>784.31</v>
      </c>
      <c r="G765" s="4">
        <v>921.57</v>
      </c>
      <c r="H765" s="4">
        <v>409.17</v>
      </c>
      <c r="I765">
        <v>12</v>
      </c>
      <c r="J765">
        <v>889</v>
      </c>
      <c r="K765">
        <v>46071</v>
      </c>
      <c r="L765" t="s">
        <v>18</v>
      </c>
      <c r="M765">
        <v>132484</v>
      </c>
      <c r="N765">
        <v>470.2</v>
      </c>
      <c r="O765" s="4">
        <v>72824.91</v>
      </c>
      <c r="P765" t="s">
        <v>168</v>
      </c>
      <c r="Q765" s="4">
        <f t="shared" si="96"/>
        <v>4.2273853211009174</v>
      </c>
      <c r="R765" s="4">
        <f t="shared" si="97"/>
        <v>76.797499999999999</v>
      </c>
      <c r="S765" s="4">
        <f t="shared" si="98"/>
        <v>1.036636670416198</v>
      </c>
      <c r="T765" s="4">
        <f t="shared" si="99"/>
        <v>2.9645283286588682</v>
      </c>
      <c r="U765" s="4">
        <f t="shared" si="100"/>
        <v>2.8944877523263375</v>
      </c>
      <c r="V765" s="3">
        <f t="shared" si="101"/>
        <v>1.0791812460476249</v>
      </c>
      <c r="W765" s="3">
        <f t="shared" si="101"/>
        <v>2.9489017609702137</v>
      </c>
      <c r="X765" s="3">
        <f t="shared" si="102"/>
        <v>0.62607183505426334</v>
      </c>
      <c r="Y765" s="3">
        <f t="shared" si="102"/>
        <v>1.8853470826112433</v>
      </c>
      <c r="Z765" s="3">
        <f t="shared" si="102"/>
        <v>1.5626567688654534E-2</v>
      </c>
      <c r="AA765" s="2">
        <f t="shared" si="103"/>
        <v>39142</v>
      </c>
    </row>
    <row r="766" spans="1:27" x14ac:dyDescent="0.2">
      <c r="A766">
        <v>1181</v>
      </c>
      <c r="B766" t="s">
        <v>15</v>
      </c>
      <c r="C766">
        <v>2007</v>
      </c>
      <c r="D766">
        <v>4</v>
      </c>
      <c r="E766">
        <v>272</v>
      </c>
      <c r="F766" s="4">
        <v>1087.72</v>
      </c>
      <c r="G766" s="4">
        <v>1278.19</v>
      </c>
      <c r="H766" s="4">
        <v>472.73</v>
      </c>
      <c r="I766">
        <v>12</v>
      </c>
      <c r="J766">
        <v>889</v>
      </c>
      <c r="K766">
        <v>46071</v>
      </c>
      <c r="L766" t="s">
        <v>18</v>
      </c>
      <c r="M766">
        <v>132484</v>
      </c>
      <c r="N766">
        <v>470.2</v>
      </c>
      <c r="O766" s="4">
        <v>72824.91</v>
      </c>
      <c r="P766" t="s">
        <v>168</v>
      </c>
      <c r="Q766" s="4">
        <f t="shared" si="96"/>
        <v>4.6992279411764706</v>
      </c>
      <c r="R766" s="4">
        <f t="shared" si="97"/>
        <v>106.51583333333333</v>
      </c>
      <c r="S766" s="4">
        <f t="shared" si="98"/>
        <v>1.4377840269966256</v>
      </c>
      <c r="T766" s="4">
        <f t="shared" si="99"/>
        <v>3.1065954154955855</v>
      </c>
      <c r="U766" s="4">
        <f t="shared" si="100"/>
        <v>3.0365171140156604</v>
      </c>
      <c r="V766" s="3">
        <f t="shared" si="101"/>
        <v>1.0791812460476249</v>
      </c>
      <c r="W766" s="3">
        <f t="shared" si="101"/>
        <v>2.9489017609702137</v>
      </c>
      <c r="X766" s="3">
        <f t="shared" si="102"/>
        <v>0.67202651146138659</v>
      </c>
      <c r="Y766" s="3">
        <f t="shared" si="102"/>
        <v>2.0274141694479604</v>
      </c>
      <c r="Z766" s="3">
        <f t="shared" si="102"/>
        <v>0.15769365452537162</v>
      </c>
      <c r="AA766" s="2">
        <f t="shared" si="103"/>
        <v>39173</v>
      </c>
    </row>
    <row r="767" spans="1:27" x14ac:dyDescent="0.2">
      <c r="A767">
        <v>1181</v>
      </c>
      <c r="B767" t="s">
        <v>15</v>
      </c>
      <c r="C767">
        <v>2007</v>
      </c>
      <c r="D767">
        <v>5</v>
      </c>
      <c r="E767">
        <v>414</v>
      </c>
      <c r="F767" s="4">
        <v>1755.85</v>
      </c>
      <c r="G767" s="4">
        <v>2063.2199999999998</v>
      </c>
      <c r="H767" s="4">
        <v>855.87</v>
      </c>
      <c r="I767">
        <v>12</v>
      </c>
      <c r="J767">
        <v>889</v>
      </c>
      <c r="K767">
        <v>46071</v>
      </c>
      <c r="L767" t="s">
        <v>18</v>
      </c>
      <c r="M767">
        <v>132484</v>
      </c>
      <c r="N767">
        <v>470.2</v>
      </c>
      <c r="O767" s="4">
        <v>72824.91</v>
      </c>
      <c r="P767" t="s">
        <v>168</v>
      </c>
      <c r="Q767" s="4">
        <f t="shared" si="96"/>
        <v>4.9836231884057964</v>
      </c>
      <c r="R767" s="4">
        <f t="shared" si="97"/>
        <v>171.93499999999997</v>
      </c>
      <c r="S767" s="4">
        <f t="shared" si="98"/>
        <v>2.3208323959505059</v>
      </c>
      <c r="T767" s="4">
        <f t="shared" si="99"/>
        <v>3.3145455390210885</v>
      </c>
      <c r="U767" s="4">
        <f t="shared" si="100"/>
        <v>3.2444874119375111</v>
      </c>
      <c r="V767" s="3">
        <f t="shared" si="101"/>
        <v>1.0791812460476249</v>
      </c>
      <c r="W767" s="3">
        <f t="shared" si="101"/>
        <v>2.9489017609702137</v>
      </c>
      <c r="X767" s="3">
        <f t="shared" si="102"/>
        <v>0.69754519790018954</v>
      </c>
      <c r="Y767" s="3">
        <f t="shared" si="102"/>
        <v>2.2353642929734638</v>
      </c>
      <c r="Z767" s="3">
        <f t="shared" si="102"/>
        <v>0.36564377805087478</v>
      </c>
      <c r="AA767" s="2">
        <f t="shared" si="103"/>
        <v>39203</v>
      </c>
    </row>
    <row r="768" spans="1:27" x14ac:dyDescent="0.2">
      <c r="A768">
        <v>1181</v>
      </c>
      <c r="B768" t="s">
        <v>15</v>
      </c>
      <c r="C768">
        <v>2007</v>
      </c>
      <c r="D768">
        <v>6</v>
      </c>
      <c r="E768">
        <v>486</v>
      </c>
      <c r="F768" s="4">
        <v>2051.02</v>
      </c>
      <c r="G768" s="4">
        <v>2409.98</v>
      </c>
      <c r="H768" s="4">
        <v>1054.95</v>
      </c>
      <c r="I768">
        <v>12</v>
      </c>
      <c r="J768">
        <v>889</v>
      </c>
      <c r="K768">
        <v>46071</v>
      </c>
      <c r="L768" t="s">
        <v>18</v>
      </c>
      <c r="M768">
        <v>132484</v>
      </c>
      <c r="N768">
        <v>470.2</v>
      </c>
      <c r="O768" s="4">
        <v>72824.91</v>
      </c>
      <c r="P768" t="s">
        <v>168</v>
      </c>
      <c r="Q768" s="4">
        <f t="shared" si="96"/>
        <v>4.9588065843621401</v>
      </c>
      <c r="R768" s="4">
        <f t="shared" si="97"/>
        <v>200.83166666666668</v>
      </c>
      <c r="S768" s="4">
        <f t="shared" si="98"/>
        <v>2.7108886389201352</v>
      </c>
      <c r="T768" s="4">
        <f t="shared" si="99"/>
        <v>3.3820134384563292</v>
      </c>
      <c r="U768" s="4">
        <f t="shared" si="100"/>
        <v>3.3119698953012229</v>
      </c>
      <c r="V768" s="3">
        <f t="shared" si="101"/>
        <v>1.0791812460476249</v>
      </c>
      <c r="W768" s="3">
        <f t="shared" si="101"/>
        <v>2.9489017609702137</v>
      </c>
      <c r="X768" s="3">
        <f t="shared" si="102"/>
        <v>0.69537716919403592</v>
      </c>
      <c r="Y768" s="3">
        <f t="shared" si="102"/>
        <v>2.3028321924087045</v>
      </c>
      <c r="Z768" s="3">
        <f t="shared" si="102"/>
        <v>0.43311167748611562</v>
      </c>
      <c r="AA768" s="2">
        <f t="shared" si="103"/>
        <v>39234</v>
      </c>
    </row>
    <row r="769" spans="1:27" x14ac:dyDescent="0.2">
      <c r="A769">
        <v>1181</v>
      </c>
      <c r="B769" t="s">
        <v>15</v>
      </c>
      <c r="C769">
        <v>2007</v>
      </c>
      <c r="D769">
        <v>7</v>
      </c>
      <c r="E769">
        <v>454</v>
      </c>
      <c r="F769" s="4">
        <v>1715.73</v>
      </c>
      <c r="G769" s="4">
        <v>2016.04</v>
      </c>
      <c r="H769" s="4">
        <v>919.76</v>
      </c>
      <c r="I769">
        <v>12</v>
      </c>
      <c r="J769">
        <v>889</v>
      </c>
      <c r="K769">
        <v>46071</v>
      </c>
      <c r="L769" t="s">
        <v>18</v>
      </c>
      <c r="M769">
        <v>132484</v>
      </c>
      <c r="N769">
        <v>470.2</v>
      </c>
      <c r="O769" s="4">
        <v>72824.91</v>
      </c>
      <c r="P769" t="s">
        <v>168</v>
      </c>
      <c r="Q769" s="4">
        <f t="shared" si="96"/>
        <v>4.4406167400881058</v>
      </c>
      <c r="R769" s="4">
        <f t="shared" si="97"/>
        <v>168.00333333333333</v>
      </c>
      <c r="S769" s="4">
        <f t="shared" si="98"/>
        <v>2.2677615298087739</v>
      </c>
      <c r="T769" s="4">
        <f t="shared" si="99"/>
        <v>3.3044991446420093</v>
      </c>
      <c r="U769" s="4">
        <f t="shared" si="100"/>
        <v>3.2344489450884191</v>
      </c>
      <c r="V769" s="3">
        <f t="shared" si="101"/>
        <v>1.0791812460476249</v>
      </c>
      <c r="W769" s="3">
        <f t="shared" si="101"/>
        <v>2.9489017609702137</v>
      </c>
      <c r="X769" s="3">
        <f t="shared" si="102"/>
        <v>0.64744329178490523</v>
      </c>
      <c r="Y769" s="3">
        <f t="shared" si="102"/>
        <v>2.2253178985943842</v>
      </c>
      <c r="Z769" s="3">
        <f t="shared" si="102"/>
        <v>0.3555973836717955</v>
      </c>
      <c r="AA769" s="2">
        <f t="shared" si="103"/>
        <v>39264</v>
      </c>
    </row>
    <row r="770" spans="1:27" x14ac:dyDescent="0.2">
      <c r="A770">
        <v>1181</v>
      </c>
      <c r="B770" t="s">
        <v>15</v>
      </c>
      <c r="C770">
        <v>2007</v>
      </c>
      <c r="D770">
        <v>8</v>
      </c>
      <c r="E770">
        <v>383</v>
      </c>
      <c r="F770" s="4">
        <v>1520.54</v>
      </c>
      <c r="G770" s="4">
        <v>1786.74</v>
      </c>
      <c r="H770" s="4">
        <v>729.38</v>
      </c>
      <c r="I770">
        <v>12</v>
      </c>
      <c r="J770">
        <v>889</v>
      </c>
      <c r="K770">
        <v>46071</v>
      </c>
      <c r="L770" t="s">
        <v>18</v>
      </c>
      <c r="M770">
        <v>132484</v>
      </c>
      <c r="N770">
        <v>470.2</v>
      </c>
      <c r="O770" s="4">
        <v>72824.91</v>
      </c>
      <c r="P770" t="s">
        <v>168</v>
      </c>
      <c r="Q770" s="4">
        <f t="shared" si="96"/>
        <v>4.665117493472585</v>
      </c>
      <c r="R770" s="4">
        <f t="shared" si="97"/>
        <v>148.89500000000001</v>
      </c>
      <c r="S770" s="4">
        <f t="shared" si="98"/>
        <v>2.0098312710911137</v>
      </c>
      <c r="T770" s="4">
        <f t="shared" si="99"/>
        <v>3.2520613601270751</v>
      </c>
      <c r="U770" s="4">
        <f t="shared" si="100"/>
        <v>3.1819978493737908</v>
      </c>
      <c r="V770" s="3">
        <f t="shared" si="101"/>
        <v>1.0791812460476249</v>
      </c>
      <c r="W770" s="3">
        <f t="shared" si="101"/>
        <v>2.9489017609702137</v>
      </c>
      <c r="X770" s="3">
        <f t="shared" si="102"/>
        <v>0.66886258615845229</v>
      </c>
      <c r="Y770" s="3">
        <f t="shared" si="102"/>
        <v>2.17288011407945</v>
      </c>
      <c r="Z770" s="3">
        <f t="shared" si="102"/>
        <v>0.3031595991568613</v>
      </c>
      <c r="AA770" s="2">
        <f t="shared" si="103"/>
        <v>39295</v>
      </c>
    </row>
    <row r="771" spans="1:27" x14ac:dyDescent="0.2">
      <c r="A771">
        <v>1181</v>
      </c>
      <c r="B771" t="s">
        <v>15</v>
      </c>
      <c r="C771">
        <v>2007</v>
      </c>
      <c r="D771">
        <v>9</v>
      </c>
      <c r="E771">
        <v>518</v>
      </c>
      <c r="F771" s="4">
        <v>2089.0700000000002</v>
      </c>
      <c r="G771" s="4">
        <v>2454.88</v>
      </c>
      <c r="H771" s="4">
        <v>739.75</v>
      </c>
      <c r="I771">
        <v>12</v>
      </c>
      <c r="J771">
        <v>889</v>
      </c>
      <c r="K771">
        <v>46071</v>
      </c>
      <c r="L771" t="s">
        <v>18</v>
      </c>
      <c r="M771">
        <v>132484</v>
      </c>
      <c r="N771">
        <v>470.2</v>
      </c>
      <c r="O771" s="4">
        <v>72824.91</v>
      </c>
      <c r="P771" t="s">
        <v>168</v>
      </c>
      <c r="Q771" s="4">
        <f t="shared" si="96"/>
        <v>4.7391505791505795</v>
      </c>
      <c r="R771" s="4">
        <f t="shared" si="97"/>
        <v>204.57333333333335</v>
      </c>
      <c r="S771" s="4">
        <f t="shared" si="98"/>
        <v>2.7613948256467942</v>
      </c>
      <c r="T771" s="4">
        <f t="shared" si="99"/>
        <v>3.3900302676966394</v>
      </c>
      <c r="U771" s="4">
        <f t="shared" si="100"/>
        <v>3.3199529924477091</v>
      </c>
      <c r="V771" s="3">
        <f t="shared" si="101"/>
        <v>1.0791812460476249</v>
      </c>
      <c r="W771" s="3">
        <f t="shared" si="101"/>
        <v>2.9489017609702137</v>
      </c>
      <c r="X771" s="3">
        <f t="shared" si="102"/>
        <v>0.67570050795140624</v>
      </c>
      <c r="Y771" s="3">
        <f t="shared" si="102"/>
        <v>2.3108490216490143</v>
      </c>
      <c r="Z771" s="3">
        <f t="shared" si="102"/>
        <v>0.44112850672642551</v>
      </c>
      <c r="AA771" s="2">
        <f t="shared" si="103"/>
        <v>39326</v>
      </c>
    </row>
    <row r="772" spans="1:27" x14ac:dyDescent="0.2">
      <c r="A772">
        <v>1181</v>
      </c>
      <c r="B772" t="s">
        <v>15</v>
      </c>
      <c r="C772">
        <v>2007</v>
      </c>
      <c r="D772">
        <v>11</v>
      </c>
      <c r="E772">
        <v>776</v>
      </c>
      <c r="F772" s="4">
        <v>3111.32</v>
      </c>
      <c r="G772" s="4">
        <v>3655.91</v>
      </c>
      <c r="H772" s="4">
        <v>1121.8399999999999</v>
      </c>
      <c r="I772">
        <v>12</v>
      </c>
      <c r="J772">
        <v>889</v>
      </c>
      <c r="K772">
        <v>46071</v>
      </c>
      <c r="L772" t="s">
        <v>18</v>
      </c>
      <c r="M772">
        <v>132484</v>
      </c>
      <c r="N772">
        <v>470.2</v>
      </c>
      <c r="O772" s="4">
        <v>72824.91</v>
      </c>
      <c r="P772" t="s">
        <v>168</v>
      </c>
      <c r="Q772" s="4">
        <f t="shared" si="96"/>
        <v>4.7112242268041236</v>
      </c>
      <c r="R772" s="4">
        <f t="shared" si="97"/>
        <v>304.65916666666664</v>
      </c>
      <c r="S772" s="4">
        <f t="shared" si="98"/>
        <v>4.1123847019122612</v>
      </c>
      <c r="T772" s="4">
        <f t="shared" si="99"/>
        <v>3.5629954958734795</v>
      </c>
      <c r="U772" s="4">
        <f t="shared" si="100"/>
        <v>3.4929446806963593</v>
      </c>
      <c r="V772" s="3">
        <f t="shared" si="101"/>
        <v>1.0791812460476249</v>
      </c>
      <c r="W772" s="3">
        <f t="shared" si="101"/>
        <v>2.9489017609702137</v>
      </c>
      <c r="X772" s="3">
        <f t="shared" si="102"/>
        <v>0.67313377461529111</v>
      </c>
      <c r="Y772" s="3">
        <f t="shared" si="102"/>
        <v>2.4838142498258549</v>
      </c>
      <c r="Z772" s="3">
        <f t="shared" si="102"/>
        <v>0.61409373490326591</v>
      </c>
      <c r="AA772" s="2">
        <f t="shared" si="103"/>
        <v>39387</v>
      </c>
    </row>
    <row r="773" spans="1:27" x14ac:dyDescent="0.2">
      <c r="A773">
        <v>1181</v>
      </c>
      <c r="B773" t="s">
        <v>15</v>
      </c>
      <c r="C773">
        <v>2007</v>
      </c>
      <c r="D773">
        <v>12</v>
      </c>
      <c r="E773">
        <v>429</v>
      </c>
      <c r="F773" s="4">
        <v>1580.78</v>
      </c>
      <c r="G773" s="4">
        <v>1857.61</v>
      </c>
      <c r="H773" s="4">
        <v>530.24</v>
      </c>
      <c r="I773">
        <v>12</v>
      </c>
      <c r="J773">
        <v>889</v>
      </c>
      <c r="K773">
        <v>46071</v>
      </c>
      <c r="L773" t="s">
        <v>18</v>
      </c>
      <c r="M773">
        <v>132484</v>
      </c>
      <c r="N773">
        <v>470.2</v>
      </c>
      <c r="O773" s="4">
        <v>72824.91</v>
      </c>
      <c r="P773" t="s">
        <v>168</v>
      </c>
      <c r="Q773" s="4">
        <f t="shared" si="96"/>
        <v>4.3300932400932401</v>
      </c>
      <c r="R773" s="4">
        <f t="shared" si="97"/>
        <v>154.80083333333332</v>
      </c>
      <c r="S773" s="4">
        <f t="shared" si="98"/>
        <v>2.0895500562429694</v>
      </c>
      <c r="T773" s="4">
        <f t="shared" si="99"/>
        <v>3.268954540321463</v>
      </c>
      <c r="U773" s="4">
        <f t="shared" si="100"/>
        <v>3.1988714325923735</v>
      </c>
      <c r="V773" s="3">
        <f t="shared" si="101"/>
        <v>1.0791812460476249</v>
      </c>
      <c r="W773" s="3">
        <f t="shared" si="101"/>
        <v>2.9489017609702137</v>
      </c>
      <c r="X773" s="3">
        <f t="shared" si="102"/>
        <v>0.63649724813673891</v>
      </c>
      <c r="Y773" s="3">
        <f t="shared" si="102"/>
        <v>2.1897732942738384</v>
      </c>
      <c r="Z773" s="3">
        <f t="shared" si="102"/>
        <v>0.32005277935124948</v>
      </c>
      <c r="AA773" s="2">
        <f t="shared" si="103"/>
        <v>39417</v>
      </c>
    </row>
    <row r="774" spans="1:27" x14ac:dyDescent="0.2">
      <c r="A774">
        <v>1182</v>
      </c>
      <c r="B774" t="s">
        <v>15</v>
      </c>
      <c r="C774">
        <v>2007</v>
      </c>
      <c r="D774">
        <v>1</v>
      </c>
      <c r="E774">
        <v>236</v>
      </c>
      <c r="F774" s="4">
        <v>939.37</v>
      </c>
      <c r="G774" s="4">
        <v>1103.81</v>
      </c>
      <c r="H774" s="4">
        <v>470.42</v>
      </c>
      <c r="I774">
        <v>12</v>
      </c>
      <c r="J774">
        <v>1377</v>
      </c>
      <c r="K774">
        <v>48928</v>
      </c>
      <c r="L774" t="s">
        <v>18</v>
      </c>
      <c r="M774">
        <v>116669</v>
      </c>
      <c r="N774">
        <v>694.2</v>
      </c>
      <c r="O774" s="4">
        <v>92711.55</v>
      </c>
      <c r="P774" t="s">
        <v>168</v>
      </c>
      <c r="Q774" s="4">
        <f t="shared" si="96"/>
        <v>4.6771610169491522</v>
      </c>
      <c r="R774" s="4">
        <f t="shared" si="97"/>
        <v>91.984166666666667</v>
      </c>
      <c r="S774" s="4">
        <f t="shared" si="98"/>
        <v>0.80160493827160495</v>
      </c>
      <c r="T774" s="4">
        <f t="shared" si="99"/>
        <v>3.04289432425103</v>
      </c>
      <c r="U774" s="4">
        <f t="shared" si="100"/>
        <v>2.9728366863108224</v>
      </c>
      <c r="V774" s="3">
        <f t="shared" si="101"/>
        <v>1.0791812460476249</v>
      </c>
      <c r="W774" s="3">
        <f t="shared" si="101"/>
        <v>3.1389339402569236</v>
      </c>
      <c r="X774" s="3">
        <f t="shared" si="102"/>
        <v>0.66998232128092328</v>
      </c>
      <c r="Y774" s="3">
        <f t="shared" si="102"/>
        <v>1.9637130782034051</v>
      </c>
      <c r="Z774" s="3">
        <f t="shared" si="102"/>
        <v>-9.603961600589378E-2</v>
      </c>
      <c r="AA774" s="2">
        <f t="shared" si="103"/>
        <v>39083</v>
      </c>
    </row>
    <row r="775" spans="1:27" x14ac:dyDescent="0.2">
      <c r="A775">
        <v>1182</v>
      </c>
      <c r="B775" t="s">
        <v>15</v>
      </c>
      <c r="C775">
        <v>2007</v>
      </c>
      <c r="D775">
        <v>2</v>
      </c>
      <c r="E775">
        <v>281</v>
      </c>
      <c r="F775" s="4">
        <v>1255.8</v>
      </c>
      <c r="G775" s="4">
        <v>1475.55</v>
      </c>
      <c r="H775" s="4">
        <v>600.91</v>
      </c>
      <c r="I775">
        <v>12</v>
      </c>
      <c r="J775">
        <v>1377</v>
      </c>
      <c r="K775">
        <v>48928</v>
      </c>
      <c r="L775" t="s">
        <v>18</v>
      </c>
      <c r="M775">
        <v>116669</v>
      </c>
      <c r="N775">
        <v>694.2</v>
      </c>
      <c r="O775" s="4">
        <v>92711.55</v>
      </c>
      <c r="P775" t="s">
        <v>168</v>
      </c>
      <c r="Q775" s="4">
        <f t="shared" si="96"/>
        <v>5.2510676156583624</v>
      </c>
      <c r="R775" s="4">
        <f t="shared" si="97"/>
        <v>122.96249999999999</v>
      </c>
      <c r="S775" s="4">
        <f t="shared" si="98"/>
        <v>1.0715686274509804</v>
      </c>
      <c r="T775" s="4">
        <f t="shared" si="99"/>
        <v>3.168953930444709</v>
      </c>
      <c r="U775" s="4">
        <f t="shared" si="100"/>
        <v>3.0989204787223299</v>
      </c>
      <c r="V775" s="3">
        <f t="shared" si="101"/>
        <v>1.0791812460476249</v>
      </c>
      <c r="W775" s="3">
        <f t="shared" si="101"/>
        <v>3.1389339402569236</v>
      </c>
      <c r="X775" s="3">
        <f t="shared" si="102"/>
        <v>0.72024761053962894</v>
      </c>
      <c r="Y775" s="3">
        <f t="shared" si="102"/>
        <v>2.0897726843970839</v>
      </c>
      <c r="Z775" s="3">
        <f t="shared" si="102"/>
        <v>3.0019990187785218E-2</v>
      </c>
      <c r="AA775" s="2">
        <f t="shared" si="103"/>
        <v>39114</v>
      </c>
    </row>
    <row r="776" spans="1:27" x14ac:dyDescent="0.2">
      <c r="A776">
        <v>1182</v>
      </c>
      <c r="B776" t="s">
        <v>15</v>
      </c>
      <c r="C776">
        <v>2007</v>
      </c>
      <c r="D776">
        <v>3</v>
      </c>
      <c r="E776">
        <v>214</v>
      </c>
      <c r="F776" s="4">
        <v>918.66</v>
      </c>
      <c r="G776" s="4">
        <v>1079.3699999999999</v>
      </c>
      <c r="H776" s="4">
        <v>437.5</v>
      </c>
      <c r="I776">
        <v>12</v>
      </c>
      <c r="J776">
        <v>1377</v>
      </c>
      <c r="K776">
        <v>48928</v>
      </c>
      <c r="L776" t="s">
        <v>18</v>
      </c>
      <c r="M776">
        <v>116669</v>
      </c>
      <c r="N776">
        <v>694.2</v>
      </c>
      <c r="O776" s="4">
        <v>92711.55</v>
      </c>
      <c r="P776" t="s">
        <v>168</v>
      </c>
      <c r="Q776" s="4">
        <f t="shared" si="96"/>
        <v>5.0437850467289715</v>
      </c>
      <c r="R776" s="4">
        <f t="shared" si="97"/>
        <v>89.947499999999991</v>
      </c>
      <c r="S776" s="4">
        <f t="shared" si="98"/>
        <v>0.78385620915032672</v>
      </c>
      <c r="T776" s="4">
        <f t="shared" si="99"/>
        <v>3.0331703431200445</v>
      </c>
      <c r="U776" s="4">
        <f t="shared" si="100"/>
        <v>2.963154806875449</v>
      </c>
      <c r="V776" s="3">
        <f t="shared" si="101"/>
        <v>1.0791812460476249</v>
      </c>
      <c r="W776" s="3">
        <f t="shared" si="101"/>
        <v>3.1389339402569236</v>
      </c>
      <c r="X776" s="3">
        <f t="shared" si="102"/>
        <v>0.70275656977085366</v>
      </c>
      <c r="Y776" s="3">
        <f t="shared" si="102"/>
        <v>1.9539890970724196</v>
      </c>
      <c r="Z776" s="3">
        <f t="shared" si="102"/>
        <v>-0.10576359713687924</v>
      </c>
      <c r="AA776" s="2">
        <f t="shared" si="103"/>
        <v>39142</v>
      </c>
    </row>
    <row r="777" spans="1:27" x14ac:dyDescent="0.2">
      <c r="A777">
        <v>1182</v>
      </c>
      <c r="B777" t="s">
        <v>15</v>
      </c>
      <c r="C777">
        <v>2007</v>
      </c>
      <c r="D777">
        <v>4</v>
      </c>
      <c r="E777">
        <v>366</v>
      </c>
      <c r="F777" s="4">
        <v>1601.92</v>
      </c>
      <c r="G777" s="4">
        <v>1882.23</v>
      </c>
      <c r="H777" s="4">
        <v>762.51</v>
      </c>
      <c r="I777">
        <v>12</v>
      </c>
      <c r="J777">
        <v>1377</v>
      </c>
      <c r="K777">
        <v>48928</v>
      </c>
      <c r="L777" t="s">
        <v>18</v>
      </c>
      <c r="M777">
        <v>116669</v>
      </c>
      <c r="N777">
        <v>694.2</v>
      </c>
      <c r="O777" s="4">
        <v>92711.55</v>
      </c>
      <c r="P777" t="s">
        <v>168</v>
      </c>
      <c r="Q777" s="4">
        <f t="shared" si="96"/>
        <v>5.1427049180327868</v>
      </c>
      <c r="R777" s="4">
        <f t="shared" si="97"/>
        <v>156.85249999999999</v>
      </c>
      <c r="S777" s="4">
        <f t="shared" si="98"/>
        <v>1.3669063180827887</v>
      </c>
      <c r="T777" s="4">
        <f t="shared" si="99"/>
        <v>3.2746726911569524</v>
      </c>
      <c r="U777" s="4">
        <f t="shared" si="100"/>
        <v>3.2046408235921104</v>
      </c>
      <c r="V777" s="3">
        <f t="shared" si="101"/>
        <v>1.0791812460476249</v>
      </c>
      <c r="W777" s="3">
        <f t="shared" si="101"/>
        <v>3.1389339402569236</v>
      </c>
      <c r="X777" s="3">
        <f t="shared" si="102"/>
        <v>0.71119160576254181</v>
      </c>
      <c r="Y777" s="3">
        <f t="shared" si="102"/>
        <v>2.1954914451093277</v>
      </c>
      <c r="Z777" s="3">
        <f t="shared" si="102"/>
        <v>0.13573875090002885</v>
      </c>
      <c r="AA777" s="2">
        <f t="shared" si="103"/>
        <v>39173</v>
      </c>
    </row>
    <row r="778" spans="1:27" x14ac:dyDescent="0.2">
      <c r="A778">
        <v>1182</v>
      </c>
      <c r="B778" t="s">
        <v>15</v>
      </c>
      <c r="C778">
        <v>2007</v>
      </c>
      <c r="D778">
        <v>5</v>
      </c>
      <c r="E778">
        <v>458</v>
      </c>
      <c r="F778" s="4">
        <v>1923.1</v>
      </c>
      <c r="G778" s="4">
        <v>2259.67</v>
      </c>
      <c r="H778" s="4">
        <v>840.49</v>
      </c>
      <c r="I778">
        <v>12</v>
      </c>
      <c r="J778">
        <v>1377</v>
      </c>
      <c r="K778">
        <v>48928</v>
      </c>
      <c r="L778" t="s">
        <v>18</v>
      </c>
      <c r="M778">
        <v>116669</v>
      </c>
      <c r="N778">
        <v>694.2</v>
      </c>
      <c r="O778" s="4">
        <v>92711.55</v>
      </c>
      <c r="P778" t="s">
        <v>168</v>
      </c>
      <c r="Q778" s="4">
        <f t="shared" si="96"/>
        <v>4.9337772925764192</v>
      </c>
      <c r="R778" s="4">
        <f t="shared" si="97"/>
        <v>188.30583333333334</v>
      </c>
      <c r="S778" s="4">
        <f t="shared" si="98"/>
        <v>1.6410094408133624</v>
      </c>
      <c r="T778" s="4">
        <f t="shared" si="99"/>
        <v>3.3540450198361316</v>
      </c>
      <c r="U778" s="4">
        <f t="shared" si="100"/>
        <v>3.2840018678677145</v>
      </c>
      <c r="V778" s="3">
        <f t="shared" si="101"/>
        <v>1.0791812460476249</v>
      </c>
      <c r="W778" s="3">
        <f t="shared" si="101"/>
        <v>3.1389339402569236</v>
      </c>
      <c r="X778" s="3">
        <f t="shared" si="102"/>
        <v>0.69317954183226216</v>
      </c>
      <c r="Y778" s="3">
        <f t="shared" si="102"/>
        <v>2.2748637737885065</v>
      </c>
      <c r="Z778" s="3">
        <f t="shared" si="102"/>
        <v>0.21511107957920772</v>
      </c>
      <c r="AA778" s="2">
        <f t="shared" si="103"/>
        <v>39203</v>
      </c>
    </row>
    <row r="779" spans="1:27" x14ac:dyDescent="0.2">
      <c r="A779">
        <v>1182</v>
      </c>
      <c r="B779" t="s">
        <v>15</v>
      </c>
      <c r="C779">
        <v>2007</v>
      </c>
      <c r="D779">
        <v>6</v>
      </c>
      <c r="E779">
        <v>535</v>
      </c>
      <c r="F779" s="4">
        <v>2274.42</v>
      </c>
      <c r="G779" s="4">
        <v>2672.52</v>
      </c>
      <c r="H779" s="4">
        <v>1074.1300000000001</v>
      </c>
      <c r="I779">
        <v>12</v>
      </c>
      <c r="J779">
        <v>1377</v>
      </c>
      <c r="K779">
        <v>48928</v>
      </c>
      <c r="L779" t="s">
        <v>18</v>
      </c>
      <c r="M779">
        <v>116669</v>
      </c>
      <c r="N779">
        <v>694.2</v>
      </c>
      <c r="O779" s="4">
        <v>92711.55</v>
      </c>
      <c r="P779" t="s">
        <v>168</v>
      </c>
      <c r="Q779" s="4">
        <f t="shared" si="96"/>
        <v>4.995364485981308</v>
      </c>
      <c r="R779" s="4">
        <f t="shared" si="97"/>
        <v>222.71</v>
      </c>
      <c r="S779" s="4">
        <f t="shared" si="98"/>
        <v>1.9408278867102395</v>
      </c>
      <c r="T779" s="4">
        <f t="shared" si="99"/>
        <v>3.4269209639676772</v>
      </c>
      <c r="U779" s="4">
        <f t="shared" si="100"/>
        <v>3.3568706656462655</v>
      </c>
      <c r="V779" s="3">
        <f t="shared" si="101"/>
        <v>1.0791812460476249</v>
      </c>
      <c r="W779" s="3">
        <f t="shared" si="101"/>
        <v>3.1389339402569236</v>
      </c>
      <c r="X779" s="3">
        <f t="shared" si="102"/>
        <v>0.69856718194644862</v>
      </c>
      <c r="Y779" s="3">
        <f t="shared" si="102"/>
        <v>2.3477397179200521</v>
      </c>
      <c r="Z779" s="3">
        <f t="shared" si="102"/>
        <v>0.28798702371075335</v>
      </c>
      <c r="AA779" s="2">
        <f t="shared" si="103"/>
        <v>39234</v>
      </c>
    </row>
    <row r="780" spans="1:27" x14ac:dyDescent="0.2">
      <c r="A780">
        <v>1182</v>
      </c>
      <c r="B780" t="s">
        <v>15</v>
      </c>
      <c r="C780">
        <v>2007</v>
      </c>
      <c r="D780">
        <v>7</v>
      </c>
      <c r="E780">
        <v>405</v>
      </c>
      <c r="F780" s="4">
        <v>1697.32</v>
      </c>
      <c r="G780" s="4">
        <v>1994.47</v>
      </c>
      <c r="H780" s="4">
        <v>681.44</v>
      </c>
      <c r="I780">
        <v>12</v>
      </c>
      <c r="J780">
        <v>1377</v>
      </c>
      <c r="K780">
        <v>48928</v>
      </c>
      <c r="L780" t="s">
        <v>18</v>
      </c>
      <c r="M780">
        <v>116669</v>
      </c>
      <c r="N780">
        <v>694.2</v>
      </c>
      <c r="O780" s="4">
        <v>92711.55</v>
      </c>
      <c r="P780" t="s">
        <v>168</v>
      </c>
      <c r="Q780" s="4">
        <f t="shared" si="96"/>
        <v>4.9246172839506173</v>
      </c>
      <c r="R780" s="4">
        <f t="shared" si="97"/>
        <v>166.20583333333335</v>
      </c>
      <c r="S780" s="4">
        <f t="shared" si="98"/>
        <v>1.4484168482207698</v>
      </c>
      <c r="T780" s="4">
        <f t="shared" si="99"/>
        <v>3.2998275082154529</v>
      </c>
      <c r="U780" s="4">
        <f t="shared" si="100"/>
        <v>3.2297637286658225</v>
      </c>
      <c r="V780" s="3">
        <f t="shared" si="101"/>
        <v>1.0791812460476249</v>
      </c>
      <c r="W780" s="3">
        <f t="shared" si="101"/>
        <v>3.1389339402569236</v>
      </c>
      <c r="X780" s="3">
        <f t="shared" si="102"/>
        <v>0.6923724850007843</v>
      </c>
      <c r="Y780" s="3">
        <f t="shared" si="102"/>
        <v>2.2206462621678282</v>
      </c>
      <c r="Z780" s="3">
        <f t="shared" si="102"/>
        <v>0.16089356795852916</v>
      </c>
      <c r="AA780" s="2">
        <f t="shared" si="103"/>
        <v>39264</v>
      </c>
    </row>
    <row r="781" spans="1:27" x14ac:dyDescent="0.2">
      <c r="A781">
        <v>1182</v>
      </c>
      <c r="B781" t="s">
        <v>15</v>
      </c>
      <c r="C781">
        <v>2007</v>
      </c>
      <c r="D781">
        <v>8</v>
      </c>
      <c r="E781">
        <v>592</v>
      </c>
      <c r="F781" s="4">
        <v>2251.34</v>
      </c>
      <c r="G781" s="4">
        <v>2645.37</v>
      </c>
      <c r="H781" s="4">
        <v>860.93</v>
      </c>
      <c r="I781">
        <v>12</v>
      </c>
      <c r="J781">
        <v>1377</v>
      </c>
      <c r="K781">
        <v>48928</v>
      </c>
      <c r="L781" t="s">
        <v>18</v>
      </c>
      <c r="M781">
        <v>116669</v>
      </c>
      <c r="N781">
        <v>694.2</v>
      </c>
      <c r="O781" s="4">
        <v>92711.55</v>
      </c>
      <c r="P781" t="s">
        <v>168</v>
      </c>
      <c r="Q781" s="4">
        <f t="shared" si="96"/>
        <v>4.4685304054054056</v>
      </c>
      <c r="R781" s="4">
        <f t="shared" si="97"/>
        <v>220.44749999999999</v>
      </c>
      <c r="S781" s="4">
        <f t="shared" si="98"/>
        <v>1.921111111111111</v>
      </c>
      <c r="T781" s="4">
        <f t="shared" si="99"/>
        <v>3.4224864240915212</v>
      </c>
      <c r="U781" s="4">
        <f t="shared" si="100"/>
        <v>3.3524410876141957</v>
      </c>
      <c r="V781" s="3">
        <f t="shared" si="101"/>
        <v>1.0791812460476249</v>
      </c>
      <c r="W781" s="3">
        <f t="shared" si="101"/>
        <v>3.1389339402569236</v>
      </c>
      <c r="X781" s="3">
        <f t="shared" si="102"/>
        <v>0.6501647173686016</v>
      </c>
      <c r="Y781" s="3">
        <f t="shared" si="102"/>
        <v>2.3433051780438965</v>
      </c>
      <c r="Z781" s="3">
        <f t="shared" si="102"/>
        <v>0.28355248383459764</v>
      </c>
      <c r="AA781" s="2">
        <f t="shared" si="103"/>
        <v>39295</v>
      </c>
    </row>
    <row r="782" spans="1:27" x14ac:dyDescent="0.2">
      <c r="A782">
        <v>1182</v>
      </c>
      <c r="B782" t="s">
        <v>15</v>
      </c>
      <c r="C782">
        <v>2007</v>
      </c>
      <c r="D782">
        <v>9</v>
      </c>
      <c r="E782">
        <v>577</v>
      </c>
      <c r="F782" s="4">
        <v>2099.85</v>
      </c>
      <c r="G782" s="4">
        <v>2467.3000000000002</v>
      </c>
      <c r="H782" s="4">
        <v>639.29999999999995</v>
      </c>
      <c r="I782">
        <v>12</v>
      </c>
      <c r="J782">
        <v>1377</v>
      </c>
      <c r="K782">
        <v>48928</v>
      </c>
      <c r="L782" t="s">
        <v>18</v>
      </c>
      <c r="M782">
        <v>116669</v>
      </c>
      <c r="N782">
        <v>694.2</v>
      </c>
      <c r="O782" s="4">
        <v>92711.55</v>
      </c>
      <c r="P782" t="s">
        <v>168</v>
      </c>
      <c r="Q782" s="4">
        <f t="shared" si="96"/>
        <v>4.2760831889081459</v>
      </c>
      <c r="R782" s="4">
        <f t="shared" si="97"/>
        <v>205.60833333333335</v>
      </c>
      <c r="S782" s="4">
        <f t="shared" si="98"/>
        <v>1.7917937545388527</v>
      </c>
      <c r="T782" s="4">
        <f t="shared" si="99"/>
        <v>3.3922219587411928</v>
      </c>
      <c r="U782" s="4">
        <f t="shared" si="100"/>
        <v>3.3221882725915508</v>
      </c>
      <c r="V782" s="3">
        <f t="shared" si="101"/>
        <v>1.0791812460476249</v>
      </c>
      <c r="W782" s="3">
        <f t="shared" si="101"/>
        <v>3.1389339402569236</v>
      </c>
      <c r="X782" s="3">
        <f t="shared" si="102"/>
        <v>0.63104614558546135</v>
      </c>
      <c r="Y782" s="3">
        <f t="shared" si="102"/>
        <v>2.3130407126935681</v>
      </c>
      <c r="Z782" s="3">
        <f t="shared" si="102"/>
        <v>0.25328801848426913</v>
      </c>
      <c r="AA782" s="2">
        <f t="shared" si="103"/>
        <v>39326</v>
      </c>
    </row>
    <row r="783" spans="1:27" x14ac:dyDescent="0.2">
      <c r="A783">
        <v>1182</v>
      </c>
      <c r="B783" t="s">
        <v>15</v>
      </c>
      <c r="C783">
        <v>2007</v>
      </c>
      <c r="D783">
        <v>11</v>
      </c>
      <c r="E783">
        <v>846</v>
      </c>
      <c r="F783" s="4">
        <v>3277.26</v>
      </c>
      <c r="G783" s="4">
        <v>3850.92</v>
      </c>
      <c r="H783" s="4">
        <v>1220.3399999999999</v>
      </c>
      <c r="I783">
        <v>12</v>
      </c>
      <c r="J783">
        <v>1377</v>
      </c>
      <c r="K783">
        <v>48928</v>
      </c>
      <c r="L783" t="s">
        <v>18</v>
      </c>
      <c r="M783">
        <v>116669</v>
      </c>
      <c r="N783">
        <v>694.2</v>
      </c>
      <c r="O783" s="4">
        <v>92711.55</v>
      </c>
      <c r="P783" t="s">
        <v>168</v>
      </c>
      <c r="Q783" s="4">
        <f t="shared" si="96"/>
        <v>4.5519148936170213</v>
      </c>
      <c r="R783" s="4">
        <f t="shared" si="97"/>
        <v>320.91000000000003</v>
      </c>
      <c r="S783" s="4">
        <f t="shared" si="98"/>
        <v>2.7966013071895426</v>
      </c>
      <c r="T783" s="4">
        <f t="shared" si="99"/>
        <v>3.5855644965714624</v>
      </c>
      <c r="U783" s="4">
        <f t="shared" si="100"/>
        <v>3.5155108973134355</v>
      </c>
      <c r="V783" s="3">
        <f t="shared" si="101"/>
        <v>1.0791812460476249</v>
      </c>
      <c r="W783" s="3">
        <f t="shared" si="101"/>
        <v>3.1389339402569236</v>
      </c>
      <c r="X783" s="3">
        <f t="shared" si="102"/>
        <v>0.65819413353243894</v>
      </c>
      <c r="Y783" s="3">
        <f t="shared" si="102"/>
        <v>2.5063832505238377</v>
      </c>
      <c r="Z783" s="3">
        <f t="shared" si="102"/>
        <v>0.4466305563145388</v>
      </c>
      <c r="AA783" s="2">
        <f t="shared" si="103"/>
        <v>39387</v>
      </c>
    </row>
    <row r="784" spans="1:27" x14ac:dyDescent="0.2">
      <c r="A784">
        <v>1182</v>
      </c>
      <c r="B784" t="s">
        <v>15</v>
      </c>
      <c r="C784">
        <v>2007</v>
      </c>
      <c r="D784">
        <v>12</v>
      </c>
      <c r="E784">
        <v>629</v>
      </c>
      <c r="F784" s="4">
        <v>2419.25</v>
      </c>
      <c r="G784" s="4">
        <v>2842.69</v>
      </c>
      <c r="H784" s="4">
        <v>696.65</v>
      </c>
      <c r="I784">
        <v>12</v>
      </c>
      <c r="J784">
        <v>1377</v>
      </c>
      <c r="K784">
        <v>48928</v>
      </c>
      <c r="L784" t="s">
        <v>18</v>
      </c>
      <c r="M784">
        <v>116669</v>
      </c>
      <c r="N784">
        <v>694.2</v>
      </c>
      <c r="O784" s="4">
        <v>92711.55</v>
      </c>
      <c r="P784" t="s">
        <v>168</v>
      </c>
      <c r="Q784" s="4">
        <f t="shared" si="96"/>
        <v>4.5193799682034976</v>
      </c>
      <c r="R784" s="4">
        <f t="shared" si="97"/>
        <v>236.89083333333335</v>
      </c>
      <c r="S784" s="4">
        <f t="shared" si="98"/>
        <v>2.0644081336238198</v>
      </c>
      <c r="T784" s="4">
        <f t="shared" si="99"/>
        <v>3.4537295017481262</v>
      </c>
      <c r="U784" s="4">
        <f t="shared" si="100"/>
        <v>3.383680749722112</v>
      </c>
      <c r="V784" s="3">
        <f t="shared" si="101"/>
        <v>1.0791812460476249</v>
      </c>
      <c r="W784" s="3">
        <f t="shared" si="101"/>
        <v>3.1389339402569236</v>
      </c>
      <c r="X784" s="3">
        <f t="shared" si="102"/>
        <v>0.65507885630285723</v>
      </c>
      <c r="Y784" s="3">
        <f t="shared" si="102"/>
        <v>2.3745482557005011</v>
      </c>
      <c r="Z784" s="3">
        <f t="shared" si="102"/>
        <v>0.31479556149120241</v>
      </c>
      <c r="AA784" s="2">
        <f t="shared" si="103"/>
        <v>39417</v>
      </c>
    </row>
    <row r="785" spans="1:27" x14ac:dyDescent="0.2">
      <c r="A785">
        <v>1187</v>
      </c>
      <c r="B785" t="s">
        <v>15</v>
      </c>
      <c r="C785">
        <v>2007</v>
      </c>
      <c r="D785">
        <v>1</v>
      </c>
      <c r="E785">
        <v>38</v>
      </c>
      <c r="F785" s="4">
        <v>179.06</v>
      </c>
      <c r="G785" s="4">
        <v>210.38</v>
      </c>
      <c r="H785" s="4">
        <v>108.23</v>
      </c>
      <c r="I785">
        <v>6</v>
      </c>
      <c r="J785">
        <v>298</v>
      </c>
      <c r="K785">
        <v>9880</v>
      </c>
      <c r="L785" t="s">
        <v>18</v>
      </c>
      <c r="M785">
        <v>27405</v>
      </c>
      <c r="N785">
        <v>169</v>
      </c>
      <c r="O785" s="4">
        <v>15064.58</v>
      </c>
      <c r="P785" t="s">
        <v>168</v>
      </c>
      <c r="Q785" s="4">
        <f t="shared" si="96"/>
        <v>5.5363157894736839</v>
      </c>
      <c r="R785" s="4">
        <f t="shared" si="97"/>
        <v>35.063333333333333</v>
      </c>
      <c r="S785" s="4">
        <f t="shared" si="98"/>
        <v>0.70597315436241614</v>
      </c>
      <c r="T785" s="4">
        <f t="shared" si="99"/>
        <v>2.3230044507740413</v>
      </c>
      <c r="U785" s="4">
        <f t="shared" si="100"/>
        <v>2.2529985801568921</v>
      </c>
      <c r="V785" s="3">
        <f t="shared" si="101"/>
        <v>0.77815125038364363</v>
      </c>
      <c r="W785" s="3">
        <f t="shared" si="101"/>
        <v>2.4742162640762553</v>
      </c>
      <c r="X785" s="3">
        <f t="shared" si="102"/>
        <v>0.74322085415723116</v>
      </c>
      <c r="Y785" s="3">
        <f t="shared" si="102"/>
        <v>1.5448532003903976</v>
      </c>
      <c r="Z785" s="3">
        <f t="shared" si="102"/>
        <v>-0.15121181330221384</v>
      </c>
      <c r="AA785" s="2">
        <f t="shared" si="103"/>
        <v>39083</v>
      </c>
    </row>
    <row r="786" spans="1:27" x14ac:dyDescent="0.2">
      <c r="A786">
        <v>1187</v>
      </c>
      <c r="B786" t="s">
        <v>15</v>
      </c>
      <c r="C786">
        <v>2007</v>
      </c>
      <c r="D786">
        <v>2</v>
      </c>
      <c r="E786">
        <v>43</v>
      </c>
      <c r="F786" s="4">
        <v>188.18</v>
      </c>
      <c r="G786" s="4">
        <v>221.12</v>
      </c>
      <c r="H786" s="4">
        <v>123.23</v>
      </c>
      <c r="I786">
        <v>6</v>
      </c>
      <c r="J786">
        <v>298</v>
      </c>
      <c r="K786">
        <v>9880</v>
      </c>
      <c r="L786" t="s">
        <v>18</v>
      </c>
      <c r="M786">
        <v>27405</v>
      </c>
      <c r="N786">
        <v>169</v>
      </c>
      <c r="O786" s="4">
        <v>15064.58</v>
      </c>
      <c r="P786" t="s">
        <v>168</v>
      </c>
      <c r="Q786" s="4">
        <f t="shared" si="96"/>
        <v>5.1423255813953492</v>
      </c>
      <c r="R786" s="4">
        <f t="shared" si="97"/>
        <v>36.853333333333332</v>
      </c>
      <c r="S786" s="4">
        <f t="shared" si="98"/>
        <v>0.74201342281879201</v>
      </c>
      <c r="T786" s="4">
        <f t="shared" si="99"/>
        <v>2.3446280256941043</v>
      </c>
      <c r="U786" s="4">
        <f t="shared" si="100"/>
        <v>2.2745734641964708</v>
      </c>
      <c r="V786" s="3">
        <f t="shared" si="101"/>
        <v>0.77815125038364363</v>
      </c>
      <c r="W786" s="3">
        <f t="shared" si="101"/>
        <v>2.4742162640762553</v>
      </c>
      <c r="X786" s="3">
        <f t="shared" si="102"/>
        <v>0.71115957011451791</v>
      </c>
      <c r="Y786" s="3">
        <f t="shared" si="102"/>
        <v>1.5664767753104607</v>
      </c>
      <c r="Z786" s="3">
        <f t="shared" si="102"/>
        <v>-0.12958823838215081</v>
      </c>
      <c r="AA786" s="2">
        <f t="shared" si="103"/>
        <v>39114</v>
      </c>
    </row>
    <row r="787" spans="1:27" x14ac:dyDescent="0.2">
      <c r="A787">
        <v>1187</v>
      </c>
      <c r="B787" t="s">
        <v>15</v>
      </c>
      <c r="C787">
        <v>2007</v>
      </c>
      <c r="D787">
        <v>3</v>
      </c>
      <c r="E787">
        <v>46</v>
      </c>
      <c r="F787" s="4">
        <v>232.91</v>
      </c>
      <c r="G787" s="4">
        <v>273.74</v>
      </c>
      <c r="H787" s="4">
        <v>133.65</v>
      </c>
      <c r="I787">
        <v>6</v>
      </c>
      <c r="J787">
        <v>298</v>
      </c>
      <c r="K787">
        <v>9880</v>
      </c>
      <c r="L787" t="s">
        <v>18</v>
      </c>
      <c r="M787">
        <v>27405</v>
      </c>
      <c r="N787">
        <v>169</v>
      </c>
      <c r="O787" s="4">
        <v>15064.58</v>
      </c>
      <c r="P787" t="s">
        <v>168</v>
      </c>
      <c r="Q787" s="4">
        <f t="shared" si="96"/>
        <v>5.9508695652173911</v>
      </c>
      <c r="R787" s="4">
        <f t="shared" si="97"/>
        <v>45.623333333333335</v>
      </c>
      <c r="S787" s="4">
        <f t="shared" si="98"/>
        <v>0.91859060402684567</v>
      </c>
      <c r="T787" s="4">
        <f t="shared" si="99"/>
        <v>2.4373382629197944</v>
      </c>
      <c r="U787" s="4">
        <f t="shared" si="100"/>
        <v>2.3671881353856272</v>
      </c>
      <c r="V787" s="3">
        <f t="shared" si="101"/>
        <v>0.77815125038364363</v>
      </c>
      <c r="W787" s="3">
        <f t="shared" si="101"/>
        <v>2.4742162640762553</v>
      </c>
      <c r="X787" s="3">
        <f t="shared" si="102"/>
        <v>0.77458043123822018</v>
      </c>
      <c r="Y787" s="3">
        <f t="shared" si="102"/>
        <v>1.6591870125361508</v>
      </c>
      <c r="Z787" s="3">
        <f t="shared" si="102"/>
        <v>-3.6878001156460949E-2</v>
      </c>
      <c r="AA787" s="2">
        <f t="shared" si="103"/>
        <v>39142</v>
      </c>
    </row>
    <row r="788" spans="1:27" x14ac:dyDescent="0.2">
      <c r="A788">
        <v>1187</v>
      </c>
      <c r="B788" t="s">
        <v>15</v>
      </c>
      <c r="C788">
        <v>2007</v>
      </c>
      <c r="D788">
        <v>4</v>
      </c>
      <c r="E788">
        <v>61</v>
      </c>
      <c r="F788" s="4">
        <v>310.58999999999997</v>
      </c>
      <c r="G788" s="4">
        <v>364.91</v>
      </c>
      <c r="H788" s="4">
        <v>162.28</v>
      </c>
      <c r="I788">
        <v>6</v>
      </c>
      <c r="J788">
        <v>298</v>
      </c>
      <c r="K788">
        <v>9880</v>
      </c>
      <c r="L788" t="s">
        <v>18</v>
      </c>
      <c r="M788">
        <v>27405</v>
      </c>
      <c r="N788">
        <v>169</v>
      </c>
      <c r="O788" s="4">
        <v>15064.58</v>
      </c>
      <c r="P788" t="s">
        <v>168</v>
      </c>
      <c r="Q788" s="4">
        <f t="shared" si="96"/>
        <v>5.9821311475409837</v>
      </c>
      <c r="R788" s="4">
        <f t="shared" si="97"/>
        <v>60.818333333333335</v>
      </c>
      <c r="S788" s="4">
        <f t="shared" si="98"/>
        <v>1.2245302013422819</v>
      </c>
      <c r="T788" s="4">
        <f t="shared" si="99"/>
        <v>2.562185764941276</v>
      </c>
      <c r="U788" s="4">
        <f t="shared" si="100"/>
        <v>2.4921874687308119</v>
      </c>
      <c r="V788" s="3">
        <f t="shared" si="101"/>
        <v>0.77815125038364363</v>
      </c>
      <c r="W788" s="3">
        <f t="shared" si="101"/>
        <v>2.4742162640762553</v>
      </c>
      <c r="X788" s="3">
        <f t="shared" si="102"/>
        <v>0.77685592993050889</v>
      </c>
      <c r="Y788" s="3">
        <f t="shared" si="102"/>
        <v>1.7840345145576322</v>
      </c>
      <c r="Z788" s="3">
        <f t="shared" si="102"/>
        <v>8.7969500865020658E-2</v>
      </c>
      <c r="AA788" s="2">
        <f t="shared" si="103"/>
        <v>39173</v>
      </c>
    </row>
    <row r="789" spans="1:27" x14ac:dyDescent="0.2">
      <c r="A789">
        <v>1187</v>
      </c>
      <c r="B789" t="s">
        <v>15</v>
      </c>
      <c r="C789">
        <v>2007</v>
      </c>
      <c r="D789">
        <v>5</v>
      </c>
      <c r="E789">
        <v>98</v>
      </c>
      <c r="F789" s="4">
        <v>388.61</v>
      </c>
      <c r="G789" s="4">
        <v>456.61</v>
      </c>
      <c r="H789" s="4">
        <v>220.06</v>
      </c>
      <c r="I789">
        <v>6</v>
      </c>
      <c r="J789">
        <v>298</v>
      </c>
      <c r="K789">
        <v>9880</v>
      </c>
      <c r="L789" t="s">
        <v>18</v>
      </c>
      <c r="M789">
        <v>27405</v>
      </c>
      <c r="N789">
        <v>169</v>
      </c>
      <c r="O789" s="4">
        <v>15064.58</v>
      </c>
      <c r="P789" t="s">
        <v>168</v>
      </c>
      <c r="Q789" s="4">
        <f t="shared" si="96"/>
        <v>4.6592857142857147</v>
      </c>
      <c r="R789" s="4">
        <f t="shared" si="97"/>
        <v>76.101666666666674</v>
      </c>
      <c r="S789" s="4">
        <f t="shared" si="98"/>
        <v>1.5322483221476511</v>
      </c>
      <c r="T789" s="4">
        <f t="shared" si="99"/>
        <v>2.6595454185367444</v>
      </c>
      <c r="U789" s="4">
        <f t="shared" si="100"/>
        <v>2.5895139719944393</v>
      </c>
      <c r="V789" s="3">
        <f t="shared" si="101"/>
        <v>0.77815125038364363</v>
      </c>
      <c r="W789" s="3">
        <f t="shared" si="101"/>
        <v>2.4742162640762553</v>
      </c>
      <c r="X789" s="3">
        <f t="shared" si="102"/>
        <v>0.66831934284424965</v>
      </c>
      <c r="Y789" s="3">
        <f t="shared" si="102"/>
        <v>1.8813941681531008</v>
      </c>
      <c r="Z789" s="3">
        <f t="shared" si="102"/>
        <v>0.18532915446048925</v>
      </c>
      <c r="AA789" s="2">
        <f t="shared" si="103"/>
        <v>39203</v>
      </c>
    </row>
    <row r="790" spans="1:27" x14ac:dyDescent="0.2">
      <c r="A790">
        <v>1187</v>
      </c>
      <c r="B790" t="s">
        <v>15</v>
      </c>
      <c r="C790">
        <v>2007</v>
      </c>
      <c r="D790">
        <v>6</v>
      </c>
      <c r="E790">
        <v>132</v>
      </c>
      <c r="F790" s="4">
        <v>667.74</v>
      </c>
      <c r="G790" s="4">
        <v>784.61</v>
      </c>
      <c r="H790" s="4">
        <v>366.51</v>
      </c>
      <c r="I790">
        <v>6</v>
      </c>
      <c r="J790">
        <v>298</v>
      </c>
      <c r="K790">
        <v>9880</v>
      </c>
      <c r="L790" t="s">
        <v>18</v>
      </c>
      <c r="M790">
        <v>27405</v>
      </c>
      <c r="N790">
        <v>169</v>
      </c>
      <c r="O790" s="4">
        <v>15064.58</v>
      </c>
      <c r="P790" t="s">
        <v>168</v>
      </c>
      <c r="Q790" s="4">
        <f t="shared" si="96"/>
        <v>5.9440151515151518</v>
      </c>
      <c r="R790" s="4">
        <f t="shared" si="97"/>
        <v>130.76833333333335</v>
      </c>
      <c r="S790" s="4">
        <f t="shared" si="98"/>
        <v>2.6329194630872483</v>
      </c>
      <c r="T790" s="4">
        <f t="shared" si="99"/>
        <v>2.8946538389925269</v>
      </c>
      <c r="U790" s="4">
        <f t="shared" si="100"/>
        <v>2.8246073927962354</v>
      </c>
      <c r="V790" s="3">
        <f t="shared" si="101"/>
        <v>0.77815125038364363</v>
      </c>
      <c r="W790" s="3">
        <f t="shared" si="101"/>
        <v>2.4742162640762553</v>
      </c>
      <c r="X790" s="3">
        <f t="shared" si="102"/>
        <v>0.77407990778667712</v>
      </c>
      <c r="Y790" s="3">
        <f t="shared" si="102"/>
        <v>2.1165025886088835</v>
      </c>
      <c r="Z790" s="3">
        <f t="shared" si="102"/>
        <v>0.42043757491627171</v>
      </c>
      <c r="AA790" s="2">
        <f t="shared" si="103"/>
        <v>39234</v>
      </c>
    </row>
    <row r="791" spans="1:27" x14ac:dyDescent="0.2">
      <c r="A791">
        <v>1187</v>
      </c>
      <c r="B791" t="s">
        <v>15</v>
      </c>
      <c r="C791">
        <v>2007</v>
      </c>
      <c r="D791">
        <v>7</v>
      </c>
      <c r="E791">
        <v>98</v>
      </c>
      <c r="F791" s="4">
        <v>366.69</v>
      </c>
      <c r="G791" s="4">
        <v>430.83</v>
      </c>
      <c r="H791" s="4">
        <v>206.28</v>
      </c>
      <c r="I791">
        <v>6</v>
      </c>
      <c r="J791">
        <v>298</v>
      </c>
      <c r="K791">
        <v>9880</v>
      </c>
      <c r="L791" t="s">
        <v>18</v>
      </c>
      <c r="M791">
        <v>27405</v>
      </c>
      <c r="N791">
        <v>169</v>
      </c>
      <c r="O791" s="4">
        <v>15064.58</v>
      </c>
      <c r="P791" t="s">
        <v>168</v>
      </c>
      <c r="Q791" s="4">
        <f t="shared" si="96"/>
        <v>4.3962244897959186</v>
      </c>
      <c r="R791" s="4">
        <f t="shared" si="97"/>
        <v>71.804999999999993</v>
      </c>
      <c r="S791" s="4">
        <f t="shared" si="98"/>
        <v>1.4457382550335569</v>
      </c>
      <c r="T791" s="4">
        <f t="shared" si="99"/>
        <v>2.6343059369212734</v>
      </c>
      <c r="U791" s="4">
        <f t="shared" si="100"/>
        <v>2.5642990664808192</v>
      </c>
      <c r="V791" s="3">
        <f t="shared" si="101"/>
        <v>0.77815125038364363</v>
      </c>
      <c r="W791" s="3">
        <f t="shared" si="101"/>
        <v>2.4742162640762553</v>
      </c>
      <c r="X791" s="3">
        <f t="shared" si="102"/>
        <v>0.64307986122877858</v>
      </c>
      <c r="Y791" s="3">
        <f t="shared" si="102"/>
        <v>1.8561546865376297</v>
      </c>
      <c r="Z791" s="3">
        <f t="shared" si="102"/>
        <v>0.16008967284501815</v>
      </c>
      <c r="AA791" s="2">
        <f t="shared" si="103"/>
        <v>39264</v>
      </c>
    </row>
    <row r="792" spans="1:27" x14ac:dyDescent="0.2">
      <c r="A792">
        <v>1187</v>
      </c>
      <c r="B792" t="s">
        <v>15</v>
      </c>
      <c r="C792">
        <v>2007</v>
      </c>
      <c r="D792">
        <v>8</v>
      </c>
      <c r="E792">
        <v>120</v>
      </c>
      <c r="F792" s="4">
        <v>508.02</v>
      </c>
      <c r="G792" s="4">
        <v>596.94000000000005</v>
      </c>
      <c r="H792" s="4">
        <v>297.25</v>
      </c>
      <c r="I792">
        <v>6</v>
      </c>
      <c r="J792">
        <v>298</v>
      </c>
      <c r="K792">
        <v>9880</v>
      </c>
      <c r="L792" t="s">
        <v>18</v>
      </c>
      <c r="M792">
        <v>27405</v>
      </c>
      <c r="N792">
        <v>169</v>
      </c>
      <c r="O792" s="4">
        <v>15064.58</v>
      </c>
      <c r="P792" t="s">
        <v>168</v>
      </c>
      <c r="Q792" s="4">
        <f t="shared" si="96"/>
        <v>4.9745000000000008</v>
      </c>
      <c r="R792" s="4">
        <f t="shared" si="97"/>
        <v>99.490000000000009</v>
      </c>
      <c r="S792" s="4">
        <f t="shared" si="98"/>
        <v>2.0031543624161077</v>
      </c>
      <c r="T792" s="4">
        <f t="shared" si="99"/>
        <v>2.7759306812492475</v>
      </c>
      <c r="U792" s="4">
        <f t="shared" si="100"/>
        <v>2.705880810155298</v>
      </c>
      <c r="V792" s="3">
        <f t="shared" si="101"/>
        <v>0.77815125038364363</v>
      </c>
      <c r="W792" s="3">
        <f t="shared" si="101"/>
        <v>2.4742162640762553</v>
      </c>
      <c r="X792" s="3">
        <f t="shared" si="102"/>
        <v>0.6967494352016228</v>
      </c>
      <c r="Y792" s="3">
        <f t="shared" si="102"/>
        <v>1.9977794308656041</v>
      </c>
      <c r="Z792" s="3">
        <f t="shared" si="102"/>
        <v>0.30171441717299241</v>
      </c>
      <c r="AA792" s="2">
        <f t="shared" si="103"/>
        <v>39295</v>
      </c>
    </row>
    <row r="793" spans="1:27" x14ac:dyDescent="0.2">
      <c r="A793">
        <v>1187</v>
      </c>
      <c r="B793" t="s">
        <v>15</v>
      </c>
      <c r="C793">
        <v>2007</v>
      </c>
      <c r="D793">
        <v>9</v>
      </c>
      <c r="E793">
        <v>137</v>
      </c>
      <c r="F793" s="4">
        <v>526.71</v>
      </c>
      <c r="G793" s="4">
        <v>618.89</v>
      </c>
      <c r="H793" s="4">
        <v>243.84</v>
      </c>
      <c r="I793">
        <v>6</v>
      </c>
      <c r="J793">
        <v>298</v>
      </c>
      <c r="K793">
        <v>9880</v>
      </c>
      <c r="L793" t="s">
        <v>18</v>
      </c>
      <c r="M793">
        <v>27405</v>
      </c>
      <c r="N793">
        <v>169</v>
      </c>
      <c r="O793" s="4">
        <v>15064.58</v>
      </c>
      <c r="P793" t="s">
        <v>168</v>
      </c>
      <c r="Q793" s="4">
        <f t="shared" si="96"/>
        <v>4.5174452554744526</v>
      </c>
      <c r="R793" s="4">
        <f t="shared" si="97"/>
        <v>103.14833333333333</v>
      </c>
      <c r="S793" s="4">
        <f t="shared" si="98"/>
        <v>2.0768120805369126</v>
      </c>
      <c r="T793" s="4">
        <f t="shared" si="99"/>
        <v>2.7916134654365443</v>
      </c>
      <c r="U793" s="4">
        <f t="shared" si="100"/>
        <v>2.7215715638550919</v>
      </c>
      <c r="V793" s="3">
        <f t="shared" si="101"/>
        <v>0.77815125038364363</v>
      </c>
      <c r="W793" s="3">
        <f t="shared" si="101"/>
        <v>2.4742162640762553</v>
      </c>
      <c r="X793" s="3">
        <f t="shared" si="102"/>
        <v>0.65489289828013741</v>
      </c>
      <c r="Y793" s="3">
        <f t="shared" si="102"/>
        <v>2.0134622150529005</v>
      </c>
      <c r="Z793" s="3">
        <f t="shared" si="102"/>
        <v>0.31739720136028887</v>
      </c>
      <c r="AA793" s="2">
        <f t="shared" si="103"/>
        <v>39326</v>
      </c>
    </row>
    <row r="794" spans="1:27" x14ac:dyDescent="0.2">
      <c r="A794">
        <v>1187</v>
      </c>
      <c r="B794" t="s">
        <v>15</v>
      </c>
      <c r="C794">
        <v>2007</v>
      </c>
      <c r="D794">
        <v>10</v>
      </c>
      <c r="E794">
        <v>417</v>
      </c>
      <c r="F794" s="4">
        <v>1570.21</v>
      </c>
      <c r="G794" s="4">
        <v>1845.13</v>
      </c>
      <c r="H794" s="4">
        <v>839</v>
      </c>
      <c r="I794">
        <v>6</v>
      </c>
      <c r="J794">
        <v>298</v>
      </c>
      <c r="K794">
        <v>9880</v>
      </c>
      <c r="L794" t="s">
        <v>18</v>
      </c>
      <c r="M794">
        <v>27405</v>
      </c>
      <c r="N794">
        <v>169</v>
      </c>
      <c r="O794" s="4">
        <v>15064.58</v>
      </c>
      <c r="P794" t="s">
        <v>168</v>
      </c>
      <c r="Q794" s="4">
        <f t="shared" si="96"/>
        <v>4.4247721822541966</v>
      </c>
      <c r="R794" s="4">
        <f t="shared" si="97"/>
        <v>307.5216666666667</v>
      </c>
      <c r="S794" s="4">
        <f t="shared" si="98"/>
        <v>6.1917114093959738</v>
      </c>
      <c r="T794" s="4">
        <f t="shared" si="99"/>
        <v>3.2660269701122586</v>
      </c>
      <c r="U794" s="4">
        <f t="shared" si="100"/>
        <v>3.1959577388692701</v>
      </c>
      <c r="V794" s="3">
        <f t="shared" si="101"/>
        <v>0.77815125038364363</v>
      </c>
      <c r="W794" s="3">
        <f t="shared" si="101"/>
        <v>2.4742162640762553</v>
      </c>
      <c r="X794" s="3">
        <f t="shared" si="102"/>
        <v>0.64589091513850083</v>
      </c>
      <c r="Y794" s="3">
        <f t="shared" si="102"/>
        <v>2.4878757197286148</v>
      </c>
      <c r="Z794" s="3">
        <f t="shared" si="102"/>
        <v>0.79181070603600323</v>
      </c>
      <c r="AA794" s="2">
        <f t="shared" si="103"/>
        <v>39356</v>
      </c>
    </row>
    <row r="795" spans="1:27" x14ac:dyDescent="0.2">
      <c r="A795">
        <v>1187</v>
      </c>
      <c r="B795" t="s">
        <v>15</v>
      </c>
      <c r="C795">
        <v>2007</v>
      </c>
      <c r="D795">
        <v>11</v>
      </c>
      <c r="E795">
        <v>195</v>
      </c>
      <c r="F795" s="4">
        <v>784.89</v>
      </c>
      <c r="G795" s="4">
        <v>922.29</v>
      </c>
      <c r="H795" s="4">
        <v>441.34</v>
      </c>
      <c r="I795">
        <v>6</v>
      </c>
      <c r="J795">
        <v>298</v>
      </c>
      <c r="K795">
        <v>9880</v>
      </c>
      <c r="L795" t="s">
        <v>18</v>
      </c>
      <c r="M795">
        <v>27405</v>
      </c>
      <c r="N795">
        <v>169</v>
      </c>
      <c r="O795" s="4">
        <v>15064.58</v>
      </c>
      <c r="P795" t="s">
        <v>168</v>
      </c>
      <c r="Q795" s="4">
        <f t="shared" si="96"/>
        <v>4.7296923076923072</v>
      </c>
      <c r="R795" s="4">
        <f t="shared" si="97"/>
        <v>153.715</v>
      </c>
      <c r="S795" s="4">
        <f t="shared" si="98"/>
        <v>3.0949328859060401</v>
      </c>
      <c r="T795" s="4">
        <f t="shared" si="99"/>
        <v>2.9648674997921032</v>
      </c>
      <c r="U795" s="4">
        <f t="shared" si="100"/>
        <v>2.8948087959294151</v>
      </c>
      <c r="V795" s="3">
        <f t="shared" si="101"/>
        <v>0.77815125038364363</v>
      </c>
      <c r="W795" s="3">
        <f t="shared" si="101"/>
        <v>2.4742162640762553</v>
      </c>
      <c r="X795" s="3">
        <f t="shared" si="102"/>
        <v>0.67483288842958511</v>
      </c>
      <c r="Y795" s="3">
        <f t="shared" si="102"/>
        <v>2.1867162494084593</v>
      </c>
      <c r="Z795" s="3">
        <f t="shared" si="102"/>
        <v>0.4906512357158479</v>
      </c>
      <c r="AA795" s="2">
        <f t="shared" si="103"/>
        <v>39387</v>
      </c>
    </row>
    <row r="796" spans="1:27" x14ac:dyDescent="0.2">
      <c r="A796">
        <v>1187</v>
      </c>
      <c r="B796" t="s">
        <v>15</v>
      </c>
      <c r="C796">
        <v>2007</v>
      </c>
      <c r="D796">
        <v>12</v>
      </c>
      <c r="E796">
        <v>98</v>
      </c>
      <c r="F796" s="4">
        <v>376.09</v>
      </c>
      <c r="G796" s="4">
        <v>441.86</v>
      </c>
      <c r="H796" s="4">
        <v>179.47</v>
      </c>
      <c r="I796">
        <v>6</v>
      </c>
      <c r="J796">
        <v>298</v>
      </c>
      <c r="K796">
        <v>9880</v>
      </c>
      <c r="L796" t="s">
        <v>18</v>
      </c>
      <c r="M796">
        <v>27405</v>
      </c>
      <c r="N796">
        <v>169</v>
      </c>
      <c r="O796" s="4">
        <v>15064.58</v>
      </c>
      <c r="P796" t="s">
        <v>168</v>
      </c>
      <c r="Q796" s="4">
        <f t="shared" si="96"/>
        <v>4.5087755102040816</v>
      </c>
      <c r="R796" s="4">
        <f t="shared" si="97"/>
        <v>73.643333333333331</v>
      </c>
      <c r="S796" s="4">
        <f t="shared" si="98"/>
        <v>1.4827516778523491</v>
      </c>
      <c r="T796" s="4">
        <f t="shared" si="99"/>
        <v>2.6452846882209156</v>
      </c>
      <c r="U796" s="4">
        <f t="shared" si="100"/>
        <v>2.5752917859548194</v>
      </c>
      <c r="V796" s="3">
        <f t="shared" si="101"/>
        <v>0.77815125038364363</v>
      </c>
      <c r="W796" s="3">
        <f t="shared" si="101"/>
        <v>2.4742162640762553</v>
      </c>
      <c r="X796" s="3">
        <f t="shared" si="102"/>
        <v>0.65405861252842079</v>
      </c>
      <c r="Y796" s="3">
        <f t="shared" si="102"/>
        <v>1.8671334378372719</v>
      </c>
      <c r="Z796" s="3">
        <f t="shared" si="102"/>
        <v>0.17106842414466039</v>
      </c>
      <c r="AA796" s="2">
        <f t="shared" si="103"/>
        <v>39417</v>
      </c>
    </row>
    <row r="797" spans="1:27" x14ac:dyDescent="0.2">
      <c r="A797">
        <v>1238</v>
      </c>
      <c r="B797" t="s">
        <v>15</v>
      </c>
      <c r="C797">
        <v>2007</v>
      </c>
      <c r="D797">
        <v>1</v>
      </c>
      <c r="E797">
        <v>153</v>
      </c>
      <c r="F797" s="4">
        <v>519.04999999999995</v>
      </c>
      <c r="G797" s="4">
        <v>609.89</v>
      </c>
      <c r="H797" s="4">
        <v>292.44</v>
      </c>
      <c r="I797">
        <v>16</v>
      </c>
      <c r="J797">
        <v>1177</v>
      </c>
      <c r="K797">
        <v>39486</v>
      </c>
      <c r="L797" t="s">
        <v>18</v>
      </c>
      <c r="M797">
        <v>130520</v>
      </c>
      <c r="N797">
        <v>505.7</v>
      </c>
      <c r="O797" s="4">
        <v>54189.785000000003</v>
      </c>
      <c r="P797" t="s">
        <v>168</v>
      </c>
      <c r="Q797" s="4">
        <f t="shared" si="96"/>
        <v>3.9862091503267973</v>
      </c>
      <c r="R797" s="4">
        <f t="shared" si="97"/>
        <v>38.118124999999999</v>
      </c>
      <c r="S797" s="4">
        <f t="shared" si="98"/>
        <v>0.51817332200509769</v>
      </c>
      <c r="T797" s="4">
        <f t="shared" si="99"/>
        <v>2.7852515125503174</v>
      </c>
      <c r="U797" s="4">
        <f t="shared" si="100"/>
        <v>2.7152091953786575</v>
      </c>
      <c r="V797" s="3">
        <f t="shared" si="101"/>
        <v>1.2041199826559248</v>
      </c>
      <c r="W797" s="3">
        <f t="shared" si="101"/>
        <v>3.0707764628434346</v>
      </c>
      <c r="X797" s="3">
        <f t="shared" si="102"/>
        <v>0.6005600817327188</v>
      </c>
      <c r="Y797" s="3">
        <f t="shared" si="102"/>
        <v>1.5811315298943929</v>
      </c>
      <c r="Z797" s="3">
        <f t="shared" si="102"/>
        <v>-0.28552495029311709</v>
      </c>
      <c r="AA797" s="2">
        <f t="shared" si="103"/>
        <v>39083</v>
      </c>
    </row>
    <row r="798" spans="1:27" x14ac:dyDescent="0.2">
      <c r="A798">
        <v>1238</v>
      </c>
      <c r="B798" t="s">
        <v>15</v>
      </c>
      <c r="C798">
        <v>2007</v>
      </c>
      <c r="D798">
        <v>2</v>
      </c>
      <c r="E798">
        <v>152</v>
      </c>
      <c r="F798" s="4">
        <v>662.93</v>
      </c>
      <c r="G798" s="4">
        <v>779.09</v>
      </c>
      <c r="H798" s="4">
        <v>268.08999999999997</v>
      </c>
      <c r="I798">
        <v>16</v>
      </c>
      <c r="J798">
        <v>1177</v>
      </c>
      <c r="K798">
        <v>39486</v>
      </c>
      <c r="L798" t="s">
        <v>18</v>
      </c>
      <c r="M798">
        <v>130520</v>
      </c>
      <c r="N798">
        <v>505.7</v>
      </c>
      <c r="O798" s="4">
        <v>54189.785000000003</v>
      </c>
      <c r="P798" t="s">
        <v>168</v>
      </c>
      <c r="Q798" s="4">
        <f t="shared" si="96"/>
        <v>5.1255921052631583</v>
      </c>
      <c r="R798" s="4">
        <f t="shared" si="97"/>
        <v>48.693125000000002</v>
      </c>
      <c r="S798" s="4">
        <f t="shared" si="98"/>
        <v>0.66192863211554798</v>
      </c>
      <c r="T798" s="4">
        <f t="shared" si="99"/>
        <v>2.8915876300033219</v>
      </c>
      <c r="U798" s="4">
        <f t="shared" si="100"/>
        <v>2.8214676728712811</v>
      </c>
      <c r="V798" s="3">
        <f t="shared" si="101"/>
        <v>1.2041199826559248</v>
      </c>
      <c r="W798" s="3">
        <f t="shared" si="101"/>
        <v>3.0707764628434346</v>
      </c>
      <c r="X798" s="3">
        <f t="shared" si="102"/>
        <v>0.70974404205854913</v>
      </c>
      <c r="Y798" s="3">
        <f t="shared" si="102"/>
        <v>1.6874676473473968</v>
      </c>
      <c r="Z798" s="3">
        <f t="shared" si="102"/>
        <v>-0.17918883284011303</v>
      </c>
      <c r="AA798" s="2">
        <f t="shared" si="103"/>
        <v>39114</v>
      </c>
    </row>
    <row r="799" spans="1:27" x14ac:dyDescent="0.2">
      <c r="A799">
        <v>1238</v>
      </c>
      <c r="B799" t="s">
        <v>15</v>
      </c>
      <c r="C799">
        <v>2007</v>
      </c>
      <c r="D799">
        <v>3</v>
      </c>
      <c r="E799">
        <v>149</v>
      </c>
      <c r="F799" s="4">
        <v>525.58000000000004</v>
      </c>
      <c r="G799" s="4">
        <v>617.62</v>
      </c>
      <c r="H799" s="4">
        <v>228.93</v>
      </c>
      <c r="I799">
        <v>16</v>
      </c>
      <c r="J799">
        <v>1177</v>
      </c>
      <c r="K799">
        <v>39486</v>
      </c>
      <c r="L799" t="s">
        <v>18</v>
      </c>
      <c r="M799">
        <v>130520</v>
      </c>
      <c r="N799">
        <v>505.7</v>
      </c>
      <c r="O799" s="4">
        <v>54189.785000000003</v>
      </c>
      <c r="P799" t="s">
        <v>168</v>
      </c>
      <c r="Q799" s="4">
        <f t="shared" si="96"/>
        <v>4.1451006711409395</v>
      </c>
      <c r="R799" s="4">
        <f t="shared" si="97"/>
        <v>38.60125</v>
      </c>
      <c r="S799" s="4">
        <f t="shared" si="98"/>
        <v>0.5247408666100255</v>
      </c>
      <c r="T799" s="4">
        <f t="shared" si="99"/>
        <v>2.7907213510404416</v>
      </c>
      <c r="U799" s="4">
        <f t="shared" si="100"/>
        <v>2.7206388305720841</v>
      </c>
      <c r="V799" s="3">
        <f t="shared" si="101"/>
        <v>1.2041199826559248</v>
      </c>
      <c r="W799" s="3">
        <f t="shared" si="101"/>
        <v>3.0707764628434346</v>
      </c>
      <c r="X799" s="3">
        <f t="shared" si="102"/>
        <v>0.61753508262816748</v>
      </c>
      <c r="Y799" s="3">
        <f t="shared" si="102"/>
        <v>1.5866013683845168</v>
      </c>
      <c r="Z799" s="3">
        <f t="shared" si="102"/>
        <v>-0.28005511180299314</v>
      </c>
      <c r="AA799" s="2">
        <f t="shared" si="103"/>
        <v>39142</v>
      </c>
    </row>
    <row r="800" spans="1:27" x14ac:dyDescent="0.2">
      <c r="A800">
        <v>1238</v>
      </c>
      <c r="B800" t="s">
        <v>15</v>
      </c>
      <c r="C800">
        <v>2007</v>
      </c>
      <c r="D800">
        <v>4</v>
      </c>
      <c r="E800">
        <v>224</v>
      </c>
      <c r="F800" s="4">
        <v>943</v>
      </c>
      <c r="G800" s="4">
        <v>1108.05</v>
      </c>
      <c r="H800" s="4">
        <v>447.27</v>
      </c>
      <c r="I800">
        <v>16</v>
      </c>
      <c r="J800">
        <v>1177</v>
      </c>
      <c r="K800">
        <v>39486</v>
      </c>
      <c r="L800" t="s">
        <v>18</v>
      </c>
      <c r="M800">
        <v>130520</v>
      </c>
      <c r="N800">
        <v>505.7</v>
      </c>
      <c r="O800" s="4">
        <v>54189.785000000003</v>
      </c>
      <c r="P800" t="s">
        <v>168</v>
      </c>
      <c r="Q800" s="4">
        <f t="shared" si="96"/>
        <v>4.9466517857142858</v>
      </c>
      <c r="R800" s="4">
        <f t="shared" si="97"/>
        <v>69.253124999999997</v>
      </c>
      <c r="S800" s="4">
        <f t="shared" si="98"/>
        <v>0.94141886151231946</v>
      </c>
      <c r="T800" s="4">
        <f t="shared" si="99"/>
        <v>3.0445593580766679</v>
      </c>
      <c r="U800" s="4">
        <f t="shared" si="100"/>
        <v>2.9745116927373285</v>
      </c>
      <c r="V800" s="3">
        <f t="shared" si="101"/>
        <v>1.2041199826559248</v>
      </c>
      <c r="W800" s="3">
        <f t="shared" si="101"/>
        <v>3.0707764628434346</v>
      </c>
      <c r="X800" s="3">
        <f t="shared" si="102"/>
        <v>0.69431133974250514</v>
      </c>
      <c r="Y800" s="3">
        <f t="shared" si="102"/>
        <v>1.8404393754207431</v>
      </c>
      <c r="Z800" s="3">
        <f t="shared" si="102"/>
        <v>-2.6217104766766749E-2</v>
      </c>
      <c r="AA800" s="2">
        <f t="shared" si="103"/>
        <v>39173</v>
      </c>
    </row>
    <row r="801" spans="1:27" x14ac:dyDescent="0.2">
      <c r="A801">
        <v>1238</v>
      </c>
      <c r="B801" t="s">
        <v>15</v>
      </c>
      <c r="C801">
        <v>2007</v>
      </c>
      <c r="D801">
        <v>5</v>
      </c>
      <c r="E801">
        <v>284</v>
      </c>
      <c r="F801" s="4">
        <v>1129.3399999999999</v>
      </c>
      <c r="G801" s="4">
        <v>1326.86</v>
      </c>
      <c r="H801" s="4">
        <v>520.23</v>
      </c>
      <c r="I801">
        <v>16</v>
      </c>
      <c r="J801">
        <v>1177</v>
      </c>
      <c r="K801">
        <v>39486</v>
      </c>
      <c r="L801" t="s">
        <v>18</v>
      </c>
      <c r="M801">
        <v>130520</v>
      </c>
      <c r="N801">
        <v>505.7</v>
      </c>
      <c r="O801" s="4">
        <v>54189.785000000003</v>
      </c>
      <c r="P801" t="s">
        <v>168</v>
      </c>
      <c r="Q801" s="4">
        <f t="shared" si="96"/>
        <v>4.6720422535211261</v>
      </c>
      <c r="R801" s="4">
        <f t="shared" si="97"/>
        <v>82.928749999999994</v>
      </c>
      <c r="S801" s="4">
        <f t="shared" si="98"/>
        <v>1.12732370433305</v>
      </c>
      <c r="T801" s="4">
        <f t="shared" si="99"/>
        <v>3.1228251018885569</v>
      </c>
      <c r="U801" s="4">
        <f t="shared" si="100"/>
        <v>3.0528247106532929</v>
      </c>
      <c r="V801" s="3">
        <f t="shared" si="101"/>
        <v>1.2041199826559248</v>
      </c>
      <c r="W801" s="3">
        <f t="shared" si="101"/>
        <v>3.0707764628434346</v>
      </c>
      <c r="X801" s="3">
        <f t="shared" si="102"/>
        <v>0.66950676184151903</v>
      </c>
      <c r="Y801" s="3">
        <f t="shared" si="102"/>
        <v>1.9187051192326319</v>
      </c>
      <c r="Z801" s="3">
        <f t="shared" si="102"/>
        <v>5.2048639045121962E-2</v>
      </c>
      <c r="AA801" s="2">
        <f t="shared" si="103"/>
        <v>39203</v>
      </c>
    </row>
    <row r="802" spans="1:27" x14ac:dyDescent="0.2">
      <c r="A802">
        <v>1238</v>
      </c>
      <c r="B802" t="s">
        <v>15</v>
      </c>
      <c r="C802">
        <v>2007</v>
      </c>
      <c r="D802">
        <v>6</v>
      </c>
      <c r="E802">
        <v>332</v>
      </c>
      <c r="F802" s="4">
        <v>1320.67</v>
      </c>
      <c r="G802" s="4">
        <v>1551.9</v>
      </c>
      <c r="H802" s="4">
        <v>604.01</v>
      </c>
      <c r="I802">
        <v>16</v>
      </c>
      <c r="J802">
        <v>1177</v>
      </c>
      <c r="K802">
        <v>39486</v>
      </c>
      <c r="L802" t="s">
        <v>18</v>
      </c>
      <c r="M802">
        <v>130520</v>
      </c>
      <c r="N802">
        <v>505.7</v>
      </c>
      <c r="O802" s="4">
        <v>54189.785000000003</v>
      </c>
      <c r="P802" t="s">
        <v>168</v>
      </c>
      <c r="Q802" s="4">
        <f t="shared" si="96"/>
        <v>4.6743975903614459</v>
      </c>
      <c r="R802" s="4">
        <f t="shared" si="97"/>
        <v>96.993750000000006</v>
      </c>
      <c r="S802" s="4">
        <f t="shared" si="98"/>
        <v>1.3185216652506373</v>
      </c>
      <c r="T802" s="4">
        <f t="shared" si="99"/>
        <v>3.1908637331287451</v>
      </c>
      <c r="U802" s="4">
        <f t="shared" si="100"/>
        <v>3.1207943126311086</v>
      </c>
      <c r="V802" s="3">
        <f t="shared" si="101"/>
        <v>1.2041199826559248</v>
      </c>
      <c r="W802" s="3">
        <f t="shared" si="101"/>
        <v>3.0707764628434346</v>
      </c>
      <c r="X802" s="3">
        <f t="shared" si="102"/>
        <v>0.66972564942470869</v>
      </c>
      <c r="Y802" s="3">
        <f t="shared" si="102"/>
        <v>1.9867437504728203</v>
      </c>
      <c r="Z802" s="3">
        <f t="shared" si="102"/>
        <v>0.12008727028531035</v>
      </c>
      <c r="AA802" s="2">
        <f t="shared" si="103"/>
        <v>39234</v>
      </c>
    </row>
    <row r="803" spans="1:27" x14ac:dyDescent="0.2">
      <c r="A803">
        <v>1238</v>
      </c>
      <c r="B803" t="s">
        <v>15</v>
      </c>
      <c r="C803">
        <v>2007</v>
      </c>
      <c r="D803">
        <v>7</v>
      </c>
      <c r="E803">
        <v>311</v>
      </c>
      <c r="F803" s="4">
        <v>1166.3800000000001</v>
      </c>
      <c r="G803" s="4">
        <v>1370.72</v>
      </c>
      <c r="H803" s="4">
        <v>631.38</v>
      </c>
      <c r="I803">
        <v>16</v>
      </c>
      <c r="J803">
        <v>1177</v>
      </c>
      <c r="K803">
        <v>39486</v>
      </c>
      <c r="L803" t="s">
        <v>18</v>
      </c>
      <c r="M803">
        <v>130520</v>
      </c>
      <c r="N803">
        <v>505.7</v>
      </c>
      <c r="O803" s="4">
        <v>54189.785000000003</v>
      </c>
      <c r="P803" t="s">
        <v>168</v>
      </c>
      <c r="Q803" s="4">
        <f t="shared" si="96"/>
        <v>4.4074598070739555</v>
      </c>
      <c r="R803" s="4">
        <f t="shared" si="97"/>
        <v>85.67</v>
      </c>
      <c r="S803" s="4">
        <f t="shared" si="98"/>
        <v>1.1645879354290569</v>
      </c>
      <c r="T803" s="4">
        <f t="shared" si="99"/>
        <v>3.1369487495567716</v>
      </c>
      <c r="U803" s="4">
        <f t="shared" si="100"/>
        <v>3.0668400641596794</v>
      </c>
      <c r="V803" s="3">
        <f t="shared" si="101"/>
        <v>1.2041199826559248</v>
      </c>
      <c r="W803" s="3">
        <f t="shared" si="101"/>
        <v>3.0707764628434346</v>
      </c>
      <c r="X803" s="3">
        <f t="shared" si="102"/>
        <v>0.644188360529934</v>
      </c>
      <c r="Y803" s="3">
        <f t="shared" si="102"/>
        <v>1.9328287669008466</v>
      </c>
      <c r="Z803" s="3">
        <f t="shared" si="102"/>
        <v>6.6172286713336734E-2</v>
      </c>
      <c r="AA803" s="2">
        <f t="shared" si="103"/>
        <v>39264</v>
      </c>
    </row>
    <row r="804" spans="1:27" x14ac:dyDescent="0.2">
      <c r="A804">
        <v>1238</v>
      </c>
      <c r="B804" t="s">
        <v>15</v>
      </c>
      <c r="C804">
        <v>2007</v>
      </c>
      <c r="D804">
        <v>8</v>
      </c>
      <c r="E804">
        <v>383</v>
      </c>
      <c r="F804" s="4">
        <v>1471.82</v>
      </c>
      <c r="G804" s="4">
        <v>1729.4</v>
      </c>
      <c r="H804" s="4">
        <v>597.91999999999996</v>
      </c>
      <c r="I804">
        <v>16</v>
      </c>
      <c r="J804">
        <v>1177</v>
      </c>
      <c r="K804">
        <v>39486</v>
      </c>
      <c r="L804" t="s">
        <v>18</v>
      </c>
      <c r="M804">
        <v>130520</v>
      </c>
      <c r="N804">
        <v>505.7</v>
      </c>
      <c r="O804" s="4">
        <v>54189.785000000003</v>
      </c>
      <c r="P804" t="s">
        <v>168</v>
      </c>
      <c r="Q804" s="4">
        <f t="shared" si="96"/>
        <v>4.5154046997389035</v>
      </c>
      <c r="R804" s="4">
        <f t="shared" si="97"/>
        <v>108.08750000000001</v>
      </c>
      <c r="S804" s="4">
        <f t="shared" si="98"/>
        <v>1.4693288020390824</v>
      </c>
      <c r="T804" s="4">
        <f t="shared" si="99"/>
        <v>3.2378954546396037</v>
      </c>
      <c r="U804" s="4">
        <f t="shared" si="100"/>
        <v>3.1678547000920156</v>
      </c>
      <c r="V804" s="3">
        <f t="shared" si="101"/>
        <v>1.2041199826559248</v>
      </c>
      <c r="W804" s="3">
        <f t="shared" si="101"/>
        <v>3.0707764628434346</v>
      </c>
      <c r="X804" s="3">
        <f t="shared" si="102"/>
        <v>0.65469668067098108</v>
      </c>
      <c r="Y804" s="3">
        <f t="shared" si="102"/>
        <v>2.0337754719836791</v>
      </c>
      <c r="Z804" s="3">
        <f t="shared" si="102"/>
        <v>0.1671189917961691</v>
      </c>
      <c r="AA804" s="2">
        <f t="shared" si="103"/>
        <v>39295</v>
      </c>
    </row>
    <row r="805" spans="1:27" x14ac:dyDescent="0.2">
      <c r="A805">
        <v>1238</v>
      </c>
      <c r="B805" t="s">
        <v>15</v>
      </c>
      <c r="C805">
        <v>2007</v>
      </c>
      <c r="D805">
        <v>9</v>
      </c>
      <c r="E805">
        <v>397</v>
      </c>
      <c r="F805" s="4">
        <v>1431.5</v>
      </c>
      <c r="G805" s="4">
        <v>1682.06</v>
      </c>
      <c r="H805" s="4">
        <v>608.83000000000004</v>
      </c>
      <c r="I805">
        <v>16</v>
      </c>
      <c r="J805">
        <v>1177</v>
      </c>
      <c r="K805">
        <v>39486</v>
      </c>
      <c r="L805" t="s">
        <v>18</v>
      </c>
      <c r="M805">
        <v>130520</v>
      </c>
      <c r="N805">
        <v>505.7</v>
      </c>
      <c r="O805" s="4">
        <v>54189.785000000003</v>
      </c>
      <c r="P805" t="s">
        <v>168</v>
      </c>
      <c r="Q805" s="4">
        <f t="shared" si="96"/>
        <v>4.236926952141058</v>
      </c>
      <c r="R805" s="4">
        <f t="shared" si="97"/>
        <v>105.12875</v>
      </c>
      <c r="S805" s="4">
        <f t="shared" si="98"/>
        <v>1.42910790144435</v>
      </c>
      <c r="T805" s="4">
        <f t="shared" si="99"/>
        <v>3.2258414832598499</v>
      </c>
      <c r="U805" s="4">
        <f t="shared" si="100"/>
        <v>3.1557913523576175</v>
      </c>
      <c r="V805" s="3">
        <f t="shared" si="101"/>
        <v>1.2041199826559248</v>
      </c>
      <c r="W805" s="3">
        <f t="shared" si="101"/>
        <v>3.0707764628434346</v>
      </c>
      <c r="X805" s="3">
        <f t="shared" si="102"/>
        <v>0.62705097649673491</v>
      </c>
      <c r="Y805" s="3">
        <f t="shared" si="102"/>
        <v>2.0217215006039253</v>
      </c>
      <c r="Z805" s="3">
        <f t="shared" si="102"/>
        <v>0.15506502041641526</v>
      </c>
      <c r="AA805" s="2">
        <f t="shared" si="103"/>
        <v>39326</v>
      </c>
    </row>
    <row r="806" spans="1:27" x14ac:dyDescent="0.2">
      <c r="A806">
        <v>1238</v>
      </c>
      <c r="B806" t="s">
        <v>15</v>
      </c>
      <c r="C806">
        <v>2007</v>
      </c>
      <c r="D806">
        <v>10</v>
      </c>
      <c r="E806">
        <v>820</v>
      </c>
      <c r="F806" s="4">
        <v>2864.52</v>
      </c>
      <c r="G806" s="4">
        <v>3365.81</v>
      </c>
      <c r="H806" s="4">
        <v>1101.3900000000001</v>
      </c>
      <c r="I806">
        <v>16</v>
      </c>
      <c r="J806">
        <v>1177</v>
      </c>
      <c r="K806">
        <v>39486</v>
      </c>
      <c r="L806" t="s">
        <v>18</v>
      </c>
      <c r="M806">
        <v>130520</v>
      </c>
      <c r="N806">
        <v>505.7</v>
      </c>
      <c r="O806" s="4">
        <v>54189.785000000003</v>
      </c>
      <c r="P806" t="s">
        <v>168</v>
      </c>
      <c r="Q806" s="4">
        <f t="shared" si="96"/>
        <v>4.1046463414634147</v>
      </c>
      <c r="R806" s="4">
        <f t="shared" si="97"/>
        <v>210.363125</v>
      </c>
      <c r="S806" s="4">
        <f t="shared" si="98"/>
        <v>2.8596516567544605</v>
      </c>
      <c r="T806" s="4">
        <f t="shared" si="99"/>
        <v>3.5270895964049473</v>
      </c>
      <c r="U806" s="4">
        <f t="shared" si="100"/>
        <v>3.457051858828367</v>
      </c>
      <c r="V806" s="3">
        <f t="shared" si="101"/>
        <v>1.2041199826559248</v>
      </c>
      <c r="W806" s="3">
        <f t="shared" si="101"/>
        <v>3.0707764628434346</v>
      </c>
      <c r="X806" s="3">
        <f t="shared" si="102"/>
        <v>0.61327574402123075</v>
      </c>
      <c r="Y806" s="3">
        <f t="shared" si="102"/>
        <v>2.3229696137490228</v>
      </c>
      <c r="Z806" s="3">
        <f t="shared" si="102"/>
        <v>0.45631313356151271</v>
      </c>
      <c r="AA806" s="2">
        <f t="shared" si="103"/>
        <v>39356</v>
      </c>
    </row>
    <row r="807" spans="1:27" x14ac:dyDescent="0.2">
      <c r="A807">
        <v>1238</v>
      </c>
      <c r="B807" t="s">
        <v>15</v>
      </c>
      <c r="C807">
        <v>2007</v>
      </c>
      <c r="D807">
        <v>11</v>
      </c>
      <c r="E807">
        <v>612</v>
      </c>
      <c r="F807" s="4">
        <v>2454.6799999999998</v>
      </c>
      <c r="G807" s="4">
        <v>2884.45</v>
      </c>
      <c r="H807" s="4">
        <v>891.35</v>
      </c>
      <c r="I807">
        <v>16</v>
      </c>
      <c r="J807">
        <v>1177</v>
      </c>
      <c r="K807">
        <v>39486</v>
      </c>
      <c r="L807" t="s">
        <v>18</v>
      </c>
      <c r="M807">
        <v>130520</v>
      </c>
      <c r="N807">
        <v>505.7</v>
      </c>
      <c r="O807" s="4">
        <v>54189.785000000003</v>
      </c>
      <c r="P807" t="s">
        <v>168</v>
      </c>
      <c r="Q807" s="4">
        <f t="shared" si="96"/>
        <v>4.7131535947712413</v>
      </c>
      <c r="R807" s="4">
        <f t="shared" si="97"/>
        <v>180.27812499999999</v>
      </c>
      <c r="S807" s="4">
        <f t="shared" si="98"/>
        <v>2.4506796941376381</v>
      </c>
      <c r="T807" s="4">
        <f t="shared" si="99"/>
        <v>3.4600630151567717</v>
      </c>
      <c r="U807" s="4">
        <f t="shared" si="100"/>
        <v>3.3899948841199321</v>
      </c>
      <c r="V807" s="3">
        <f t="shared" si="101"/>
        <v>1.2041199826559248</v>
      </c>
      <c r="W807" s="3">
        <f t="shared" si="101"/>
        <v>3.0707764628434346</v>
      </c>
      <c r="X807" s="3">
        <f t="shared" si="102"/>
        <v>0.67331159301121069</v>
      </c>
      <c r="Y807" s="3">
        <f t="shared" si="102"/>
        <v>2.2559430325008472</v>
      </c>
      <c r="Z807" s="3">
        <f t="shared" si="102"/>
        <v>0.38928655231333725</v>
      </c>
      <c r="AA807" s="2">
        <f t="shared" si="103"/>
        <v>39387</v>
      </c>
    </row>
    <row r="808" spans="1:27" x14ac:dyDescent="0.2">
      <c r="A808">
        <v>1238</v>
      </c>
      <c r="B808" t="s">
        <v>15</v>
      </c>
      <c r="C808">
        <v>2007</v>
      </c>
      <c r="D808">
        <v>12</v>
      </c>
      <c r="E808">
        <v>397</v>
      </c>
      <c r="F808" s="4">
        <v>1454.07</v>
      </c>
      <c r="G808" s="4">
        <v>1708.64</v>
      </c>
      <c r="H808" s="4">
        <v>491.31</v>
      </c>
      <c r="I808">
        <v>16</v>
      </c>
      <c r="J808">
        <v>1177</v>
      </c>
      <c r="K808">
        <v>39486</v>
      </c>
      <c r="L808" t="s">
        <v>18</v>
      </c>
      <c r="M808">
        <v>130520</v>
      </c>
      <c r="N808">
        <v>505.7</v>
      </c>
      <c r="O808" s="4">
        <v>54189.785000000003</v>
      </c>
      <c r="P808" t="s">
        <v>168</v>
      </c>
      <c r="Q808" s="4">
        <f t="shared" si="96"/>
        <v>4.3038790931989928</v>
      </c>
      <c r="R808" s="4">
        <f t="shared" si="97"/>
        <v>106.79</v>
      </c>
      <c r="S808" s="4">
        <f t="shared" si="98"/>
        <v>1.4516907391673748</v>
      </c>
      <c r="T808" s="4">
        <f t="shared" si="99"/>
        <v>3.2326505691672534</v>
      </c>
      <c r="U808" s="4">
        <f t="shared" si="100"/>
        <v>3.1625853142822815</v>
      </c>
      <c r="V808" s="3">
        <f t="shared" si="101"/>
        <v>1.2041199826559248</v>
      </c>
      <c r="W808" s="3">
        <f t="shared" si="101"/>
        <v>3.0707764628434346</v>
      </c>
      <c r="X808" s="3">
        <f t="shared" si="102"/>
        <v>0.6338600624041385</v>
      </c>
      <c r="Y808" s="3">
        <f t="shared" si="102"/>
        <v>2.0285305865113288</v>
      </c>
      <c r="Z808" s="3">
        <f t="shared" si="102"/>
        <v>0.16187410632381882</v>
      </c>
      <c r="AA808" s="2">
        <f t="shared" si="103"/>
        <v>39417</v>
      </c>
    </row>
    <row r="809" spans="1:27" x14ac:dyDescent="0.2">
      <c r="A809">
        <v>1262</v>
      </c>
      <c r="B809" t="s">
        <v>15</v>
      </c>
      <c r="C809">
        <v>2007</v>
      </c>
      <c r="D809">
        <v>2</v>
      </c>
      <c r="E809">
        <v>36</v>
      </c>
      <c r="F809" s="4">
        <v>174.26</v>
      </c>
      <c r="G809" s="4">
        <v>204.76</v>
      </c>
      <c r="H809" s="4">
        <v>107.79</v>
      </c>
      <c r="I809">
        <v>4</v>
      </c>
      <c r="J809">
        <v>261</v>
      </c>
      <c r="K809">
        <v>13046</v>
      </c>
      <c r="L809" t="s">
        <v>18</v>
      </c>
      <c r="M809">
        <v>79018</v>
      </c>
      <c r="N809">
        <v>156.19999999999999</v>
      </c>
      <c r="O809" s="4">
        <v>14025.96</v>
      </c>
      <c r="P809" t="s">
        <v>168</v>
      </c>
      <c r="Q809" s="4">
        <f t="shared" si="96"/>
        <v>5.6877777777777778</v>
      </c>
      <c r="R809" s="4">
        <f t="shared" si="97"/>
        <v>51.19</v>
      </c>
      <c r="S809" s="4">
        <f t="shared" si="98"/>
        <v>0.78452107279693484</v>
      </c>
      <c r="T809" s="4">
        <f t="shared" si="99"/>
        <v>2.3112451208782079</v>
      </c>
      <c r="U809" s="4">
        <f t="shared" si="100"/>
        <v>2.241197709698056</v>
      </c>
      <c r="V809" s="3">
        <f t="shared" si="101"/>
        <v>0.6020599913279624</v>
      </c>
      <c r="W809" s="3">
        <f t="shared" si="101"/>
        <v>2.4166405073382808</v>
      </c>
      <c r="X809" s="3">
        <f t="shared" si="102"/>
        <v>0.7549426201109205</v>
      </c>
      <c r="Y809" s="3">
        <f t="shared" si="102"/>
        <v>1.7091851295502454</v>
      </c>
      <c r="Z809" s="3">
        <f t="shared" si="102"/>
        <v>-0.10539538646007317</v>
      </c>
      <c r="AA809" s="2">
        <f t="shared" si="103"/>
        <v>39114</v>
      </c>
    </row>
    <row r="810" spans="1:27" x14ac:dyDescent="0.2">
      <c r="A810">
        <v>1262</v>
      </c>
      <c r="B810" t="s">
        <v>15</v>
      </c>
      <c r="C810">
        <v>2007</v>
      </c>
      <c r="D810">
        <v>3</v>
      </c>
      <c r="E810">
        <v>28</v>
      </c>
      <c r="F810" s="4">
        <v>120.09</v>
      </c>
      <c r="G810" s="4">
        <v>141.1</v>
      </c>
      <c r="H810" s="4">
        <v>82.54</v>
      </c>
      <c r="I810">
        <v>4</v>
      </c>
      <c r="J810">
        <v>261</v>
      </c>
      <c r="K810">
        <v>13046</v>
      </c>
      <c r="L810" t="s">
        <v>18</v>
      </c>
      <c r="M810">
        <v>79018</v>
      </c>
      <c r="N810">
        <v>156.19999999999999</v>
      </c>
      <c r="O810" s="4">
        <v>14025.96</v>
      </c>
      <c r="P810" t="s">
        <v>168</v>
      </c>
      <c r="Q810" s="4">
        <f t="shared" si="96"/>
        <v>5.0392857142857137</v>
      </c>
      <c r="R810" s="4">
        <f t="shared" si="97"/>
        <v>35.274999999999999</v>
      </c>
      <c r="S810" s="4">
        <f t="shared" si="98"/>
        <v>0.5406130268199234</v>
      </c>
      <c r="T810" s="4">
        <f t="shared" si="99"/>
        <v>2.1495270137543478</v>
      </c>
      <c r="U810" s="4">
        <f t="shared" si="100"/>
        <v>2.0795068448247678</v>
      </c>
      <c r="V810" s="3">
        <f t="shared" si="101"/>
        <v>0.6020599913279624</v>
      </c>
      <c r="W810" s="3">
        <f t="shared" si="101"/>
        <v>2.4166405073382808</v>
      </c>
      <c r="X810" s="3">
        <f t="shared" si="102"/>
        <v>0.70236898241212853</v>
      </c>
      <c r="Y810" s="3">
        <f t="shared" si="102"/>
        <v>1.5474670224263853</v>
      </c>
      <c r="Z810" s="3">
        <f t="shared" si="102"/>
        <v>-0.2671134935839331</v>
      </c>
      <c r="AA810" s="2">
        <f t="shared" si="103"/>
        <v>39142</v>
      </c>
    </row>
    <row r="811" spans="1:27" x14ac:dyDescent="0.2">
      <c r="A811">
        <v>1262</v>
      </c>
      <c r="B811" t="s">
        <v>15</v>
      </c>
      <c r="C811">
        <v>2007</v>
      </c>
      <c r="D811">
        <v>4</v>
      </c>
      <c r="E811">
        <v>37</v>
      </c>
      <c r="F811" s="4">
        <v>140.16</v>
      </c>
      <c r="G811" s="4">
        <v>164.68</v>
      </c>
      <c r="H811" s="4">
        <v>91.1</v>
      </c>
      <c r="I811">
        <v>4</v>
      </c>
      <c r="J811">
        <v>261</v>
      </c>
      <c r="K811">
        <v>13046</v>
      </c>
      <c r="L811" t="s">
        <v>18</v>
      </c>
      <c r="M811">
        <v>79018</v>
      </c>
      <c r="N811">
        <v>156.19999999999999</v>
      </c>
      <c r="O811" s="4">
        <v>14025.96</v>
      </c>
      <c r="P811" t="s">
        <v>168</v>
      </c>
      <c r="Q811" s="4">
        <f t="shared" si="96"/>
        <v>4.4508108108108111</v>
      </c>
      <c r="R811" s="4">
        <f t="shared" si="97"/>
        <v>41.17</v>
      </c>
      <c r="S811" s="4">
        <f t="shared" si="98"/>
        <v>0.63095785440613028</v>
      </c>
      <c r="T811" s="4">
        <f t="shared" si="99"/>
        <v>2.2166408583254484</v>
      </c>
      <c r="U811" s="4">
        <f t="shared" si="100"/>
        <v>2.1466240888240056</v>
      </c>
      <c r="V811" s="3">
        <f t="shared" si="101"/>
        <v>0.6020599913279624</v>
      </c>
      <c r="W811" s="3">
        <f t="shared" si="101"/>
        <v>2.4166405073382808</v>
      </c>
      <c r="X811" s="3">
        <f t="shared" si="102"/>
        <v>0.64843913425845345</v>
      </c>
      <c r="Y811" s="3">
        <f t="shared" si="102"/>
        <v>1.6145808669974862</v>
      </c>
      <c r="Z811" s="3">
        <f t="shared" si="102"/>
        <v>-0.19999964901283251</v>
      </c>
      <c r="AA811" s="2">
        <f t="shared" si="103"/>
        <v>39173</v>
      </c>
    </row>
    <row r="812" spans="1:27" x14ac:dyDescent="0.2">
      <c r="A812">
        <v>1262</v>
      </c>
      <c r="B812" t="s">
        <v>15</v>
      </c>
      <c r="C812">
        <v>2007</v>
      </c>
      <c r="D812">
        <v>5</v>
      </c>
      <c r="E812">
        <v>79</v>
      </c>
      <c r="F812" s="4">
        <v>320.19</v>
      </c>
      <c r="G812" s="4">
        <v>376.24</v>
      </c>
      <c r="H812" s="4">
        <v>176.99</v>
      </c>
      <c r="I812">
        <v>4</v>
      </c>
      <c r="J812">
        <v>261</v>
      </c>
      <c r="K812">
        <v>13046</v>
      </c>
      <c r="L812" t="s">
        <v>18</v>
      </c>
      <c r="M812">
        <v>79018</v>
      </c>
      <c r="N812">
        <v>156.19999999999999</v>
      </c>
      <c r="O812" s="4">
        <v>14025.96</v>
      </c>
      <c r="P812" t="s">
        <v>168</v>
      </c>
      <c r="Q812" s="4">
        <f t="shared" si="96"/>
        <v>4.7625316455696201</v>
      </c>
      <c r="R812" s="4">
        <f t="shared" si="97"/>
        <v>94.06</v>
      </c>
      <c r="S812" s="4">
        <f t="shared" si="98"/>
        <v>1.4415325670498085</v>
      </c>
      <c r="T812" s="4">
        <f t="shared" si="99"/>
        <v>2.5754649657380231</v>
      </c>
      <c r="U812" s="4">
        <f t="shared" si="100"/>
        <v>2.5054077641459398</v>
      </c>
      <c r="V812" s="3">
        <f t="shared" si="101"/>
        <v>0.6020599913279624</v>
      </c>
      <c r="W812" s="3">
        <f t="shared" si="101"/>
        <v>2.4166405073382808</v>
      </c>
      <c r="X812" s="3">
        <f t="shared" si="102"/>
        <v>0.67783787444758159</v>
      </c>
      <c r="Y812" s="3">
        <f t="shared" si="102"/>
        <v>1.9734049744100608</v>
      </c>
      <c r="Z812" s="3">
        <f t="shared" si="102"/>
        <v>0.15882445839974213</v>
      </c>
      <c r="AA812" s="2">
        <f t="shared" si="103"/>
        <v>39203</v>
      </c>
    </row>
    <row r="813" spans="1:27" x14ac:dyDescent="0.2">
      <c r="A813">
        <v>1262</v>
      </c>
      <c r="B813" t="s">
        <v>15</v>
      </c>
      <c r="C813">
        <v>2007</v>
      </c>
      <c r="D813">
        <v>6</v>
      </c>
      <c r="E813">
        <v>97</v>
      </c>
      <c r="F813" s="4">
        <v>373.31</v>
      </c>
      <c r="G813" s="4">
        <v>438.63</v>
      </c>
      <c r="H813" s="4">
        <v>248.62</v>
      </c>
      <c r="I813">
        <v>4</v>
      </c>
      <c r="J813">
        <v>261</v>
      </c>
      <c r="K813">
        <v>13046</v>
      </c>
      <c r="L813" t="s">
        <v>18</v>
      </c>
      <c r="M813">
        <v>79018</v>
      </c>
      <c r="N813">
        <v>156.19999999999999</v>
      </c>
      <c r="O813" s="4">
        <v>14025.96</v>
      </c>
      <c r="P813" t="s">
        <v>168</v>
      </c>
      <c r="Q813" s="4">
        <f t="shared" si="96"/>
        <v>4.521958762886598</v>
      </c>
      <c r="R813" s="4">
        <f t="shared" si="97"/>
        <v>109.6575</v>
      </c>
      <c r="S813" s="4">
        <f t="shared" si="98"/>
        <v>1.6805747126436781</v>
      </c>
      <c r="T813" s="4">
        <f t="shared" si="99"/>
        <v>2.6420983318305482</v>
      </c>
      <c r="U813" s="4">
        <f t="shared" si="100"/>
        <v>2.5720696236971334</v>
      </c>
      <c r="V813" s="3">
        <f t="shared" si="101"/>
        <v>0.6020599913279624</v>
      </c>
      <c r="W813" s="3">
        <f t="shared" si="101"/>
        <v>2.4166405073382808</v>
      </c>
      <c r="X813" s="3">
        <f t="shared" si="102"/>
        <v>0.65532659756430356</v>
      </c>
      <c r="Y813" s="3">
        <f t="shared" si="102"/>
        <v>2.0400383405025861</v>
      </c>
      <c r="Z813" s="3">
        <f t="shared" si="102"/>
        <v>0.22545782449226742</v>
      </c>
      <c r="AA813" s="2">
        <f t="shared" si="103"/>
        <v>39234</v>
      </c>
    </row>
    <row r="814" spans="1:27" x14ac:dyDescent="0.2">
      <c r="A814">
        <v>1262</v>
      </c>
      <c r="B814" t="s">
        <v>15</v>
      </c>
      <c r="C814">
        <v>2007</v>
      </c>
      <c r="D814">
        <v>7</v>
      </c>
      <c r="E814">
        <v>49</v>
      </c>
      <c r="F814" s="4">
        <v>171.08</v>
      </c>
      <c r="G814" s="4">
        <v>201.01</v>
      </c>
      <c r="H814" s="4">
        <v>100.33</v>
      </c>
      <c r="I814">
        <v>4</v>
      </c>
      <c r="J814">
        <v>261</v>
      </c>
      <c r="K814">
        <v>13046</v>
      </c>
      <c r="L814" t="s">
        <v>18</v>
      </c>
      <c r="M814">
        <v>79018</v>
      </c>
      <c r="N814">
        <v>156.19999999999999</v>
      </c>
      <c r="O814" s="4">
        <v>14025.96</v>
      </c>
      <c r="P814" t="s">
        <v>168</v>
      </c>
      <c r="Q814" s="4">
        <f t="shared" si="96"/>
        <v>4.1022448979591832</v>
      </c>
      <c r="R814" s="4">
        <f t="shared" si="97"/>
        <v>50.252499999999998</v>
      </c>
      <c r="S814" s="4">
        <f t="shared" si="98"/>
        <v>0.7701532567049808</v>
      </c>
      <c r="T814" s="4">
        <f t="shared" si="99"/>
        <v>2.303217663573669</v>
      </c>
      <c r="U814" s="4">
        <f t="shared" si="100"/>
        <v>2.2331992415847735</v>
      </c>
      <c r="V814" s="3">
        <f t="shared" si="101"/>
        <v>0.6020599913279624</v>
      </c>
      <c r="W814" s="3">
        <f t="shared" si="101"/>
        <v>2.4166405073382808</v>
      </c>
      <c r="X814" s="3">
        <f t="shared" si="102"/>
        <v>0.61302158354515512</v>
      </c>
      <c r="Y814" s="3">
        <f t="shared" si="102"/>
        <v>1.7011576722457065</v>
      </c>
      <c r="Z814" s="3">
        <f t="shared" si="102"/>
        <v>-0.1134228437646122</v>
      </c>
      <c r="AA814" s="2">
        <f t="shared" si="103"/>
        <v>39264</v>
      </c>
    </row>
    <row r="815" spans="1:27" x14ac:dyDescent="0.2">
      <c r="A815">
        <v>1262</v>
      </c>
      <c r="B815" t="s">
        <v>15</v>
      </c>
      <c r="C815">
        <v>2007</v>
      </c>
      <c r="D815">
        <v>8</v>
      </c>
      <c r="E815">
        <v>81</v>
      </c>
      <c r="F815" s="4">
        <v>285.35000000000002</v>
      </c>
      <c r="G815" s="4">
        <v>335.23</v>
      </c>
      <c r="H815" s="4">
        <v>175.4</v>
      </c>
      <c r="I815">
        <v>4</v>
      </c>
      <c r="J815">
        <v>261</v>
      </c>
      <c r="K815">
        <v>13046</v>
      </c>
      <c r="L815" t="s">
        <v>18</v>
      </c>
      <c r="M815">
        <v>79018</v>
      </c>
      <c r="N815">
        <v>156.19999999999999</v>
      </c>
      <c r="O815" s="4">
        <v>14025.96</v>
      </c>
      <c r="P815" t="s">
        <v>168</v>
      </c>
      <c r="Q815" s="4">
        <f t="shared" si="96"/>
        <v>4.1386419753086425</v>
      </c>
      <c r="R815" s="4">
        <f t="shared" si="97"/>
        <v>83.807500000000005</v>
      </c>
      <c r="S815" s="4">
        <f t="shared" si="98"/>
        <v>1.2844061302681993</v>
      </c>
      <c r="T815" s="4">
        <f t="shared" si="99"/>
        <v>2.5253428770568647</v>
      </c>
      <c r="U815" s="4">
        <f t="shared" si="100"/>
        <v>2.455377876884977</v>
      </c>
      <c r="V815" s="3">
        <f t="shared" si="101"/>
        <v>0.6020599913279624</v>
      </c>
      <c r="W815" s="3">
        <f t="shared" si="101"/>
        <v>2.4166405073382808</v>
      </c>
      <c r="X815" s="3">
        <f t="shared" si="102"/>
        <v>0.61685785817821481</v>
      </c>
      <c r="Y815" s="3">
        <f t="shared" si="102"/>
        <v>1.9232828857289022</v>
      </c>
      <c r="Z815" s="3">
        <f t="shared" si="102"/>
        <v>0.10870236971858359</v>
      </c>
      <c r="AA815" s="2">
        <f t="shared" si="103"/>
        <v>39295</v>
      </c>
    </row>
    <row r="816" spans="1:27" x14ac:dyDescent="0.2">
      <c r="A816">
        <v>1262</v>
      </c>
      <c r="B816" t="s">
        <v>15</v>
      </c>
      <c r="C816">
        <v>2007</v>
      </c>
      <c r="D816">
        <v>9</v>
      </c>
      <c r="E816">
        <v>124</v>
      </c>
      <c r="F816" s="4">
        <v>471.41</v>
      </c>
      <c r="G816" s="4">
        <v>553.87</v>
      </c>
      <c r="H816" s="4">
        <v>194.52</v>
      </c>
      <c r="I816">
        <v>4</v>
      </c>
      <c r="J816">
        <v>261</v>
      </c>
      <c r="K816">
        <v>13046</v>
      </c>
      <c r="L816" t="s">
        <v>18</v>
      </c>
      <c r="M816">
        <v>79018</v>
      </c>
      <c r="N816">
        <v>156.19999999999999</v>
      </c>
      <c r="O816" s="4">
        <v>14025.96</v>
      </c>
      <c r="P816" t="s">
        <v>168</v>
      </c>
      <c r="Q816" s="4">
        <f t="shared" ref="Q816:Q876" si="104">G816/E816</f>
        <v>4.4666935483870969</v>
      </c>
      <c r="R816" s="4">
        <f t="shared" ref="R816:R876" si="105">G816/I816</f>
        <v>138.4675</v>
      </c>
      <c r="S816" s="4">
        <f t="shared" ref="S816:S876" si="106">G816/J816</f>
        <v>2.1221072796934868</v>
      </c>
      <c r="T816" s="4">
        <f t="shared" ref="T816:T876" si="107">LOG(G816)</f>
        <v>2.7434078425120929</v>
      </c>
      <c r="U816" s="4">
        <f t="shared" ref="U816:U876" si="108">LOG(F816)</f>
        <v>2.6733987909561354</v>
      </c>
      <c r="V816" s="3">
        <f t="shared" ref="V816:W876" si="109">LOG(I816)</f>
        <v>0.6020599913279624</v>
      </c>
      <c r="W816" s="3">
        <f t="shared" si="109"/>
        <v>2.4166405073382808</v>
      </c>
      <c r="X816" s="3">
        <f t="shared" ref="X816:Z876" si="110">LOG(Q816)</f>
        <v>0.64998615734985787</v>
      </c>
      <c r="Y816" s="3">
        <f t="shared" si="110"/>
        <v>2.1413478511841304</v>
      </c>
      <c r="Z816" s="3">
        <f t="shared" si="110"/>
        <v>0.32676733517381196</v>
      </c>
      <c r="AA816" s="2">
        <f t="shared" ref="AA816:AA876" si="111">DATE(C816,D816,1)</f>
        <v>39326</v>
      </c>
    </row>
    <row r="817" spans="1:27" x14ac:dyDescent="0.2">
      <c r="A817">
        <v>1262</v>
      </c>
      <c r="B817" t="s">
        <v>15</v>
      </c>
      <c r="C817">
        <v>2007</v>
      </c>
      <c r="D817">
        <v>10</v>
      </c>
      <c r="E817">
        <v>259</v>
      </c>
      <c r="F817" s="4">
        <v>926.69</v>
      </c>
      <c r="G817" s="4">
        <v>1088.9000000000001</v>
      </c>
      <c r="H817" s="4">
        <v>357.57</v>
      </c>
      <c r="I817">
        <v>4</v>
      </c>
      <c r="J817">
        <v>261</v>
      </c>
      <c r="K817">
        <v>13046</v>
      </c>
      <c r="L817" t="s">
        <v>18</v>
      </c>
      <c r="M817">
        <v>79018</v>
      </c>
      <c r="N817">
        <v>156.19999999999999</v>
      </c>
      <c r="O817" s="4">
        <v>14025.96</v>
      </c>
      <c r="P817" t="s">
        <v>168</v>
      </c>
      <c r="Q817" s="4">
        <f t="shared" si="104"/>
        <v>4.2042471042471048</v>
      </c>
      <c r="R817" s="4">
        <f t="shared" si="105"/>
        <v>272.22500000000002</v>
      </c>
      <c r="S817" s="4">
        <f t="shared" si="106"/>
        <v>4.1720306513409966</v>
      </c>
      <c r="T817" s="4">
        <f t="shared" si="107"/>
        <v>3.0369879978069059</v>
      </c>
      <c r="U817" s="4">
        <f t="shared" si="108"/>
        <v>2.9669344765333054</v>
      </c>
      <c r="V817" s="3">
        <f t="shared" si="109"/>
        <v>0.6020599913279624</v>
      </c>
      <c r="W817" s="3">
        <f t="shared" si="109"/>
        <v>2.4166405073382808</v>
      </c>
      <c r="X817" s="3">
        <f t="shared" si="110"/>
        <v>0.62368823372565418</v>
      </c>
      <c r="Y817" s="3">
        <f t="shared" si="110"/>
        <v>2.4349280064789438</v>
      </c>
      <c r="Z817" s="3">
        <f t="shared" si="110"/>
        <v>0.62034749046862514</v>
      </c>
      <c r="AA817" s="2">
        <f t="shared" si="111"/>
        <v>39356</v>
      </c>
    </row>
    <row r="818" spans="1:27" x14ac:dyDescent="0.2">
      <c r="A818">
        <v>1262</v>
      </c>
      <c r="B818" t="s">
        <v>15</v>
      </c>
      <c r="C818">
        <v>2007</v>
      </c>
      <c r="D818">
        <v>11</v>
      </c>
      <c r="E818">
        <v>170</v>
      </c>
      <c r="F818" s="4">
        <v>626.96</v>
      </c>
      <c r="G818" s="4">
        <v>736.69</v>
      </c>
      <c r="H818" s="4">
        <v>253.95</v>
      </c>
      <c r="I818">
        <v>4</v>
      </c>
      <c r="J818">
        <v>261</v>
      </c>
      <c r="K818">
        <v>13046</v>
      </c>
      <c r="L818" t="s">
        <v>18</v>
      </c>
      <c r="M818">
        <v>79018</v>
      </c>
      <c r="N818">
        <v>156.19999999999999</v>
      </c>
      <c r="O818" s="4">
        <v>14025.96</v>
      </c>
      <c r="P818" t="s">
        <v>168</v>
      </c>
      <c r="Q818" s="4">
        <f t="shared" si="104"/>
        <v>4.3334705882352944</v>
      </c>
      <c r="R818" s="4">
        <f t="shared" si="105"/>
        <v>184.17250000000001</v>
      </c>
      <c r="S818" s="4">
        <f t="shared" si="106"/>
        <v>2.8225670498084292</v>
      </c>
      <c r="T818" s="4">
        <f t="shared" si="107"/>
        <v>2.8672847746814147</v>
      </c>
      <c r="U818" s="4">
        <f t="shared" si="108"/>
        <v>2.7972398337598658</v>
      </c>
      <c r="V818" s="3">
        <f t="shared" si="109"/>
        <v>0.6020599913279624</v>
      </c>
      <c r="W818" s="3">
        <f t="shared" si="109"/>
        <v>2.4166405073382808</v>
      </c>
      <c r="X818" s="3">
        <f t="shared" si="110"/>
        <v>0.63683585330314074</v>
      </c>
      <c r="Y818" s="3">
        <f t="shared" si="110"/>
        <v>2.2652247833534522</v>
      </c>
      <c r="Z818" s="3">
        <f t="shared" si="110"/>
        <v>0.45064426734313368</v>
      </c>
      <c r="AA818" s="2">
        <f t="shared" si="111"/>
        <v>39387</v>
      </c>
    </row>
    <row r="819" spans="1:27" x14ac:dyDescent="0.2">
      <c r="A819">
        <v>1262</v>
      </c>
      <c r="B819" t="s">
        <v>15</v>
      </c>
      <c r="C819">
        <v>2007</v>
      </c>
      <c r="D819">
        <v>12</v>
      </c>
      <c r="E819">
        <v>60</v>
      </c>
      <c r="F819" s="4">
        <v>233.29</v>
      </c>
      <c r="G819" s="4">
        <v>274.08999999999997</v>
      </c>
      <c r="H819" s="4">
        <v>150.71</v>
      </c>
      <c r="I819">
        <v>4</v>
      </c>
      <c r="J819">
        <v>261</v>
      </c>
      <c r="K819">
        <v>13046</v>
      </c>
      <c r="L819" t="s">
        <v>18</v>
      </c>
      <c r="M819">
        <v>79018</v>
      </c>
      <c r="N819">
        <v>156.19999999999999</v>
      </c>
      <c r="O819" s="4">
        <v>14025.96</v>
      </c>
      <c r="P819" t="s">
        <v>168</v>
      </c>
      <c r="Q819" s="4">
        <f t="shared" si="104"/>
        <v>4.5681666666666665</v>
      </c>
      <c r="R819" s="4">
        <f t="shared" si="105"/>
        <v>68.522499999999994</v>
      </c>
      <c r="S819" s="4">
        <f t="shared" si="106"/>
        <v>1.0501532567049807</v>
      </c>
      <c r="T819" s="4">
        <f t="shared" si="107"/>
        <v>2.4378931908695134</v>
      </c>
      <c r="U819" s="4">
        <f t="shared" si="108"/>
        <v>2.3678961231148068</v>
      </c>
      <c r="V819" s="3">
        <f t="shared" si="109"/>
        <v>0.6020599913279624</v>
      </c>
      <c r="W819" s="3">
        <f t="shared" si="109"/>
        <v>2.4166405073382808</v>
      </c>
      <c r="X819" s="3">
        <f t="shared" si="110"/>
        <v>0.65974194048586987</v>
      </c>
      <c r="Y819" s="3">
        <f t="shared" si="110"/>
        <v>1.8358331995415511</v>
      </c>
      <c r="Z819" s="3">
        <f t="shared" si="110"/>
        <v>2.1252683531232459E-2</v>
      </c>
      <c r="AA819" s="2">
        <f t="shared" si="111"/>
        <v>39417</v>
      </c>
    </row>
    <row r="820" spans="1:27" x14ac:dyDescent="0.2">
      <c r="A820">
        <v>1403</v>
      </c>
      <c r="B820" t="s">
        <v>15</v>
      </c>
      <c r="C820">
        <v>2007</v>
      </c>
      <c r="D820">
        <v>1</v>
      </c>
      <c r="E820">
        <v>101</v>
      </c>
      <c r="F820" s="4">
        <v>427.7</v>
      </c>
      <c r="G820" s="4">
        <v>502.53</v>
      </c>
      <c r="H820" s="4">
        <v>211.84</v>
      </c>
      <c r="I820">
        <v>8</v>
      </c>
      <c r="J820">
        <v>489</v>
      </c>
      <c r="K820">
        <v>20390</v>
      </c>
      <c r="L820" t="s">
        <v>18</v>
      </c>
      <c r="M820">
        <v>36129</v>
      </c>
      <c r="N820">
        <v>308</v>
      </c>
      <c r="O820" s="4">
        <v>35819.22</v>
      </c>
      <c r="P820" t="s">
        <v>168</v>
      </c>
      <c r="Q820" s="4">
        <f t="shared" si="104"/>
        <v>4.9755445544554453</v>
      </c>
      <c r="R820" s="4">
        <f t="shared" si="105"/>
        <v>62.816249999999997</v>
      </c>
      <c r="S820" s="4">
        <f t="shared" si="106"/>
        <v>1.0276687116564416</v>
      </c>
      <c r="T820" s="4">
        <f t="shared" si="107"/>
        <v>2.7011619933473567</v>
      </c>
      <c r="U820" s="4">
        <f t="shared" si="108"/>
        <v>2.6311392502568109</v>
      </c>
      <c r="V820" s="3">
        <f t="shared" si="109"/>
        <v>0.90308998699194354</v>
      </c>
      <c r="W820" s="3">
        <f t="shared" si="109"/>
        <v>2.6893088591236203</v>
      </c>
      <c r="X820" s="3">
        <f t="shared" si="110"/>
        <v>0.69684061956471399</v>
      </c>
      <c r="Y820" s="3">
        <f t="shared" si="110"/>
        <v>1.798072006355413</v>
      </c>
      <c r="Z820" s="3">
        <f t="shared" si="110"/>
        <v>1.1853134223736317E-2</v>
      </c>
      <c r="AA820" s="2">
        <f t="shared" si="111"/>
        <v>39083</v>
      </c>
    </row>
    <row r="821" spans="1:27" x14ac:dyDescent="0.2">
      <c r="A821">
        <v>1403</v>
      </c>
      <c r="B821" t="s">
        <v>15</v>
      </c>
      <c r="C821">
        <v>2007</v>
      </c>
      <c r="D821">
        <v>2</v>
      </c>
      <c r="E821">
        <v>93</v>
      </c>
      <c r="F821" s="4">
        <v>452.99</v>
      </c>
      <c r="G821" s="4">
        <v>532.29999999999995</v>
      </c>
      <c r="H821" s="4">
        <v>201.99</v>
      </c>
      <c r="I821">
        <v>8</v>
      </c>
      <c r="J821">
        <v>489</v>
      </c>
      <c r="K821">
        <v>20390</v>
      </c>
      <c r="L821" t="s">
        <v>18</v>
      </c>
      <c r="M821">
        <v>36129</v>
      </c>
      <c r="N821">
        <v>308</v>
      </c>
      <c r="O821" s="4">
        <v>35819.22</v>
      </c>
      <c r="P821" t="s">
        <v>168</v>
      </c>
      <c r="Q821" s="4">
        <f t="shared" si="104"/>
        <v>5.7236559139784937</v>
      </c>
      <c r="R821" s="4">
        <f t="shared" si="105"/>
        <v>66.537499999999994</v>
      </c>
      <c r="S821" s="4">
        <f t="shared" si="106"/>
        <v>1.0885480572597137</v>
      </c>
      <c r="T821" s="4">
        <f t="shared" si="107"/>
        <v>2.7261564661727546</v>
      </c>
      <c r="U821" s="4">
        <f t="shared" si="108"/>
        <v>2.656088614832357</v>
      </c>
      <c r="V821" s="3">
        <f t="shared" si="109"/>
        <v>0.90308998699194354</v>
      </c>
      <c r="W821" s="3">
        <f t="shared" si="109"/>
        <v>2.6893088591236203</v>
      </c>
      <c r="X821" s="3">
        <f t="shared" si="110"/>
        <v>0.75767351761881963</v>
      </c>
      <c r="Y821" s="3">
        <f t="shared" si="110"/>
        <v>1.8230664791808113</v>
      </c>
      <c r="Z821" s="3">
        <f t="shared" si="110"/>
        <v>3.6847607049134617E-2</v>
      </c>
      <c r="AA821" s="2">
        <f t="shared" si="111"/>
        <v>39114</v>
      </c>
    </row>
    <row r="822" spans="1:27" x14ac:dyDescent="0.2">
      <c r="A822">
        <v>1403</v>
      </c>
      <c r="B822" t="s">
        <v>15</v>
      </c>
      <c r="C822">
        <v>2007</v>
      </c>
      <c r="D822">
        <v>3</v>
      </c>
      <c r="E822">
        <v>100</v>
      </c>
      <c r="F822" s="4">
        <v>409.79</v>
      </c>
      <c r="G822" s="4">
        <v>481.51</v>
      </c>
      <c r="H822" s="4">
        <v>230.06</v>
      </c>
      <c r="I822">
        <v>8</v>
      </c>
      <c r="J822">
        <v>489</v>
      </c>
      <c r="K822">
        <v>20390</v>
      </c>
      <c r="L822" t="s">
        <v>18</v>
      </c>
      <c r="M822">
        <v>36129</v>
      </c>
      <c r="N822">
        <v>308</v>
      </c>
      <c r="O822" s="4">
        <v>35819.22</v>
      </c>
      <c r="P822" t="s">
        <v>168</v>
      </c>
      <c r="Q822" s="4">
        <f t="shared" si="104"/>
        <v>4.8151000000000002</v>
      </c>
      <c r="R822" s="4">
        <f t="shared" si="105"/>
        <v>60.188749999999999</v>
      </c>
      <c r="S822" s="4">
        <f t="shared" si="106"/>
        <v>0.98468302658486706</v>
      </c>
      <c r="T822" s="4">
        <f t="shared" si="107"/>
        <v>2.6826053109823009</v>
      </c>
      <c r="U822" s="4">
        <f t="shared" si="108"/>
        <v>2.6125613562179129</v>
      </c>
      <c r="V822" s="3">
        <f t="shared" si="109"/>
        <v>0.90308998699194354</v>
      </c>
      <c r="W822" s="3">
        <f t="shared" si="109"/>
        <v>2.6893088591236203</v>
      </c>
      <c r="X822" s="3">
        <f t="shared" si="110"/>
        <v>0.68260531098230115</v>
      </c>
      <c r="Y822" s="3">
        <f t="shared" si="110"/>
        <v>1.7795153239903576</v>
      </c>
      <c r="Z822" s="3">
        <f t="shared" si="110"/>
        <v>-6.7035481413191024E-3</v>
      </c>
      <c r="AA822" s="2">
        <f t="shared" si="111"/>
        <v>39142</v>
      </c>
    </row>
    <row r="823" spans="1:27" x14ac:dyDescent="0.2">
      <c r="A823">
        <v>1403</v>
      </c>
      <c r="B823" t="s">
        <v>15</v>
      </c>
      <c r="C823">
        <v>2007</v>
      </c>
      <c r="D823">
        <v>4</v>
      </c>
      <c r="E823">
        <v>142</v>
      </c>
      <c r="F823" s="4">
        <v>618.63</v>
      </c>
      <c r="G823" s="4">
        <v>726.9</v>
      </c>
      <c r="H823" s="4">
        <v>359.32</v>
      </c>
      <c r="I823">
        <v>8</v>
      </c>
      <c r="J823">
        <v>489</v>
      </c>
      <c r="K823">
        <v>20390</v>
      </c>
      <c r="L823" t="s">
        <v>18</v>
      </c>
      <c r="M823">
        <v>36129</v>
      </c>
      <c r="N823">
        <v>308</v>
      </c>
      <c r="O823" s="4">
        <v>35819.22</v>
      </c>
      <c r="P823" t="s">
        <v>168</v>
      </c>
      <c r="Q823" s="4">
        <f t="shared" si="104"/>
        <v>5.1190140845070422</v>
      </c>
      <c r="R823" s="4">
        <f t="shared" si="105"/>
        <v>90.862499999999997</v>
      </c>
      <c r="S823" s="4">
        <f t="shared" si="106"/>
        <v>1.4865030674846624</v>
      </c>
      <c r="T823" s="4">
        <f t="shared" si="107"/>
        <v>2.8614746688571686</v>
      </c>
      <c r="U823" s="4">
        <f t="shared" si="108"/>
        <v>2.7914309769645094</v>
      </c>
      <c r="V823" s="3">
        <f t="shared" si="109"/>
        <v>0.90308998699194354</v>
      </c>
      <c r="W823" s="3">
        <f t="shared" si="109"/>
        <v>2.6893088591236203</v>
      </c>
      <c r="X823" s="3">
        <f t="shared" si="110"/>
        <v>0.70918632447411212</v>
      </c>
      <c r="Y823" s="3">
        <f t="shared" si="110"/>
        <v>1.9583846818652251</v>
      </c>
      <c r="Z823" s="3">
        <f t="shared" si="110"/>
        <v>0.17216580973354836</v>
      </c>
      <c r="AA823" s="2">
        <f t="shared" si="111"/>
        <v>39173</v>
      </c>
    </row>
    <row r="824" spans="1:27" x14ac:dyDescent="0.2">
      <c r="A824">
        <v>1403</v>
      </c>
      <c r="B824" t="s">
        <v>15</v>
      </c>
      <c r="C824">
        <v>2007</v>
      </c>
      <c r="D824">
        <v>5</v>
      </c>
      <c r="E824">
        <v>233</v>
      </c>
      <c r="F824" s="4">
        <v>1102.03</v>
      </c>
      <c r="G824" s="4">
        <v>1294.9000000000001</v>
      </c>
      <c r="H824" s="4">
        <v>528.14</v>
      </c>
      <c r="I824">
        <v>8</v>
      </c>
      <c r="J824">
        <v>489</v>
      </c>
      <c r="K824">
        <v>20390</v>
      </c>
      <c r="L824" t="s">
        <v>18</v>
      </c>
      <c r="M824">
        <v>36129</v>
      </c>
      <c r="N824">
        <v>308</v>
      </c>
      <c r="O824" s="4">
        <v>35819.22</v>
      </c>
      <c r="P824" t="s">
        <v>168</v>
      </c>
      <c r="Q824" s="4">
        <f t="shared" si="104"/>
        <v>5.5575107296137345</v>
      </c>
      <c r="R824" s="4">
        <f t="shared" si="105"/>
        <v>161.86250000000001</v>
      </c>
      <c r="S824" s="4">
        <f t="shared" si="106"/>
        <v>2.6480572597137018</v>
      </c>
      <c r="T824" s="4">
        <f t="shared" si="107"/>
        <v>3.1122362308689393</v>
      </c>
      <c r="U824" s="4">
        <f t="shared" si="108"/>
        <v>3.0421934172536216</v>
      </c>
      <c r="V824" s="3">
        <f t="shared" si="109"/>
        <v>0.90308998699194354</v>
      </c>
      <c r="W824" s="3">
        <f t="shared" si="109"/>
        <v>2.6893088591236203</v>
      </c>
      <c r="X824" s="3">
        <f t="shared" si="110"/>
        <v>0.7448803098429202</v>
      </c>
      <c r="Y824" s="3">
        <f t="shared" si="110"/>
        <v>2.2091462438769955</v>
      </c>
      <c r="Z824" s="3">
        <f t="shared" si="110"/>
        <v>0.42292737174531891</v>
      </c>
      <c r="AA824" s="2">
        <f t="shared" si="111"/>
        <v>39203</v>
      </c>
    </row>
    <row r="825" spans="1:27" x14ac:dyDescent="0.2">
      <c r="A825">
        <v>1403</v>
      </c>
      <c r="B825" t="s">
        <v>15</v>
      </c>
      <c r="C825">
        <v>2007</v>
      </c>
      <c r="D825">
        <v>6</v>
      </c>
      <c r="E825">
        <v>270</v>
      </c>
      <c r="F825" s="4">
        <v>1294.33</v>
      </c>
      <c r="G825" s="4">
        <v>1520.99</v>
      </c>
      <c r="H825" s="4">
        <v>582.54</v>
      </c>
      <c r="I825">
        <v>8</v>
      </c>
      <c r="J825">
        <v>489</v>
      </c>
      <c r="K825">
        <v>20390</v>
      </c>
      <c r="L825" t="s">
        <v>18</v>
      </c>
      <c r="M825">
        <v>36129</v>
      </c>
      <c r="N825">
        <v>308</v>
      </c>
      <c r="O825" s="4">
        <v>35819.22</v>
      </c>
      <c r="P825" t="s">
        <v>168</v>
      </c>
      <c r="Q825" s="4">
        <f t="shared" si="104"/>
        <v>5.6332962962962965</v>
      </c>
      <c r="R825" s="4">
        <f t="shared" si="105"/>
        <v>190.12375</v>
      </c>
      <c r="S825" s="4">
        <f t="shared" si="106"/>
        <v>3.1104089979550102</v>
      </c>
      <c r="T825" s="4">
        <f t="shared" si="107"/>
        <v>3.1821263587215745</v>
      </c>
      <c r="U825" s="4">
        <f t="shared" si="108"/>
        <v>3.1120450173740517</v>
      </c>
      <c r="V825" s="3">
        <f t="shared" si="109"/>
        <v>0.90308998699194354</v>
      </c>
      <c r="W825" s="3">
        <f t="shared" si="109"/>
        <v>2.6893088591236203</v>
      </c>
      <c r="X825" s="3">
        <f t="shared" si="110"/>
        <v>0.7507625945625872</v>
      </c>
      <c r="Y825" s="3">
        <f t="shared" si="110"/>
        <v>2.2790363717296311</v>
      </c>
      <c r="Z825" s="3">
        <f t="shared" si="110"/>
        <v>0.49281749959795429</v>
      </c>
      <c r="AA825" s="2">
        <f t="shared" si="111"/>
        <v>39234</v>
      </c>
    </row>
    <row r="826" spans="1:27" x14ac:dyDescent="0.2">
      <c r="A826">
        <v>1403</v>
      </c>
      <c r="B826" t="s">
        <v>15</v>
      </c>
      <c r="C826">
        <v>2007</v>
      </c>
      <c r="D826">
        <v>7</v>
      </c>
      <c r="E826">
        <v>231</v>
      </c>
      <c r="F826" s="4">
        <v>1089.05</v>
      </c>
      <c r="G826" s="4">
        <v>1279.6300000000001</v>
      </c>
      <c r="H826" s="4">
        <v>536.11</v>
      </c>
      <c r="I826">
        <v>8</v>
      </c>
      <c r="J826">
        <v>489</v>
      </c>
      <c r="K826">
        <v>20390</v>
      </c>
      <c r="L826" t="s">
        <v>18</v>
      </c>
      <c r="M826">
        <v>36129</v>
      </c>
      <c r="N826">
        <v>308</v>
      </c>
      <c r="O826" s="4">
        <v>35819.22</v>
      </c>
      <c r="P826" t="s">
        <v>168</v>
      </c>
      <c r="Q826" s="4">
        <f t="shared" si="104"/>
        <v>5.5395238095238097</v>
      </c>
      <c r="R826" s="4">
        <f t="shared" si="105"/>
        <v>159.95375000000001</v>
      </c>
      <c r="S826" s="4">
        <f t="shared" si="106"/>
        <v>2.6168302658486708</v>
      </c>
      <c r="T826" s="4">
        <f t="shared" si="107"/>
        <v>3.1070844132514961</v>
      </c>
      <c r="U826" s="4">
        <f t="shared" si="108"/>
        <v>3.0370478193568853</v>
      </c>
      <c r="V826" s="3">
        <f t="shared" si="109"/>
        <v>0.90308998699194354</v>
      </c>
      <c r="W826" s="3">
        <f t="shared" si="109"/>
        <v>2.6893088591236203</v>
      </c>
      <c r="X826" s="3">
        <f t="shared" si="110"/>
        <v>0.74347243335935165</v>
      </c>
      <c r="Y826" s="3">
        <f t="shared" si="110"/>
        <v>2.2039944262595523</v>
      </c>
      <c r="Z826" s="3">
        <f t="shared" si="110"/>
        <v>0.4177755541278757</v>
      </c>
      <c r="AA826" s="2">
        <f t="shared" si="111"/>
        <v>39264</v>
      </c>
    </row>
    <row r="827" spans="1:27" x14ac:dyDescent="0.2">
      <c r="A827">
        <v>1403</v>
      </c>
      <c r="B827" t="s">
        <v>15</v>
      </c>
      <c r="C827">
        <v>2007</v>
      </c>
      <c r="D827">
        <v>8</v>
      </c>
      <c r="E827">
        <v>279</v>
      </c>
      <c r="F827" s="4">
        <v>1177.98</v>
      </c>
      <c r="G827" s="4">
        <v>1384.25</v>
      </c>
      <c r="H827" s="4">
        <v>397.49</v>
      </c>
      <c r="I827">
        <v>8</v>
      </c>
      <c r="J827">
        <v>489</v>
      </c>
      <c r="K827">
        <v>20390</v>
      </c>
      <c r="L827" t="s">
        <v>18</v>
      </c>
      <c r="M827">
        <v>36129</v>
      </c>
      <c r="N827">
        <v>308</v>
      </c>
      <c r="O827" s="4">
        <v>35819.22</v>
      </c>
      <c r="P827" t="s">
        <v>168</v>
      </c>
      <c r="Q827" s="4">
        <f t="shared" si="104"/>
        <v>4.9614695340501793</v>
      </c>
      <c r="R827" s="4">
        <f t="shared" si="105"/>
        <v>173.03125</v>
      </c>
      <c r="S827" s="4">
        <f t="shared" si="106"/>
        <v>2.8307770961145193</v>
      </c>
      <c r="T827" s="4">
        <f t="shared" si="107"/>
        <v>3.1412145321839708</v>
      </c>
      <c r="U827" s="4">
        <f t="shared" si="108"/>
        <v>3.0711379169677442</v>
      </c>
      <c r="V827" s="3">
        <f t="shared" si="109"/>
        <v>0.90308998699194354</v>
      </c>
      <c r="W827" s="3">
        <f t="shared" si="109"/>
        <v>2.6893088591236203</v>
      </c>
      <c r="X827" s="3">
        <f t="shared" si="110"/>
        <v>0.69561032891037344</v>
      </c>
      <c r="Y827" s="3">
        <f t="shared" si="110"/>
        <v>2.2381245451920275</v>
      </c>
      <c r="Z827" s="3">
        <f t="shared" si="110"/>
        <v>0.45190567306035073</v>
      </c>
      <c r="AA827" s="2">
        <f t="shared" si="111"/>
        <v>39295</v>
      </c>
    </row>
    <row r="828" spans="1:27" x14ac:dyDescent="0.2">
      <c r="A828">
        <v>1403</v>
      </c>
      <c r="B828" t="s">
        <v>15</v>
      </c>
      <c r="C828">
        <v>2007</v>
      </c>
      <c r="D828">
        <v>9</v>
      </c>
      <c r="E828">
        <v>282</v>
      </c>
      <c r="F828" s="4">
        <v>1250.01</v>
      </c>
      <c r="G828" s="4">
        <v>1468.79</v>
      </c>
      <c r="H828" s="4">
        <v>520.70000000000005</v>
      </c>
      <c r="I828">
        <v>8</v>
      </c>
      <c r="J828">
        <v>489</v>
      </c>
      <c r="K828">
        <v>20390</v>
      </c>
      <c r="L828" t="s">
        <v>18</v>
      </c>
      <c r="M828">
        <v>36129</v>
      </c>
      <c r="N828">
        <v>308</v>
      </c>
      <c r="O828" s="4">
        <v>35819.22</v>
      </c>
      <c r="P828" t="s">
        <v>168</v>
      </c>
      <c r="Q828" s="4">
        <f t="shared" si="104"/>
        <v>5.2084751773049645</v>
      </c>
      <c r="R828" s="4">
        <f t="shared" si="105"/>
        <v>183.59875</v>
      </c>
      <c r="S828" s="4">
        <f t="shared" si="106"/>
        <v>3.0036605316973413</v>
      </c>
      <c r="T828" s="4">
        <f t="shared" si="107"/>
        <v>3.1669597070491586</v>
      </c>
      <c r="U828" s="4">
        <f t="shared" si="108"/>
        <v>3.0969134873500144</v>
      </c>
      <c r="V828" s="3">
        <f t="shared" si="109"/>
        <v>0.90308998699194354</v>
      </c>
      <c r="W828" s="3">
        <f t="shared" si="109"/>
        <v>2.6893088591236203</v>
      </c>
      <c r="X828" s="3">
        <f t="shared" si="110"/>
        <v>0.71671059872979748</v>
      </c>
      <c r="Y828" s="3">
        <f t="shared" si="110"/>
        <v>2.2638697200572149</v>
      </c>
      <c r="Z828" s="3">
        <f t="shared" si="110"/>
        <v>0.4776508479255383</v>
      </c>
      <c r="AA828" s="2">
        <f t="shared" si="111"/>
        <v>39326</v>
      </c>
    </row>
    <row r="829" spans="1:27" x14ac:dyDescent="0.2">
      <c r="A829">
        <v>1403</v>
      </c>
      <c r="B829" t="s">
        <v>15</v>
      </c>
      <c r="C829">
        <v>2007</v>
      </c>
      <c r="D829">
        <v>10</v>
      </c>
      <c r="E829">
        <v>760</v>
      </c>
      <c r="F829" s="4">
        <v>3283.73</v>
      </c>
      <c r="G829" s="4">
        <v>3858.59</v>
      </c>
      <c r="H829" s="4">
        <v>1294.3</v>
      </c>
      <c r="I829">
        <v>8</v>
      </c>
      <c r="J829">
        <v>489</v>
      </c>
      <c r="K829">
        <v>20390</v>
      </c>
      <c r="L829" t="s">
        <v>18</v>
      </c>
      <c r="M829">
        <v>36129</v>
      </c>
      <c r="N829">
        <v>308</v>
      </c>
      <c r="O829" s="4">
        <v>35819.22</v>
      </c>
      <c r="P829" t="s">
        <v>168</v>
      </c>
      <c r="Q829" s="4">
        <f t="shared" si="104"/>
        <v>5.0770921052631577</v>
      </c>
      <c r="R829" s="4">
        <f t="shared" si="105"/>
        <v>482.32375000000002</v>
      </c>
      <c r="S829" s="4">
        <f t="shared" si="106"/>
        <v>7.8907770961145198</v>
      </c>
      <c r="T829" s="4">
        <f t="shared" si="107"/>
        <v>3.5864286344414942</v>
      </c>
      <c r="U829" s="4">
        <f t="shared" si="108"/>
        <v>3.5163674406731249</v>
      </c>
      <c r="V829" s="3">
        <f t="shared" si="109"/>
        <v>0.90308998699194354</v>
      </c>
      <c r="W829" s="3">
        <f t="shared" si="109"/>
        <v>2.6893088591236203</v>
      </c>
      <c r="X829" s="3">
        <f t="shared" si="110"/>
        <v>0.70561504216070259</v>
      </c>
      <c r="Y829" s="3">
        <f t="shared" si="110"/>
        <v>2.6833386474495504</v>
      </c>
      <c r="Z829" s="3">
        <f t="shared" si="110"/>
        <v>0.89711977531787379</v>
      </c>
      <c r="AA829" s="2">
        <f t="shared" si="111"/>
        <v>39356</v>
      </c>
    </row>
    <row r="830" spans="1:27" x14ac:dyDescent="0.2">
      <c r="A830">
        <v>1403</v>
      </c>
      <c r="B830" t="s">
        <v>15</v>
      </c>
      <c r="C830">
        <v>2007</v>
      </c>
      <c r="D830">
        <v>11</v>
      </c>
      <c r="E830">
        <v>517</v>
      </c>
      <c r="F830" s="4">
        <v>2272.58</v>
      </c>
      <c r="G830" s="4">
        <v>2670.38</v>
      </c>
      <c r="H830" s="4">
        <v>882.44</v>
      </c>
      <c r="I830">
        <v>8</v>
      </c>
      <c r="J830">
        <v>489</v>
      </c>
      <c r="K830">
        <v>20390</v>
      </c>
      <c r="L830" t="s">
        <v>18</v>
      </c>
      <c r="M830">
        <v>36129</v>
      </c>
      <c r="N830">
        <v>308</v>
      </c>
      <c r="O830" s="4">
        <v>35819.22</v>
      </c>
      <c r="P830" t="s">
        <v>168</v>
      </c>
      <c r="Q830" s="4">
        <f t="shared" si="104"/>
        <v>5.1651450676982593</v>
      </c>
      <c r="R830" s="4">
        <f t="shared" si="105"/>
        <v>333.79750000000001</v>
      </c>
      <c r="S830" s="4">
        <f t="shared" si="106"/>
        <v>5.4608997955010228</v>
      </c>
      <c r="T830" s="4">
        <f t="shared" si="107"/>
        <v>3.4265730666680936</v>
      </c>
      <c r="U830" s="4">
        <f t="shared" si="108"/>
        <v>3.3565191803195358</v>
      </c>
      <c r="V830" s="3">
        <f t="shared" si="109"/>
        <v>0.90308998699194354</v>
      </c>
      <c r="W830" s="3">
        <f t="shared" si="109"/>
        <v>2.6893088591236203</v>
      </c>
      <c r="X830" s="3">
        <f t="shared" si="110"/>
        <v>0.71308252357415114</v>
      </c>
      <c r="Y830" s="3">
        <f t="shared" si="110"/>
        <v>2.5234830796761498</v>
      </c>
      <c r="Z830" s="3">
        <f t="shared" si="110"/>
        <v>0.73726420754447342</v>
      </c>
      <c r="AA830" s="2">
        <f t="shared" si="111"/>
        <v>39387</v>
      </c>
    </row>
    <row r="831" spans="1:27" x14ac:dyDescent="0.2">
      <c r="A831">
        <v>1403</v>
      </c>
      <c r="B831" t="s">
        <v>15</v>
      </c>
      <c r="C831">
        <v>2007</v>
      </c>
      <c r="D831">
        <v>12</v>
      </c>
      <c r="E831">
        <v>380</v>
      </c>
      <c r="F831" s="4">
        <v>1485.11</v>
      </c>
      <c r="G831" s="4">
        <v>1745.02</v>
      </c>
      <c r="H831" s="4">
        <v>466.52</v>
      </c>
      <c r="I831">
        <v>8</v>
      </c>
      <c r="J831">
        <v>489</v>
      </c>
      <c r="K831">
        <v>20390</v>
      </c>
      <c r="L831" t="s">
        <v>18</v>
      </c>
      <c r="M831">
        <v>36129</v>
      </c>
      <c r="N831">
        <v>308</v>
      </c>
      <c r="O831" s="4">
        <v>35819.22</v>
      </c>
      <c r="P831" t="s">
        <v>168</v>
      </c>
      <c r="Q831" s="4">
        <f t="shared" si="104"/>
        <v>4.5921578947368422</v>
      </c>
      <c r="R831" s="4">
        <f t="shared" si="105"/>
        <v>218.1275</v>
      </c>
      <c r="S831" s="4">
        <f t="shared" si="106"/>
        <v>3.5685480572597137</v>
      </c>
      <c r="T831" s="4">
        <f t="shared" si="107"/>
        <v>3.2418004088538592</v>
      </c>
      <c r="U831" s="4">
        <f t="shared" si="108"/>
        <v>3.1717586224234324</v>
      </c>
      <c r="V831" s="3">
        <f t="shared" si="109"/>
        <v>0.90308998699194354</v>
      </c>
      <c r="W831" s="3">
        <f t="shared" si="109"/>
        <v>2.6893088591236203</v>
      </c>
      <c r="X831" s="3">
        <f t="shared" si="110"/>
        <v>0.662016812237049</v>
      </c>
      <c r="Y831" s="3">
        <f t="shared" si="110"/>
        <v>2.3387104218619155</v>
      </c>
      <c r="Z831" s="3">
        <f t="shared" si="110"/>
        <v>0.55249154973023895</v>
      </c>
      <c r="AA831" s="2">
        <f t="shared" si="111"/>
        <v>39417</v>
      </c>
    </row>
    <row r="832" spans="1:27" x14ac:dyDescent="0.2">
      <c r="A832">
        <v>1407</v>
      </c>
      <c r="B832" t="s">
        <v>15</v>
      </c>
      <c r="C832">
        <v>2007</v>
      </c>
      <c r="D832">
        <v>1</v>
      </c>
      <c r="E832">
        <v>107</v>
      </c>
      <c r="F832" s="4">
        <v>507.36</v>
      </c>
      <c r="G832" s="4">
        <v>596.21</v>
      </c>
      <c r="H832" s="4">
        <v>232.52</v>
      </c>
      <c r="I832">
        <v>6</v>
      </c>
      <c r="J832">
        <v>350</v>
      </c>
      <c r="K832">
        <v>21304</v>
      </c>
      <c r="L832" t="s">
        <v>18</v>
      </c>
      <c r="M832">
        <v>35166</v>
      </c>
      <c r="N832">
        <v>221.2</v>
      </c>
      <c r="O832" s="4">
        <v>32038.91</v>
      </c>
      <c r="P832" t="s">
        <v>167</v>
      </c>
      <c r="Q832" s="4">
        <f t="shared" si="104"/>
        <v>5.5720560747663557</v>
      </c>
      <c r="R832" s="4">
        <f t="shared" si="105"/>
        <v>99.368333333333339</v>
      </c>
      <c r="S832" s="4">
        <f t="shared" si="106"/>
        <v>1.703457142857143</v>
      </c>
      <c r="T832" s="4">
        <f t="shared" si="107"/>
        <v>2.7753992560112675</v>
      </c>
      <c r="U832" s="4">
        <f t="shared" si="108"/>
        <v>2.7053162246830134</v>
      </c>
      <c r="V832" s="3">
        <f t="shared" si="109"/>
        <v>0.77815125038364363</v>
      </c>
      <c r="W832" s="3">
        <f t="shared" si="109"/>
        <v>2.5440680443502757</v>
      </c>
      <c r="X832" s="3">
        <f t="shared" si="110"/>
        <v>0.74601547832605775</v>
      </c>
      <c r="Y832" s="3">
        <f t="shared" si="110"/>
        <v>1.9972480056276238</v>
      </c>
      <c r="Z832" s="3">
        <f t="shared" si="110"/>
        <v>0.2313312116609918</v>
      </c>
      <c r="AA832" s="2">
        <f t="shared" si="111"/>
        <v>39083</v>
      </c>
    </row>
    <row r="833" spans="1:27" x14ac:dyDescent="0.2">
      <c r="A833">
        <v>1407</v>
      </c>
      <c r="B833" t="s">
        <v>15</v>
      </c>
      <c r="C833">
        <v>2007</v>
      </c>
      <c r="D833">
        <v>2</v>
      </c>
      <c r="E833">
        <v>65</v>
      </c>
      <c r="F833" s="4">
        <v>259.74</v>
      </c>
      <c r="G833" s="4">
        <v>305.19</v>
      </c>
      <c r="H833" s="4">
        <v>124.72</v>
      </c>
      <c r="I833">
        <v>6</v>
      </c>
      <c r="J833">
        <v>350</v>
      </c>
      <c r="K833">
        <v>21304</v>
      </c>
      <c r="L833" t="s">
        <v>18</v>
      </c>
      <c r="M833">
        <v>35166</v>
      </c>
      <c r="N833">
        <v>221.2</v>
      </c>
      <c r="O833" s="4">
        <v>32038.91</v>
      </c>
      <c r="P833" t="s">
        <v>167</v>
      </c>
      <c r="Q833" s="4">
        <f t="shared" si="104"/>
        <v>4.6952307692307693</v>
      </c>
      <c r="R833" s="4">
        <f t="shared" si="105"/>
        <v>50.865000000000002</v>
      </c>
      <c r="S833" s="4">
        <f t="shared" si="106"/>
        <v>0.87197142857142862</v>
      </c>
      <c r="T833" s="4">
        <f t="shared" si="107"/>
        <v>2.484570299217411</v>
      </c>
      <c r="U833" s="4">
        <f t="shared" si="108"/>
        <v>2.4145388361968001</v>
      </c>
      <c r="V833" s="3">
        <f t="shared" si="109"/>
        <v>0.77815125038364363</v>
      </c>
      <c r="W833" s="3">
        <f t="shared" si="109"/>
        <v>2.5440680443502757</v>
      </c>
      <c r="X833" s="3">
        <f t="shared" si="110"/>
        <v>0.67165694257455566</v>
      </c>
      <c r="Y833" s="3">
        <f t="shared" si="110"/>
        <v>1.7064190488337676</v>
      </c>
      <c r="Z833" s="3">
        <f t="shared" si="110"/>
        <v>-5.9497745132864432E-2</v>
      </c>
      <c r="AA833" s="2">
        <f t="shared" si="111"/>
        <v>39114</v>
      </c>
    </row>
    <row r="834" spans="1:27" x14ac:dyDescent="0.2">
      <c r="A834">
        <v>1407</v>
      </c>
      <c r="B834" t="s">
        <v>15</v>
      </c>
      <c r="C834">
        <v>2007</v>
      </c>
      <c r="D834">
        <v>3</v>
      </c>
      <c r="E834">
        <v>102</v>
      </c>
      <c r="F834" s="4">
        <v>436.2</v>
      </c>
      <c r="G834" s="4">
        <v>512.54</v>
      </c>
      <c r="H834" s="4">
        <v>235.51</v>
      </c>
      <c r="I834">
        <v>6</v>
      </c>
      <c r="J834">
        <v>350</v>
      </c>
      <c r="K834">
        <v>21304</v>
      </c>
      <c r="L834" t="s">
        <v>18</v>
      </c>
      <c r="M834">
        <v>35166</v>
      </c>
      <c r="N834">
        <v>221.2</v>
      </c>
      <c r="O834" s="4">
        <v>32038.91</v>
      </c>
      <c r="P834" t="s">
        <v>167</v>
      </c>
      <c r="Q834" s="4">
        <f t="shared" si="104"/>
        <v>5.0249019607843133</v>
      </c>
      <c r="R834" s="4">
        <f t="shared" si="105"/>
        <v>85.423333333333332</v>
      </c>
      <c r="S834" s="4">
        <f t="shared" si="106"/>
        <v>1.4643999999999999</v>
      </c>
      <c r="T834" s="4">
        <f t="shared" si="107"/>
        <v>2.7097277645597693</v>
      </c>
      <c r="U834" s="4">
        <f t="shared" si="108"/>
        <v>2.6396856612426816</v>
      </c>
      <c r="V834" s="3">
        <f t="shared" si="109"/>
        <v>0.77815125038364363</v>
      </c>
      <c r="W834" s="3">
        <f t="shared" si="109"/>
        <v>2.5440680443502757</v>
      </c>
      <c r="X834" s="3">
        <f t="shared" si="110"/>
        <v>0.70112759279785153</v>
      </c>
      <c r="Y834" s="3">
        <f t="shared" si="110"/>
        <v>1.9315765141761254</v>
      </c>
      <c r="Z834" s="3">
        <f t="shared" si="110"/>
        <v>0.16565972020949343</v>
      </c>
      <c r="AA834" s="2">
        <f t="shared" si="111"/>
        <v>39142</v>
      </c>
    </row>
    <row r="835" spans="1:27" x14ac:dyDescent="0.2">
      <c r="A835">
        <v>1407</v>
      </c>
      <c r="B835" t="s">
        <v>15</v>
      </c>
      <c r="C835">
        <v>2007</v>
      </c>
      <c r="D835">
        <v>4</v>
      </c>
      <c r="E835">
        <v>94</v>
      </c>
      <c r="F835" s="4">
        <v>464.21</v>
      </c>
      <c r="G835" s="4">
        <v>545.5</v>
      </c>
      <c r="H835" s="4">
        <v>178.08</v>
      </c>
      <c r="I835">
        <v>6</v>
      </c>
      <c r="J835">
        <v>350</v>
      </c>
      <c r="K835">
        <v>21304</v>
      </c>
      <c r="L835" t="s">
        <v>18</v>
      </c>
      <c r="M835">
        <v>35166</v>
      </c>
      <c r="N835">
        <v>221.2</v>
      </c>
      <c r="O835" s="4">
        <v>32038.91</v>
      </c>
      <c r="P835" t="s">
        <v>167</v>
      </c>
      <c r="Q835" s="4">
        <f t="shared" si="104"/>
        <v>5.8031914893617023</v>
      </c>
      <c r="R835" s="4">
        <f t="shared" si="105"/>
        <v>90.916666666666671</v>
      </c>
      <c r="S835" s="4">
        <f t="shared" si="106"/>
        <v>1.5585714285714285</v>
      </c>
      <c r="T835" s="4">
        <f t="shared" si="107"/>
        <v>2.7367947549243605</v>
      </c>
      <c r="U835" s="4">
        <f t="shared" si="108"/>
        <v>2.6667144917813399</v>
      </c>
      <c r="V835" s="3">
        <f t="shared" si="109"/>
        <v>0.77815125038364363</v>
      </c>
      <c r="W835" s="3">
        <f t="shared" si="109"/>
        <v>2.5440680443502757</v>
      </c>
      <c r="X835" s="3">
        <f t="shared" si="110"/>
        <v>0.76366690132466208</v>
      </c>
      <c r="Y835" s="3">
        <f t="shared" si="110"/>
        <v>1.9586435045407171</v>
      </c>
      <c r="Z835" s="3">
        <f t="shared" si="110"/>
        <v>0.19272671057408503</v>
      </c>
      <c r="AA835" s="2">
        <f t="shared" si="111"/>
        <v>39173</v>
      </c>
    </row>
    <row r="836" spans="1:27" x14ac:dyDescent="0.2">
      <c r="A836">
        <v>1407</v>
      </c>
      <c r="B836" t="s">
        <v>15</v>
      </c>
      <c r="C836">
        <v>2007</v>
      </c>
      <c r="D836">
        <v>5</v>
      </c>
      <c r="E836">
        <v>223</v>
      </c>
      <c r="F836" s="4">
        <v>1006.95</v>
      </c>
      <c r="G836" s="4">
        <v>1183.26</v>
      </c>
      <c r="H836" s="4">
        <v>451.03</v>
      </c>
      <c r="I836">
        <v>6</v>
      </c>
      <c r="J836">
        <v>350</v>
      </c>
      <c r="K836">
        <v>21304</v>
      </c>
      <c r="L836" t="s">
        <v>18</v>
      </c>
      <c r="M836">
        <v>35166</v>
      </c>
      <c r="N836">
        <v>221.2</v>
      </c>
      <c r="O836" s="4">
        <v>32038.91</v>
      </c>
      <c r="P836" t="s">
        <v>167</v>
      </c>
      <c r="Q836" s="4">
        <f t="shared" si="104"/>
        <v>5.3060986547085198</v>
      </c>
      <c r="R836" s="4">
        <f t="shared" si="105"/>
        <v>197.21</v>
      </c>
      <c r="S836" s="4">
        <f t="shared" si="106"/>
        <v>3.3807428571428573</v>
      </c>
      <c r="T836" s="4">
        <f t="shared" si="107"/>
        <v>3.0730801834772108</v>
      </c>
      <c r="U836" s="4">
        <f t="shared" si="108"/>
        <v>3.0030079062406019</v>
      </c>
      <c r="V836" s="3">
        <f t="shared" si="109"/>
        <v>0.77815125038364363</v>
      </c>
      <c r="W836" s="3">
        <f t="shared" si="109"/>
        <v>2.5440680443502757</v>
      </c>
      <c r="X836" s="3">
        <f t="shared" si="110"/>
        <v>0.72477532042905024</v>
      </c>
      <c r="Y836" s="3">
        <f t="shared" si="110"/>
        <v>2.2949289330935674</v>
      </c>
      <c r="Z836" s="3">
        <f t="shared" si="110"/>
        <v>0.52901213912693523</v>
      </c>
      <c r="AA836" s="2">
        <f t="shared" si="111"/>
        <v>39203</v>
      </c>
    </row>
    <row r="837" spans="1:27" x14ac:dyDescent="0.2">
      <c r="A837">
        <v>1407</v>
      </c>
      <c r="B837" t="s">
        <v>15</v>
      </c>
      <c r="C837">
        <v>2007</v>
      </c>
      <c r="D837">
        <v>6</v>
      </c>
      <c r="E837">
        <v>271</v>
      </c>
      <c r="F837" s="4">
        <v>1268.49</v>
      </c>
      <c r="G837" s="4">
        <v>1490.6</v>
      </c>
      <c r="H837" s="4">
        <v>550.62</v>
      </c>
      <c r="I837">
        <v>6</v>
      </c>
      <c r="J837">
        <v>350</v>
      </c>
      <c r="K837">
        <v>21304</v>
      </c>
      <c r="L837" t="s">
        <v>18</v>
      </c>
      <c r="M837">
        <v>35166</v>
      </c>
      <c r="N837">
        <v>221.2</v>
      </c>
      <c r="O837" s="4">
        <v>32038.91</v>
      </c>
      <c r="P837" t="s">
        <v>167</v>
      </c>
      <c r="Q837" s="4">
        <f t="shared" si="104"/>
        <v>5.5003690036900368</v>
      </c>
      <c r="R837" s="4">
        <f t="shared" si="105"/>
        <v>248.43333333333331</v>
      </c>
      <c r="S837" s="4">
        <f t="shared" si="106"/>
        <v>4.2588571428571429</v>
      </c>
      <c r="T837" s="4">
        <f t="shared" si="107"/>
        <v>3.1733611168942319</v>
      </c>
      <c r="U837" s="4">
        <f t="shared" si="108"/>
        <v>3.103287047858942</v>
      </c>
      <c r="V837" s="3">
        <f t="shared" si="109"/>
        <v>0.77815125038364363</v>
      </c>
      <c r="W837" s="3">
        <f t="shared" si="109"/>
        <v>2.5440680443502757</v>
      </c>
      <c r="X837" s="3">
        <f t="shared" si="110"/>
        <v>0.74039182601982612</v>
      </c>
      <c r="Y837" s="3">
        <f t="shared" si="110"/>
        <v>2.3952098665105881</v>
      </c>
      <c r="Z837" s="3">
        <f t="shared" si="110"/>
        <v>0.62929307254395617</v>
      </c>
      <c r="AA837" s="2">
        <f t="shared" si="111"/>
        <v>39234</v>
      </c>
    </row>
    <row r="838" spans="1:27" x14ac:dyDescent="0.2">
      <c r="A838">
        <v>1407</v>
      </c>
      <c r="B838" t="s">
        <v>15</v>
      </c>
      <c r="C838">
        <v>2007</v>
      </c>
      <c r="D838">
        <v>7</v>
      </c>
      <c r="E838">
        <v>118</v>
      </c>
      <c r="F838" s="4">
        <v>534.51</v>
      </c>
      <c r="G838" s="4">
        <v>628.04999999999995</v>
      </c>
      <c r="H838" s="4">
        <v>248.94</v>
      </c>
      <c r="I838">
        <v>6</v>
      </c>
      <c r="J838">
        <v>350</v>
      </c>
      <c r="K838">
        <v>21304</v>
      </c>
      <c r="L838" t="s">
        <v>18</v>
      </c>
      <c r="M838">
        <v>35166</v>
      </c>
      <c r="N838">
        <v>221.2</v>
      </c>
      <c r="O838" s="4">
        <v>32038.91</v>
      </c>
      <c r="P838" t="s">
        <v>167</v>
      </c>
      <c r="Q838" s="4">
        <f t="shared" si="104"/>
        <v>5.3224576271186441</v>
      </c>
      <c r="R838" s="4">
        <f t="shared" si="105"/>
        <v>104.675</v>
      </c>
      <c r="S838" s="4">
        <f t="shared" si="106"/>
        <v>1.7944285714285713</v>
      </c>
      <c r="T838" s="4">
        <f t="shared" si="107"/>
        <v>2.7979942199469119</v>
      </c>
      <c r="U838" s="4">
        <f t="shared" si="108"/>
        <v>2.7279558347163464</v>
      </c>
      <c r="V838" s="3">
        <f t="shared" si="109"/>
        <v>0.77815125038364363</v>
      </c>
      <c r="W838" s="3">
        <f t="shared" si="109"/>
        <v>2.5440680443502757</v>
      </c>
      <c r="X838" s="3">
        <f t="shared" si="110"/>
        <v>0.72611221264078629</v>
      </c>
      <c r="Y838" s="3">
        <f t="shared" si="110"/>
        <v>2.019842969563268</v>
      </c>
      <c r="Z838" s="3">
        <f t="shared" si="110"/>
        <v>0.25392617559663605</v>
      </c>
      <c r="AA838" s="2">
        <f t="shared" si="111"/>
        <v>39264</v>
      </c>
    </row>
    <row r="839" spans="1:27" x14ac:dyDescent="0.2">
      <c r="A839">
        <v>1407</v>
      </c>
      <c r="B839" t="s">
        <v>15</v>
      </c>
      <c r="C839">
        <v>2007</v>
      </c>
      <c r="D839">
        <v>8</v>
      </c>
      <c r="E839">
        <v>167</v>
      </c>
      <c r="F839" s="4">
        <v>694.96</v>
      </c>
      <c r="G839" s="4">
        <v>816.67</v>
      </c>
      <c r="H839" s="4">
        <v>247.85</v>
      </c>
      <c r="I839">
        <v>6</v>
      </c>
      <c r="J839">
        <v>350</v>
      </c>
      <c r="K839">
        <v>21304</v>
      </c>
      <c r="L839" t="s">
        <v>18</v>
      </c>
      <c r="M839">
        <v>35166</v>
      </c>
      <c r="N839">
        <v>221.2</v>
      </c>
      <c r="O839" s="4">
        <v>32038.91</v>
      </c>
      <c r="P839" t="s">
        <v>167</v>
      </c>
      <c r="Q839" s="4">
        <f t="shared" si="104"/>
        <v>4.890239520958084</v>
      </c>
      <c r="R839" s="4">
        <f t="shared" si="105"/>
        <v>136.11166666666665</v>
      </c>
      <c r="S839" s="4">
        <f t="shared" si="106"/>
        <v>2.3333428571428572</v>
      </c>
      <c r="T839" s="4">
        <f t="shared" si="107"/>
        <v>2.9120466022717908</v>
      </c>
      <c r="U839" s="4">
        <f t="shared" si="108"/>
        <v>2.8419598085049302</v>
      </c>
      <c r="V839" s="3">
        <f t="shared" si="109"/>
        <v>0.77815125038364363</v>
      </c>
      <c r="W839" s="3">
        <f t="shared" si="109"/>
        <v>2.5440680443502757</v>
      </c>
      <c r="X839" s="3">
        <f t="shared" si="110"/>
        <v>0.68933013112420749</v>
      </c>
      <c r="Y839" s="3">
        <f t="shared" si="110"/>
        <v>2.1338953518881469</v>
      </c>
      <c r="Z839" s="3">
        <f t="shared" si="110"/>
        <v>0.36797855792151518</v>
      </c>
      <c r="AA839" s="2">
        <f t="shared" si="111"/>
        <v>39295</v>
      </c>
    </row>
    <row r="840" spans="1:27" x14ac:dyDescent="0.2">
      <c r="A840">
        <v>1407</v>
      </c>
      <c r="B840" t="s">
        <v>15</v>
      </c>
      <c r="C840">
        <v>2007</v>
      </c>
      <c r="D840">
        <v>9</v>
      </c>
      <c r="E840">
        <v>237</v>
      </c>
      <c r="F840" s="4">
        <v>1022.91</v>
      </c>
      <c r="G840" s="4">
        <v>1202.01</v>
      </c>
      <c r="H840" s="4">
        <v>401.64</v>
      </c>
      <c r="I840">
        <v>6</v>
      </c>
      <c r="J840">
        <v>350</v>
      </c>
      <c r="K840">
        <v>21304</v>
      </c>
      <c r="L840" t="s">
        <v>18</v>
      </c>
      <c r="M840">
        <v>35166</v>
      </c>
      <c r="N840">
        <v>221.2</v>
      </c>
      <c r="O840" s="4">
        <v>32038.91</v>
      </c>
      <c r="P840" t="s">
        <v>167</v>
      </c>
      <c r="Q840" s="4">
        <f t="shared" si="104"/>
        <v>5.0717721518987338</v>
      </c>
      <c r="R840" s="4">
        <f t="shared" si="105"/>
        <v>200.33500000000001</v>
      </c>
      <c r="S840" s="4">
        <f t="shared" si="106"/>
        <v>3.4343142857142857</v>
      </c>
      <c r="T840" s="4">
        <f t="shared" si="107"/>
        <v>3.0799080807505423</v>
      </c>
      <c r="U840" s="4">
        <f t="shared" si="108"/>
        <v>3.0098374243056893</v>
      </c>
      <c r="V840" s="3">
        <f t="shared" si="109"/>
        <v>0.77815125038364363</v>
      </c>
      <c r="W840" s="3">
        <f t="shared" si="109"/>
        <v>2.5440680443502757</v>
      </c>
      <c r="X840" s="3">
        <f t="shared" si="110"/>
        <v>0.70515973474043847</v>
      </c>
      <c r="Y840" s="3">
        <f t="shared" si="110"/>
        <v>2.3017568303668989</v>
      </c>
      <c r="Z840" s="3">
        <f t="shared" si="110"/>
        <v>0.53584003640026678</v>
      </c>
      <c r="AA840" s="2">
        <f t="shared" si="111"/>
        <v>39326</v>
      </c>
    </row>
    <row r="841" spans="1:27" x14ac:dyDescent="0.2">
      <c r="A841">
        <v>1407</v>
      </c>
      <c r="B841" t="s">
        <v>15</v>
      </c>
      <c r="C841">
        <v>2007</v>
      </c>
      <c r="D841">
        <v>10</v>
      </c>
      <c r="E841">
        <v>711</v>
      </c>
      <c r="F841" s="4">
        <v>3004.97</v>
      </c>
      <c r="G841" s="4">
        <v>3531.01</v>
      </c>
      <c r="H841" s="4">
        <v>1083.0899999999999</v>
      </c>
      <c r="I841">
        <v>6</v>
      </c>
      <c r="J841">
        <v>350</v>
      </c>
      <c r="K841">
        <v>21304</v>
      </c>
      <c r="L841" t="s">
        <v>18</v>
      </c>
      <c r="M841">
        <v>35166</v>
      </c>
      <c r="N841">
        <v>221.2</v>
      </c>
      <c r="O841" s="4">
        <v>32038.91</v>
      </c>
      <c r="P841" t="s">
        <v>167</v>
      </c>
      <c r="Q841" s="4">
        <f t="shared" si="104"/>
        <v>4.9662587904360063</v>
      </c>
      <c r="R841" s="4">
        <f t="shared" si="105"/>
        <v>588.50166666666667</v>
      </c>
      <c r="S841" s="4">
        <f t="shared" si="106"/>
        <v>10.088600000000001</v>
      </c>
      <c r="T841" s="4">
        <f t="shared" si="107"/>
        <v>3.5478989475089113</v>
      </c>
      <c r="U841" s="4">
        <f t="shared" si="108"/>
        <v>3.4778401405984942</v>
      </c>
      <c r="V841" s="3">
        <f t="shared" si="109"/>
        <v>0.77815125038364363</v>
      </c>
      <c r="W841" s="3">
        <f t="shared" si="109"/>
        <v>2.5440680443502757</v>
      </c>
      <c r="X841" s="3">
        <f t="shared" si="110"/>
        <v>0.69602934677914485</v>
      </c>
      <c r="Y841" s="3">
        <f t="shared" si="110"/>
        <v>2.7697476971252675</v>
      </c>
      <c r="Z841" s="3">
        <f t="shared" si="110"/>
        <v>1.0038309031586357</v>
      </c>
      <c r="AA841" s="2">
        <f t="shared" si="111"/>
        <v>39356</v>
      </c>
    </row>
    <row r="842" spans="1:27" x14ac:dyDescent="0.2">
      <c r="A842">
        <v>1407</v>
      </c>
      <c r="B842" t="s">
        <v>15</v>
      </c>
      <c r="C842">
        <v>2007</v>
      </c>
      <c r="D842">
        <v>11</v>
      </c>
      <c r="E842">
        <v>391</v>
      </c>
      <c r="F842" s="4">
        <v>1708.15</v>
      </c>
      <c r="G842" s="4">
        <v>2007.25</v>
      </c>
      <c r="H842" s="4">
        <v>525.73</v>
      </c>
      <c r="I842">
        <v>6</v>
      </c>
      <c r="J842">
        <v>350</v>
      </c>
      <c r="K842">
        <v>21304</v>
      </c>
      <c r="L842" t="s">
        <v>18</v>
      </c>
      <c r="M842">
        <v>35166</v>
      </c>
      <c r="N842">
        <v>221.2</v>
      </c>
      <c r="O842" s="4">
        <v>32038.91</v>
      </c>
      <c r="P842" t="s">
        <v>167</v>
      </c>
      <c r="Q842" s="4">
        <f t="shared" si="104"/>
        <v>5.1336317135549869</v>
      </c>
      <c r="R842" s="4">
        <f t="shared" si="105"/>
        <v>334.54166666666669</v>
      </c>
      <c r="S842" s="4">
        <f t="shared" si="106"/>
        <v>5.7350000000000003</v>
      </c>
      <c r="T842" s="4">
        <f t="shared" si="107"/>
        <v>3.302601466587562</v>
      </c>
      <c r="U842" s="4">
        <f t="shared" si="108"/>
        <v>3.2325260052943836</v>
      </c>
      <c r="V842" s="3">
        <f t="shared" si="109"/>
        <v>0.77815125038364363</v>
      </c>
      <c r="W842" s="3">
        <f t="shared" si="109"/>
        <v>2.5440680443502757</v>
      </c>
      <c r="X842" s="3">
        <f t="shared" si="110"/>
        <v>0.71042470919169531</v>
      </c>
      <c r="Y842" s="3">
        <f t="shared" si="110"/>
        <v>2.5244502162039186</v>
      </c>
      <c r="Z842" s="3">
        <f t="shared" si="110"/>
        <v>0.75853342223728648</v>
      </c>
      <c r="AA842" s="2">
        <f t="shared" si="111"/>
        <v>39387</v>
      </c>
    </row>
    <row r="843" spans="1:27" x14ac:dyDescent="0.2">
      <c r="A843">
        <v>1407</v>
      </c>
      <c r="B843" t="s">
        <v>15</v>
      </c>
      <c r="C843">
        <v>2007</v>
      </c>
      <c r="D843">
        <v>12</v>
      </c>
      <c r="E843">
        <v>219</v>
      </c>
      <c r="F843" s="4">
        <v>939.18</v>
      </c>
      <c r="G843" s="4">
        <v>1103.6400000000001</v>
      </c>
      <c r="H843" s="4">
        <v>365.77</v>
      </c>
      <c r="I843">
        <v>6</v>
      </c>
      <c r="J843">
        <v>350</v>
      </c>
      <c r="K843">
        <v>21304</v>
      </c>
      <c r="L843" t="s">
        <v>18</v>
      </c>
      <c r="M843">
        <v>35166</v>
      </c>
      <c r="N843">
        <v>221.2</v>
      </c>
      <c r="O843" s="4">
        <v>32038.91</v>
      </c>
      <c r="P843" t="s">
        <v>167</v>
      </c>
      <c r="Q843" s="4">
        <f t="shared" si="104"/>
        <v>5.0394520547945207</v>
      </c>
      <c r="R843" s="4">
        <f t="shared" si="105"/>
        <v>183.94000000000003</v>
      </c>
      <c r="S843" s="4">
        <f t="shared" si="106"/>
        <v>3.153257142857143</v>
      </c>
      <c r="T843" s="4">
        <f t="shared" si="107"/>
        <v>3.042827432532468</v>
      </c>
      <c r="U843" s="4">
        <f t="shared" si="108"/>
        <v>2.9727488356261529</v>
      </c>
      <c r="V843" s="3">
        <f t="shared" si="109"/>
        <v>0.77815125038364363</v>
      </c>
      <c r="W843" s="3">
        <f t="shared" si="109"/>
        <v>2.5440680443502757</v>
      </c>
      <c r="X843" s="3">
        <f t="shared" si="110"/>
        <v>0.70238331769234985</v>
      </c>
      <c r="Y843" s="3">
        <f t="shared" si="110"/>
        <v>2.2646761821488246</v>
      </c>
      <c r="Z843" s="3">
        <f t="shared" si="110"/>
        <v>0.49875938818219256</v>
      </c>
      <c r="AA843" s="2">
        <f t="shared" si="111"/>
        <v>39417</v>
      </c>
    </row>
    <row r="844" spans="1:27" x14ac:dyDescent="0.2">
      <c r="A844">
        <v>1433</v>
      </c>
      <c r="B844" t="s">
        <v>15</v>
      </c>
      <c r="C844">
        <v>2007</v>
      </c>
      <c r="D844">
        <v>1</v>
      </c>
      <c r="E844">
        <v>113</v>
      </c>
      <c r="F844" s="4">
        <v>652.36</v>
      </c>
      <c r="G844" s="4">
        <v>766.5</v>
      </c>
      <c r="H844" s="4">
        <v>348.01</v>
      </c>
      <c r="I844">
        <v>4</v>
      </c>
      <c r="J844">
        <v>294</v>
      </c>
      <c r="K844">
        <v>19444</v>
      </c>
      <c r="L844" t="s">
        <v>17</v>
      </c>
      <c r="M844">
        <v>14918</v>
      </c>
      <c r="N844">
        <v>203.5</v>
      </c>
      <c r="O844" s="4">
        <v>33406.44</v>
      </c>
      <c r="P844" t="s">
        <v>167</v>
      </c>
      <c r="Q844" s="4">
        <f t="shared" si="104"/>
        <v>6.783185840707965</v>
      </c>
      <c r="R844" s="4">
        <f t="shared" si="105"/>
        <v>191.625</v>
      </c>
      <c r="S844" s="4">
        <f t="shared" si="106"/>
        <v>2.6071428571428572</v>
      </c>
      <c r="T844" s="4">
        <f t="shared" si="107"/>
        <v>2.8845121591903942</v>
      </c>
      <c r="U844" s="4">
        <f t="shared" si="108"/>
        <v>2.8144873240545536</v>
      </c>
      <c r="V844" s="3">
        <f t="shared" si="109"/>
        <v>0.6020599913279624</v>
      </c>
      <c r="W844" s="3">
        <f t="shared" si="109"/>
        <v>2.4683473304121573</v>
      </c>
      <c r="X844" s="3">
        <f t="shared" si="110"/>
        <v>0.83143371570697433</v>
      </c>
      <c r="Y844" s="3">
        <f t="shared" si="110"/>
        <v>2.2824521678624317</v>
      </c>
      <c r="Z844" s="3">
        <f t="shared" si="110"/>
        <v>0.41616482877823668</v>
      </c>
      <c r="AA844" s="2">
        <f t="shared" si="111"/>
        <v>39083</v>
      </c>
    </row>
    <row r="845" spans="1:27" x14ac:dyDescent="0.2">
      <c r="A845">
        <v>1433</v>
      </c>
      <c r="B845" t="s">
        <v>15</v>
      </c>
      <c r="C845">
        <v>2007</v>
      </c>
      <c r="D845">
        <v>2</v>
      </c>
      <c r="E845">
        <v>80</v>
      </c>
      <c r="F845" s="4">
        <v>386.5</v>
      </c>
      <c r="G845" s="4">
        <v>454.16</v>
      </c>
      <c r="H845" s="4">
        <v>207.15</v>
      </c>
      <c r="I845">
        <v>4</v>
      </c>
      <c r="J845">
        <v>294</v>
      </c>
      <c r="K845">
        <v>19444</v>
      </c>
      <c r="L845" t="s">
        <v>17</v>
      </c>
      <c r="M845">
        <v>14918</v>
      </c>
      <c r="N845">
        <v>203.5</v>
      </c>
      <c r="O845" s="4">
        <v>33406.44</v>
      </c>
      <c r="P845" t="s">
        <v>167</v>
      </c>
      <c r="Q845" s="4">
        <f t="shared" si="104"/>
        <v>5.6770000000000005</v>
      </c>
      <c r="R845" s="4">
        <f t="shared" si="105"/>
        <v>113.54</v>
      </c>
      <c r="S845" s="4">
        <f t="shared" si="106"/>
        <v>1.5447619047619048</v>
      </c>
      <c r="T845" s="4">
        <f t="shared" si="107"/>
        <v>2.6572088812173567</v>
      </c>
      <c r="U845" s="4">
        <f t="shared" si="108"/>
        <v>2.5871494982543437</v>
      </c>
      <c r="V845" s="3">
        <f t="shared" si="109"/>
        <v>0.6020599913279624</v>
      </c>
      <c r="W845" s="3">
        <f t="shared" si="109"/>
        <v>2.4683473304121573</v>
      </c>
      <c r="X845" s="3">
        <f t="shared" si="110"/>
        <v>0.75411889422541289</v>
      </c>
      <c r="Y845" s="3">
        <f t="shared" si="110"/>
        <v>2.0551488898893941</v>
      </c>
      <c r="Z845" s="3">
        <f t="shared" si="110"/>
        <v>0.18886155080519915</v>
      </c>
      <c r="AA845" s="2">
        <f t="shared" si="111"/>
        <v>39114</v>
      </c>
    </row>
    <row r="846" spans="1:27" x14ac:dyDescent="0.2">
      <c r="A846">
        <v>1433</v>
      </c>
      <c r="B846" t="s">
        <v>15</v>
      </c>
      <c r="C846">
        <v>2007</v>
      </c>
      <c r="D846">
        <v>3</v>
      </c>
      <c r="E846">
        <v>95</v>
      </c>
      <c r="F846" s="4">
        <v>429.27</v>
      </c>
      <c r="G846" s="4">
        <v>504.42</v>
      </c>
      <c r="H846" s="4">
        <v>167.65</v>
      </c>
      <c r="I846">
        <v>4</v>
      </c>
      <c r="J846">
        <v>294</v>
      </c>
      <c r="K846">
        <v>19444</v>
      </c>
      <c r="L846" t="s">
        <v>17</v>
      </c>
      <c r="M846">
        <v>14918</v>
      </c>
      <c r="N846">
        <v>203.5</v>
      </c>
      <c r="O846" s="4">
        <v>33406.44</v>
      </c>
      <c r="P846" t="s">
        <v>167</v>
      </c>
      <c r="Q846" s="4">
        <f t="shared" si="104"/>
        <v>5.3096842105263162</v>
      </c>
      <c r="R846" s="4">
        <f t="shared" si="105"/>
        <v>126.105</v>
      </c>
      <c r="S846" s="4">
        <f t="shared" si="106"/>
        <v>1.7157142857142857</v>
      </c>
      <c r="T846" s="4">
        <f t="shared" si="107"/>
        <v>2.7027922978008063</v>
      </c>
      <c r="U846" s="4">
        <f t="shared" si="108"/>
        <v>2.6327305383985777</v>
      </c>
      <c r="V846" s="3">
        <f t="shared" si="109"/>
        <v>0.6020599913279624</v>
      </c>
      <c r="W846" s="3">
        <f t="shared" si="109"/>
        <v>2.4683473304121573</v>
      </c>
      <c r="X846" s="3">
        <f t="shared" si="110"/>
        <v>0.72506869251195882</v>
      </c>
      <c r="Y846" s="3">
        <f t="shared" si="110"/>
        <v>2.1007323064728443</v>
      </c>
      <c r="Z846" s="3">
        <f t="shared" si="110"/>
        <v>0.23444496738864923</v>
      </c>
      <c r="AA846" s="2">
        <f t="shared" si="111"/>
        <v>39142</v>
      </c>
    </row>
    <row r="847" spans="1:27" x14ac:dyDescent="0.2">
      <c r="A847">
        <v>1433</v>
      </c>
      <c r="B847" t="s">
        <v>15</v>
      </c>
      <c r="C847">
        <v>2007</v>
      </c>
      <c r="D847">
        <v>4</v>
      </c>
      <c r="E847">
        <v>107</v>
      </c>
      <c r="F847" s="4">
        <v>492.5</v>
      </c>
      <c r="G847" s="4">
        <v>578.66999999999996</v>
      </c>
      <c r="H847" s="4">
        <v>304.07</v>
      </c>
      <c r="I847">
        <v>4</v>
      </c>
      <c r="J847">
        <v>294</v>
      </c>
      <c r="K847">
        <v>19444</v>
      </c>
      <c r="L847" t="s">
        <v>17</v>
      </c>
      <c r="M847">
        <v>14918</v>
      </c>
      <c r="N847">
        <v>203.5</v>
      </c>
      <c r="O847" s="4">
        <v>33406.44</v>
      </c>
      <c r="P847" t="s">
        <v>167</v>
      </c>
      <c r="Q847" s="4">
        <f t="shared" si="104"/>
        <v>5.408130841121495</v>
      </c>
      <c r="R847" s="4">
        <f t="shared" si="105"/>
        <v>144.66749999999999</v>
      </c>
      <c r="S847" s="4">
        <f t="shared" si="106"/>
        <v>1.9682653061224489</v>
      </c>
      <c r="T847" s="4">
        <f t="shared" si="107"/>
        <v>2.7624309678099297</v>
      </c>
      <c r="U847" s="4">
        <f t="shared" si="108"/>
        <v>2.6924062348336304</v>
      </c>
      <c r="V847" s="3">
        <f t="shared" si="109"/>
        <v>0.6020599913279624</v>
      </c>
      <c r="W847" s="3">
        <f t="shared" si="109"/>
        <v>2.4683473304121573</v>
      </c>
      <c r="X847" s="3">
        <f t="shared" si="110"/>
        <v>0.73304719012471997</v>
      </c>
      <c r="Y847" s="3">
        <f t="shared" si="110"/>
        <v>2.1603709764819672</v>
      </c>
      <c r="Z847" s="3">
        <f t="shared" si="110"/>
        <v>0.29408363739777232</v>
      </c>
      <c r="AA847" s="2">
        <f t="shared" si="111"/>
        <v>39173</v>
      </c>
    </row>
    <row r="848" spans="1:27" x14ac:dyDescent="0.2">
      <c r="A848">
        <v>1433</v>
      </c>
      <c r="B848" t="s">
        <v>15</v>
      </c>
      <c r="C848">
        <v>2007</v>
      </c>
      <c r="D848">
        <v>5</v>
      </c>
      <c r="E848">
        <v>199</v>
      </c>
      <c r="F848" s="4">
        <v>924.74</v>
      </c>
      <c r="G848" s="4">
        <v>1086.68</v>
      </c>
      <c r="H848" s="4">
        <v>474.81</v>
      </c>
      <c r="I848">
        <v>4</v>
      </c>
      <c r="J848">
        <v>294</v>
      </c>
      <c r="K848">
        <v>19444</v>
      </c>
      <c r="L848" t="s">
        <v>17</v>
      </c>
      <c r="M848">
        <v>14918</v>
      </c>
      <c r="N848">
        <v>203.5</v>
      </c>
      <c r="O848" s="4">
        <v>33406.44</v>
      </c>
      <c r="P848" t="s">
        <v>167</v>
      </c>
      <c r="Q848" s="4">
        <f t="shared" si="104"/>
        <v>5.4607035175879401</v>
      </c>
      <c r="R848" s="4">
        <f t="shared" si="105"/>
        <v>271.67</v>
      </c>
      <c r="S848" s="4">
        <f t="shared" si="106"/>
        <v>3.6961904761904765</v>
      </c>
      <c r="T848" s="4">
        <f t="shared" si="107"/>
        <v>3.036101674082234</v>
      </c>
      <c r="U848" s="4">
        <f t="shared" si="108"/>
        <v>2.9660196436172765</v>
      </c>
      <c r="V848" s="3">
        <f t="shared" si="109"/>
        <v>0.6020599913279624</v>
      </c>
      <c r="W848" s="3">
        <f t="shared" si="109"/>
        <v>2.4683473304121573</v>
      </c>
      <c r="X848" s="3">
        <f t="shared" si="110"/>
        <v>0.73724859767252748</v>
      </c>
      <c r="Y848" s="3">
        <f t="shared" si="110"/>
        <v>2.4340416827542719</v>
      </c>
      <c r="Z848" s="3">
        <f t="shared" si="110"/>
        <v>0.56775434367007682</v>
      </c>
      <c r="AA848" s="2">
        <f t="shared" si="111"/>
        <v>39203</v>
      </c>
    </row>
    <row r="849" spans="1:27" x14ac:dyDescent="0.2">
      <c r="A849">
        <v>1433</v>
      </c>
      <c r="B849" t="s">
        <v>15</v>
      </c>
      <c r="C849">
        <v>2007</v>
      </c>
      <c r="D849">
        <v>6</v>
      </c>
      <c r="E849">
        <v>245</v>
      </c>
      <c r="F849" s="4">
        <v>1230.75</v>
      </c>
      <c r="G849" s="4">
        <v>1446.24</v>
      </c>
      <c r="H849" s="4">
        <v>612.71</v>
      </c>
      <c r="I849">
        <v>4</v>
      </c>
      <c r="J849">
        <v>294</v>
      </c>
      <c r="K849">
        <v>19444</v>
      </c>
      <c r="L849" t="s">
        <v>17</v>
      </c>
      <c r="M849">
        <v>14918</v>
      </c>
      <c r="N849">
        <v>203.5</v>
      </c>
      <c r="O849" s="4">
        <v>33406.44</v>
      </c>
      <c r="P849" t="s">
        <v>167</v>
      </c>
      <c r="Q849" s="4">
        <f t="shared" si="104"/>
        <v>5.9030204081632656</v>
      </c>
      <c r="R849" s="4">
        <f t="shared" si="105"/>
        <v>361.56</v>
      </c>
      <c r="S849" s="4">
        <f t="shared" si="106"/>
        <v>4.9191836734693881</v>
      </c>
      <c r="T849" s="4">
        <f t="shared" si="107"/>
        <v>3.1602403690489442</v>
      </c>
      <c r="U849" s="4">
        <f t="shared" si="108"/>
        <v>3.0901698444447931</v>
      </c>
      <c r="V849" s="3">
        <f t="shared" si="109"/>
        <v>0.6020599913279624</v>
      </c>
      <c r="W849" s="3">
        <f t="shared" si="109"/>
        <v>2.4683473304121573</v>
      </c>
      <c r="X849" s="3">
        <f t="shared" si="110"/>
        <v>0.77107428468441186</v>
      </c>
      <c r="Y849" s="3">
        <f t="shared" si="110"/>
        <v>2.5581803777209822</v>
      </c>
      <c r="Z849" s="3">
        <f t="shared" si="110"/>
        <v>0.69189303863678708</v>
      </c>
      <c r="AA849" s="2">
        <f t="shared" si="111"/>
        <v>39234</v>
      </c>
    </row>
    <row r="850" spans="1:27" x14ac:dyDescent="0.2">
      <c r="A850">
        <v>1433</v>
      </c>
      <c r="B850" t="s">
        <v>15</v>
      </c>
      <c r="C850">
        <v>2007</v>
      </c>
      <c r="D850">
        <v>7</v>
      </c>
      <c r="E850">
        <v>131</v>
      </c>
      <c r="F850" s="4">
        <v>644.57000000000005</v>
      </c>
      <c r="G850" s="4">
        <v>757.3</v>
      </c>
      <c r="H850" s="4">
        <v>403.96</v>
      </c>
      <c r="I850">
        <v>4</v>
      </c>
      <c r="J850">
        <v>294</v>
      </c>
      <c r="K850">
        <v>19444</v>
      </c>
      <c r="L850" t="s">
        <v>17</v>
      </c>
      <c r="M850">
        <v>14918</v>
      </c>
      <c r="N850">
        <v>203.5</v>
      </c>
      <c r="O850" s="4">
        <v>33406.44</v>
      </c>
      <c r="P850" t="s">
        <v>167</v>
      </c>
      <c r="Q850" s="4">
        <f t="shared" si="104"/>
        <v>5.7809160305343505</v>
      </c>
      <c r="R850" s="4">
        <f t="shared" si="105"/>
        <v>189.32499999999999</v>
      </c>
      <c r="S850" s="4">
        <f t="shared" si="106"/>
        <v>2.5758503401360544</v>
      </c>
      <c r="T850" s="4">
        <f t="shared" si="107"/>
        <v>2.8792679568246129</v>
      </c>
      <c r="U850" s="4">
        <f t="shared" si="108"/>
        <v>2.8092700884278661</v>
      </c>
      <c r="V850" s="3">
        <f t="shared" si="109"/>
        <v>0.6020599913279624</v>
      </c>
      <c r="W850" s="3">
        <f t="shared" si="109"/>
        <v>2.4683473304121573</v>
      </c>
      <c r="X850" s="3">
        <f t="shared" si="110"/>
        <v>0.76199666116884845</v>
      </c>
      <c r="Y850" s="3">
        <f t="shared" si="110"/>
        <v>2.2772079654966504</v>
      </c>
      <c r="Z850" s="3">
        <f t="shared" si="110"/>
        <v>0.41092062641245553</v>
      </c>
      <c r="AA850" s="2">
        <f t="shared" si="111"/>
        <v>39264</v>
      </c>
    </row>
    <row r="851" spans="1:27" x14ac:dyDescent="0.2">
      <c r="A851">
        <v>1433</v>
      </c>
      <c r="B851" t="s">
        <v>15</v>
      </c>
      <c r="C851">
        <v>2007</v>
      </c>
      <c r="D851">
        <v>8</v>
      </c>
      <c r="E851">
        <v>169</v>
      </c>
      <c r="F851" s="4">
        <v>716.65</v>
      </c>
      <c r="G851" s="4">
        <v>842.04</v>
      </c>
      <c r="H851" s="4">
        <v>367.73</v>
      </c>
      <c r="I851">
        <v>4</v>
      </c>
      <c r="J851">
        <v>294</v>
      </c>
      <c r="K851">
        <v>19444</v>
      </c>
      <c r="L851" t="s">
        <v>17</v>
      </c>
      <c r="M851">
        <v>14918</v>
      </c>
      <c r="N851">
        <v>203.5</v>
      </c>
      <c r="O851" s="4">
        <v>33406.44</v>
      </c>
      <c r="P851" t="s">
        <v>167</v>
      </c>
      <c r="Q851" s="4">
        <f t="shared" si="104"/>
        <v>4.9824852071005914</v>
      </c>
      <c r="R851" s="4">
        <f t="shared" si="105"/>
        <v>210.51</v>
      </c>
      <c r="S851" s="4">
        <f t="shared" si="106"/>
        <v>2.8640816326530611</v>
      </c>
      <c r="T851" s="4">
        <f t="shared" si="107"/>
        <v>2.9253327225764405</v>
      </c>
      <c r="U851" s="4">
        <f t="shared" si="108"/>
        <v>2.8553071052068284</v>
      </c>
      <c r="V851" s="3">
        <f t="shared" si="109"/>
        <v>0.6020599913279624</v>
      </c>
      <c r="W851" s="3">
        <f t="shared" si="109"/>
        <v>2.4683473304121573</v>
      </c>
      <c r="X851" s="3">
        <f t="shared" si="110"/>
        <v>0.69744601796276673</v>
      </c>
      <c r="Y851" s="3">
        <f t="shared" si="110"/>
        <v>2.323272731248478</v>
      </c>
      <c r="Z851" s="3">
        <f t="shared" si="110"/>
        <v>0.45698539216428302</v>
      </c>
      <c r="AA851" s="2">
        <f t="shared" si="111"/>
        <v>39295</v>
      </c>
    </row>
    <row r="852" spans="1:27" x14ac:dyDescent="0.2">
      <c r="A852">
        <v>1433</v>
      </c>
      <c r="B852" t="s">
        <v>15</v>
      </c>
      <c r="C852">
        <v>2007</v>
      </c>
      <c r="D852">
        <v>9</v>
      </c>
      <c r="E852">
        <v>206</v>
      </c>
      <c r="F852" s="4">
        <v>912.14</v>
      </c>
      <c r="G852" s="4">
        <v>1071.8699999999999</v>
      </c>
      <c r="H852" s="4">
        <v>486.79</v>
      </c>
      <c r="I852">
        <v>4</v>
      </c>
      <c r="J852">
        <v>294</v>
      </c>
      <c r="K852">
        <v>19444</v>
      </c>
      <c r="L852" t="s">
        <v>17</v>
      </c>
      <c r="M852">
        <v>14918</v>
      </c>
      <c r="N852">
        <v>203.5</v>
      </c>
      <c r="O852" s="4">
        <v>33406.44</v>
      </c>
      <c r="P852" t="s">
        <v>167</v>
      </c>
      <c r="Q852" s="4">
        <f t="shared" si="104"/>
        <v>5.2032524271844656</v>
      </c>
      <c r="R852" s="4">
        <f t="shared" si="105"/>
        <v>267.96749999999997</v>
      </c>
      <c r="S852" s="4">
        <f t="shared" si="106"/>
        <v>3.6458163265306118</v>
      </c>
      <c r="T852" s="4">
        <f t="shared" si="107"/>
        <v>3.0301421158546669</v>
      </c>
      <c r="U852" s="4">
        <f t="shared" si="108"/>
        <v>2.9600615012244504</v>
      </c>
      <c r="V852" s="3">
        <f t="shared" si="109"/>
        <v>0.6020599913279624</v>
      </c>
      <c r="W852" s="3">
        <f t="shared" si="109"/>
        <v>2.4683473304121573</v>
      </c>
      <c r="X852" s="3">
        <f t="shared" si="110"/>
        <v>0.7162748954855136</v>
      </c>
      <c r="Y852" s="3">
        <f t="shared" si="110"/>
        <v>2.4280821245267048</v>
      </c>
      <c r="Z852" s="3">
        <f t="shared" si="110"/>
        <v>0.56179478544250971</v>
      </c>
      <c r="AA852" s="2">
        <f t="shared" si="111"/>
        <v>39326</v>
      </c>
    </row>
    <row r="853" spans="1:27" x14ac:dyDescent="0.2">
      <c r="A853">
        <v>1433</v>
      </c>
      <c r="B853" t="s">
        <v>15</v>
      </c>
      <c r="C853">
        <v>2007</v>
      </c>
      <c r="D853">
        <v>11</v>
      </c>
      <c r="E853">
        <v>472</v>
      </c>
      <c r="F853" s="4">
        <v>1971.53</v>
      </c>
      <c r="G853" s="4">
        <v>2316.56</v>
      </c>
      <c r="H853" s="4">
        <v>716.73</v>
      </c>
      <c r="I853">
        <v>4</v>
      </c>
      <c r="J853">
        <v>294</v>
      </c>
      <c r="K853">
        <v>19444</v>
      </c>
      <c r="L853" t="s">
        <v>17</v>
      </c>
      <c r="M853">
        <v>14918</v>
      </c>
      <c r="N853">
        <v>203.5</v>
      </c>
      <c r="O853" s="4">
        <v>33406.44</v>
      </c>
      <c r="P853" t="s">
        <v>167</v>
      </c>
      <c r="Q853" s="4">
        <f t="shared" si="104"/>
        <v>4.9079661016949148</v>
      </c>
      <c r="R853" s="4">
        <f t="shared" si="105"/>
        <v>579.14</v>
      </c>
      <c r="S853" s="4">
        <f t="shared" si="106"/>
        <v>7.8794557823129248</v>
      </c>
      <c r="T853" s="4">
        <f t="shared" si="107"/>
        <v>3.364843553117399</v>
      </c>
      <c r="U853" s="4">
        <f t="shared" si="108"/>
        <v>3.2948033899485925</v>
      </c>
      <c r="V853" s="3">
        <f t="shared" si="109"/>
        <v>0.6020599913279624</v>
      </c>
      <c r="W853" s="3">
        <f t="shared" si="109"/>
        <v>2.4683473304121573</v>
      </c>
      <c r="X853" s="3">
        <f t="shared" si="110"/>
        <v>0.69090155448331125</v>
      </c>
      <c r="Y853" s="3">
        <f t="shared" si="110"/>
        <v>2.7627835617894365</v>
      </c>
      <c r="Z853" s="3">
        <f t="shared" si="110"/>
        <v>0.89649622270524176</v>
      </c>
      <c r="AA853" s="2">
        <f t="shared" si="111"/>
        <v>39387</v>
      </c>
    </row>
    <row r="854" spans="1:27" x14ac:dyDescent="0.2">
      <c r="A854">
        <v>1433</v>
      </c>
      <c r="B854" t="s">
        <v>15</v>
      </c>
      <c r="C854">
        <v>2007</v>
      </c>
      <c r="D854">
        <v>12</v>
      </c>
      <c r="E854">
        <v>314</v>
      </c>
      <c r="F854" s="4">
        <v>1330.41</v>
      </c>
      <c r="G854" s="4">
        <v>1563.33</v>
      </c>
      <c r="H854" s="4">
        <v>327.37</v>
      </c>
      <c r="I854">
        <v>4</v>
      </c>
      <c r="J854">
        <v>294</v>
      </c>
      <c r="K854">
        <v>19444</v>
      </c>
      <c r="L854" t="s">
        <v>17</v>
      </c>
      <c r="M854">
        <v>14918</v>
      </c>
      <c r="N854">
        <v>203.5</v>
      </c>
      <c r="O854" s="4">
        <v>33406.44</v>
      </c>
      <c r="P854" t="s">
        <v>167</v>
      </c>
      <c r="Q854" s="4">
        <f t="shared" si="104"/>
        <v>4.9787579617834394</v>
      </c>
      <c r="R854" s="4">
        <f t="shared" si="105"/>
        <v>390.83249999999998</v>
      </c>
      <c r="S854" s="4">
        <f t="shared" si="106"/>
        <v>5.3174489795918367</v>
      </c>
      <c r="T854" s="4">
        <f t="shared" si="107"/>
        <v>3.1940506619934061</v>
      </c>
      <c r="U854" s="4">
        <f t="shared" si="108"/>
        <v>3.1239855005894674</v>
      </c>
      <c r="V854" s="3">
        <f t="shared" si="109"/>
        <v>0.6020599913279624</v>
      </c>
      <c r="W854" s="3">
        <f t="shared" si="109"/>
        <v>2.4683473304121573</v>
      </c>
      <c r="X854" s="3">
        <f t="shared" si="110"/>
        <v>0.69712101392019121</v>
      </c>
      <c r="Y854" s="3">
        <f t="shared" si="110"/>
        <v>2.5919906706654436</v>
      </c>
      <c r="Z854" s="3">
        <f t="shared" si="110"/>
        <v>0.72570333158124878</v>
      </c>
      <c r="AA854" s="2">
        <f t="shared" si="111"/>
        <v>39417</v>
      </c>
    </row>
    <row r="855" spans="1:27" x14ac:dyDescent="0.2">
      <c r="A855">
        <v>1445</v>
      </c>
      <c r="B855" t="s">
        <v>15</v>
      </c>
      <c r="C855">
        <v>2007</v>
      </c>
      <c r="D855">
        <v>3</v>
      </c>
      <c r="E855">
        <v>44</v>
      </c>
      <c r="F855" s="4">
        <v>159.05000000000001</v>
      </c>
      <c r="G855" s="4">
        <v>186.9</v>
      </c>
      <c r="H855" s="4">
        <v>74.33</v>
      </c>
      <c r="I855">
        <v>6</v>
      </c>
      <c r="J855">
        <v>302</v>
      </c>
      <c r="K855">
        <v>11405</v>
      </c>
      <c r="L855" t="s">
        <v>18</v>
      </c>
      <c r="M855">
        <v>59787</v>
      </c>
      <c r="N855">
        <v>197</v>
      </c>
      <c r="O855" s="4">
        <v>13879.73</v>
      </c>
      <c r="P855" t="s">
        <v>168</v>
      </c>
      <c r="Q855" s="4">
        <f t="shared" si="104"/>
        <v>4.247727272727273</v>
      </c>
      <c r="R855" s="4">
        <f t="shared" si="105"/>
        <v>31.150000000000002</v>
      </c>
      <c r="S855" s="4">
        <f t="shared" si="106"/>
        <v>0.6188741721854305</v>
      </c>
      <c r="T855" s="4">
        <f t="shared" si="107"/>
        <v>2.2716093013788319</v>
      </c>
      <c r="U855" s="4">
        <f t="shared" si="108"/>
        <v>2.2015336734433824</v>
      </c>
      <c r="V855" s="3">
        <f t="shared" si="109"/>
        <v>0.77815125038364363</v>
      </c>
      <c r="W855" s="3">
        <f t="shared" si="109"/>
        <v>2.4800069429571505</v>
      </c>
      <c r="X855" s="3">
        <f t="shared" si="110"/>
        <v>0.62815662489264468</v>
      </c>
      <c r="Y855" s="3">
        <f t="shared" si="110"/>
        <v>1.4934580509951885</v>
      </c>
      <c r="Z855" s="3">
        <f t="shared" si="110"/>
        <v>-0.20839764157831855</v>
      </c>
      <c r="AA855" s="2">
        <f t="shared" si="111"/>
        <v>39142</v>
      </c>
    </row>
    <row r="856" spans="1:27" x14ac:dyDescent="0.2">
      <c r="A856">
        <v>1445</v>
      </c>
      <c r="B856" t="s">
        <v>15</v>
      </c>
      <c r="C856">
        <v>2007</v>
      </c>
      <c r="D856">
        <v>4</v>
      </c>
      <c r="E856">
        <v>58</v>
      </c>
      <c r="F856" s="4">
        <v>251.82</v>
      </c>
      <c r="G856" s="4">
        <v>295.88</v>
      </c>
      <c r="H856" s="4">
        <v>119.07</v>
      </c>
      <c r="I856">
        <v>6</v>
      </c>
      <c r="J856">
        <v>302</v>
      </c>
      <c r="K856">
        <v>11405</v>
      </c>
      <c r="L856" t="s">
        <v>18</v>
      </c>
      <c r="M856">
        <v>59787</v>
      </c>
      <c r="N856">
        <v>197</v>
      </c>
      <c r="O856" s="4">
        <v>13879.73</v>
      </c>
      <c r="P856" t="s">
        <v>168</v>
      </c>
      <c r="Q856" s="4">
        <f t="shared" si="104"/>
        <v>5.1013793103448277</v>
      </c>
      <c r="R856" s="4">
        <f t="shared" si="105"/>
        <v>49.313333333333333</v>
      </c>
      <c r="S856" s="4">
        <f t="shared" si="106"/>
        <v>0.97973509933774838</v>
      </c>
      <c r="T856" s="4">
        <f t="shared" si="107"/>
        <v>2.4711156100298703</v>
      </c>
      <c r="U856" s="4">
        <f t="shared" si="108"/>
        <v>2.4010902195951336</v>
      </c>
      <c r="V856" s="3">
        <f t="shared" si="109"/>
        <v>0.77815125038364363</v>
      </c>
      <c r="W856" s="3">
        <f t="shared" si="109"/>
        <v>2.4800069429571505</v>
      </c>
      <c r="X856" s="3">
        <f t="shared" si="110"/>
        <v>0.70768761646693301</v>
      </c>
      <c r="Y856" s="3">
        <f t="shared" si="110"/>
        <v>1.6929643596462267</v>
      </c>
      <c r="Z856" s="3">
        <f t="shared" si="110"/>
        <v>-8.8913329272802839E-3</v>
      </c>
      <c r="AA856" s="2">
        <f t="shared" si="111"/>
        <v>39173</v>
      </c>
    </row>
    <row r="857" spans="1:27" x14ac:dyDescent="0.2">
      <c r="A857">
        <v>1445</v>
      </c>
      <c r="B857" t="s">
        <v>15</v>
      </c>
      <c r="C857">
        <v>2007</v>
      </c>
      <c r="D857">
        <v>5</v>
      </c>
      <c r="E857">
        <v>81</v>
      </c>
      <c r="F857" s="4">
        <v>345.18</v>
      </c>
      <c r="G857" s="4">
        <v>405.63</v>
      </c>
      <c r="H857" s="4">
        <v>156.87</v>
      </c>
      <c r="I857">
        <v>6</v>
      </c>
      <c r="J857">
        <v>302</v>
      </c>
      <c r="K857">
        <v>11405</v>
      </c>
      <c r="L857" t="s">
        <v>18</v>
      </c>
      <c r="M857">
        <v>59787</v>
      </c>
      <c r="N857">
        <v>197</v>
      </c>
      <c r="O857" s="4">
        <v>13879.73</v>
      </c>
      <c r="P857" t="s">
        <v>168</v>
      </c>
      <c r="Q857" s="4">
        <f t="shared" si="104"/>
        <v>5.0077777777777781</v>
      </c>
      <c r="R857" s="4">
        <f t="shared" si="105"/>
        <v>67.605000000000004</v>
      </c>
      <c r="S857" s="4">
        <f t="shared" si="106"/>
        <v>1.3431456953642384</v>
      </c>
      <c r="T857" s="4">
        <f t="shared" si="107"/>
        <v>2.6081300675103023</v>
      </c>
      <c r="U857" s="4">
        <f t="shared" si="108"/>
        <v>2.5380456244091429</v>
      </c>
      <c r="V857" s="3">
        <f t="shared" si="109"/>
        <v>0.77815125038364363</v>
      </c>
      <c r="W857" s="3">
        <f t="shared" si="109"/>
        <v>2.4800069429571505</v>
      </c>
      <c r="X857" s="3">
        <f t="shared" si="110"/>
        <v>0.69964504863165267</v>
      </c>
      <c r="Y857" s="3">
        <f t="shared" si="110"/>
        <v>1.8299788171266589</v>
      </c>
      <c r="Z857" s="3">
        <f t="shared" si="110"/>
        <v>0.12812312455315178</v>
      </c>
      <c r="AA857" s="2">
        <f t="shared" si="111"/>
        <v>39203</v>
      </c>
    </row>
    <row r="858" spans="1:27" x14ac:dyDescent="0.2">
      <c r="A858">
        <v>1445</v>
      </c>
      <c r="B858" t="s">
        <v>15</v>
      </c>
      <c r="C858">
        <v>2007</v>
      </c>
      <c r="D858">
        <v>6</v>
      </c>
      <c r="E858">
        <v>111</v>
      </c>
      <c r="F858" s="4">
        <v>433.29</v>
      </c>
      <c r="G858" s="4">
        <v>509.16</v>
      </c>
      <c r="H858" s="4">
        <v>249.26</v>
      </c>
      <c r="I858">
        <v>6</v>
      </c>
      <c r="J858">
        <v>302</v>
      </c>
      <c r="K858">
        <v>11405</v>
      </c>
      <c r="L858" t="s">
        <v>18</v>
      </c>
      <c r="M858">
        <v>59787</v>
      </c>
      <c r="N858">
        <v>197</v>
      </c>
      <c r="O858" s="4">
        <v>13879.73</v>
      </c>
      <c r="P858" t="s">
        <v>168</v>
      </c>
      <c r="Q858" s="4">
        <f t="shared" si="104"/>
        <v>4.5870270270270277</v>
      </c>
      <c r="R858" s="4">
        <f t="shared" si="105"/>
        <v>84.86</v>
      </c>
      <c r="S858" s="4">
        <f t="shared" si="106"/>
        <v>1.6859602649006624</v>
      </c>
      <c r="T858" s="4">
        <f t="shared" si="107"/>
        <v>2.7068542778142408</v>
      </c>
      <c r="U858" s="4">
        <f t="shared" si="108"/>
        <v>2.6367786659673667</v>
      </c>
      <c r="V858" s="3">
        <f t="shared" si="109"/>
        <v>0.77815125038364363</v>
      </c>
      <c r="W858" s="3">
        <f t="shared" si="109"/>
        <v>2.4800069429571505</v>
      </c>
      <c r="X858" s="3">
        <f t="shared" si="110"/>
        <v>0.66153129902758334</v>
      </c>
      <c r="Y858" s="3">
        <f t="shared" si="110"/>
        <v>1.928703027430597</v>
      </c>
      <c r="Z858" s="3">
        <f t="shared" si="110"/>
        <v>0.2268473348570901</v>
      </c>
      <c r="AA858" s="2">
        <f t="shared" si="111"/>
        <v>39234</v>
      </c>
    </row>
    <row r="859" spans="1:27" x14ac:dyDescent="0.2">
      <c r="A859">
        <v>1445</v>
      </c>
      <c r="B859" t="s">
        <v>15</v>
      </c>
      <c r="C859">
        <v>2007</v>
      </c>
      <c r="D859">
        <v>7</v>
      </c>
      <c r="E859">
        <v>54</v>
      </c>
      <c r="F859" s="4">
        <v>206.6</v>
      </c>
      <c r="G859" s="4">
        <v>242.78</v>
      </c>
      <c r="H859" s="4">
        <v>111.4</v>
      </c>
      <c r="I859">
        <v>6</v>
      </c>
      <c r="J859">
        <v>302</v>
      </c>
      <c r="K859">
        <v>11405</v>
      </c>
      <c r="L859" t="s">
        <v>18</v>
      </c>
      <c r="M859">
        <v>59787</v>
      </c>
      <c r="N859">
        <v>197</v>
      </c>
      <c r="O859" s="4">
        <v>13879.73</v>
      </c>
      <c r="P859" t="s">
        <v>168</v>
      </c>
      <c r="Q859" s="4">
        <f t="shared" si="104"/>
        <v>4.4959259259259259</v>
      </c>
      <c r="R859" s="4">
        <f t="shared" si="105"/>
        <v>40.463333333333331</v>
      </c>
      <c r="S859" s="4">
        <f t="shared" si="106"/>
        <v>0.80390728476821194</v>
      </c>
      <c r="T859" s="4">
        <f t="shared" si="107"/>
        <v>2.3852129070844548</v>
      </c>
      <c r="U859" s="4">
        <f t="shared" si="108"/>
        <v>2.315130317183602</v>
      </c>
      <c r="V859" s="3">
        <f t="shared" si="109"/>
        <v>0.77815125038364363</v>
      </c>
      <c r="W859" s="3">
        <f t="shared" si="109"/>
        <v>2.4800069429571505</v>
      </c>
      <c r="X859" s="3">
        <f t="shared" si="110"/>
        <v>0.65281914726148638</v>
      </c>
      <c r="Y859" s="3">
        <f t="shared" si="110"/>
        <v>1.6070616567008111</v>
      </c>
      <c r="Z859" s="3">
        <f t="shared" si="110"/>
        <v>-9.4794035872695748E-2</v>
      </c>
      <c r="AA859" s="2">
        <f t="shared" si="111"/>
        <v>39264</v>
      </c>
    </row>
    <row r="860" spans="1:27" x14ac:dyDescent="0.2">
      <c r="A860">
        <v>1445</v>
      </c>
      <c r="B860" t="s">
        <v>15</v>
      </c>
      <c r="C860">
        <v>2007</v>
      </c>
      <c r="D860">
        <v>8</v>
      </c>
      <c r="E860">
        <v>56</v>
      </c>
      <c r="F860" s="4">
        <v>246.07</v>
      </c>
      <c r="G860" s="4">
        <v>289.16000000000003</v>
      </c>
      <c r="H860" s="4">
        <v>121.83</v>
      </c>
      <c r="I860">
        <v>6</v>
      </c>
      <c r="J860">
        <v>302</v>
      </c>
      <c r="K860">
        <v>11405</v>
      </c>
      <c r="L860" t="s">
        <v>18</v>
      </c>
      <c r="M860">
        <v>59787</v>
      </c>
      <c r="N860">
        <v>197</v>
      </c>
      <c r="O860" s="4">
        <v>13879.73</v>
      </c>
      <c r="P860" t="s">
        <v>168</v>
      </c>
      <c r="Q860" s="4">
        <f t="shared" si="104"/>
        <v>5.1635714285714291</v>
      </c>
      <c r="R860" s="4">
        <f t="shared" si="105"/>
        <v>48.193333333333335</v>
      </c>
      <c r="S860" s="4">
        <f t="shared" si="106"/>
        <v>0.95748344370860938</v>
      </c>
      <c r="T860" s="4">
        <f t="shared" si="107"/>
        <v>2.4611382160749318</v>
      </c>
      <c r="U860" s="4">
        <f t="shared" si="108"/>
        <v>2.3910586692548548</v>
      </c>
      <c r="V860" s="3">
        <f t="shared" si="109"/>
        <v>0.77815125038364363</v>
      </c>
      <c r="W860" s="3">
        <f t="shared" si="109"/>
        <v>2.4800069429571505</v>
      </c>
      <c r="X860" s="3">
        <f t="shared" si="110"/>
        <v>0.71295018906873142</v>
      </c>
      <c r="Y860" s="3">
        <f t="shared" si="110"/>
        <v>1.6829869656912881</v>
      </c>
      <c r="Z860" s="3">
        <f t="shared" si="110"/>
        <v>-1.8868726882218845E-2</v>
      </c>
      <c r="AA860" s="2">
        <f t="shared" si="111"/>
        <v>39295</v>
      </c>
    </row>
    <row r="861" spans="1:27" x14ac:dyDescent="0.2">
      <c r="A861">
        <v>1445</v>
      </c>
      <c r="B861" t="s">
        <v>15</v>
      </c>
      <c r="C861">
        <v>2007</v>
      </c>
      <c r="D861">
        <v>9</v>
      </c>
      <c r="E861">
        <v>117</v>
      </c>
      <c r="F861" s="4">
        <v>485.73</v>
      </c>
      <c r="G861" s="4">
        <v>570.74</v>
      </c>
      <c r="H861" s="4">
        <v>224.43</v>
      </c>
      <c r="I861">
        <v>6</v>
      </c>
      <c r="J861">
        <v>302</v>
      </c>
      <c r="K861">
        <v>11405</v>
      </c>
      <c r="L861" t="s">
        <v>18</v>
      </c>
      <c r="M861">
        <v>59787</v>
      </c>
      <c r="N861">
        <v>197</v>
      </c>
      <c r="O861" s="4">
        <v>13879.73</v>
      </c>
      <c r="P861" t="s">
        <v>168</v>
      </c>
      <c r="Q861" s="4">
        <f t="shared" si="104"/>
        <v>4.8781196581196582</v>
      </c>
      <c r="R861" s="4">
        <f t="shared" si="105"/>
        <v>95.123333333333335</v>
      </c>
      <c r="S861" s="4">
        <f t="shared" si="106"/>
        <v>1.8898675496688742</v>
      </c>
      <c r="T861" s="4">
        <f t="shared" si="107"/>
        <v>2.7564383109062667</v>
      </c>
      <c r="U861" s="4">
        <f t="shared" si="108"/>
        <v>2.6863949275045389</v>
      </c>
      <c r="V861" s="3">
        <f t="shared" si="109"/>
        <v>0.77815125038364363</v>
      </c>
      <c r="W861" s="3">
        <f t="shared" si="109"/>
        <v>2.4800069429571505</v>
      </c>
      <c r="X861" s="3">
        <f t="shared" si="110"/>
        <v>0.6882524491601052</v>
      </c>
      <c r="Y861" s="3">
        <f t="shared" si="110"/>
        <v>1.9782870605226233</v>
      </c>
      <c r="Z861" s="3">
        <f t="shared" si="110"/>
        <v>0.27643136794911621</v>
      </c>
      <c r="AA861" s="2">
        <f t="shared" si="111"/>
        <v>39326</v>
      </c>
    </row>
    <row r="862" spans="1:27" x14ac:dyDescent="0.2">
      <c r="A862">
        <v>1445</v>
      </c>
      <c r="B862" t="s">
        <v>15</v>
      </c>
      <c r="C862">
        <v>2007</v>
      </c>
      <c r="D862">
        <v>10</v>
      </c>
      <c r="E862">
        <v>379</v>
      </c>
      <c r="F862" s="4">
        <v>1529.2</v>
      </c>
      <c r="G862" s="4">
        <v>1796.94</v>
      </c>
      <c r="H862" s="4">
        <v>787</v>
      </c>
      <c r="I862">
        <v>6</v>
      </c>
      <c r="J862">
        <v>302</v>
      </c>
      <c r="K862">
        <v>11405</v>
      </c>
      <c r="L862" t="s">
        <v>18</v>
      </c>
      <c r="M862">
        <v>59787</v>
      </c>
      <c r="N862">
        <v>197</v>
      </c>
      <c r="O862" s="4">
        <v>13879.73</v>
      </c>
      <c r="P862" t="s">
        <v>168</v>
      </c>
      <c r="Q862" s="4">
        <f t="shared" si="104"/>
        <v>4.741266490765172</v>
      </c>
      <c r="R862" s="4">
        <f t="shared" si="105"/>
        <v>299.49</v>
      </c>
      <c r="S862" s="4">
        <f t="shared" si="106"/>
        <v>5.9501324503311261</v>
      </c>
      <c r="T862" s="4">
        <f t="shared" si="107"/>
        <v>3.2545335762164065</v>
      </c>
      <c r="U862" s="4">
        <f t="shared" si="108"/>
        <v>3.1844642893469906</v>
      </c>
      <c r="V862" s="3">
        <f t="shared" si="109"/>
        <v>0.77815125038364363</v>
      </c>
      <c r="W862" s="3">
        <f t="shared" si="109"/>
        <v>2.4800069429571505</v>
      </c>
      <c r="X862" s="3">
        <f t="shared" si="110"/>
        <v>0.67589436624833421</v>
      </c>
      <c r="Y862" s="3">
        <f t="shared" si="110"/>
        <v>2.4763823258327631</v>
      </c>
      <c r="Z862" s="3">
        <f t="shared" si="110"/>
        <v>0.77452663325925597</v>
      </c>
      <c r="AA862" s="2">
        <f t="shared" si="111"/>
        <v>39356</v>
      </c>
    </row>
    <row r="863" spans="1:27" x14ac:dyDescent="0.2">
      <c r="A863">
        <v>1445</v>
      </c>
      <c r="B863" t="s">
        <v>15</v>
      </c>
      <c r="C863">
        <v>2007</v>
      </c>
      <c r="D863">
        <v>11</v>
      </c>
      <c r="E863">
        <v>177</v>
      </c>
      <c r="F863" s="4">
        <v>667.58</v>
      </c>
      <c r="G863" s="4">
        <v>784.46</v>
      </c>
      <c r="H863" s="4">
        <v>372.55</v>
      </c>
      <c r="I863">
        <v>6</v>
      </c>
      <c r="J863">
        <v>302</v>
      </c>
      <c r="K863">
        <v>11405</v>
      </c>
      <c r="L863" t="s">
        <v>18</v>
      </c>
      <c r="M863">
        <v>59787</v>
      </c>
      <c r="N863">
        <v>197</v>
      </c>
      <c r="O863" s="4">
        <v>13879.73</v>
      </c>
      <c r="P863" t="s">
        <v>168</v>
      </c>
      <c r="Q863" s="4">
        <f t="shared" si="104"/>
        <v>4.4319774011299433</v>
      </c>
      <c r="R863" s="4">
        <f t="shared" si="105"/>
        <v>130.74333333333334</v>
      </c>
      <c r="S863" s="4">
        <f t="shared" si="106"/>
        <v>2.5975496688741724</v>
      </c>
      <c r="T863" s="4">
        <f t="shared" si="107"/>
        <v>2.8945708035989703</v>
      </c>
      <c r="U863" s="4">
        <f t="shared" si="108"/>
        <v>2.824503317192729</v>
      </c>
      <c r="V863" s="3">
        <f t="shared" si="109"/>
        <v>0.77815125038364363</v>
      </c>
      <c r="W863" s="3">
        <f t="shared" si="109"/>
        <v>2.4800069429571505</v>
      </c>
      <c r="X863" s="3">
        <f t="shared" si="110"/>
        <v>0.64659753723716362</v>
      </c>
      <c r="Y863" s="3">
        <f t="shared" si="110"/>
        <v>2.1164195532153265</v>
      </c>
      <c r="Z863" s="3">
        <f t="shared" si="110"/>
        <v>0.41456386064181971</v>
      </c>
      <c r="AA863" s="2">
        <f t="shared" si="111"/>
        <v>39387</v>
      </c>
    </row>
    <row r="864" spans="1:27" x14ac:dyDescent="0.2">
      <c r="A864">
        <v>1445</v>
      </c>
      <c r="B864" t="s">
        <v>15</v>
      </c>
      <c r="C864">
        <v>2007</v>
      </c>
      <c r="D864">
        <v>12</v>
      </c>
      <c r="E864">
        <v>108</v>
      </c>
      <c r="F864" s="4">
        <v>419.17</v>
      </c>
      <c r="G864" s="4">
        <v>492.59</v>
      </c>
      <c r="H864" s="4">
        <v>163.58000000000001</v>
      </c>
      <c r="I864">
        <v>6</v>
      </c>
      <c r="J864">
        <v>302</v>
      </c>
      <c r="K864">
        <v>11405</v>
      </c>
      <c r="L864" t="s">
        <v>18</v>
      </c>
      <c r="M864">
        <v>59787</v>
      </c>
      <c r="N864">
        <v>197</v>
      </c>
      <c r="O864" s="4">
        <v>13879.73</v>
      </c>
      <c r="P864" t="s">
        <v>168</v>
      </c>
      <c r="Q864" s="4">
        <f t="shared" si="104"/>
        <v>4.5610185185185186</v>
      </c>
      <c r="R864" s="4">
        <f t="shared" si="105"/>
        <v>82.098333333333329</v>
      </c>
      <c r="S864" s="4">
        <f t="shared" si="106"/>
        <v>1.631092715231788</v>
      </c>
      <c r="T864" s="4">
        <f t="shared" si="107"/>
        <v>2.6924855910416521</v>
      </c>
      <c r="U864" s="4">
        <f t="shared" si="108"/>
        <v>2.6223901926286213</v>
      </c>
      <c r="V864" s="3">
        <f t="shared" si="109"/>
        <v>0.77815125038364363</v>
      </c>
      <c r="W864" s="3">
        <f t="shared" si="109"/>
        <v>2.4800069429571505</v>
      </c>
      <c r="X864" s="3">
        <f t="shared" si="110"/>
        <v>0.65906183555470255</v>
      </c>
      <c r="Y864" s="3">
        <f t="shared" si="110"/>
        <v>1.9143343406580087</v>
      </c>
      <c r="Z864" s="3">
        <f t="shared" si="110"/>
        <v>0.21247864808450156</v>
      </c>
      <c r="AA864" s="2">
        <f t="shared" si="111"/>
        <v>39417</v>
      </c>
    </row>
    <row r="865" spans="1:27" x14ac:dyDescent="0.2">
      <c r="A865">
        <v>1449</v>
      </c>
      <c r="B865" t="s">
        <v>15</v>
      </c>
      <c r="C865">
        <v>2007</v>
      </c>
      <c r="D865">
        <v>1</v>
      </c>
      <c r="E865">
        <v>522</v>
      </c>
      <c r="F865" s="4">
        <v>2046.74</v>
      </c>
      <c r="G865" s="4">
        <v>2405.0100000000002</v>
      </c>
      <c r="H865" s="4">
        <v>922.74</v>
      </c>
      <c r="I865">
        <v>18</v>
      </c>
      <c r="J865">
        <v>1861</v>
      </c>
      <c r="K865">
        <v>77788</v>
      </c>
      <c r="L865" t="s">
        <v>18</v>
      </c>
      <c r="M865">
        <v>238469</v>
      </c>
      <c r="N865">
        <v>875.2</v>
      </c>
      <c r="O865" s="4">
        <v>152481.57999999999</v>
      </c>
      <c r="P865" t="s">
        <v>168</v>
      </c>
      <c r="Q865" s="4">
        <f t="shared" si="104"/>
        <v>4.607298850574713</v>
      </c>
      <c r="R865" s="4">
        <f t="shared" si="105"/>
        <v>133.61166666666668</v>
      </c>
      <c r="S865" s="4">
        <f t="shared" si="106"/>
        <v>1.2923213326168728</v>
      </c>
      <c r="T865" s="4">
        <f t="shared" si="107"/>
        <v>3.3811168865043579</v>
      </c>
      <c r="U865" s="4">
        <f t="shared" si="108"/>
        <v>3.3110626771827993</v>
      </c>
      <c r="V865" s="3">
        <f t="shared" si="109"/>
        <v>1.255272505103306</v>
      </c>
      <c r="W865" s="3">
        <f t="shared" si="109"/>
        <v>3.2697463731307672</v>
      </c>
      <c r="X865" s="3">
        <f t="shared" si="110"/>
        <v>0.66344638350209573</v>
      </c>
      <c r="Y865" s="3">
        <f t="shared" si="110"/>
        <v>2.1258443814010519</v>
      </c>
      <c r="Z865" s="3">
        <f t="shared" si="110"/>
        <v>0.1113705133735909</v>
      </c>
      <c r="AA865" s="2">
        <f t="shared" si="111"/>
        <v>39083</v>
      </c>
    </row>
    <row r="866" spans="1:27" x14ac:dyDescent="0.2">
      <c r="A866">
        <v>1449</v>
      </c>
      <c r="B866" t="s">
        <v>15</v>
      </c>
      <c r="C866">
        <v>2007</v>
      </c>
      <c r="D866">
        <v>2</v>
      </c>
      <c r="E866">
        <v>485</v>
      </c>
      <c r="F866" s="4">
        <v>1936.19</v>
      </c>
      <c r="G866" s="4">
        <v>2275.02</v>
      </c>
      <c r="H866" s="4">
        <v>951.76</v>
      </c>
      <c r="I866">
        <v>18</v>
      </c>
      <c r="J866">
        <v>1861</v>
      </c>
      <c r="K866">
        <v>77788</v>
      </c>
      <c r="L866" t="s">
        <v>18</v>
      </c>
      <c r="M866">
        <v>238469</v>
      </c>
      <c r="N866">
        <v>875.2</v>
      </c>
      <c r="O866" s="4">
        <v>152481.57999999999</v>
      </c>
      <c r="P866" t="s">
        <v>168</v>
      </c>
      <c r="Q866" s="4">
        <f t="shared" si="104"/>
        <v>4.6907628865979385</v>
      </c>
      <c r="R866" s="4">
        <f t="shared" si="105"/>
        <v>126.39</v>
      </c>
      <c r="S866" s="4">
        <f t="shared" si="106"/>
        <v>1.2224717893605588</v>
      </c>
      <c r="T866" s="4">
        <f t="shared" si="107"/>
        <v>3.3569852189498164</v>
      </c>
      <c r="U866" s="4">
        <f t="shared" si="108"/>
        <v>3.2869479727568525</v>
      </c>
      <c r="V866" s="3">
        <f t="shared" si="109"/>
        <v>1.255272505103306</v>
      </c>
      <c r="W866" s="3">
        <f t="shared" si="109"/>
        <v>3.2697463731307672</v>
      </c>
      <c r="X866" s="3">
        <f t="shared" si="110"/>
        <v>0.67124348034755266</v>
      </c>
      <c r="Y866" s="3">
        <f t="shared" si="110"/>
        <v>2.1017127138465104</v>
      </c>
      <c r="Z866" s="3">
        <f t="shared" si="110"/>
        <v>8.7238845819049254E-2</v>
      </c>
      <c r="AA866" s="2">
        <f t="shared" si="111"/>
        <v>39114</v>
      </c>
    </row>
    <row r="867" spans="1:27" x14ac:dyDescent="0.2">
      <c r="A867">
        <v>1449</v>
      </c>
      <c r="B867" t="s">
        <v>15</v>
      </c>
      <c r="C867">
        <v>2007</v>
      </c>
      <c r="D867">
        <v>3</v>
      </c>
      <c r="E867">
        <v>502</v>
      </c>
      <c r="F867" s="4">
        <v>1995.11</v>
      </c>
      <c r="G867" s="4">
        <v>2344.29</v>
      </c>
      <c r="H867" s="4">
        <v>910.19</v>
      </c>
      <c r="I867">
        <v>18</v>
      </c>
      <c r="J867">
        <v>1861</v>
      </c>
      <c r="K867">
        <v>77788</v>
      </c>
      <c r="L867" t="s">
        <v>18</v>
      </c>
      <c r="M867">
        <v>238469</v>
      </c>
      <c r="N867">
        <v>875.2</v>
      </c>
      <c r="O867" s="4">
        <v>152481.57999999999</v>
      </c>
      <c r="P867" t="s">
        <v>168</v>
      </c>
      <c r="Q867" s="4">
        <f t="shared" si="104"/>
        <v>4.6699003984063747</v>
      </c>
      <c r="R867" s="4">
        <f t="shared" si="105"/>
        <v>130.23833333333334</v>
      </c>
      <c r="S867" s="4">
        <f t="shared" si="106"/>
        <v>1.2596937130574959</v>
      </c>
      <c r="T867" s="4">
        <f t="shared" si="107"/>
        <v>3.370011334995116</v>
      </c>
      <c r="U867" s="4">
        <f t="shared" si="108"/>
        <v>3.299966845424283</v>
      </c>
      <c r="V867" s="3">
        <f t="shared" si="109"/>
        <v>1.255272505103306</v>
      </c>
      <c r="W867" s="3">
        <f t="shared" si="109"/>
        <v>3.2697463731307672</v>
      </c>
      <c r="X867" s="3">
        <f t="shared" si="110"/>
        <v>0.66930761785009663</v>
      </c>
      <c r="Y867" s="3">
        <f t="shared" si="110"/>
        <v>2.1147388298918099</v>
      </c>
      <c r="Z867" s="3">
        <f t="shared" si="110"/>
        <v>0.10026496186434891</v>
      </c>
      <c r="AA867" s="2">
        <f t="shared" si="111"/>
        <v>39142</v>
      </c>
    </row>
    <row r="868" spans="1:27" x14ac:dyDescent="0.2">
      <c r="A868">
        <v>1465</v>
      </c>
      <c r="B868" t="s">
        <v>15</v>
      </c>
      <c r="C868">
        <v>2007</v>
      </c>
      <c r="D868">
        <v>1</v>
      </c>
      <c r="E868">
        <v>102</v>
      </c>
      <c r="F868" s="4">
        <v>459.42</v>
      </c>
      <c r="G868" s="4">
        <v>539.74</v>
      </c>
      <c r="H868" s="4">
        <v>242.74</v>
      </c>
      <c r="I868">
        <v>6</v>
      </c>
      <c r="J868">
        <v>457</v>
      </c>
      <c r="K868">
        <v>23726</v>
      </c>
      <c r="L868" t="s">
        <v>18</v>
      </c>
      <c r="M868">
        <v>37805</v>
      </c>
      <c r="N868">
        <v>245.2</v>
      </c>
      <c r="O868" s="4">
        <v>37981.440000000002</v>
      </c>
      <c r="P868" t="s">
        <v>168</v>
      </c>
      <c r="Q868" s="4">
        <f t="shared" si="104"/>
        <v>5.2915686274509808</v>
      </c>
      <c r="R868" s="4">
        <f t="shared" si="105"/>
        <v>89.956666666666663</v>
      </c>
      <c r="S868" s="4">
        <f t="shared" si="106"/>
        <v>1.1810503282275711</v>
      </c>
      <c r="T868" s="4">
        <f t="shared" si="107"/>
        <v>2.7321846047162257</v>
      </c>
      <c r="U868" s="4">
        <f t="shared" si="108"/>
        <v>2.6622098974775819</v>
      </c>
      <c r="V868" s="3">
        <f t="shared" si="109"/>
        <v>0.77815125038364363</v>
      </c>
      <c r="W868" s="3">
        <f t="shared" si="109"/>
        <v>2.6599162000698504</v>
      </c>
      <c r="X868" s="3">
        <f t="shared" si="110"/>
        <v>0.72358443295430808</v>
      </c>
      <c r="Y868" s="3">
        <f t="shared" si="110"/>
        <v>1.9540333543325819</v>
      </c>
      <c r="Z868" s="3">
        <f t="shared" si="110"/>
        <v>7.226840464637535E-2</v>
      </c>
      <c r="AA868" s="2">
        <f t="shared" si="111"/>
        <v>39083</v>
      </c>
    </row>
    <row r="869" spans="1:27" x14ac:dyDescent="0.2">
      <c r="A869">
        <v>1465</v>
      </c>
      <c r="B869" t="s">
        <v>15</v>
      </c>
      <c r="C869">
        <v>2007</v>
      </c>
      <c r="D869">
        <v>2</v>
      </c>
      <c r="E869">
        <v>74</v>
      </c>
      <c r="F869" s="4">
        <v>341.82</v>
      </c>
      <c r="G869" s="4">
        <v>401.63</v>
      </c>
      <c r="H869" s="4">
        <v>143.19999999999999</v>
      </c>
      <c r="I869">
        <v>6</v>
      </c>
      <c r="J869">
        <v>457</v>
      </c>
      <c r="K869">
        <v>23726</v>
      </c>
      <c r="L869" t="s">
        <v>18</v>
      </c>
      <c r="M869">
        <v>37805</v>
      </c>
      <c r="N869">
        <v>245.2</v>
      </c>
      <c r="O869" s="4">
        <v>37981.440000000002</v>
      </c>
      <c r="P869" t="s">
        <v>168</v>
      </c>
      <c r="Q869" s="4">
        <f t="shared" si="104"/>
        <v>5.4274324324324326</v>
      </c>
      <c r="R869" s="4">
        <f t="shared" si="105"/>
        <v>66.938333333333333</v>
      </c>
      <c r="S869" s="4">
        <f t="shared" si="106"/>
        <v>0.87884026258205683</v>
      </c>
      <c r="T869" s="4">
        <f t="shared" si="107"/>
        <v>2.6038261452421585</v>
      </c>
      <c r="U869" s="4">
        <f t="shared" si="108"/>
        <v>2.5337974698403234</v>
      </c>
      <c r="V869" s="3">
        <f t="shared" si="109"/>
        <v>0.77815125038364363</v>
      </c>
      <c r="W869" s="3">
        <f t="shared" si="109"/>
        <v>2.6599162000698504</v>
      </c>
      <c r="X869" s="3">
        <f t="shared" si="110"/>
        <v>0.73459442551118237</v>
      </c>
      <c r="Y869" s="3">
        <f t="shared" si="110"/>
        <v>1.8256748948585149</v>
      </c>
      <c r="Z869" s="3">
        <f t="shared" si="110"/>
        <v>-5.6090054827691672E-2</v>
      </c>
      <c r="AA869" s="2">
        <f t="shared" si="111"/>
        <v>39114</v>
      </c>
    </row>
    <row r="870" spans="1:27" x14ac:dyDescent="0.2">
      <c r="A870">
        <v>1465</v>
      </c>
      <c r="B870" t="s">
        <v>15</v>
      </c>
      <c r="C870">
        <v>2007</v>
      </c>
      <c r="D870">
        <v>3</v>
      </c>
      <c r="E870">
        <v>76</v>
      </c>
      <c r="F870" s="4">
        <v>351.66</v>
      </c>
      <c r="G870" s="4">
        <v>413.28</v>
      </c>
      <c r="H870" s="4">
        <v>186.08</v>
      </c>
      <c r="I870">
        <v>6</v>
      </c>
      <c r="J870">
        <v>457</v>
      </c>
      <c r="K870">
        <v>23726</v>
      </c>
      <c r="L870" t="s">
        <v>18</v>
      </c>
      <c r="M870">
        <v>37805</v>
      </c>
      <c r="N870">
        <v>245.2</v>
      </c>
      <c r="O870" s="4">
        <v>37981.440000000002</v>
      </c>
      <c r="P870" t="s">
        <v>168</v>
      </c>
      <c r="Q870" s="4">
        <f t="shared" si="104"/>
        <v>5.4378947368421047</v>
      </c>
      <c r="R870" s="4">
        <f t="shared" si="105"/>
        <v>68.88</v>
      </c>
      <c r="S870" s="4">
        <f t="shared" si="106"/>
        <v>0.90433260393873083</v>
      </c>
      <c r="T870" s="4">
        <f t="shared" si="107"/>
        <v>2.6162443888292422</v>
      </c>
      <c r="U870" s="4">
        <f t="shared" si="108"/>
        <v>2.5461229717652625</v>
      </c>
      <c r="V870" s="3">
        <f t="shared" si="109"/>
        <v>0.77815125038364363</v>
      </c>
      <c r="W870" s="3">
        <f t="shared" si="109"/>
        <v>2.6599162000698504</v>
      </c>
      <c r="X870" s="3">
        <f t="shared" si="110"/>
        <v>0.73543079654845056</v>
      </c>
      <c r="Y870" s="3">
        <f t="shared" si="110"/>
        <v>1.8380931384455983</v>
      </c>
      <c r="Z870" s="3">
        <f t="shared" si="110"/>
        <v>-4.3671811240608253E-2</v>
      </c>
      <c r="AA870" s="2">
        <f t="shared" si="111"/>
        <v>39142</v>
      </c>
    </row>
    <row r="871" spans="1:27" x14ac:dyDescent="0.2">
      <c r="A871">
        <v>1465</v>
      </c>
      <c r="B871" t="s">
        <v>15</v>
      </c>
      <c r="C871">
        <v>2007</v>
      </c>
      <c r="D871">
        <v>4</v>
      </c>
      <c r="E871">
        <v>149</v>
      </c>
      <c r="F871" s="4">
        <v>619.47</v>
      </c>
      <c r="G871" s="4">
        <v>727.93</v>
      </c>
      <c r="H871" s="4">
        <v>264.75</v>
      </c>
      <c r="I871">
        <v>6</v>
      </c>
      <c r="J871">
        <v>457</v>
      </c>
      <c r="K871">
        <v>23726</v>
      </c>
      <c r="L871" t="s">
        <v>18</v>
      </c>
      <c r="M871">
        <v>37805</v>
      </c>
      <c r="N871">
        <v>245.2</v>
      </c>
      <c r="O871" s="4">
        <v>37981.440000000002</v>
      </c>
      <c r="P871" t="s">
        <v>168</v>
      </c>
      <c r="Q871" s="4">
        <f t="shared" si="104"/>
        <v>4.885436241610738</v>
      </c>
      <c r="R871" s="4">
        <f t="shared" si="105"/>
        <v>121.32166666666666</v>
      </c>
      <c r="S871" s="4">
        <f t="shared" si="106"/>
        <v>1.5928446389496718</v>
      </c>
      <c r="T871" s="4">
        <f t="shared" si="107"/>
        <v>2.8620896182204616</v>
      </c>
      <c r="U871" s="4">
        <f t="shared" si="108"/>
        <v>2.7920202789930584</v>
      </c>
      <c r="V871" s="3">
        <f t="shared" si="109"/>
        <v>0.77815125038364363</v>
      </c>
      <c r="W871" s="3">
        <f t="shared" si="109"/>
        <v>2.6599162000698504</v>
      </c>
      <c r="X871" s="3">
        <f t="shared" si="110"/>
        <v>0.68890334980818768</v>
      </c>
      <c r="Y871" s="3">
        <f t="shared" si="110"/>
        <v>2.0839383678368182</v>
      </c>
      <c r="Z871" s="3">
        <f t="shared" si="110"/>
        <v>0.20217341815061157</v>
      </c>
      <c r="AA871" s="2">
        <f t="shared" si="111"/>
        <v>39173</v>
      </c>
    </row>
    <row r="872" spans="1:27" x14ac:dyDescent="0.2">
      <c r="A872">
        <v>1465</v>
      </c>
      <c r="B872" t="s">
        <v>15</v>
      </c>
      <c r="C872">
        <v>2007</v>
      </c>
      <c r="D872">
        <v>5</v>
      </c>
      <c r="E872">
        <v>243</v>
      </c>
      <c r="F872" s="4">
        <v>1031.21</v>
      </c>
      <c r="G872" s="4">
        <v>1211.73</v>
      </c>
      <c r="H872" s="4">
        <v>477.46</v>
      </c>
      <c r="I872">
        <v>6</v>
      </c>
      <c r="J872">
        <v>457</v>
      </c>
      <c r="K872">
        <v>23726</v>
      </c>
      <c r="L872" t="s">
        <v>18</v>
      </c>
      <c r="M872">
        <v>37805</v>
      </c>
      <c r="N872">
        <v>245.2</v>
      </c>
      <c r="O872" s="4">
        <v>37981.440000000002</v>
      </c>
      <c r="P872" t="s">
        <v>168</v>
      </c>
      <c r="Q872" s="4">
        <f t="shared" si="104"/>
        <v>4.986543209876543</v>
      </c>
      <c r="R872" s="4">
        <f t="shared" si="105"/>
        <v>201.95500000000001</v>
      </c>
      <c r="S872" s="4">
        <f t="shared" si="106"/>
        <v>2.6514879649890593</v>
      </c>
      <c r="T872" s="4">
        <f t="shared" si="107"/>
        <v>3.0834058602814736</v>
      </c>
      <c r="U872" s="4">
        <f t="shared" si="108"/>
        <v>3.0133471158695526</v>
      </c>
      <c r="V872" s="3">
        <f t="shared" si="109"/>
        <v>0.77815125038364363</v>
      </c>
      <c r="W872" s="3">
        <f t="shared" si="109"/>
        <v>2.6599162000698504</v>
      </c>
      <c r="X872" s="3">
        <f t="shared" si="110"/>
        <v>0.69779958668316144</v>
      </c>
      <c r="Y872" s="3">
        <f t="shared" si="110"/>
        <v>2.3052546098978302</v>
      </c>
      <c r="Z872" s="3">
        <f t="shared" si="110"/>
        <v>0.42348966021162349</v>
      </c>
      <c r="AA872" s="2">
        <f t="shared" si="111"/>
        <v>39203</v>
      </c>
    </row>
    <row r="873" spans="1:27" x14ac:dyDescent="0.2">
      <c r="A873">
        <v>1465</v>
      </c>
      <c r="B873" t="s">
        <v>15</v>
      </c>
      <c r="C873">
        <v>2007</v>
      </c>
      <c r="D873">
        <v>6</v>
      </c>
      <c r="E873">
        <v>348</v>
      </c>
      <c r="F873" s="4">
        <v>1487.72</v>
      </c>
      <c r="G873" s="4">
        <v>1748.16</v>
      </c>
      <c r="H873" s="4">
        <v>713.11</v>
      </c>
      <c r="I873">
        <v>6</v>
      </c>
      <c r="J873">
        <v>457</v>
      </c>
      <c r="K873">
        <v>23726</v>
      </c>
      <c r="L873" t="s">
        <v>18</v>
      </c>
      <c r="M873">
        <v>37805</v>
      </c>
      <c r="N873">
        <v>245.2</v>
      </c>
      <c r="O873" s="4">
        <v>37981.440000000002</v>
      </c>
      <c r="P873" t="s">
        <v>168</v>
      </c>
      <c r="Q873" s="4">
        <f t="shared" si="104"/>
        <v>5.0234482758620693</v>
      </c>
      <c r="R873" s="4">
        <f t="shared" si="105"/>
        <v>291.36</v>
      </c>
      <c r="S873" s="4">
        <f t="shared" si="106"/>
        <v>3.8252954048140047</v>
      </c>
      <c r="T873" s="4">
        <f t="shared" si="107"/>
        <v>3.2425811788344885</v>
      </c>
      <c r="U873" s="4">
        <f t="shared" si="108"/>
        <v>3.1725212014400617</v>
      </c>
      <c r="V873" s="3">
        <f t="shared" si="109"/>
        <v>0.77815125038364363</v>
      </c>
      <c r="W873" s="3">
        <f t="shared" si="109"/>
        <v>2.6599162000698504</v>
      </c>
      <c r="X873" s="3">
        <f t="shared" si="110"/>
        <v>0.70100193488790752</v>
      </c>
      <c r="Y873" s="3">
        <f t="shared" si="110"/>
        <v>2.4644299284508446</v>
      </c>
      <c r="Z873" s="3">
        <f t="shared" si="110"/>
        <v>0.58266497876463819</v>
      </c>
      <c r="AA873" s="2">
        <f t="shared" si="111"/>
        <v>39234</v>
      </c>
    </row>
    <row r="874" spans="1:27" x14ac:dyDescent="0.2">
      <c r="A874">
        <v>1465</v>
      </c>
      <c r="B874" t="s">
        <v>15</v>
      </c>
      <c r="C874">
        <v>2007</v>
      </c>
      <c r="D874">
        <v>7</v>
      </c>
      <c r="E874">
        <v>216</v>
      </c>
      <c r="F874" s="4">
        <v>916.48</v>
      </c>
      <c r="G874" s="4">
        <v>1076.98</v>
      </c>
      <c r="H874" s="4">
        <v>409.21</v>
      </c>
      <c r="I874">
        <v>6</v>
      </c>
      <c r="J874">
        <v>457</v>
      </c>
      <c r="K874">
        <v>23726</v>
      </c>
      <c r="L874" t="s">
        <v>18</v>
      </c>
      <c r="M874">
        <v>37805</v>
      </c>
      <c r="N874">
        <v>245.2</v>
      </c>
      <c r="O874" s="4">
        <v>37981.440000000002</v>
      </c>
      <c r="P874" t="s">
        <v>168</v>
      </c>
      <c r="Q874" s="4">
        <f t="shared" si="104"/>
        <v>4.9860185185185184</v>
      </c>
      <c r="R874" s="4">
        <f t="shared" si="105"/>
        <v>179.49666666666667</v>
      </c>
      <c r="S874" s="4">
        <f t="shared" si="106"/>
        <v>2.3566301969365426</v>
      </c>
      <c r="T874" s="4">
        <f t="shared" si="107"/>
        <v>3.0322076383302119</v>
      </c>
      <c r="U874" s="4">
        <f t="shared" si="108"/>
        <v>2.9621229919557241</v>
      </c>
      <c r="V874" s="3">
        <f t="shared" si="109"/>
        <v>0.77815125038364363</v>
      </c>
      <c r="W874" s="3">
        <f t="shared" si="109"/>
        <v>2.6599162000698504</v>
      </c>
      <c r="X874" s="3">
        <f t="shared" si="110"/>
        <v>0.697753887179281</v>
      </c>
      <c r="Y874" s="3">
        <f t="shared" si="110"/>
        <v>2.254056387946568</v>
      </c>
      <c r="Z874" s="3">
        <f t="shared" si="110"/>
        <v>0.37229143826036165</v>
      </c>
      <c r="AA874" s="2">
        <f t="shared" si="111"/>
        <v>39264</v>
      </c>
    </row>
    <row r="875" spans="1:27" x14ac:dyDescent="0.2">
      <c r="A875">
        <v>1465</v>
      </c>
      <c r="B875" t="s">
        <v>15</v>
      </c>
      <c r="C875">
        <v>2007</v>
      </c>
      <c r="D875">
        <v>8</v>
      </c>
      <c r="E875">
        <v>205</v>
      </c>
      <c r="F875" s="4">
        <v>820.81</v>
      </c>
      <c r="G875" s="4">
        <v>964.47</v>
      </c>
      <c r="H875" s="4">
        <v>358.32</v>
      </c>
      <c r="I875">
        <v>6</v>
      </c>
      <c r="J875">
        <v>457</v>
      </c>
      <c r="K875">
        <v>23726</v>
      </c>
      <c r="L875" t="s">
        <v>18</v>
      </c>
      <c r="M875">
        <v>37805</v>
      </c>
      <c r="N875">
        <v>245.2</v>
      </c>
      <c r="O875" s="4">
        <v>37981.440000000002</v>
      </c>
      <c r="P875" t="s">
        <v>168</v>
      </c>
      <c r="Q875" s="4">
        <f t="shared" si="104"/>
        <v>4.7047317073170731</v>
      </c>
      <c r="R875" s="4">
        <f t="shared" si="105"/>
        <v>160.745</v>
      </c>
      <c r="S875" s="4">
        <f t="shared" si="106"/>
        <v>2.1104376367614881</v>
      </c>
      <c r="T875" s="4">
        <f t="shared" si="107"/>
        <v>2.9842887233877966</v>
      </c>
      <c r="U875" s="4">
        <f t="shared" si="108"/>
        <v>2.914242638847619</v>
      </c>
      <c r="V875" s="3">
        <f t="shared" si="109"/>
        <v>0.77815125038364363</v>
      </c>
      <c r="W875" s="3">
        <f t="shared" si="109"/>
        <v>2.6599162000698504</v>
      </c>
      <c r="X875" s="3">
        <f t="shared" si="110"/>
        <v>0.67253486233204218</v>
      </c>
      <c r="Y875" s="3">
        <f t="shared" si="110"/>
        <v>2.2061374730041527</v>
      </c>
      <c r="Z875" s="3">
        <f t="shared" si="110"/>
        <v>0.3243725233179463</v>
      </c>
      <c r="AA875" s="2">
        <f t="shared" si="111"/>
        <v>39295</v>
      </c>
    </row>
    <row r="876" spans="1:27" x14ac:dyDescent="0.2">
      <c r="A876">
        <v>1465</v>
      </c>
      <c r="B876" t="s">
        <v>15</v>
      </c>
      <c r="C876">
        <v>2007</v>
      </c>
      <c r="D876">
        <v>9</v>
      </c>
      <c r="E876">
        <v>206</v>
      </c>
      <c r="F876" s="4">
        <v>794.24</v>
      </c>
      <c r="G876" s="4">
        <v>933.35</v>
      </c>
      <c r="H876" s="4">
        <v>309.56</v>
      </c>
      <c r="I876">
        <v>6</v>
      </c>
      <c r="J876">
        <v>457</v>
      </c>
      <c r="K876">
        <v>23726</v>
      </c>
      <c r="L876" t="s">
        <v>18</v>
      </c>
      <c r="M876">
        <v>37805</v>
      </c>
      <c r="N876">
        <v>245.2</v>
      </c>
      <c r="O876" s="4">
        <v>37981.440000000002</v>
      </c>
      <c r="P876" t="s">
        <v>168</v>
      </c>
      <c r="Q876" s="4">
        <f t="shared" si="104"/>
        <v>4.5308252427184463</v>
      </c>
      <c r="R876" s="4">
        <f t="shared" si="105"/>
        <v>155.55833333333334</v>
      </c>
      <c r="S876" s="4">
        <f t="shared" si="106"/>
        <v>2.0423413566739606</v>
      </c>
      <c r="T876" s="4">
        <f t="shared" si="107"/>
        <v>2.9700445318119195</v>
      </c>
      <c r="U876" s="4">
        <f t="shared" si="108"/>
        <v>2.8999517554826171</v>
      </c>
      <c r="V876" s="3">
        <f t="shared" si="109"/>
        <v>0.77815125038364363</v>
      </c>
      <c r="W876" s="3">
        <f t="shared" si="109"/>
        <v>2.6599162000698504</v>
      </c>
      <c r="X876" s="3">
        <f t="shared" si="110"/>
        <v>0.65617731144276625</v>
      </c>
      <c r="Y876" s="3">
        <f t="shared" si="110"/>
        <v>2.1918932814282761</v>
      </c>
      <c r="Z876" s="3">
        <f t="shared" si="110"/>
        <v>0.31012833174206939</v>
      </c>
      <c r="AA876" s="2">
        <f t="shared" si="111"/>
        <v>39326</v>
      </c>
    </row>
    <row r="877" spans="1:27" x14ac:dyDescent="0.2">
      <c r="A877">
        <v>1465</v>
      </c>
      <c r="B877" t="s">
        <v>15</v>
      </c>
      <c r="C877">
        <v>2007</v>
      </c>
      <c r="D877">
        <v>10</v>
      </c>
      <c r="E877">
        <v>800</v>
      </c>
      <c r="F877" s="4">
        <v>3197.65</v>
      </c>
      <c r="G877" s="4">
        <v>3757.32</v>
      </c>
      <c r="H877" s="4">
        <v>1225.3599999999999</v>
      </c>
      <c r="I877">
        <v>6</v>
      </c>
      <c r="J877">
        <v>457</v>
      </c>
      <c r="K877">
        <v>23726</v>
      </c>
      <c r="L877" t="s">
        <v>18</v>
      </c>
      <c r="M877">
        <v>37805</v>
      </c>
      <c r="N877">
        <v>245.2</v>
      </c>
      <c r="O877" s="4">
        <v>37981.440000000002</v>
      </c>
      <c r="P877" t="s">
        <v>168</v>
      </c>
      <c r="Q877" s="4">
        <f t="shared" ref="Q877:Q939" si="112">G877/E877</f>
        <v>4.69665</v>
      </c>
      <c r="R877" s="4">
        <f t="shared" ref="R877:R939" si="113">G877/I877</f>
        <v>626.22</v>
      </c>
      <c r="S877" s="4">
        <f t="shared" ref="S877:S939" si="114">G877/J877</f>
        <v>8.2217067833698039</v>
      </c>
      <c r="T877" s="4">
        <f t="shared" ref="T877:T939" si="115">LOG(G877)</f>
        <v>3.5748781842345387</v>
      </c>
      <c r="U877" s="4">
        <f t="shared" ref="U877:U939" si="116">LOG(F877)</f>
        <v>3.5048309261434429</v>
      </c>
      <c r="V877" s="3">
        <f t="shared" ref="V877:W939" si="117">LOG(I877)</f>
        <v>0.77815125038364363</v>
      </c>
      <c r="W877" s="3">
        <f t="shared" si="117"/>
        <v>2.6599162000698504</v>
      </c>
      <c r="X877" s="3">
        <f t="shared" ref="X877:Z939" si="118">LOG(Q877)</f>
        <v>0.67178819724259509</v>
      </c>
      <c r="Y877" s="3">
        <f t="shared" si="118"/>
        <v>2.7967269338508949</v>
      </c>
      <c r="Z877" s="3">
        <f t="shared" si="118"/>
        <v>0.91496198416468844</v>
      </c>
      <c r="AA877" s="2">
        <f t="shared" ref="AA877:AA939" si="119">DATE(C877,D877,1)</f>
        <v>39356</v>
      </c>
    </row>
    <row r="878" spans="1:27" x14ac:dyDescent="0.2">
      <c r="A878">
        <v>1465</v>
      </c>
      <c r="B878" t="s">
        <v>15</v>
      </c>
      <c r="C878">
        <v>2007</v>
      </c>
      <c r="D878">
        <v>11</v>
      </c>
      <c r="E878">
        <v>626</v>
      </c>
      <c r="F878" s="4">
        <v>2512.34</v>
      </c>
      <c r="G878" s="4">
        <v>2952.01</v>
      </c>
      <c r="H878" s="4">
        <v>1017.15</v>
      </c>
      <c r="I878">
        <v>6</v>
      </c>
      <c r="J878">
        <v>457</v>
      </c>
      <c r="K878">
        <v>23726</v>
      </c>
      <c r="L878" t="s">
        <v>18</v>
      </c>
      <c r="M878">
        <v>37805</v>
      </c>
      <c r="N878">
        <v>245.2</v>
      </c>
      <c r="O878" s="4">
        <v>37981.440000000002</v>
      </c>
      <c r="P878" t="s">
        <v>168</v>
      </c>
      <c r="Q878" s="4">
        <f t="shared" si="112"/>
        <v>4.7156709265175722</v>
      </c>
      <c r="R878" s="4">
        <f t="shared" si="113"/>
        <v>492.00166666666672</v>
      </c>
      <c r="S878" s="4">
        <f t="shared" si="114"/>
        <v>6.4595404814004382</v>
      </c>
      <c r="T878" s="4">
        <f t="shared" si="115"/>
        <v>3.4701178243357815</v>
      </c>
      <c r="U878" s="4">
        <f t="shared" si="116"/>
        <v>3.4000784129838793</v>
      </c>
      <c r="V878" s="3">
        <f t="shared" si="117"/>
        <v>0.77815125038364363</v>
      </c>
      <c r="W878" s="3">
        <f t="shared" si="117"/>
        <v>2.6599162000698504</v>
      </c>
      <c r="X878" s="3">
        <f t="shared" si="118"/>
        <v>0.67354349112535183</v>
      </c>
      <c r="Y878" s="3">
        <f t="shared" si="118"/>
        <v>2.6919665739521377</v>
      </c>
      <c r="Z878" s="3">
        <f t="shared" si="118"/>
        <v>0.81020162426593123</v>
      </c>
      <c r="AA878" s="2">
        <f t="shared" si="119"/>
        <v>39387</v>
      </c>
    </row>
    <row r="879" spans="1:27" x14ac:dyDescent="0.2">
      <c r="A879">
        <v>1465</v>
      </c>
      <c r="B879" t="s">
        <v>15</v>
      </c>
      <c r="C879">
        <v>2007</v>
      </c>
      <c r="D879">
        <v>12</v>
      </c>
      <c r="E879">
        <v>321</v>
      </c>
      <c r="F879" s="4">
        <v>1328.41</v>
      </c>
      <c r="G879" s="4">
        <v>1560.9</v>
      </c>
      <c r="H879" s="4">
        <v>562.19000000000005</v>
      </c>
      <c r="I879">
        <v>6</v>
      </c>
      <c r="J879">
        <v>457</v>
      </c>
      <c r="K879">
        <v>23726</v>
      </c>
      <c r="L879" t="s">
        <v>18</v>
      </c>
      <c r="M879">
        <v>37805</v>
      </c>
      <c r="N879">
        <v>245.2</v>
      </c>
      <c r="O879" s="4">
        <v>37981.440000000002</v>
      </c>
      <c r="P879" t="s">
        <v>168</v>
      </c>
      <c r="Q879" s="4">
        <f t="shared" si="112"/>
        <v>4.8626168224299064</v>
      </c>
      <c r="R879" s="4">
        <f t="shared" si="113"/>
        <v>260.15000000000003</v>
      </c>
      <c r="S879" s="4">
        <f t="shared" si="114"/>
        <v>3.4155361050328228</v>
      </c>
      <c r="T879" s="4">
        <f t="shared" si="115"/>
        <v>3.1933750806156991</v>
      </c>
      <c r="U879" s="4">
        <f t="shared" si="116"/>
        <v>3.1233321362190853</v>
      </c>
      <c r="V879" s="3">
        <f t="shared" si="117"/>
        <v>0.77815125038364363</v>
      </c>
      <c r="W879" s="3">
        <f t="shared" si="117"/>
        <v>2.6599162000698504</v>
      </c>
      <c r="X879" s="3">
        <f t="shared" si="118"/>
        <v>0.68687004821082698</v>
      </c>
      <c r="Y879" s="3">
        <f t="shared" si="118"/>
        <v>2.4152238302320557</v>
      </c>
      <c r="Z879" s="3">
        <f t="shared" si="118"/>
        <v>0.53345888054584878</v>
      </c>
      <c r="AA879" s="2">
        <f t="shared" si="119"/>
        <v>39417</v>
      </c>
    </row>
    <row r="880" spans="1:27" x14ac:dyDescent="0.2">
      <c r="A880">
        <v>1527</v>
      </c>
      <c r="B880" t="s">
        <v>15</v>
      </c>
      <c r="C880">
        <v>2007</v>
      </c>
      <c r="D880">
        <v>1</v>
      </c>
      <c r="E880">
        <v>184</v>
      </c>
      <c r="F880" s="4">
        <v>688</v>
      </c>
      <c r="G880" s="4">
        <v>808.47</v>
      </c>
      <c r="H880" s="4">
        <v>291.64999999999998</v>
      </c>
      <c r="I880">
        <v>9</v>
      </c>
      <c r="J880">
        <v>710</v>
      </c>
      <c r="K880">
        <v>39481</v>
      </c>
      <c r="L880" t="s">
        <v>18</v>
      </c>
      <c r="M880">
        <v>76380</v>
      </c>
      <c r="N880">
        <v>420.2</v>
      </c>
      <c r="O880" s="4">
        <v>61755.3</v>
      </c>
      <c r="P880" t="s">
        <v>168</v>
      </c>
      <c r="Q880" s="4">
        <f t="shared" si="112"/>
        <v>4.3938586956521739</v>
      </c>
      <c r="R880" s="4">
        <f t="shared" si="113"/>
        <v>89.83</v>
      </c>
      <c r="S880" s="4">
        <f t="shared" si="114"/>
        <v>1.1386901408450705</v>
      </c>
      <c r="T880" s="4">
        <f t="shared" si="115"/>
        <v>2.9076639091203602</v>
      </c>
      <c r="U880" s="4">
        <f t="shared" si="116"/>
        <v>2.8375884382355112</v>
      </c>
      <c r="V880" s="3">
        <f t="shared" si="117"/>
        <v>0.95424250943932487</v>
      </c>
      <c r="W880" s="3">
        <f t="shared" si="117"/>
        <v>2.8512583487190755</v>
      </c>
      <c r="X880" s="3">
        <f t="shared" si="118"/>
        <v>0.64284608611082361</v>
      </c>
      <c r="Y880" s="3">
        <f t="shared" si="118"/>
        <v>1.9534213996810352</v>
      </c>
      <c r="Z880" s="3">
        <f t="shared" si="118"/>
        <v>5.6405560401284784E-2</v>
      </c>
      <c r="AA880" s="2">
        <f t="shared" si="119"/>
        <v>39083</v>
      </c>
    </row>
    <row r="881" spans="1:27" x14ac:dyDescent="0.2">
      <c r="A881">
        <v>1527</v>
      </c>
      <c r="B881" t="s">
        <v>15</v>
      </c>
      <c r="C881">
        <v>2007</v>
      </c>
      <c r="D881">
        <v>2</v>
      </c>
      <c r="E881">
        <v>147</v>
      </c>
      <c r="F881" s="4">
        <v>591.82000000000005</v>
      </c>
      <c r="G881" s="4">
        <v>695.37</v>
      </c>
      <c r="H881" s="4">
        <v>286.22000000000003</v>
      </c>
      <c r="I881">
        <v>9</v>
      </c>
      <c r="J881">
        <v>710</v>
      </c>
      <c r="K881">
        <v>39481</v>
      </c>
      <c r="L881" t="s">
        <v>18</v>
      </c>
      <c r="M881">
        <v>76380</v>
      </c>
      <c r="N881">
        <v>420.2</v>
      </c>
      <c r="O881" s="4">
        <v>61755.3</v>
      </c>
      <c r="P881" t="s">
        <v>168</v>
      </c>
      <c r="Q881" s="4">
        <f t="shared" si="112"/>
        <v>4.7304081632653059</v>
      </c>
      <c r="R881" s="4">
        <f t="shared" si="113"/>
        <v>77.263333333333335</v>
      </c>
      <c r="S881" s="4">
        <f t="shared" si="114"/>
        <v>0.97939436619718312</v>
      </c>
      <c r="T881" s="4">
        <f t="shared" si="115"/>
        <v>2.842215950201854</v>
      </c>
      <c r="U881" s="4">
        <f t="shared" si="116"/>
        <v>2.7721896376459569</v>
      </c>
      <c r="V881" s="3">
        <f t="shared" si="117"/>
        <v>0.95424250943932487</v>
      </c>
      <c r="W881" s="3">
        <f t="shared" si="117"/>
        <v>2.8512583487190755</v>
      </c>
      <c r="X881" s="3">
        <f t="shared" si="118"/>
        <v>0.67489861545367769</v>
      </c>
      <c r="Y881" s="3">
        <f t="shared" si="118"/>
        <v>1.887973440762529</v>
      </c>
      <c r="Z881" s="3">
        <f t="shared" si="118"/>
        <v>-9.0423985172214689E-3</v>
      </c>
      <c r="AA881" s="2">
        <f t="shared" si="119"/>
        <v>39114</v>
      </c>
    </row>
    <row r="882" spans="1:27" x14ac:dyDescent="0.2">
      <c r="A882">
        <v>1527</v>
      </c>
      <c r="B882" t="s">
        <v>15</v>
      </c>
      <c r="C882">
        <v>2007</v>
      </c>
      <c r="D882">
        <v>3</v>
      </c>
      <c r="E882">
        <v>119</v>
      </c>
      <c r="F882" s="4">
        <v>428.81</v>
      </c>
      <c r="G882" s="4">
        <v>503.91</v>
      </c>
      <c r="H882" s="4">
        <v>219.38</v>
      </c>
      <c r="I882">
        <v>9</v>
      </c>
      <c r="J882">
        <v>710</v>
      </c>
      <c r="K882">
        <v>39481</v>
      </c>
      <c r="L882" t="s">
        <v>18</v>
      </c>
      <c r="M882">
        <v>76380</v>
      </c>
      <c r="N882">
        <v>420.2</v>
      </c>
      <c r="O882" s="4">
        <v>61755.3</v>
      </c>
      <c r="P882" t="s">
        <v>168</v>
      </c>
      <c r="Q882" s="4">
        <f t="shared" si="112"/>
        <v>4.2345378151260507</v>
      </c>
      <c r="R882" s="4">
        <f t="shared" si="113"/>
        <v>55.99</v>
      </c>
      <c r="S882" s="4">
        <f t="shared" si="114"/>
        <v>0.70973239436619717</v>
      </c>
      <c r="T882" s="4">
        <f t="shared" si="115"/>
        <v>2.7023529769343089</v>
      </c>
      <c r="U882" s="4">
        <f t="shared" si="116"/>
        <v>2.6322649047028555</v>
      </c>
      <c r="V882" s="3">
        <f t="shared" si="117"/>
        <v>0.95424250943932487</v>
      </c>
      <c r="W882" s="3">
        <f t="shared" si="117"/>
        <v>2.8512583487190755</v>
      </c>
      <c r="X882" s="3">
        <f t="shared" si="118"/>
        <v>0.62680601554177795</v>
      </c>
      <c r="Y882" s="3">
        <f t="shared" si="118"/>
        <v>1.7481104674949839</v>
      </c>
      <c r="Z882" s="3">
        <f t="shared" si="118"/>
        <v>-0.14890537178476662</v>
      </c>
      <c r="AA882" s="2">
        <f t="shared" si="119"/>
        <v>39142</v>
      </c>
    </row>
    <row r="883" spans="1:27" x14ac:dyDescent="0.2">
      <c r="A883">
        <v>1527</v>
      </c>
      <c r="B883" t="s">
        <v>15</v>
      </c>
      <c r="C883">
        <v>2007</v>
      </c>
      <c r="D883">
        <v>4</v>
      </c>
      <c r="E883">
        <v>138</v>
      </c>
      <c r="F883" s="4">
        <v>658.95</v>
      </c>
      <c r="G883" s="4">
        <v>774.29</v>
      </c>
      <c r="H883" s="4">
        <v>305.51</v>
      </c>
      <c r="I883">
        <v>9</v>
      </c>
      <c r="J883">
        <v>710</v>
      </c>
      <c r="K883">
        <v>39481</v>
      </c>
      <c r="L883" t="s">
        <v>18</v>
      </c>
      <c r="M883">
        <v>76380</v>
      </c>
      <c r="N883">
        <v>420.2</v>
      </c>
      <c r="O883" s="4">
        <v>61755.3</v>
      </c>
      <c r="P883" t="s">
        <v>168</v>
      </c>
      <c r="Q883" s="4">
        <f t="shared" si="112"/>
        <v>5.6107971014492755</v>
      </c>
      <c r="R883" s="4">
        <f t="shared" si="113"/>
        <v>86.032222222222217</v>
      </c>
      <c r="S883" s="4">
        <f t="shared" si="114"/>
        <v>1.0905492957746479</v>
      </c>
      <c r="T883" s="4">
        <f t="shared" si="115"/>
        <v>2.8889036503614731</v>
      </c>
      <c r="U883" s="4">
        <f t="shared" si="116"/>
        <v>2.8188524623210016</v>
      </c>
      <c r="V883" s="3">
        <f t="shared" si="117"/>
        <v>0.95424250943932487</v>
      </c>
      <c r="W883" s="3">
        <f t="shared" si="117"/>
        <v>2.8512583487190755</v>
      </c>
      <c r="X883" s="3">
        <f t="shared" si="118"/>
        <v>0.74902456396023664</v>
      </c>
      <c r="Y883" s="3">
        <f t="shared" si="118"/>
        <v>1.9346611409221484</v>
      </c>
      <c r="Z883" s="3">
        <f t="shared" si="118"/>
        <v>3.7645301642397898E-2</v>
      </c>
      <c r="AA883" s="2">
        <f t="shared" si="119"/>
        <v>39173</v>
      </c>
    </row>
    <row r="884" spans="1:27" x14ac:dyDescent="0.2">
      <c r="A884">
        <v>1527</v>
      </c>
      <c r="B884" t="s">
        <v>15</v>
      </c>
      <c r="C884">
        <v>2007</v>
      </c>
      <c r="D884">
        <v>5</v>
      </c>
      <c r="E884">
        <v>201</v>
      </c>
      <c r="F884" s="4">
        <v>847.27</v>
      </c>
      <c r="G884" s="4">
        <v>995.62</v>
      </c>
      <c r="H884" s="4">
        <v>356.76</v>
      </c>
      <c r="I884">
        <v>9</v>
      </c>
      <c r="J884">
        <v>710</v>
      </c>
      <c r="K884">
        <v>39481</v>
      </c>
      <c r="L884" t="s">
        <v>18</v>
      </c>
      <c r="M884">
        <v>76380</v>
      </c>
      <c r="N884">
        <v>420.2</v>
      </c>
      <c r="O884" s="4">
        <v>61755.3</v>
      </c>
      <c r="P884" t="s">
        <v>168</v>
      </c>
      <c r="Q884" s="4">
        <f t="shared" si="112"/>
        <v>4.9533333333333331</v>
      </c>
      <c r="R884" s="4">
        <f t="shared" si="113"/>
        <v>110.62444444444445</v>
      </c>
      <c r="S884" s="4">
        <f t="shared" si="114"/>
        <v>1.402281690140845</v>
      </c>
      <c r="T884" s="4">
        <f t="shared" si="115"/>
        <v>2.9980936121253827</v>
      </c>
      <c r="U884" s="4">
        <f t="shared" si="116"/>
        <v>2.9280218292498952</v>
      </c>
      <c r="V884" s="3">
        <f t="shared" si="117"/>
        <v>0.95424250943932487</v>
      </c>
      <c r="W884" s="3">
        <f t="shared" si="117"/>
        <v>2.8512583487190755</v>
      </c>
      <c r="X884" s="3">
        <f t="shared" si="118"/>
        <v>0.694897554704894</v>
      </c>
      <c r="Y884" s="3">
        <f t="shared" si="118"/>
        <v>2.043851102686058</v>
      </c>
      <c r="Z884" s="3">
        <f t="shared" si="118"/>
        <v>0.14683526340630762</v>
      </c>
      <c r="AA884" s="2">
        <f t="shared" si="119"/>
        <v>39203</v>
      </c>
    </row>
    <row r="885" spans="1:27" x14ac:dyDescent="0.2">
      <c r="A885">
        <v>1527</v>
      </c>
      <c r="B885" t="s">
        <v>15</v>
      </c>
      <c r="C885">
        <v>2007</v>
      </c>
      <c r="D885">
        <v>6</v>
      </c>
      <c r="E885">
        <v>223</v>
      </c>
      <c r="F885" s="4">
        <v>921.02</v>
      </c>
      <c r="G885" s="4">
        <v>1082.22</v>
      </c>
      <c r="H885" s="4">
        <v>425.98</v>
      </c>
      <c r="I885">
        <v>9</v>
      </c>
      <c r="J885">
        <v>710</v>
      </c>
      <c r="K885">
        <v>39481</v>
      </c>
      <c r="L885" t="s">
        <v>18</v>
      </c>
      <c r="M885">
        <v>76380</v>
      </c>
      <c r="N885">
        <v>420.2</v>
      </c>
      <c r="O885" s="4">
        <v>61755.3</v>
      </c>
      <c r="P885" t="s">
        <v>168</v>
      </c>
      <c r="Q885" s="4">
        <f t="shared" si="112"/>
        <v>4.8530044843049325</v>
      </c>
      <c r="R885" s="4">
        <f t="shared" si="113"/>
        <v>120.24666666666667</v>
      </c>
      <c r="S885" s="4">
        <f t="shared" si="114"/>
        <v>1.5242535211267605</v>
      </c>
      <c r="T885" s="4">
        <f t="shared" si="115"/>
        <v>3.0343155556632584</v>
      </c>
      <c r="U885" s="4">
        <f t="shared" si="116"/>
        <v>2.9642690610278262</v>
      </c>
      <c r="V885" s="3">
        <f t="shared" si="117"/>
        <v>0.95424250943932487</v>
      </c>
      <c r="W885" s="3">
        <f t="shared" si="117"/>
        <v>2.8512583487190755</v>
      </c>
      <c r="X885" s="3">
        <f t="shared" si="118"/>
        <v>0.68601069261509751</v>
      </c>
      <c r="Y885" s="3">
        <f t="shared" si="118"/>
        <v>2.0800730462239332</v>
      </c>
      <c r="Z885" s="3">
        <f t="shared" si="118"/>
        <v>0.18305720694418293</v>
      </c>
      <c r="AA885" s="2">
        <f t="shared" si="119"/>
        <v>39234</v>
      </c>
    </row>
    <row r="886" spans="1:27" x14ac:dyDescent="0.2">
      <c r="A886">
        <v>1527</v>
      </c>
      <c r="B886" t="s">
        <v>15</v>
      </c>
      <c r="C886">
        <v>2007</v>
      </c>
      <c r="D886">
        <v>7</v>
      </c>
      <c r="E886">
        <v>290</v>
      </c>
      <c r="F886" s="4">
        <v>1162.45</v>
      </c>
      <c r="G886" s="4">
        <v>1365.96</v>
      </c>
      <c r="H886" s="4">
        <v>557.87</v>
      </c>
      <c r="I886">
        <v>9</v>
      </c>
      <c r="J886">
        <v>710</v>
      </c>
      <c r="K886">
        <v>39481</v>
      </c>
      <c r="L886" t="s">
        <v>18</v>
      </c>
      <c r="M886">
        <v>76380</v>
      </c>
      <c r="N886">
        <v>420.2</v>
      </c>
      <c r="O886" s="4">
        <v>61755.3</v>
      </c>
      <c r="P886" t="s">
        <v>168</v>
      </c>
      <c r="Q886" s="4">
        <f t="shared" si="112"/>
        <v>4.7102068965517239</v>
      </c>
      <c r="R886" s="4">
        <f t="shared" si="113"/>
        <v>151.77333333333334</v>
      </c>
      <c r="S886" s="4">
        <f t="shared" si="114"/>
        <v>1.923887323943662</v>
      </c>
      <c r="T886" s="4">
        <f t="shared" si="115"/>
        <v>3.135437981897764</v>
      </c>
      <c r="U886" s="4">
        <f t="shared" si="116"/>
        <v>3.0653742818277188</v>
      </c>
      <c r="V886" s="3">
        <f t="shared" si="117"/>
        <v>0.95424250943932487</v>
      </c>
      <c r="W886" s="3">
        <f t="shared" si="117"/>
        <v>2.8512583487190755</v>
      </c>
      <c r="X886" s="3">
        <f t="shared" si="118"/>
        <v>0.67303998399880782</v>
      </c>
      <c r="Y886" s="3">
        <f t="shared" si="118"/>
        <v>2.1811954724584388</v>
      </c>
      <c r="Z886" s="3">
        <f t="shared" si="118"/>
        <v>0.28417963317868861</v>
      </c>
      <c r="AA886" s="2">
        <f t="shared" si="119"/>
        <v>39264</v>
      </c>
    </row>
    <row r="887" spans="1:27" x14ac:dyDescent="0.2">
      <c r="A887">
        <v>1527</v>
      </c>
      <c r="B887" t="s">
        <v>15</v>
      </c>
      <c r="C887">
        <v>2007</v>
      </c>
      <c r="D887">
        <v>8</v>
      </c>
      <c r="E887">
        <v>248</v>
      </c>
      <c r="F887" s="4">
        <v>950.47</v>
      </c>
      <c r="G887" s="4">
        <v>1116.8</v>
      </c>
      <c r="H887" s="4">
        <v>378.17</v>
      </c>
      <c r="I887">
        <v>9</v>
      </c>
      <c r="J887">
        <v>710</v>
      </c>
      <c r="K887">
        <v>39481</v>
      </c>
      <c r="L887" t="s">
        <v>18</v>
      </c>
      <c r="M887">
        <v>76380</v>
      </c>
      <c r="N887">
        <v>420.2</v>
      </c>
      <c r="O887" s="4">
        <v>61755.3</v>
      </c>
      <c r="P887" t="s">
        <v>168</v>
      </c>
      <c r="Q887" s="4">
        <f t="shared" si="112"/>
        <v>4.5032258064516126</v>
      </c>
      <c r="R887" s="4">
        <f t="shared" si="113"/>
        <v>124.08888888888889</v>
      </c>
      <c r="S887" s="4">
        <f t="shared" si="114"/>
        <v>1.5729577464788731</v>
      </c>
      <c r="T887" s="4">
        <f t="shared" si="115"/>
        <v>3.0479754052790859</v>
      </c>
      <c r="U887" s="4">
        <f t="shared" si="116"/>
        <v>2.9779384136369469</v>
      </c>
      <c r="V887" s="3">
        <f t="shared" si="117"/>
        <v>0.95424250943932487</v>
      </c>
      <c r="W887" s="3">
        <f t="shared" si="117"/>
        <v>2.8512583487190755</v>
      </c>
      <c r="X887" s="3">
        <f t="shared" si="118"/>
        <v>0.65352372445286955</v>
      </c>
      <c r="Y887" s="3">
        <f t="shared" si="118"/>
        <v>2.0937328958397612</v>
      </c>
      <c r="Z887" s="3">
        <f t="shared" si="118"/>
        <v>0.19671705656001054</v>
      </c>
      <c r="AA887" s="2">
        <f t="shared" si="119"/>
        <v>39295</v>
      </c>
    </row>
    <row r="888" spans="1:27" x14ac:dyDescent="0.2">
      <c r="A888">
        <v>1527</v>
      </c>
      <c r="B888" t="s">
        <v>15</v>
      </c>
      <c r="C888">
        <v>2007</v>
      </c>
      <c r="D888">
        <v>9</v>
      </c>
      <c r="E888">
        <v>745</v>
      </c>
      <c r="F888" s="4">
        <v>2793.92</v>
      </c>
      <c r="G888" s="4">
        <v>3282.95</v>
      </c>
      <c r="H888" s="4">
        <v>1027.57</v>
      </c>
      <c r="I888">
        <v>9</v>
      </c>
      <c r="J888">
        <v>710</v>
      </c>
      <c r="K888">
        <v>39481</v>
      </c>
      <c r="L888" t="s">
        <v>18</v>
      </c>
      <c r="M888">
        <v>76380</v>
      </c>
      <c r="N888">
        <v>420.2</v>
      </c>
      <c r="O888" s="4">
        <v>61755.3</v>
      </c>
      <c r="P888" t="s">
        <v>168</v>
      </c>
      <c r="Q888" s="4">
        <f t="shared" si="112"/>
        <v>4.4066442953020131</v>
      </c>
      <c r="R888" s="4">
        <f t="shared" si="113"/>
        <v>364.77222222222218</v>
      </c>
      <c r="S888" s="4">
        <f t="shared" si="114"/>
        <v>4.6238732394366195</v>
      </c>
      <c r="T888" s="4">
        <f t="shared" si="115"/>
        <v>3.516264268385918</v>
      </c>
      <c r="U888" s="4">
        <f t="shared" si="116"/>
        <v>3.4462139665398079</v>
      </c>
      <c r="V888" s="3">
        <f t="shared" si="117"/>
        <v>0.95424250943932487</v>
      </c>
      <c r="W888" s="3">
        <f t="shared" si="117"/>
        <v>2.8512583487190755</v>
      </c>
      <c r="X888" s="3">
        <f t="shared" si="118"/>
        <v>0.64410799563762533</v>
      </c>
      <c r="Y888" s="3">
        <f t="shared" si="118"/>
        <v>2.5620217589465932</v>
      </c>
      <c r="Z888" s="3">
        <f t="shared" si="118"/>
        <v>0.66500591966684286</v>
      </c>
      <c r="AA888" s="2">
        <f t="shared" si="119"/>
        <v>39326</v>
      </c>
    </row>
    <row r="889" spans="1:27" x14ac:dyDescent="0.2">
      <c r="A889">
        <v>1527</v>
      </c>
      <c r="B889" t="s">
        <v>15</v>
      </c>
      <c r="C889">
        <v>2007</v>
      </c>
      <c r="D889">
        <v>11</v>
      </c>
      <c r="E889">
        <v>600</v>
      </c>
      <c r="F889" s="4">
        <v>2210.13</v>
      </c>
      <c r="G889" s="4">
        <v>2597.04</v>
      </c>
      <c r="H889" s="4">
        <v>852.26</v>
      </c>
      <c r="I889">
        <v>9</v>
      </c>
      <c r="J889">
        <v>710</v>
      </c>
      <c r="K889">
        <v>39481</v>
      </c>
      <c r="L889" t="s">
        <v>18</v>
      </c>
      <c r="M889">
        <v>76380</v>
      </c>
      <c r="N889">
        <v>420.2</v>
      </c>
      <c r="O889" s="4">
        <v>61755.3</v>
      </c>
      <c r="P889" t="s">
        <v>168</v>
      </c>
      <c r="Q889" s="4">
        <f t="shared" si="112"/>
        <v>4.3284000000000002</v>
      </c>
      <c r="R889" s="4">
        <f t="shared" si="113"/>
        <v>288.56</v>
      </c>
      <c r="S889" s="4">
        <f t="shared" si="114"/>
        <v>3.6578028169014085</v>
      </c>
      <c r="T889" s="4">
        <f t="shared" si="115"/>
        <v>3.4144786387496318</v>
      </c>
      <c r="U889" s="4">
        <f t="shared" si="116"/>
        <v>3.3444178196679952</v>
      </c>
      <c r="V889" s="3">
        <f t="shared" si="117"/>
        <v>0.95424250943932487</v>
      </c>
      <c r="W889" s="3">
        <f t="shared" si="117"/>
        <v>2.8512583487190755</v>
      </c>
      <c r="X889" s="3">
        <f t="shared" si="118"/>
        <v>0.63632738836598801</v>
      </c>
      <c r="Y889" s="3">
        <f t="shared" si="118"/>
        <v>2.4602361293103066</v>
      </c>
      <c r="Z889" s="3">
        <f t="shared" si="118"/>
        <v>0.56322029003055629</v>
      </c>
      <c r="AA889" s="2">
        <f t="shared" si="119"/>
        <v>39387</v>
      </c>
    </row>
    <row r="890" spans="1:27" x14ac:dyDescent="0.2">
      <c r="A890">
        <v>1527</v>
      </c>
      <c r="B890" t="s">
        <v>15</v>
      </c>
      <c r="C890">
        <v>2007</v>
      </c>
      <c r="D890">
        <v>12</v>
      </c>
      <c r="E890">
        <v>315</v>
      </c>
      <c r="F890" s="4">
        <v>1166.26</v>
      </c>
      <c r="G890" s="4">
        <v>1370.44</v>
      </c>
      <c r="H890" s="4">
        <v>511.06</v>
      </c>
      <c r="I890">
        <v>9</v>
      </c>
      <c r="J890">
        <v>710</v>
      </c>
      <c r="K890">
        <v>39481</v>
      </c>
      <c r="L890" t="s">
        <v>18</v>
      </c>
      <c r="M890">
        <v>76380</v>
      </c>
      <c r="N890">
        <v>420.2</v>
      </c>
      <c r="O890" s="4">
        <v>61755.3</v>
      </c>
      <c r="P890" t="s">
        <v>168</v>
      </c>
      <c r="Q890" s="4">
        <f t="shared" si="112"/>
        <v>4.350603174603175</v>
      </c>
      <c r="R890" s="4">
        <f t="shared" si="113"/>
        <v>152.27111111111111</v>
      </c>
      <c r="S890" s="4">
        <f t="shared" si="114"/>
        <v>1.9301971830985916</v>
      </c>
      <c r="T890" s="4">
        <f t="shared" si="115"/>
        <v>3.1368600262021653</v>
      </c>
      <c r="U890" s="4">
        <f t="shared" si="116"/>
        <v>3.0667953805926698</v>
      </c>
      <c r="V890" s="3">
        <f t="shared" si="117"/>
        <v>0.95424250943932487</v>
      </c>
      <c r="W890" s="3">
        <f t="shared" si="117"/>
        <v>2.8512583487190755</v>
      </c>
      <c r="X890" s="3">
        <f t="shared" si="118"/>
        <v>0.63854947241256499</v>
      </c>
      <c r="Y890" s="3">
        <f t="shared" si="118"/>
        <v>2.1826175167628405</v>
      </c>
      <c r="Z890" s="3">
        <f t="shared" si="118"/>
        <v>0.28560167748309018</v>
      </c>
      <c r="AA890" s="2">
        <f t="shared" si="119"/>
        <v>39417</v>
      </c>
    </row>
    <row r="891" spans="1:27" x14ac:dyDescent="0.2">
      <c r="A891">
        <v>1595</v>
      </c>
      <c r="B891" t="s">
        <v>15</v>
      </c>
      <c r="C891">
        <v>2007</v>
      </c>
      <c r="D891">
        <v>1</v>
      </c>
      <c r="E891">
        <v>94</v>
      </c>
      <c r="F891" s="4">
        <v>450.24</v>
      </c>
      <c r="G891" s="4">
        <v>529.11</v>
      </c>
      <c r="H891" s="4">
        <v>217.32</v>
      </c>
      <c r="I891">
        <v>5</v>
      </c>
      <c r="J891">
        <v>239</v>
      </c>
      <c r="K891">
        <v>16294</v>
      </c>
      <c r="L891" t="s">
        <v>17</v>
      </c>
      <c r="M891">
        <v>111947</v>
      </c>
      <c r="N891">
        <v>149</v>
      </c>
      <c r="O891" s="4">
        <v>26170.26</v>
      </c>
      <c r="P891" t="s">
        <v>167</v>
      </c>
      <c r="Q891" s="4">
        <f t="shared" si="112"/>
        <v>5.6288297872340429</v>
      </c>
      <c r="R891" s="4">
        <f t="shared" si="113"/>
        <v>105.822</v>
      </c>
      <c r="S891" s="4">
        <f t="shared" si="114"/>
        <v>2.2138493723849373</v>
      </c>
      <c r="T891" s="4">
        <f t="shared" si="115"/>
        <v>2.7235459696284066</v>
      </c>
      <c r="U891" s="4">
        <f t="shared" si="116"/>
        <v>2.6534440757546518</v>
      </c>
      <c r="V891" s="3">
        <f t="shared" si="117"/>
        <v>0.69897000433601886</v>
      </c>
      <c r="W891" s="3">
        <f t="shared" si="117"/>
        <v>2.3783979009481375</v>
      </c>
      <c r="X891" s="3">
        <f t="shared" si="118"/>
        <v>0.750418116028708</v>
      </c>
      <c r="Y891" s="3">
        <f t="shared" si="118"/>
        <v>2.0245759652923878</v>
      </c>
      <c r="Z891" s="3">
        <f t="shared" si="118"/>
        <v>0.34514806868026893</v>
      </c>
      <c r="AA891" s="2">
        <f t="shared" si="119"/>
        <v>39083</v>
      </c>
    </row>
    <row r="892" spans="1:27" x14ac:dyDescent="0.2">
      <c r="A892">
        <v>1595</v>
      </c>
      <c r="B892" t="s">
        <v>15</v>
      </c>
      <c r="C892">
        <v>2007</v>
      </c>
      <c r="D892">
        <v>2</v>
      </c>
      <c r="E892">
        <v>109</v>
      </c>
      <c r="F892" s="4">
        <v>421.07</v>
      </c>
      <c r="G892" s="4">
        <v>494.79</v>
      </c>
      <c r="H892" s="4">
        <v>187.99</v>
      </c>
      <c r="I892">
        <v>5</v>
      </c>
      <c r="J892">
        <v>239</v>
      </c>
      <c r="K892">
        <v>16294</v>
      </c>
      <c r="L892" t="s">
        <v>17</v>
      </c>
      <c r="M892">
        <v>111947</v>
      </c>
      <c r="N892">
        <v>149</v>
      </c>
      <c r="O892" s="4">
        <v>26170.26</v>
      </c>
      <c r="P892" t="s">
        <v>167</v>
      </c>
      <c r="Q892" s="4">
        <f t="shared" si="112"/>
        <v>4.5393577981651374</v>
      </c>
      <c r="R892" s="4">
        <f t="shared" si="113"/>
        <v>98.957999999999998</v>
      </c>
      <c r="S892" s="4">
        <f t="shared" si="114"/>
        <v>2.0702510460251049</v>
      </c>
      <c r="T892" s="4">
        <f t="shared" si="115"/>
        <v>2.6944209136961583</v>
      </c>
      <c r="U892" s="4">
        <f t="shared" si="116"/>
        <v>2.6243543003170138</v>
      </c>
      <c r="V892" s="3">
        <f t="shared" si="117"/>
        <v>0.69897000433601886</v>
      </c>
      <c r="W892" s="3">
        <f t="shared" si="117"/>
        <v>2.3783979009481375</v>
      </c>
      <c r="X892" s="3">
        <f t="shared" si="118"/>
        <v>0.65699441575553486</v>
      </c>
      <c r="Y892" s="3">
        <f t="shared" si="118"/>
        <v>1.9954509093601396</v>
      </c>
      <c r="Z892" s="3">
        <f t="shared" si="118"/>
        <v>0.31602301274802086</v>
      </c>
      <c r="AA892" s="2">
        <f t="shared" si="119"/>
        <v>39114</v>
      </c>
    </row>
    <row r="893" spans="1:27" x14ac:dyDescent="0.2">
      <c r="A893">
        <v>1595</v>
      </c>
      <c r="B893" t="s">
        <v>15</v>
      </c>
      <c r="C893">
        <v>2007</v>
      </c>
      <c r="D893">
        <v>3</v>
      </c>
      <c r="E893">
        <v>101</v>
      </c>
      <c r="F893" s="4">
        <v>406.21</v>
      </c>
      <c r="G893" s="4">
        <v>477.37</v>
      </c>
      <c r="H893" s="4">
        <v>150.96</v>
      </c>
      <c r="I893">
        <v>5</v>
      </c>
      <c r="J893">
        <v>239</v>
      </c>
      <c r="K893">
        <v>16294</v>
      </c>
      <c r="L893" t="s">
        <v>17</v>
      </c>
      <c r="M893">
        <v>111947</v>
      </c>
      <c r="N893">
        <v>149</v>
      </c>
      <c r="O893" s="4">
        <v>26170.26</v>
      </c>
      <c r="P893" t="s">
        <v>167</v>
      </c>
      <c r="Q893" s="4">
        <f t="shared" si="112"/>
        <v>4.7264356435643569</v>
      </c>
      <c r="R893" s="4">
        <f t="shared" si="113"/>
        <v>95.474000000000004</v>
      </c>
      <c r="S893" s="4">
        <f t="shared" si="114"/>
        <v>1.9973640167364017</v>
      </c>
      <c r="T893" s="4">
        <f t="shared" si="115"/>
        <v>2.678855122580575</v>
      </c>
      <c r="U893" s="4">
        <f t="shared" si="116"/>
        <v>2.6087506105787872</v>
      </c>
      <c r="V893" s="3">
        <f t="shared" si="117"/>
        <v>0.69897000433601886</v>
      </c>
      <c r="W893" s="3">
        <f t="shared" si="117"/>
        <v>2.3783979009481375</v>
      </c>
      <c r="X893" s="3">
        <f t="shared" si="118"/>
        <v>0.67453374879793249</v>
      </c>
      <c r="Y893" s="3">
        <f t="shared" si="118"/>
        <v>1.9798851182445563</v>
      </c>
      <c r="Z893" s="3">
        <f t="shared" si="118"/>
        <v>0.30045722163243732</v>
      </c>
      <c r="AA893" s="2">
        <f t="shared" si="119"/>
        <v>39142</v>
      </c>
    </row>
    <row r="894" spans="1:27" x14ac:dyDescent="0.2">
      <c r="A894">
        <v>1595</v>
      </c>
      <c r="B894" t="s">
        <v>15</v>
      </c>
      <c r="C894">
        <v>2007</v>
      </c>
      <c r="D894">
        <v>4</v>
      </c>
      <c r="E894">
        <v>154</v>
      </c>
      <c r="F894" s="4">
        <v>638.66999999999996</v>
      </c>
      <c r="G894" s="4">
        <v>750.48</v>
      </c>
      <c r="H894" s="4">
        <v>260.12</v>
      </c>
      <c r="I894">
        <v>5</v>
      </c>
      <c r="J894">
        <v>239</v>
      </c>
      <c r="K894">
        <v>16294</v>
      </c>
      <c r="L894" t="s">
        <v>17</v>
      </c>
      <c r="M894">
        <v>111947</v>
      </c>
      <c r="N894">
        <v>149</v>
      </c>
      <c r="O894" s="4">
        <v>26170.26</v>
      </c>
      <c r="P894" t="s">
        <v>167</v>
      </c>
      <c r="Q894" s="4">
        <f t="shared" si="112"/>
        <v>4.8732467532467529</v>
      </c>
      <c r="R894" s="4">
        <f t="shared" si="113"/>
        <v>150.096</v>
      </c>
      <c r="S894" s="4">
        <f t="shared" si="114"/>
        <v>3.1400836820083682</v>
      </c>
      <c r="T894" s="4">
        <f t="shared" si="115"/>
        <v>2.8753391229545393</v>
      </c>
      <c r="U894" s="4">
        <f t="shared" si="116"/>
        <v>2.8052765166896094</v>
      </c>
      <c r="V894" s="3">
        <f t="shared" si="117"/>
        <v>0.69897000433601886</v>
      </c>
      <c r="W894" s="3">
        <f t="shared" si="117"/>
        <v>2.3783979009481375</v>
      </c>
      <c r="X894" s="3">
        <f t="shared" si="118"/>
        <v>0.68781840211807621</v>
      </c>
      <c r="Y894" s="3">
        <f t="shared" si="118"/>
        <v>2.1763691186185206</v>
      </c>
      <c r="Z894" s="3">
        <f t="shared" si="118"/>
        <v>0.49694122200640156</v>
      </c>
      <c r="AA894" s="2">
        <f t="shared" si="119"/>
        <v>39173</v>
      </c>
    </row>
    <row r="895" spans="1:27" x14ac:dyDescent="0.2">
      <c r="A895">
        <v>1595</v>
      </c>
      <c r="B895" t="s">
        <v>15</v>
      </c>
      <c r="C895">
        <v>2007</v>
      </c>
      <c r="D895">
        <v>5</v>
      </c>
      <c r="E895">
        <v>155</v>
      </c>
      <c r="F895" s="4">
        <v>575.67999999999995</v>
      </c>
      <c r="G895" s="4">
        <v>676.46</v>
      </c>
      <c r="H895" s="4">
        <v>194.47</v>
      </c>
      <c r="I895">
        <v>5</v>
      </c>
      <c r="J895">
        <v>239</v>
      </c>
      <c r="K895">
        <v>16294</v>
      </c>
      <c r="L895" t="s">
        <v>17</v>
      </c>
      <c r="M895">
        <v>111947</v>
      </c>
      <c r="N895">
        <v>149</v>
      </c>
      <c r="O895" s="4">
        <v>26170.26</v>
      </c>
      <c r="P895" t="s">
        <v>167</v>
      </c>
      <c r="Q895" s="4">
        <f t="shared" si="112"/>
        <v>4.3642580645161289</v>
      </c>
      <c r="R895" s="4">
        <f t="shared" si="113"/>
        <v>135.292</v>
      </c>
      <c r="S895" s="4">
        <f t="shared" si="114"/>
        <v>2.8303765690376572</v>
      </c>
      <c r="T895" s="4">
        <f t="shared" si="115"/>
        <v>2.8302421212693778</v>
      </c>
      <c r="U895" s="4">
        <f t="shared" si="116"/>
        <v>2.7601811416654574</v>
      </c>
      <c r="V895" s="3">
        <f t="shared" si="117"/>
        <v>0.69897000433601886</v>
      </c>
      <c r="W895" s="3">
        <f t="shared" si="117"/>
        <v>2.3783979009481375</v>
      </c>
      <c r="X895" s="3">
        <f t="shared" si="118"/>
        <v>0.63991042309908641</v>
      </c>
      <c r="Y895" s="3">
        <f t="shared" si="118"/>
        <v>2.1312721169333591</v>
      </c>
      <c r="Z895" s="3">
        <f t="shared" si="118"/>
        <v>0.45184422032124033</v>
      </c>
      <c r="AA895" s="2">
        <f t="shared" si="119"/>
        <v>39203</v>
      </c>
    </row>
    <row r="896" spans="1:27" x14ac:dyDescent="0.2">
      <c r="A896">
        <v>1595</v>
      </c>
      <c r="B896" t="s">
        <v>15</v>
      </c>
      <c r="C896">
        <v>2007</v>
      </c>
      <c r="D896">
        <v>6</v>
      </c>
      <c r="E896">
        <v>259</v>
      </c>
      <c r="F896" s="4">
        <v>1021.2</v>
      </c>
      <c r="G896" s="4">
        <v>1200.01</v>
      </c>
      <c r="H896" s="4">
        <v>344.47</v>
      </c>
      <c r="I896">
        <v>5</v>
      </c>
      <c r="J896">
        <v>239</v>
      </c>
      <c r="K896">
        <v>16294</v>
      </c>
      <c r="L896" t="s">
        <v>17</v>
      </c>
      <c r="M896">
        <v>111947</v>
      </c>
      <c r="N896">
        <v>149</v>
      </c>
      <c r="O896" s="4">
        <v>26170.26</v>
      </c>
      <c r="P896" t="s">
        <v>167</v>
      </c>
      <c r="Q896" s="4">
        <f t="shared" si="112"/>
        <v>4.6332432432432435</v>
      </c>
      <c r="R896" s="4">
        <f t="shared" si="113"/>
        <v>240.00200000000001</v>
      </c>
      <c r="S896" s="4">
        <f t="shared" si="114"/>
        <v>5.020962343096234</v>
      </c>
      <c r="T896" s="4">
        <f t="shared" si="115"/>
        <v>3.0791848651532279</v>
      </c>
      <c r="U896" s="4">
        <f t="shared" si="116"/>
        <v>3.0091108061322127</v>
      </c>
      <c r="V896" s="3">
        <f t="shared" si="117"/>
        <v>0.69897000433601886</v>
      </c>
      <c r="W896" s="3">
        <f t="shared" si="117"/>
        <v>2.3783979009481375</v>
      </c>
      <c r="X896" s="3">
        <f t="shared" si="118"/>
        <v>0.66588510107197596</v>
      </c>
      <c r="Y896" s="3">
        <f t="shared" si="118"/>
        <v>2.3802148608172091</v>
      </c>
      <c r="Z896" s="3">
        <f t="shared" si="118"/>
        <v>0.70078696420509001</v>
      </c>
      <c r="AA896" s="2">
        <f t="shared" si="119"/>
        <v>39234</v>
      </c>
    </row>
    <row r="897" spans="1:27" x14ac:dyDescent="0.2">
      <c r="A897">
        <v>1595</v>
      </c>
      <c r="B897" t="s">
        <v>15</v>
      </c>
      <c r="C897">
        <v>2007</v>
      </c>
      <c r="D897">
        <v>7</v>
      </c>
      <c r="E897">
        <v>156</v>
      </c>
      <c r="F897" s="4">
        <v>573.16999999999996</v>
      </c>
      <c r="G897" s="4">
        <v>673.44</v>
      </c>
      <c r="H897" s="4">
        <v>239.19</v>
      </c>
      <c r="I897">
        <v>5</v>
      </c>
      <c r="J897">
        <v>239</v>
      </c>
      <c r="K897">
        <v>16294</v>
      </c>
      <c r="L897" t="s">
        <v>17</v>
      </c>
      <c r="M897">
        <v>111947</v>
      </c>
      <c r="N897">
        <v>149</v>
      </c>
      <c r="O897" s="4">
        <v>26170.26</v>
      </c>
      <c r="P897" t="s">
        <v>167</v>
      </c>
      <c r="Q897" s="4">
        <f t="shared" si="112"/>
        <v>4.3169230769230769</v>
      </c>
      <c r="R897" s="4">
        <f t="shared" si="113"/>
        <v>134.68800000000002</v>
      </c>
      <c r="S897" s="4">
        <f t="shared" si="114"/>
        <v>2.8177405857740587</v>
      </c>
      <c r="T897" s="4">
        <f t="shared" si="115"/>
        <v>2.8282989084039474</v>
      </c>
      <c r="U897" s="4">
        <f t="shared" si="116"/>
        <v>2.7582834511331593</v>
      </c>
      <c r="V897" s="3">
        <f t="shared" si="117"/>
        <v>0.69897000433601886</v>
      </c>
      <c r="W897" s="3">
        <f t="shared" si="117"/>
        <v>2.3783979009481375</v>
      </c>
      <c r="X897" s="3">
        <f t="shared" si="118"/>
        <v>0.63517431004948555</v>
      </c>
      <c r="Y897" s="3">
        <f t="shared" si="118"/>
        <v>2.1293289040679282</v>
      </c>
      <c r="Z897" s="3">
        <f t="shared" si="118"/>
        <v>0.44990100745580947</v>
      </c>
      <c r="AA897" s="2">
        <f t="shared" si="119"/>
        <v>39264</v>
      </c>
    </row>
    <row r="898" spans="1:27" x14ac:dyDescent="0.2">
      <c r="A898">
        <v>1595</v>
      </c>
      <c r="B898" t="s">
        <v>15</v>
      </c>
      <c r="C898">
        <v>2007</v>
      </c>
      <c r="D898">
        <v>8</v>
      </c>
      <c r="E898">
        <v>260</v>
      </c>
      <c r="F898" s="4">
        <v>1055.51</v>
      </c>
      <c r="G898" s="4">
        <v>1240.22</v>
      </c>
      <c r="H898" s="4">
        <v>444.67</v>
      </c>
      <c r="I898">
        <v>5</v>
      </c>
      <c r="J898">
        <v>239</v>
      </c>
      <c r="K898">
        <v>16294</v>
      </c>
      <c r="L898" t="s">
        <v>17</v>
      </c>
      <c r="M898">
        <v>111947</v>
      </c>
      <c r="N898">
        <v>149</v>
      </c>
      <c r="O898" s="4">
        <v>26170.26</v>
      </c>
      <c r="P898" t="s">
        <v>167</v>
      </c>
      <c r="Q898" s="4">
        <f t="shared" si="112"/>
        <v>4.7700769230769229</v>
      </c>
      <c r="R898" s="4">
        <f t="shared" si="113"/>
        <v>248.04400000000001</v>
      </c>
      <c r="S898" s="4">
        <f t="shared" si="114"/>
        <v>5.1892050209205021</v>
      </c>
      <c r="T898" s="4">
        <f t="shared" si="115"/>
        <v>3.0934987305745527</v>
      </c>
      <c r="U898" s="4">
        <f t="shared" si="116"/>
        <v>3.023462352209517</v>
      </c>
      <c r="V898" s="3">
        <f t="shared" si="117"/>
        <v>0.69897000433601886</v>
      </c>
      <c r="W898" s="3">
        <f t="shared" si="117"/>
        <v>2.3783979009481375</v>
      </c>
      <c r="X898" s="3">
        <f t="shared" si="118"/>
        <v>0.67852538260373474</v>
      </c>
      <c r="Y898" s="3">
        <f t="shared" si="118"/>
        <v>2.394528726238534</v>
      </c>
      <c r="Z898" s="3">
        <f t="shared" si="118"/>
        <v>0.71510082962641508</v>
      </c>
      <c r="AA898" s="2">
        <f t="shared" si="119"/>
        <v>39295</v>
      </c>
    </row>
    <row r="899" spans="1:27" x14ac:dyDescent="0.2">
      <c r="A899">
        <v>1595</v>
      </c>
      <c r="B899" t="s">
        <v>15</v>
      </c>
      <c r="C899">
        <v>2007</v>
      </c>
      <c r="D899">
        <v>9</v>
      </c>
      <c r="E899">
        <v>390</v>
      </c>
      <c r="F899" s="4">
        <v>1475.82</v>
      </c>
      <c r="G899" s="4">
        <v>1734.2</v>
      </c>
      <c r="H899" s="4">
        <v>514.67999999999995</v>
      </c>
      <c r="I899">
        <v>5</v>
      </c>
      <c r="J899">
        <v>239</v>
      </c>
      <c r="K899">
        <v>16294</v>
      </c>
      <c r="L899" t="s">
        <v>17</v>
      </c>
      <c r="M899">
        <v>111947</v>
      </c>
      <c r="N899">
        <v>149</v>
      </c>
      <c r="O899" s="4">
        <v>26170.26</v>
      </c>
      <c r="P899" t="s">
        <v>167</v>
      </c>
      <c r="Q899" s="4">
        <f t="shared" si="112"/>
        <v>4.4466666666666672</v>
      </c>
      <c r="R899" s="4">
        <f t="shared" si="113"/>
        <v>346.84000000000003</v>
      </c>
      <c r="S899" s="4">
        <f t="shared" si="114"/>
        <v>7.2560669456066949</v>
      </c>
      <c r="T899" s="4">
        <f t="shared" si="115"/>
        <v>3.2390991818873669</v>
      </c>
      <c r="U899" s="4">
        <f t="shared" si="116"/>
        <v>3.169033391515629</v>
      </c>
      <c r="V899" s="3">
        <f t="shared" si="117"/>
        <v>0.69897000433601886</v>
      </c>
      <c r="W899" s="3">
        <f t="shared" si="117"/>
        <v>2.3783979009481375</v>
      </c>
      <c r="X899" s="3">
        <f t="shared" si="118"/>
        <v>0.6480345748608678</v>
      </c>
      <c r="Y899" s="3">
        <f t="shared" si="118"/>
        <v>2.5401291775513481</v>
      </c>
      <c r="Z899" s="3">
        <f t="shared" si="118"/>
        <v>0.86070128093922926</v>
      </c>
      <c r="AA899" s="2">
        <f t="shared" si="119"/>
        <v>39326</v>
      </c>
    </row>
    <row r="900" spans="1:27" x14ac:dyDescent="0.2">
      <c r="A900">
        <v>1595</v>
      </c>
      <c r="B900" t="s">
        <v>15</v>
      </c>
      <c r="C900">
        <v>2007</v>
      </c>
      <c r="D900">
        <v>10</v>
      </c>
      <c r="E900">
        <v>645</v>
      </c>
      <c r="F900" s="4">
        <v>2440.16</v>
      </c>
      <c r="G900" s="4">
        <v>2867.22</v>
      </c>
      <c r="H900" s="4">
        <v>924.81</v>
      </c>
      <c r="I900">
        <v>5</v>
      </c>
      <c r="J900">
        <v>239</v>
      </c>
      <c r="K900">
        <v>16294</v>
      </c>
      <c r="L900" t="s">
        <v>17</v>
      </c>
      <c r="M900">
        <v>111947</v>
      </c>
      <c r="N900">
        <v>149</v>
      </c>
      <c r="O900" s="4">
        <v>26170.26</v>
      </c>
      <c r="P900" t="s">
        <v>167</v>
      </c>
      <c r="Q900" s="4">
        <f t="shared" si="112"/>
        <v>4.4453023255813946</v>
      </c>
      <c r="R900" s="4">
        <f t="shared" si="113"/>
        <v>573.44399999999996</v>
      </c>
      <c r="S900" s="4">
        <f t="shared" si="114"/>
        <v>11.996736401673639</v>
      </c>
      <c r="T900" s="4">
        <f t="shared" si="115"/>
        <v>3.4574610173693583</v>
      </c>
      <c r="U900" s="4">
        <f t="shared" si="116"/>
        <v>3.3874183037317369</v>
      </c>
      <c r="V900" s="3">
        <f t="shared" si="117"/>
        <v>0.69897000433601886</v>
      </c>
      <c r="W900" s="3">
        <f t="shared" si="117"/>
        <v>2.3783979009481375</v>
      </c>
      <c r="X900" s="3">
        <f t="shared" si="118"/>
        <v>0.64790130273409041</v>
      </c>
      <c r="Y900" s="3">
        <f t="shared" si="118"/>
        <v>2.7584910130333395</v>
      </c>
      <c r="Z900" s="3">
        <f t="shared" si="118"/>
        <v>1.0790631164212205</v>
      </c>
      <c r="AA900" s="2">
        <f t="shared" si="119"/>
        <v>39356</v>
      </c>
    </row>
    <row r="901" spans="1:27" x14ac:dyDescent="0.2">
      <c r="A901">
        <v>1595</v>
      </c>
      <c r="B901" t="s">
        <v>15</v>
      </c>
      <c r="C901">
        <v>2007</v>
      </c>
      <c r="D901">
        <v>11</v>
      </c>
      <c r="E901">
        <v>497</v>
      </c>
      <c r="F901" s="4">
        <v>1931.78</v>
      </c>
      <c r="G901" s="4">
        <v>2269.9499999999998</v>
      </c>
      <c r="H901" s="4">
        <v>757.55</v>
      </c>
      <c r="I901">
        <v>5</v>
      </c>
      <c r="J901">
        <v>239</v>
      </c>
      <c r="K901">
        <v>16294</v>
      </c>
      <c r="L901" t="s">
        <v>17</v>
      </c>
      <c r="M901">
        <v>111947</v>
      </c>
      <c r="N901">
        <v>149</v>
      </c>
      <c r="O901" s="4">
        <v>26170.26</v>
      </c>
      <c r="P901" t="s">
        <v>167</v>
      </c>
      <c r="Q901" s="4">
        <f t="shared" si="112"/>
        <v>4.5673038229376255</v>
      </c>
      <c r="R901" s="4">
        <f t="shared" si="113"/>
        <v>453.98999999999995</v>
      </c>
      <c r="S901" s="4">
        <f t="shared" si="114"/>
        <v>9.497698744769874</v>
      </c>
      <c r="T901" s="4">
        <f t="shared" si="115"/>
        <v>3.3560162911300182</v>
      </c>
      <c r="U901" s="4">
        <f t="shared" si="116"/>
        <v>3.2859576654405758</v>
      </c>
      <c r="V901" s="3">
        <f t="shared" si="117"/>
        <v>0.69897000433601886</v>
      </c>
      <c r="W901" s="3">
        <f t="shared" si="117"/>
        <v>2.3783979009481375</v>
      </c>
      <c r="X901" s="3">
        <f t="shared" si="118"/>
        <v>0.65965990239668593</v>
      </c>
      <c r="Y901" s="3">
        <f t="shared" si="118"/>
        <v>2.657046286793999</v>
      </c>
      <c r="Z901" s="3">
        <f t="shared" si="118"/>
        <v>0.97761839018188035</v>
      </c>
      <c r="AA901" s="2">
        <f t="shared" si="119"/>
        <v>39387</v>
      </c>
    </row>
    <row r="902" spans="1:27" x14ac:dyDescent="0.2">
      <c r="A902">
        <v>1595</v>
      </c>
      <c r="B902" t="s">
        <v>15</v>
      </c>
      <c r="C902">
        <v>2007</v>
      </c>
      <c r="D902">
        <v>12</v>
      </c>
      <c r="E902">
        <v>347</v>
      </c>
      <c r="F902" s="4">
        <v>1415.24</v>
      </c>
      <c r="G902" s="4">
        <v>1662.99</v>
      </c>
      <c r="H902" s="4">
        <v>474.86</v>
      </c>
      <c r="I902">
        <v>5</v>
      </c>
      <c r="J902">
        <v>239</v>
      </c>
      <c r="K902">
        <v>16294</v>
      </c>
      <c r="L902" t="s">
        <v>17</v>
      </c>
      <c r="M902">
        <v>111947</v>
      </c>
      <c r="N902">
        <v>149</v>
      </c>
      <c r="O902" s="4">
        <v>26170.26</v>
      </c>
      <c r="P902" t="s">
        <v>167</v>
      </c>
      <c r="Q902" s="4">
        <f t="shared" si="112"/>
        <v>4.7924783861671472</v>
      </c>
      <c r="R902" s="4">
        <f t="shared" si="113"/>
        <v>332.59800000000001</v>
      </c>
      <c r="S902" s="4">
        <f t="shared" si="114"/>
        <v>6.9581171548117151</v>
      </c>
      <c r="T902" s="4">
        <f t="shared" si="115"/>
        <v>3.2208896376994489</v>
      </c>
      <c r="U902" s="4">
        <f t="shared" si="116"/>
        <v>3.1508300948690056</v>
      </c>
      <c r="V902" s="3">
        <f t="shared" si="117"/>
        <v>0.69897000433601886</v>
      </c>
      <c r="W902" s="3">
        <f t="shared" si="117"/>
        <v>2.3783979009481375</v>
      </c>
      <c r="X902" s="3">
        <f t="shared" si="118"/>
        <v>0.68056016290857535</v>
      </c>
      <c r="Y902" s="3">
        <f t="shared" si="118"/>
        <v>2.5219196333634302</v>
      </c>
      <c r="Z902" s="3">
        <f t="shared" si="118"/>
        <v>0.84249173675131139</v>
      </c>
      <c r="AA902" s="2">
        <f t="shared" si="119"/>
        <v>39417</v>
      </c>
    </row>
    <row r="903" spans="1:27" x14ac:dyDescent="0.2">
      <c r="A903">
        <v>1624</v>
      </c>
      <c r="B903" t="s">
        <v>15</v>
      </c>
      <c r="C903">
        <v>2007</v>
      </c>
      <c r="D903">
        <v>1</v>
      </c>
      <c r="E903">
        <v>112</v>
      </c>
      <c r="F903" s="4">
        <v>552.66999999999996</v>
      </c>
      <c r="G903" s="4">
        <v>649.51</v>
      </c>
      <c r="H903" s="4">
        <v>242.96</v>
      </c>
      <c r="I903">
        <v>7</v>
      </c>
      <c r="J903">
        <v>605</v>
      </c>
      <c r="K903">
        <v>53191</v>
      </c>
      <c r="L903" t="s">
        <v>18</v>
      </c>
      <c r="M903">
        <v>74242</v>
      </c>
      <c r="N903">
        <v>267.2</v>
      </c>
      <c r="O903" s="4">
        <v>95796</v>
      </c>
      <c r="P903" t="s">
        <v>167</v>
      </c>
      <c r="Q903" s="4">
        <f t="shared" si="112"/>
        <v>5.7991964285714284</v>
      </c>
      <c r="R903" s="4">
        <f t="shared" si="113"/>
        <v>92.787142857142854</v>
      </c>
      <c r="S903" s="4">
        <f t="shared" si="114"/>
        <v>1.0735702479338842</v>
      </c>
      <c r="T903" s="4">
        <f t="shared" si="115"/>
        <v>2.8125858419546761</v>
      </c>
      <c r="U903" s="4">
        <f t="shared" si="116"/>
        <v>2.7424658908744006</v>
      </c>
      <c r="V903" s="3">
        <f t="shared" si="117"/>
        <v>0.84509804001425681</v>
      </c>
      <c r="W903" s="3">
        <f t="shared" si="117"/>
        <v>2.781755374652469</v>
      </c>
      <c r="X903" s="3">
        <f t="shared" si="118"/>
        <v>0.7633678192844946</v>
      </c>
      <c r="Y903" s="3">
        <f t="shared" si="118"/>
        <v>1.9674878019404194</v>
      </c>
      <c r="Z903" s="3">
        <f t="shared" si="118"/>
        <v>3.0830467302207315E-2</v>
      </c>
      <c r="AA903" s="2">
        <f t="shared" si="119"/>
        <v>39083</v>
      </c>
    </row>
    <row r="904" spans="1:27" x14ac:dyDescent="0.2">
      <c r="A904">
        <v>1624</v>
      </c>
      <c r="B904" t="s">
        <v>15</v>
      </c>
      <c r="C904">
        <v>2007</v>
      </c>
      <c r="D904">
        <v>2</v>
      </c>
      <c r="E904">
        <v>97</v>
      </c>
      <c r="F904" s="4">
        <v>512.9</v>
      </c>
      <c r="G904" s="4">
        <v>602.77</v>
      </c>
      <c r="H904" s="4">
        <v>218.92</v>
      </c>
      <c r="I904">
        <v>7</v>
      </c>
      <c r="J904">
        <v>605</v>
      </c>
      <c r="K904">
        <v>53191</v>
      </c>
      <c r="L904" t="s">
        <v>18</v>
      </c>
      <c r="M904">
        <v>74242</v>
      </c>
      <c r="N904">
        <v>267.2</v>
      </c>
      <c r="O904" s="4">
        <v>95796</v>
      </c>
      <c r="P904" t="s">
        <v>167</v>
      </c>
      <c r="Q904" s="4">
        <f t="shared" si="112"/>
        <v>6.2141237113402061</v>
      </c>
      <c r="R904" s="4">
        <f t="shared" si="113"/>
        <v>86.11</v>
      </c>
      <c r="S904" s="4">
        <f t="shared" si="114"/>
        <v>0.99631404958677683</v>
      </c>
      <c r="T904" s="4">
        <f t="shared" si="115"/>
        <v>2.7801516292453217</v>
      </c>
      <c r="U904" s="4">
        <f t="shared" si="116"/>
        <v>2.7100326990657537</v>
      </c>
      <c r="V904" s="3">
        <f t="shared" si="117"/>
        <v>0.84509804001425681</v>
      </c>
      <c r="W904" s="3">
        <f t="shared" si="117"/>
        <v>2.781755374652469</v>
      </c>
      <c r="X904" s="3">
        <f t="shared" si="118"/>
        <v>0.79337989497907702</v>
      </c>
      <c r="Y904" s="3">
        <f t="shared" si="118"/>
        <v>1.935053589231065</v>
      </c>
      <c r="Z904" s="3">
        <f t="shared" si="118"/>
        <v>-1.6037454071470057E-3</v>
      </c>
      <c r="AA904" s="2">
        <f t="shared" si="119"/>
        <v>39114</v>
      </c>
    </row>
    <row r="905" spans="1:27" x14ac:dyDescent="0.2">
      <c r="A905">
        <v>1624</v>
      </c>
      <c r="B905" t="s">
        <v>15</v>
      </c>
      <c r="C905">
        <v>2007</v>
      </c>
      <c r="D905">
        <v>3</v>
      </c>
      <c r="E905">
        <v>100</v>
      </c>
      <c r="F905" s="4">
        <v>534.16</v>
      </c>
      <c r="G905" s="4">
        <v>627.76</v>
      </c>
      <c r="H905" s="4">
        <v>208.76</v>
      </c>
      <c r="I905">
        <v>7</v>
      </c>
      <c r="J905">
        <v>605</v>
      </c>
      <c r="K905">
        <v>53191</v>
      </c>
      <c r="L905" t="s">
        <v>18</v>
      </c>
      <c r="M905">
        <v>74242</v>
      </c>
      <c r="N905">
        <v>267.2</v>
      </c>
      <c r="O905" s="4">
        <v>95796</v>
      </c>
      <c r="P905" t="s">
        <v>167</v>
      </c>
      <c r="Q905" s="4">
        <f t="shared" si="112"/>
        <v>6.2775999999999996</v>
      </c>
      <c r="R905" s="4">
        <f t="shared" si="113"/>
        <v>89.679999999999993</v>
      </c>
      <c r="S905" s="4">
        <f t="shared" si="114"/>
        <v>1.0376198347107437</v>
      </c>
      <c r="T905" s="4">
        <f t="shared" si="115"/>
        <v>2.7977936396011738</v>
      </c>
      <c r="U905" s="4">
        <f t="shared" si="116"/>
        <v>2.7276713632254261</v>
      </c>
      <c r="V905" s="3">
        <f t="shared" si="117"/>
        <v>0.84509804001425681</v>
      </c>
      <c r="W905" s="3">
        <f t="shared" si="117"/>
        <v>2.781755374652469</v>
      </c>
      <c r="X905" s="3">
        <f t="shared" si="118"/>
        <v>0.79779363960117355</v>
      </c>
      <c r="Y905" s="3">
        <f t="shared" si="118"/>
        <v>1.9526955995869166</v>
      </c>
      <c r="Z905" s="3">
        <f t="shared" si="118"/>
        <v>1.6038264948704643E-2</v>
      </c>
      <c r="AA905" s="2">
        <f t="shared" si="119"/>
        <v>39142</v>
      </c>
    </row>
    <row r="906" spans="1:27" x14ac:dyDescent="0.2">
      <c r="A906">
        <v>1624</v>
      </c>
      <c r="B906" t="s">
        <v>15</v>
      </c>
      <c r="C906">
        <v>2007</v>
      </c>
      <c r="D906">
        <v>4</v>
      </c>
      <c r="E906">
        <v>133</v>
      </c>
      <c r="F906" s="4">
        <v>685.78</v>
      </c>
      <c r="G906" s="4">
        <v>805.85</v>
      </c>
      <c r="H906" s="4">
        <v>272.7</v>
      </c>
      <c r="I906">
        <v>7</v>
      </c>
      <c r="J906">
        <v>605</v>
      </c>
      <c r="K906">
        <v>53191</v>
      </c>
      <c r="L906" t="s">
        <v>18</v>
      </c>
      <c r="M906">
        <v>74242</v>
      </c>
      <c r="N906">
        <v>267.2</v>
      </c>
      <c r="O906" s="4">
        <v>95796</v>
      </c>
      <c r="P906" t="s">
        <v>167</v>
      </c>
      <c r="Q906" s="4">
        <f t="shared" si="112"/>
        <v>6.0590225563909774</v>
      </c>
      <c r="R906" s="4">
        <f t="shared" si="113"/>
        <v>115.12142857142858</v>
      </c>
      <c r="S906" s="4">
        <f t="shared" si="114"/>
        <v>1.3319834710743803</v>
      </c>
      <c r="T906" s="4">
        <f t="shared" si="115"/>
        <v>2.9062542102482167</v>
      </c>
      <c r="U906" s="4">
        <f t="shared" si="116"/>
        <v>2.8361848152550206</v>
      </c>
      <c r="V906" s="3">
        <f t="shared" si="117"/>
        <v>0.84509804001425681</v>
      </c>
      <c r="W906" s="3">
        <f t="shared" si="117"/>
        <v>2.781755374652469</v>
      </c>
      <c r="X906" s="3">
        <f t="shared" si="118"/>
        <v>0.78240256928113106</v>
      </c>
      <c r="Y906" s="3">
        <f t="shared" si="118"/>
        <v>2.0611561702339598</v>
      </c>
      <c r="Z906" s="3">
        <f t="shared" si="118"/>
        <v>0.12449883559574797</v>
      </c>
      <c r="AA906" s="2">
        <f t="shared" si="119"/>
        <v>39173</v>
      </c>
    </row>
    <row r="907" spans="1:27" x14ac:dyDescent="0.2">
      <c r="A907">
        <v>1624</v>
      </c>
      <c r="B907" t="s">
        <v>15</v>
      </c>
      <c r="C907">
        <v>2007</v>
      </c>
      <c r="D907">
        <v>5</v>
      </c>
      <c r="E907">
        <v>190</v>
      </c>
      <c r="F907" s="4">
        <v>931.55</v>
      </c>
      <c r="G907" s="4">
        <v>1094.7</v>
      </c>
      <c r="H907" s="4">
        <v>356.84</v>
      </c>
      <c r="I907">
        <v>7</v>
      </c>
      <c r="J907">
        <v>605</v>
      </c>
      <c r="K907">
        <v>53191</v>
      </c>
      <c r="L907" t="s">
        <v>18</v>
      </c>
      <c r="M907">
        <v>74242</v>
      </c>
      <c r="N907">
        <v>267.2</v>
      </c>
      <c r="O907" s="4">
        <v>95796</v>
      </c>
      <c r="P907" t="s">
        <v>167</v>
      </c>
      <c r="Q907" s="4">
        <f t="shared" si="112"/>
        <v>5.7615789473684211</v>
      </c>
      <c r="R907" s="4">
        <f t="shared" si="113"/>
        <v>156.3857142857143</v>
      </c>
      <c r="S907" s="4">
        <f t="shared" si="114"/>
        <v>1.8094214876033059</v>
      </c>
      <c r="T907" s="4">
        <f t="shared" si="115"/>
        <v>3.0392951180843109</v>
      </c>
      <c r="U907" s="4">
        <f t="shared" si="116"/>
        <v>2.969206170173031</v>
      </c>
      <c r="V907" s="3">
        <f t="shared" si="117"/>
        <v>0.84509804001425681</v>
      </c>
      <c r="W907" s="3">
        <f t="shared" si="117"/>
        <v>2.781755374652469</v>
      </c>
      <c r="X907" s="3">
        <f t="shared" si="118"/>
        <v>0.76054151713148177</v>
      </c>
      <c r="Y907" s="3">
        <f t="shared" si="118"/>
        <v>2.1941970780700539</v>
      </c>
      <c r="Z907" s="3">
        <f t="shared" si="118"/>
        <v>0.25753974343184188</v>
      </c>
      <c r="AA907" s="2">
        <f t="shared" si="119"/>
        <v>39203</v>
      </c>
    </row>
    <row r="908" spans="1:27" x14ac:dyDescent="0.2">
      <c r="A908">
        <v>1624</v>
      </c>
      <c r="B908" t="s">
        <v>15</v>
      </c>
      <c r="C908">
        <v>2007</v>
      </c>
      <c r="D908">
        <v>6</v>
      </c>
      <c r="E908">
        <v>206</v>
      </c>
      <c r="F908" s="4">
        <v>1087.9000000000001</v>
      </c>
      <c r="G908" s="4">
        <v>1278.47</v>
      </c>
      <c r="H908" s="4">
        <v>395.99</v>
      </c>
      <c r="I908">
        <v>7</v>
      </c>
      <c r="J908">
        <v>605</v>
      </c>
      <c r="K908">
        <v>53191</v>
      </c>
      <c r="L908" t="s">
        <v>18</v>
      </c>
      <c r="M908">
        <v>74242</v>
      </c>
      <c r="N908">
        <v>267.2</v>
      </c>
      <c r="O908" s="4">
        <v>95796</v>
      </c>
      <c r="P908" t="s">
        <v>167</v>
      </c>
      <c r="Q908" s="4">
        <f t="shared" si="112"/>
        <v>6.2061650485436894</v>
      </c>
      <c r="R908" s="4">
        <f t="shared" si="113"/>
        <v>182.63857142857142</v>
      </c>
      <c r="S908" s="4">
        <f t="shared" si="114"/>
        <v>2.1131735537190082</v>
      </c>
      <c r="T908" s="4">
        <f t="shared" si="115"/>
        <v>3.106690541523621</v>
      </c>
      <c r="U908" s="4">
        <f t="shared" si="116"/>
        <v>3.0365889767554046</v>
      </c>
      <c r="V908" s="3">
        <f t="shared" si="117"/>
        <v>0.84509804001425681</v>
      </c>
      <c r="W908" s="3">
        <f t="shared" si="117"/>
        <v>2.781755374652469</v>
      </c>
      <c r="X908" s="3">
        <f t="shared" si="118"/>
        <v>0.79282332115446774</v>
      </c>
      <c r="Y908" s="3">
        <f t="shared" si="118"/>
        <v>2.2615925015093645</v>
      </c>
      <c r="Z908" s="3">
        <f t="shared" si="118"/>
        <v>0.32493516687115226</v>
      </c>
      <c r="AA908" s="2">
        <f t="shared" si="119"/>
        <v>39234</v>
      </c>
    </row>
    <row r="909" spans="1:27" x14ac:dyDescent="0.2">
      <c r="A909">
        <v>1624</v>
      </c>
      <c r="B909" t="s">
        <v>15</v>
      </c>
      <c r="C909">
        <v>2007</v>
      </c>
      <c r="D909">
        <v>7</v>
      </c>
      <c r="E909">
        <v>138</v>
      </c>
      <c r="F909" s="4">
        <v>679.21</v>
      </c>
      <c r="G909" s="4">
        <v>798.24</v>
      </c>
      <c r="H909" s="4">
        <v>182.22</v>
      </c>
      <c r="I909">
        <v>7</v>
      </c>
      <c r="J909">
        <v>605</v>
      </c>
      <c r="K909">
        <v>53191</v>
      </c>
      <c r="L909" t="s">
        <v>18</v>
      </c>
      <c r="M909">
        <v>74242</v>
      </c>
      <c r="N909">
        <v>267.2</v>
      </c>
      <c r="O909" s="4">
        <v>95796</v>
      </c>
      <c r="P909" t="s">
        <v>167</v>
      </c>
      <c r="Q909" s="4">
        <f t="shared" si="112"/>
        <v>5.7843478260869565</v>
      </c>
      <c r="R909" s="4">
        <f t="shared" si="113"/>
        <v>114.03428571428572</v>
      </c>
      <c r="S909" s="4">
        <f t="shared" si="114"/>
        <v>1.3194049586776859</v>
      </c>
      <c r="T909" s="4">
        <f t="shared" si="115"/>
        <v>2.9021334865951065</v>
      </c>
      <c r="U909" s="4">
        <f t="shared" si="116"/>
        <v>2.8320040713949779</v>
      </c>
      <c r="V909" s="3">
        <f t="shared" si="117"/>
        <v>0.84509804001425681</v>
      </c>
      <c r="W909" s="3">
        <f t="shared" si="117"/>
        <v>2.781755374652469</v>
      </c>
      <c r="X909" s="3">
        <f t="shared" si="118"/>
        <v>0.76225440019386992</v>
      </c>
      <c r="Y909" s="3">
        <f t="shared" si="118"/>
        <v>2.0570354465808496</v>
      </c>
      <c r="Z909" s="3">
        <f t="shared" si="118"/>
        <v>0.12037811194263756</v>
      </c>
      <c r="AA909" s="2">
        <f t="shared" si="119"/>
        <v>39264</v>
      </c>
    </row>
    <row r="910" spans="1:27" x14ac:dyDescent="0.2">
      <c r="A910">
        <v>1624</v>
      </c>
      <c r="B910" t="s">
        <v>15</v>
      </c>
      <c r="C910">
        <v>2007</v>
      </c>
      <c r="D910">
        <v>8</v>
      </c>
      <c r="E910">
        <v>171</v>
      </c>
      <c r="F910" s="4">
        <v>811.76</v>
      </c>
      <c r="G910" s="4">
        <v>953.97</v>
      </c>
      <c r="H910" s="4">
        <v>255.7</v>
      </c>
      <c r="I910">
        <v>7</v>
      </c>
      <c r="J910">
        <v>605</v>
      </c>
      <c r="K910">
        <v>53191</v>
      </c>
      <c r="L910" t="s">
        <v>18</v>
      </c>
      <c r="M910">
        <v>74242</v>
      </c>
      <c r="N910">
        <v>267.2</v>
      </c>
      <c r="O910" s="4">
        <v>95796</v>
      </c>
      <c r="P910" t="s">
        <v>167</v>
      </c>
      <c r="Q910" s="4">
        <f t="shared" si="112"/>
        <v>5.5787719298245619</v>
      </c>
      <c r="R910" s="4">
        <f t="shared" si="113"/>
        <v>136.28142857142856</v>
      </c>
      <c r="S910" s="4">
        <f t="shared" si="114"/>
        <v>1.576809917355372</v>
      </c>
      <c r="T910" s="4">
        <f t="shared" si="115"/>
        <v>2.9795347174301776</v>
      </c>
      <c r="U910" s="4">
        <f t="shared" si="116"/>
        <v>2.9094276473664946</v>
      </c>
      <c r="V910" s="3">
        <f t="shared" si="117"/>
        <v>0.84509804001425681</v>
      </c>
      <c r="W910" s="3">
        <f t="shared" si="117"/>
        <v>2.781755374652469</v>
      </c>
      <c r="X910" s="3">
        <f t="shared" si="118"/>
        <v>0.74653860703802388</v>
      </c>
      <c r="Y910" s="3">
        <f t="shared" si="118"/>
        <v>2.1344366774159207</v>
      </c>
      <c r="Z910" s="3">
        <f t="shared" si="118"/>
        <v>0.19777934277770878</v>
      </c>
      <c r="AA910" s="2">
        <f t="shared" si="119"/>
        <v>39295</v>
      </c>
    </row>
    <row r="911" spans="1:27" x14ac:dyDescent="0.2">
      <c r="A911">
        <v>1624</v>
      </c>
      <c r="B911" t="s">
        <v>15</v>
      </c>
      <c r="C911">
        <v>2007</v>
      </c>
      <c r="D911">
        <v>9</v>
      </c>
      <c r="E911">
        <v>302</v>
      </c>
      <c r="F911" s="4">
        <v>1311.17</v>
      </c>
      <c r="G911" s="4">
        <v>1540.75</v>
      </c>
      <c r="H911" s="4">
        <v>378.3</v>
      </c>
      <c r="I911">
        <v>7</v>
      </c>
      <c r="J911">
        <v>605</v>
      </c>
      <c r="K911">
        <v>53191</v>
      </c>
      <c r="L911" t="s">
        <v>18</v>
      </c>
      <c r="M911">
        <v>74242</v>
      </c>
      <c r="N911">
        <v>267.2</v>
      </c>
      <c r="O911" s="4">
        <v>95796</v>
      </c>
      <c r="P911" t="s">
        <v>167</v>
      </c>
      <c r="Q911" s="4">
        <f t="shared" si="112"/>
        <v>5.1018211920529799</v>
      </c>
      <c r="R911" s="4">
        <f t="shared" si="113"/>
        <v>220.10714285714286</v>
      </c>
      <c r="S911" s="4">
        <f t="shared" si="114"/>
        <v>2.546694214876033</v>
      </c>
      <c r="T911" s="4">
        <f t="shared" si="115"/>
        <v>3.1877321764027129</v>
      </c>
      <c r="U911" s="4">
        <f t="shared" si="116"/>
        <v>3.1176590038758136</v>
      </c>
      <c r="V911" s="3">
        <f t="shared" si="117"/>
        <v>0.84509804001425681</v>
      </c>
      <c r="W911" s="3">
        <f t="shared" si="117"/>
        <v>2.781755374652469</v>
      </c>
      <c r="X911" s="3">
        <f t="shared" si="118"/>
        <v>0.70772523344556237</v>
      </c>
      <c r="Y911" s="3">
        <f t="shared" si="118"/>
        <v>2.342634136388456</v>
      </c>
      <c r="Z911" s="3">
        <f t="shared" si="118"/>
        <v>0.40597680175024409</v>
      </c>
      <c r="AA911" s="2">
        <f t="shared" si="119"/>
        <v>39326</v>
      </c>
    </row>
    <row r="912" spans="1:27" x14ac:dyDescent="0.2">
      <c r="A912">
        <v>1624</v>
      </c>
      <c r="B912" t="s">
        <v>15</v>
      </c>
      <c r="C912">
        <v>2007</v>
      </c>
      <c r="D912">
        <v>11</v>
      </c>
      <c r="E912">
        <v>737</v>
      </c>
      <c r="F912" s="4">
        <v>3292.36</v>
      </c>
      <c r="G912" s="4">
        <v>3868.77</v>
      </c>
      <c r="H912" s="4">
        <v>1059.9000000000001</v>
      </c>
      <c r="I912">
        <v>7</v>
      </c>
      <c r="J912">
        <v>605</v>
      </c>
      <c r="K912">
        <v>53191</v>
      </c>
      <c r="L912" t="s">
        <v>18</v>
      </c>
      <c r="M912">
        <v>74242</v>
      </c>
      <c r="N912">
        <v>267.2</v>
      </c>
      <c r="O912" s="4">
        <v>95796</v>
      </c>
      <c r="P912" t="s">
        <v>167</v>
      </c>
      <c r="Q912" s="4">
        <f t="shared" si="112"/>
        <v>5.2493487109905024</v>
      </c>
      <c r="R912" s="4">
        <f t="shared" si="113"/>
        <v>552.68142857142857</v>
      </c>
      <c r="S912" s="4">
        <f t="shared" si="114"/>
        <v>6.3946611570247933</v>
      </c>
      <c r="T912" s="4">
        <f t="shared" si="115"/>
        <v>3.5875729114994916</v>
      </c>
      <c r="U912" s="4">
        <f t="shared" si="116"/>
        <v>3.5175073166573099</v>
      </c>
      <c r="V912" s="3">
        <f t="shared" si="117"/>
        <v>0.84509804001425681</v>
      </c>
      <c r="W912" s="3">
        <f t="shared" si="117"/>
        <v>2.781755374652469</v>
      </c>
      <c r="X912" s="3">
        <f t="shared" si="118"/>
        <v>0.72010542364044039</v>
      </c>
      <c r="Y912" s="3">
        <f t="shared" si="118"/>
        <v>2.7424748714852352</v>
      </c>
      <c r="Z912" s="3">
        <f t="shared" si="118"/>
        <v>0.80581753684702295</v>
      </c>
      <c r="AA912" s="2">
        <f t="shared" si="119"/>
        <v>39387</v>
      </c>
    </row>
    <row r="913" spans="1:27" x14ac:dyDescent="0.2">
      <c r="A913">
        <v>1624</v>
      </c>
      <c r="B913" t="s">
        <v>15</v>
      </c>
      <c r="C913">
        <v>2007</v>
      </c>
      <c r="D913">
        <v>12</v>
      </c>
      <c r="E913">
        <v>406</v>
      </c>
      <c r="F913" s="4">
        <v>1662.08</v>
      </c>
      <c r="G913" s="4">
        <v>1953.1</v>
      </c>
      <c r="H913" s="4">
        <v>494.31</v>
      </c>
      <c r="I913">
        <v>7</v>
      </c>
      <c r="J913">
        <v>605</v>
      </c>
      <c r="K913">
        <v>53191</v>
      </c>
      <c r="L913" t="s">
        <v>18</v>
      </c>
      <c r="M913">
        <v>74242</v>
      </c>
      <c r="N913">
        <v>267.2</v>
      </c>
      <c r="O913" s="4">
        <v>95796</v>
      </c>
      <c r="P913" t="s">
        <v>167</v>
      </c>
      <c r="Q913" s="4">
        <f t="shared" si="112"/>
        <v>4.8105911330049258</v>
      </c>
      <c r="R913" s="4">
        <f t="shared" si="113"/>
        <v>279.01428571428568</v>
      </c>
      <c r="S913" s="4">
        <f t="shared" si="114"/>
        <v>3.2282644628099173</v>
      </c>
      <c r="T913" s="4">
        <f t="shared" si="115"/>
        <v>3.290724480019223</v>
      </c>
      <c r="U913" s="4">
        <f t="shared" si="116"/>
        <v>3.2206519236131896</v>
      </c>
      <c r="V913" s="3">
        <f t="shared" si="117"/>
        <v>0.84509804001425681</v>
      </c>
      <c r="W913" s="3">
        <f t="shared" si="117"/>
        <v>2.781755374652469</v>
      </c>
      <c r="X913" s="3">
        <f t="shared" si="118"/>
        <v>0.68219844644202898</v>
      </c>
      <c r="Y913" s="3">
        <f t="shared" si="118"/>
        <v>2.4456264400049661</v>
      </c>
      <c r="Z913" s="3">
        <f t="shared" si="118"/>
        <v>0.50896910536675433</v>
      </c>
      <c r="AA913" s="2">
        <f t="shared" si="119"/>
        <v>39417</v>
      </c>
    </row>
    <row r="914" spans="1:27" x14ac:dyDescent="0.2">
      <c r="A914">
        <v>2023</v>
      </c>
      <c r="B914" t="s">
        <v>15</v>
      </c>
      <c r="C914">
        <v>2007</v>
      </c>
      <c r="D914">
        <v>1</v>
      </c>
      <c r="E914">
        <v>116</v>
      </c>
      <c r="F914" s="4">
        <v>459.15</v>
      </c>
      <c r="G914" s="4">
        <v>539.51</v>
      </c>
      <c r="H914" s="4">
        <v>223.81</v>
      </c>
      <c r="I914">
        <v>8</v>
      </c>
      <c r="J914">
        <v>462</v>
      </c>
      <c r="K914">
        <v>31565</v>
      </c>
      <c r="L914" t="s">
        <v>18</v>
      </c>
      <c r="M914">
        <v>80321</v>
      </c>
      <c r="N914">
        <v>273.2</v>
      </c>
      <c r="O914" s="4">
        <v>46837.5</v>
      </c>
      <c r="P914" t="s">
        <v>167</v>
      </c>
      <c r="Q914" s="4">
        <f t="shared" si="112"/>
        <v>4.6509482758620688</v>
      </c>
      <c r="R914" s="4">
        <f t="shared" si="113"/>
        <v>67.438749999999999</v>
      </c>
      <c r="S914" s="4">
        <f t="shared" si="114"/>
        <v>1.1677705627705628</v>
      </c>
      <c r="T914" s="4">
        <f t="shared" si="115"/>
        <v>2.7319994988883822</v>
      </c>
      <c r="U914" s="4">
        <f t="shared" si="116"/>
        <v>2.6619545886530158</v>
      </c>
      <c r="V914" s="3">
        <f t="shared" si="117"/>
        <v>0.90308998699194354</v>
      </c>
      <c r="W914" s="3">
        <f t="shared" si="117"/>
        <v>2.6646419755561257</v>
      </c>
      <c r="X914" s="3">
        <f t="shared" si="118"/>
        <v>0.66754150966146386</v>
      </c>
      <c r="Y914" s="3">
        <f t="shared" si="118"/>
        <v>1.8289095118964387</v>
      </c>
      <c r="Z914" s="3">
        <f t="shared" si="118"/>
        <v>6.7357523332256822E-2</v>
      </c>
      <c r="AA914" s="2">
        <f t="shared" si="119"/>
        <v>39083</v>
      </c>
    </row>
    <row r="915" spans="1:27" x14ac:dyDescent="0.2">
      <c r="A915">
        <v>2023</v>
      </c>
      <c r="B915" t="s">
        <v>15</v>
      </c>
      <c r="C915">
        <v>2007</v>
      </c>
      <c r="D915">
        <v>2</v>
      </c>
      <c r="E915">
        <v>151</v>
      </c>
      <c r="F915" s="4">
        <v>584.59</v>
      </c>
      <c r="G915" s="4">
        <v>686.92</v>
      </c>
      <c r="H915" s="4">
        <v>354.9</v>
      </c>
      <c r="I915">
        <v>8</v>
      </c>
      <c r="J915">
        <v>462</v>
      </c>
      <c r="K915">
        <v>31565</v>
      </c>
      <c r="L915" t="s">
        <v>18</v>
      </c>
      <c r="M915">
        <v>80321</v>
      </c>
      <c r="N915">
        <v>273.2</v>
      </c>
      <c r="O915" s="4">
        <v>46837.5</v>
      </c>
      <c r="P915" t="s">
        <v>167</v>
      </c>
      <c r="Q915" s="4">
        <f t="shared" si="112"/>
        <v>4.5491390728476819</v>
      </c>
      <c r="R915" s="4">
        <f t="shared" si="113"/>
        <v>85.864999999999995</v>
      </c>
      <c r="S915" s="4">
        <f t="shared" si="114"/>
        <v>1.4868398268398269</v>
      </c>
      <c r="T915" s="4">
        <f t="shared" si="115"/>
        <v>2.8369061612493263</v>
      </c>
      <c r="U915" s="4">
        <f t="shared" si="116"/>
        <v>2.7668513820409797</v>
      </c>
      <c r="V915" s="3">
        <f t="shared" si="117"/>
        <v>0.90308998699194354</v>
      </c>
      <c r="W915" s="3">
        <f t="shared" si="117"/>
        <v>2.6646419755561257</v>
      </c>
      <c r="X915" s="3">
        <f t="shared" si="118"/>
        <v>0.65792921395615689</v>
      </c>
      <c r="Y915" s="3">
        <f t="shared" si="118"/>
        <v>1.9338161742573827</v>
      </c>
      <c r="Z915" s="3">
        <f t="shared" si="118"/>
        <v>0.17226418569320087</v>
      </c>
      <c r="AA915" s="2">
        <f t="shared" si="119"/>
        <v>39114</v>
      </c>
    </row>
    <row r="916" spans="1:27" x14ac:dyDescent="0.2">
      <c r="A916">
        <v>2023</v>
      </c>
      <c r="B916" t="s">
        <v>15</v>
      </c>
      <c r="C916">
        <v>2007</v>
      </c>
      <c r="D916">
        <v>3</v>
      </c>
      <c r="E916">
        <v>84</v>
      </c>
      <c r="F916" s="4">
        <v>316.47000000000003</v>
      </c>
      <c r="G916" s="4">
        <v>371.87</v>
      </c>
      <c r="H916" s="4">
        <v>170.59</v>
      </c>
      <c r="I916">
        <v>8</v>
      </c>
      <c r="J916">
        <v>462</v>
      </c>
      <c r="K916">
        <v>31565</v>
      </c>
      <c r="L916" t="s">
        <v>18</v>
      </c>
      <c r="M916">
        <v>80321</v>
      </c>
      <c r="N916">
        <v>273.2</v>
      </c>
      <c r="O916" s="4">
        <v>46837.5</v>
      </c>
      <c r="P916" t="s">
        <v>167</v>
      </c>
      <c r="Q916" s="4">
        <f t="shared" si="112"/>
        <v>4.4270238095238099</v>
      </c>
      <c r="R916" s="4">
        <f t="shared" si="113"/>
        <v>46.483750000000001</v>
      </c>
      <c r="S916" s="4">
        <f t="shared" si="114"/>
        <v>0.80491341991341991</v>
      </c>
      <c r="T916" s="4">
        <f t="shared" si="115"/>
        <v>2.5703911437798306</v>
      </c>
      <c r="U916" s="4">
        <f t="shared" si="116"/>
        <v>2.5003325470485511</v>
      </c>
      <c r="V916" s="3">
        <f t="shared" si="117"/>
        <v>0.90308998699194354</v>
      </c>
      <c r="W916" s="3">
        <f t="shared" si="117"/>
        <v>2.6646419755561257</v>
      </c>
      <c r="X916" s="3">
        <f t="shared" si="118"/>
        <v>0.6461118577179491</v>
      </c>
      <c r="Y916" s="3">
        <f t="shared" si="118"/>
        <v>1.6673011567878873</v>
      </c>
      <c r="Z916" s="3">
        <f t="shared" si="118"/>
        <v>-9.4250831776294758E-2</v>
      </c>
      <c r="AA916" s="2">
        <f t="shared" si="119"/>
        <v>39142</v>
      </c>
    </row>
    <row r="917" spans="1:27" x14ac:dyDescent="0.2">
      <c r="A917">
        <v>2023</v>
      </c>
      <c r="B917" t="s">
        <v>15</v>
      </c>
      <c r="C917">
        <v>2007</v>
      </c>
      <c r="D917">
        <v>4</v>
      </c>
      <c r="E917">
        <v>153</v>
      </c>
      <c r="F917" s="4">
        <v>626.4</v>
      </c>
      <c r="G917" s="4">
        <v>736.05</v>
      </c>
      <c r="H917" s="4">
        <v>348.75</v>
      </c>
      <c r="I917">
        <v>8</v>
      </c>
      <c r="J917">
        <v>462</v>
      </c>
      <c r="K917">
        <v>31565</v>
      </c>
      <c r="L917" t="s">
        <v>18</v>
      </c>
      <c r="M917">
        <v>80321</v>
      </c>
      <c r="N917">
        <v>273.2</v>
      </c>
      <c r="O917" s="4">
        <v>46837.5</v>
      </c>
      <c r="P917" t="s">
        <v>167</v>
      </c>
      <c r="Q917" s="4">
        <f t="shared" si="112"/>
        <v>4.81078431372549</v>
      </c>
      <c r="R917" s="4">
        <f t="shared" si="113"/>
        <v>92.006249999999994</v>
      </c>
      <c r="S917" s="4">
        <f t="shared" si="114"/>
        <v>1.593181818181818</v>
      </c>
      <c r="T917" s="4">
        <f t="shared" si="115"/>
        <v>2.8669073170365968</v>
      </c>
      <c r="U917" s="4">
        <f t="shared" si="116"/>
        <v>2.7968517490498868</v>
      </c>
      <c r="V917" s="3">
        <f t="shared" si="117"/>
        <v>0.90308998699194354</v>
      </c>
      <c r="W917" s="3">
        <f t="shared" si="117"/>
        <v>2.6646419755561257</v>
      </c>
      <c r="X917" s="3">
        <f t="shared" si="118"/>
        <v>0.68221588621899787</v>
      </c>
      <c r="Y917" s="3">
        <f t="shared" si="118"/>
        <v>1.9638173300446531</v>
      </c>
      <c r="Z917" s="3">
        <f t="shared" si="118"/>
        <v>0.20226534148047118</v>
      </c>
      <c r="AA917" s="2">
        <f t="shared" si="119"/>
        <v>39173</v>
      </c>
    </row>
    <row r="918" spans="1:27" x14ac:dyDescent="0.2">
      <c r="A918">
        <v>2023</v>
      </c>
      <c r="B918" t="s">
        <v>15</v>
      </c>
      <c r="C918">
        <v>2007</v>
      </c>
      <c r="D918">
        <v>5</v>
      </c>
      <c r="E918">
        <v>206</v>
      </c>
      <c r="F918" s="4">
        <v>863.39</v>
      </c>
      <c r="G918" s="4">
        <v>1014.49</v>
      </c>
      <c r="H918" s="4">
        <v>426.63</v>
      </c>
      <c r="I918">
        <v>8</v>
      </c>
      <c r="J918">
        <v>462</v>
      </c>
      <c r="K918">
        <v>31565</v>
      </c>
      <c r="L918" t="s">
        <v>18</v>
      </c>
      <c r="M918">
        <v>80321</v>
      </c>
      <c r="N918">
        <v>273.2</v>
      </c>
      <c r="O918" s="4">
        <v>46837.5</v>
      </c>
      <c r="P918" t="s">
        <v>167</v>
      </c>
      <c r="Q918" s="4">
        <f t="shared" si="112"/>
        <v>4.9247087378640781</v>
      </c>
      <c r="R918" s="4">
        <f t="shared" si="113"/>
        <v>126.81125</v>
      </c>
      <c r="S918" s="4">
        <f t="shared" si="114"/>
        <v>2.1958658008658007</v>
      </c>
      <c r="T918" s="4">
        <f t="shared" si="115"/>
        <v>3.0062477704760937</v>
      </c>
      <c r="U918" s="4">
        <f t="shared" si="116"/>
        <v>2.9362070142415257</v>
      </c>
      <c r="V918" s="3">
        <f t="shared" si="117"/>
        <v>0.90308998699194354</v>
      </c>
      <c r="W918" s="3">
        <f t="shared" si="117"/>
        <v>2.6646419755561257</v>
      </c>
      <c r="X918" s="3">
        <f t="shared" si="118"/>
        <v>0.69238055010694033</v>
      </c>
      <c r="Y918" s="3">
        <f t="shared" si="118"/>
        <v>2.1031577834841499</v>
      </c>
      <c r="Z918" s="3">
        <f t="shared" si="118"/>
        <v>0.34160579491996818</v>
      </c>
      <c r="AA918" s="2">
        <f t="shared" si="119"/>
        <v>39203</v>
      </c>
    </row>
    <row r="919" spans="1:27" x14ac:dyDescent="0.2">
      <c r="A919">
        <v>2023</v>
      </c>
      <c r="B919" t="s">
        <v>15</v>
      </c>
      <c r="C919">
        <v>2007</v>
      </c>
      <c r="D919">
        <v>6</v>
      </c>
      <c r="E919">
        <v>312</v>
      </c>
      <c r="F919" s="4">
        <v>1362.89</v>
      </c>
      <c r="G919" s="4">
        <v>1601.53</v>
      </c>
      <c r="H919" s="4">
        <v>595.05999999999995</v>
      </c>
      <c r="I919">
        <v>8</v>
      </c>
      <c r="J919">
        <v>462</v>
      </c>
      <c r="K919">
        <v>31565</v>
      </c>
      <c r="L919" t="s">
        <v>18</v>
      </c>
      <c r="M919">
        <v>80321</v>
      </c>
      <c r="N919">
        <v>273.2</v>
      </c>
      <c r="O919" s="4">
        <v>46837.5</v>
      </c>
      <c r="P919" t="s">
        <v>167</v>
      </c>
      <c r="Q919" s="4">
        <f t="shared" si="112"/>
        <v>5.133108974358974</v>
      </c>
      <c r="R919" s="4">
        <f t="shared" si="113"/>
        <v>200.19125</v>
      </c>
      <c r="S919" s="4">
        <f t="shared" si="114"/>
        <v>3.4665151515151513</v>
      </c>
      <c r="T919" s="4">
        <f t="shared" si="115"/>
        <v>3.2045350783182469</v>
      </c>
      <c r="U919" s="4">
        <f t="shared" si="116"/>
        <v>3.1344608049756624</v>
      </c>
      <c r="V919" s="3">
        <f t="shared" si="117"/>
        <v>0.90308998699194354</v>
      </c>
      <c r="W919" s="3">
        <f t="shared" si="117"/>
        <v>2.6646419755561257</v>
      </c>
      <c r="X919" s="3">
        <f t="shared" si="118"/>
        <v>0.71038048429980405</v>
      </c>
      <c r="Y919" s="3">
        <f t="shared" si="118"/>
        <v>2.3014450913263031</v>
      </c>
      <c r="Z919" s="3">
        <f t="shared" si="118"/>
        <v>0.53989310276212132</v>
      </c>
      <c r="AA919" s="2">
        <f t="shared" si="119"/>
        <v>39234</v>
      </c>
    </row>
    <row r="920" spans="1:27" x14ac:dyDescent="0.2">
      <c r="A920">
        <v>2023</v>
      </c>
      <c r="B920" t="s">
        <v>15</v>
      </c>
      <c r="C920">
        <v>2007</v>
      </c>
      <c r="D920">
        <v>7</v>
      </c>
      <c r="E920">
        <v>206</v>
      </c>
      <c r="F920" s="4">
        <v>952.33</v>
      </c>
      <c r="G920" s="4">
        <v>1119.07</v>
      </c>
      <c r="H920" s="4">
        <v>515.29999999999995</v>
      </c>
      <c r="I920">
        <v>8</v>
      </c>
      <c r="J920">
        <v>462</v>
      </c>
      <c r="K920">
        <v>31565</v>
      </c>
      <c r="L920" t="s">
        <v>18</v>
      </c>
      <c r="M920">
        <v>80321</v>
      </c>
      <c r="N920">
        <v>273.2</v>
      </c>
      <c r="O920" s="4">
        <v>46837.5</v>
      </c>
      <c r="P920" t="s">
        <v>167</v>
      </c>
      <c r="Q920" s="4">
        <f t="shared" si="112"/>
        <v>5.4323786407766983</v>
      </c>
      <c r="R920" s="4">
        <f t="shared" si="113"/>
        <v>139.88374999999999</v>
      </c>
      <c r="S920" s="4">
        <f t="shared" si="114"/>
        <v>2.4222294372294373</v>
      </c>
      <c r="T920" s="4">
        <f t="shared" si="115"/>
        <v>3.0488572533405973</v>
      </c>
      <c r="U920" s="4">
        <f t="shared" si="116"/>
        <v>2.9787874655537281</v>
      </c>
      <c r="V920" s="3">
        <f t="shared" si="117"/>
        <v>0.90308998699194354</v>
      </c>
      <c r="W920" s="3">
        <f t="shared" si="117"/>
        <v>2.6646419755561257</v>
      </c>
      <c r="X920" s="3">
        <f t="shared" si="118"/>
        <v>0.73499003297144383</v>
      </c>
      <c r="Y920" s="3">
        <f t="shared" si="118"/>
        <v>2.1457672663486536</v>
      </c>
      <c r="Z920" s="3">
        <f t="shared" si="118"/>
        <v>0.38421527778447184</v>
      </c>
      <c r="AA920" s="2">
        <f t="shared" si="119"/>
        <v>39264</v>
      </c>
    </row>
    <row r="921" spans="1:27" x14ac:dyDescent="0.2">
      <c r="A921">
        <v>2023</v>
      </c>
      <c r="B921" t="s">
        <v>15</v>
      </c>
      <c r="C921">
        <v>2007</v>
      </c>
      <c r="D921">
        <v>8</v>
      </c>
      <c r="E921">
        <v>264</v>
      </c>
      <c r="F921" s="4">
        <v>1105.53</v>
      </c>
      <c r="G921" s="4">
        <v>1299.0999999999999</v>
      </c>
      <c r="H921" s="4">
        <v>439.26</v>
      </c>
      <c r="I921">
        <v>8</v>
      </c>
      <c r="J921">
        <v>462</v>
      </c>
      <c r="K921">
        <v>31565</v>
      </c>
      <c r="L921" t="s">
        <v>18</v>
      </c>
      <c r="M921">
        <v>80321</v>
      </c>
      <c r="N921">
        <v>273.2</v>
      </c>
      <c r="O921" s="4">
        <v>46837.5</v>
      </c>
      <c r="P921" t="s">
        <v>167</v>
      </c>
      <c r="Q921" s="4">
        <f t="shared" si="112"/>
        <v>4.9208333333333334</v>
      </c>
      <c r="R921" s="4">
        <f t="shared" si="113"/>
        <v>162.38749999999999</v>
      </c>
      <c r="S921" s="4">
        <f t="shared" si="114"/>
        <v>2.8119047619047617</v>
      </c>
      <c r="T921" s="4">
        <f t="shared" si="115"/>
        <v>3.1136425827717398</v>
      </c>
      <c r="U921" s="4">
        <f t="shared" si="116"/>
        <v>3.0435705322224473</v>
      </c>
      <c r="V921" s="3">
        <f t="shared" si="117"/>
        <v>0.90308998699194354</v>
      </c>
      <c r="W921" s="3">
        <f t="shared" si="117"/>
        <v>2.6646419755561257</v>
      </c>
      <c r="X921" s="3">
        <f t="shared" si="118"/>
        <v>0.69203865590190883</v>
      </c>
      <c r="Y921" s="3">
        <f t="shared" si="118"/>
        <v>2.210552595779796</v>
      </c>
      <c r="Z921" s="3">
        <f t="shared" si="118"/>
        <v>0.4490006072156143</v>
      </c>
      <c r="AA921" s="2">
        <f t="shared" si="119"/>
        <v>39295</v>
      </c>
    </row>
    <row r="922" spans="1:27" x14ac:dyDescent="0.2">
      <c r="A922">
        <v>2023</v>
      </c>
      <c r="B922" t="s">
        <v>15</v>
      </c>
      <c r="C922">
        <v>2007</v>
      </c>
      <c r="D922">
        <v>9</v>
      </c>
      <c r="E922">
        <v>591</v>
      </c>
      <c r="F922" s="4">
        <v>2415.09</v>
      </c>
      <c r="G922" s="4">
        <v>2837.71</v>
      </c>
      <c r="H922" s="4">
        <v>943.37</v>
      </c>
      <c r="I922">
        <v>8</v>
      </c>
      <c r="J922">
        <v>462</v>
      </c>
      <c r="K922">
        <v>31565</v>
      </c>
      <c r="L922" t="s">
        <v>18</v>
      </c>
      <c r="M922">
        <v>80321</v>
      </c>
      <c r="N922">
        <v>273.2</v>
      </c>
      <c r="O922" s="4">
        <v>46837.5</v>
      </c>
      <c r="P922" t="s">
        <v>167</v>
      </c>
      <c r="Q922" s="4">
        <f t="shared" si="112"/>
        <v>4.8015397631133672</v>
      </c>
      <c r="R922" s="4">
        <f t="shared" si="113"/>
        <v>354.71375</v>
      </c>
      <c r="S922" s="4">
        <f t="shared" si="114"/>
        <v>6.142229437229437</v>
      </c>
      <c r="T922" s="4">
        <f t="shared" si="115"/>
        <v>3.4529680106299003</v>
      </c>
      <c r="U922" s="4">
        <f t="shared" si="116"/>
        <v>3.382933319673481</v>
      </c>
      <c r="V922" s="3">
        <f t="shared" si="117"/>
        <v>0.90308998699194354</v>
      </c>
      <c r="W922" s="3">
        <f t="shared" si="117"/>
        <v>2.6646419755561257</v>
      </c>
      <c r="X922" s="3">
        <f t="shared" si="118"/>
        <v>0.68138052974864494</v>
      </c>
      <c r="Y922" s="3">
        <f t="shared" si="118"/>
        <v>2.5498780236379566</v>
      </c>
      <c r="Z922" s="3">
        <f t="shared" si="118"/>
        <v>0.78832603507377474</v>
      </c>
      <c r="AA922" s="2">
        <f t="shared" si="119"/>
        <v>39326</v>
      </c>
    </row>
    <row r="923" spans="1:27" x14ac:dyDescent="0.2">
      <c r="A923">
        <v>2023</v>
      </c>
      <c r="B923" t="s">
        <v>15</v>
      </c>
      <c r="C923">
        <v>2007</v>
      </c>
      <c r="D923">
        <v>10</v>
      </c>
      <c r="E923">
        <v>809</v>
      </c>
      <c r="F923" s="4">
        <v>3375.06</v>
      </c>
      <c r="G923" s="4">
        <v>3965.79</v>
      </c>
      <c r="H923" s="4">
        <v>1327.21</v>
      </c>
      <c r="I923">
        <v>8</v>
      </c>
      <c r="J923">
        <v>462</v>
      </c>
      <c r="K923">
        <v>31565</v>
      </c>
      <c r="L923" t="s">
        <v>18</v>
      </c>
      <c r="M923">
        <v>80321</v>
      </c>
      <c r="N923">
        <v>273.2</v>
      </c>
      <c r="O923" s="4">
        <v>46837.5</v>
      </c>
      <c r="P923" t="s">
        <v>167</v>
      </c>
      <c r="Q923" s="4">
        <f t="shared" si="112"/>
        <v>4.9020889987639062</v>
      </c>
      <c r="R923" s="4">
        <f t="shared" si="113"/>
        <v>495.72375</v>
      </c>
      <c r="S923" s="4">
        <f t="shared" si="114"/>
        <v>8.5839610389610392</v>
      </c>
      <c r="T923" s="4">
        <f t="shared" si="115"/>
        <v>3.5983297133347762</v>
      </c>
      <c r="U923" s="4">
        <f t="shared" si="116"/>
        <v>3.5282814978892048</v>
      </c>
      <c r="V923" s="3">
        <f t="shared" si="117"/>
        <v>0.90308998699194354</v>
      </c>
      <c r="W923" s="3">
        <f t="shared" si="117"/>
        <v>2.6646419755561257</v>
      </c>
      <c r="X923" s="3">
        <f t="shared" si="118"/>
        <v>0.69038119172250401</v>
      </c>
      <c r="Y923" s="3">
        <f t="shared" si="118"/>
        <v>2.6952397263428325</v>
      </c>
      <c r="Z923" s="3">
        <f t="shared" si="118"/>
        <v>0.93368773777865077</v>
      </c>
      <c r="AA923" s="2">
        <f t="shared" si="119"/>
        <v>39356</v>
      </c>
    </row>
    <row r="924" spans="1:27" x14ac:dyDescent="0.2">
      <c r="A924">
        <v>2023</v>
      </c>
      <c r="B924" t="s">
        <v>15</v>
      </c>
      <c r="C924">
        <v>2007</v>
      </c>
      <c r="D924">
        <v>11</v>
      </c>
      <c r="E924">
        <v>481</v>
      </c>
      <c r="F924" s="4">
        <v>1889.42</v>
      </c>
      <c r="G924" s="4">
        <v>2220.06</v>
      </c>
      <c r="H924" s="4">
        <v>738.4</v>
      </c>
      <c r="I924">
        <v>8</v>
      </c>
      <c r="J924">
        <v>462</v>
      </c>
      <c r="K924">
        <v>31565</v>
      </c>
      <c r="L924" t="s">
        <v>18</v>
      </c>
      <c r="M924">
        <v>80321</v>
      </c>
      <c r="N924">
        <v>273.2</v>
      </c>
      <c r="O924" s="4">
        <v>46837.5</v>
      </c>
      <c r="P924" t="s">
        <v>167</v>
      </c>
      <c r="Q924" s="4">
        <f t="shared" si="112"/>
        <v>4.6155093555093556</v>
      </c>
      <c r="R924" s="4">
        <f t="shared" si="113"/>
        <v>277.50749999999999</v>
      </c>
      <c r="S924" s="4">
        <f t="shared" si="114"/>
        <v>4.805324675324675</v>
      </c>
      <c r="T924" s="4">
        <f t="shared" si="115"/>
        <v>3.346364711980724</v>
      </c>
      <c r="U924" s="4">
        <f t="shared" si="116"/>
        <v>3.2763285081640778</v>
      </c>
      <c r="V924" s="3">
        <f t="shared" si="117"/>
        <v>0.90308998699194354</v>
      </c>
      <c r="W924" s="3">
        <f t="shared" si="117"/>
        <v>2.6646419755561257</v>
      </c>
      <c r="X924" s="3">
        <f t="shared" si="118"/>
        <v>0.66421963560689246</v>
      </c>
      <c r="Y924" s="3">
        <f t="shared" si="118"/>
        <v>2.4432747249887807</v>
      </c>
      <c r="Z924" s="3">
        <f t="shared" si="118"/>
        <v>0.68172273642459857</v>
      </c>
      <c r="AA924" s="2">
        <f t="shared" si="119"/>
        <v>39387</v>
      </c>
    </row>
    <row r="925" spans="1:27" x14ac:dyDescent="0.2">
      <c r="A925">
        <v>2023</v>
      </c>
      <c r="B925" t="s">
        <v>15</v>
      </c>
      <c r="C925">
        <v>2007</v>
      </c>
      <c r="D925">
        <v>12</v>
      </c>
      <c r="E925">
        <v>338</v>
      </c>
      <c r="F925" s="4">
        <v>1195.4000000000001</v>
      </c>
      <c r="G925" s="4">
        <v>1404.59</v>
      </c>
      <c r="H925" s="4">
        <v>448.51</v>
      </c>
      <c r="I925">
        <v>8</v>
      </c>
      <c r="J925">
        <v>462</v>
      </c>
      <c r="K925">
        <v>31565</v>
      </c>
      <c r="L925" t="s">
        <v>18</v>
      </c>
      <c r="M925">
        <v>80321</v>
      </c>
      <c r="N925">
        <v>273.2</v>
      </c>
      <c r="O925" s="4">
        <v>46837.5</v>
      </c>
      <c r="P925" t="s">
        <v>167</v>
      </c>
      <c r="Q925" s="4">
        <f t="shared" si="112"/>
        <v>4.1555917159763309</v>
      </c>
      <c r="R925" s="4">
        <f t="shared" si="113"/>
        <v>175.57374999999999</v>
      </c>
      <c r="S925" s="4">
        <f t="shared" si="114"/>
        <v>3.0402380952380952</v>
      </c>
      <c r="T925" s="4">
        <f t="shared" si="115"/>
        <v>3.1475495721250644</v>
      </c>
      <c r="U925" s="4">
        <f t="shared" si="116"/>
        <v>3.0775132514976629</v>
      </c>
      <c r="V925" s="3">
        <f t="shared" si="117"/>
        <v>0.90308998699194354</v>
      </c>
      <c r="W925" s="3">
        <f t="shared" si="117"/>
        <v>2.6646419755561257</v>
      </c>
      <c r="X925" s="3">
        <f t="shared" si="118"/>
        <v>0.61863287184740967</v>
      </c>
      <c r="Y925" s="3">
        <f t="shared" si="118"/>
        <v>2.244459585133121</v>
      </c>
      <c r="Z925" s="3">
        <f t="shared" si="118"/>
        <v>0.482907596568939</v>
      </c>
      <c r="AA925" s="2">
        <f t="shared" si="119"/>
        <v>39417</v>
      </c>
    </row>
    <row r="926" spans="1:27" x14ac:dyDescent="0.2">
      <c r="A926">
        <v>5009</v>
      </c>
      <c r="B926" t="s">
        <v>15</v>
      </c>
      <c r="C926">
        <v>2007</v>
      </c>
      <c r="D926">
        <v>1</v>
      </c>
      <c r="E926">
        <v>50</v>
      </c>
      <c r="F926" s="4">
        <v>191.5</v>
      </c>
      <c r="G926" s="4">
        <v>225.05</v>
      </c>
      <c r="H926" s="4">
        <v>108.01</v>
      </c>
      <c r="I926">
        <v>6</v>
      </c>
      <c r="J926">
        <v>325</v>
      </c>
      <c r="K926">
        <v>12671</v>
      </c>
      <c r="L926" t="s">
        <v>18</v>
      </c>
      <c r="M926">
        <v>24856</v>
      </c>
      <c r="N926">
        <v>213.2</v>
      </c>
      <c r="O926" s="4">
        <v>14427.91</v>
      </c>
      <c r="P926" t="s">
        <v>168</v>
      </c>
      <c r="Q926" s="4">
        <f t="shared" si="112"/>
        <v>4.5010000000000003</v>
      </c>
      <c r="R926" s="4">
        <f t="shared" si="113"/>
        <v>37.508333333333333</v>
      </c>
      <c r="S926" s="4">
        <f t="shared" si="114"/>
        <v>0.69246153846153846</v>
      </c>
      <c r="T926" s="4">
        <f t="shared" si="115"/>
        <v>2.3522790172744976</v>
      </c>
      <c r="U926" s="4">
        <f t="shared" si="116"/>
        <v>2.2821687783046416</v>
      </c>
      <c r="V926" s="3">
        <f t="shared" si="117"/>
        <v>0.77815125038364363</v>
      </c>
      <c r="W926" s="3">
        <f t="shared" si="117"/>
        <v>2.5118833609788744</v>
      </c>
      <c r="X926" s="3">
        <f t="shared" si="118"/>
        <v>0.65330901293847898</v>
      </c>
      <c r="Y926" s="3">
        <f t="shared" si="118"/>
        <v>1.574127766890854</v>
      </c>
      <c r="Z926" s="3">
        <f t="shared" si="118"/>
        <v>-0.15960434370437668</v>
      </c>
      <c r="AA926" s="2">
        <f t="shared" si="119"/>
        <v>39083</v>
      </c>
    </row>
    <row r="927" spans="1:27" x14ac:dyDescent="0.2">
      <c r="A927">
        <v>5009</v>
      </c>
      <c r="B927" t="s">
        <v>15</v>
      </c>
      <c r="C927">
        <v>2007</v>
      </c>
      <c r="D927">
        <v>2</v>
      </c>
      <c r="E927">
        <v>40</v>
      </c>
      <c r="F927" s="4">
        <v>165.7</v>
      </c>
      <c r="G927" s="4">
        <v>194.72</v>
      </c>
      <c r="H927" s="4">
        <v>102.41</v>
      </c>
      <c r="I927">
        <v>6</v>
      </c>
      <c r="J927">
        <v>325</v>
      </c>
      <c r="K927">
        <v>12671</v>
      </c>
      <c r="L927" t="s">
        <v>18</v>
      </c>
      <c r="M927">
        <v>24856</v>
      </c>
      <c r="N927">
        <v>213.2</v>
      </c>
      <c r="O927" s="4">
        <v>14427.91</v>
      </c>
      <c r="P927" t="s">
        <v>168</v>
      </c>
      <c r="Q927" s="4">
        <f t="shared" si="112"/>
        <v>4.8680000000000003</v>
      </c>
      <c r="R927" s="4">
        <f t="shared" si="113"/>
        <v>32.453333333333333</v>
      </c>
      <c r="S927" s="4">
        <f t="shared" si="114"/>
        <v>0.59913846153846151</v>
      </c>
      <c r="T927" s="4">
        <f t="shared" si="115"/>
        <v>2.2894105608859898</v>
      </c>
      <c r="U927" s="4">
        <f t="shared" si="116"/>
        <v>2.2193225084193369</v>
      </c>
      <c r="V927" s="3">
        <f t="shared" si="117"/>
        <v>0.77815125038364363</v>
      </c>
      <c r="W927" s="3">
        <f t="shared" si="117"/>
        <v>2.5118833609788744</v>
      </c>
      <c r="X927" s="3">
        <f t="shared" si="118"/>
        <v>0.68735056955802742</v>
      </c>
      <c r="Y927" s="3">
        <f t="shared" si="118"/>
        <v>1.5112593105023462</v>
      </c>
      <c r="Z927" s="3">
        <f t="shared" si="118"/>
        <v>-0.22247280009288464</v>
      </c>
      <c r="AA927" s="2">
        <f t="shared" si="119"/>
        <v>39114</v>
      </c>
    </row>
    <row r="928" spans="1:27" x14ac:dyDescent="0.2">
      <c r="A928">
        <v>5009</v>
      </c>
      <c r="B928" t="s">
        <v>15</v>
      </c>
      <c r="C928">
        <v>2007</v>
      </c>
      <c r="D928">
        <v>3</v>
      </c>
      <c r="E928">
        <v>39</v>
      </c>
      <c r="F928" s="4">
        <v>148.68</v>
      </c>
      <c r="G928" s="4">
        <v>174.73</v>
      </c>
      <c r="H928" s="4">
        <v>47.87</v>
      </c>
      <c r="I928">
        <v>6</v>
      </c>
      <c r="J928">
        <v>325</v>
      </c>
      <c r="K928">
        <v>12671</v>
      </c>
      <c r="L928" t="s">
        <v>18</v>
      </c>
      <c r="M928">
        <v>24856</v>
      </c>
      <c r="N928">
        <v>213.2</v>
      </c>
      <c r="O928" s="4">
        <v>14427.91</v>
      </c>
      <c r="P928" t="s">
        <v>168</v>
      </c>
      <c r="Q928" s="4">
        <f t="shared" si="112"/>
        <v>4.48025641025641</v>
      </c>
      <c r="R928" s="4">
        <f t="shared" si="113"/>
        <v>29.121666666666666</v>
      </c>
      <c r="S928" s="4">
        <f t="shared" si="114"/>
        <v>0.53763076923076925</v>
      </c>
      <c r="T928" s="4">
        <f t="shared" si="115"/>
        <v>2.2423674769114381</v>
      </c>
      <c r="U928" s="4">
        <f t="shared" si="116"/>
        <v>2.1722525524236884</v>
      </c>
      <c r="V928" s="3">
        <f t="shared" si="117"/>
        <v>0.77815125038364363</v>
      </c>
      <c r="W928" s="3">
        <f t="shared" si="117"/>
        <v>2.5118833609788744</v>
      </c>
      <c r="X928" s="3">
        <f t="shared" si="118"/>
        <v>0.6513028698849388</v>
      </c>
      <c r="Y928" s="3">
        <f t="shared" si="118"/>
        <v>1.4642162265277943</v>
      </c>
      <c r="Z928" s="3">
        <f t="shared" si="118"/>
        <v>-0.26951588406743637</v>
      </c>
      <c r="AA928" s="2">
        <f t="shared" si="119"/>
        <v>39142</v>
      </c>
    </row>
    <row r="929" spans="1:27" x14ac:dyDescent="0.2">
      <c r="A929">
        <v>5009</v>
      </c>
      <c r="B929" t="s">
        <v>15</v>
      </c>
      <c r="C929">
        <v>2007</v>
      </c>
      <c r="D929">
        <v>4</v>
      </c>
      <c r="E929">
        <v>59</v>
      </c>
      <c r="F929" s="4">
        <v>265.06</v>
      </c>
      <c r="G929" s="4">
        <v>311.45999999999998</v>
      </c>
      <c r="H929" s="4">
        <v>134.44999999999999</v>
      </c>
      <c r="I929">
        <v>6</v>
      </c>
      <c r="J929">
        <v>325</v>
      </c>
      <c r="K929">
        <v>12671</v>
      </c>
      <c r="L929" t="s">
        <v>18</v>
      </c>
      <c r="M929">
        <v>24856</v>
      </c>
      <c r="N929">
        <v>213.2</v>
      </c>
      <c r="O929" s="4">
        <v>14427.91</v>
      </c>
      <c r="P929" t="s">
        <v>168</v>
      </c>
      <c r="Q929" s="4">
        <f t="shared" si="112"/>
        <v>5.2789830508474571</v>
      </c>
      <c r="R929" s="4">
        <f t="shared" si="113"/>
        <v>51.91</v>
      </c>
      <c r="S929" s="4">
        <f t="shared" si="114"/>
        <v>0.95833846153846147</v>
      </c>
      <c r="T929" s="4">
        <f t="shared" si="115"/>
        <v>2.4934022792624928</v>
      </c>
      <c r="U929" s="4">
        <f t="shared" si="116"/>
        <v>2.4233441936327873</v>
      </c>
      <c r="V929" s="3">
        <f t="shared" si="117"/>
        <v>0.77815125038364363</v>
      </c>
      <c r="W929" s="3">
        <f t="shared" si="117"/>
        <v>2.5118833609788744</v>
      </c>
      <c r="X929" s="3">
        <f t="shared" si="118"/>
        <v>0.72255026762034869</v>
      </c>
      <c r="Y929" s="3">
        <f t="shared" si="118"/>
        <v>1.7152510288788492</v>
      </c>
      <c r="Z929" s="3">
        <f t="shared" si="118"/>
        <v>-1.848108171638152E-2</v>
      </c>
      <c r="AA929" s="2">
        <f t="shared" si="119"/>
        <v>39173</v>
      </c>
    </row>
    <row r="930" spans="1:27" x14ac:dyDescent="0.2">
      <c r="A930">
        <v>5009</v>
      </c>
      <c r="B930" t="s">
        <v>15</v>
      </c>
      <c r="C930">
        <v>2007</v>
      </c>
      <c r="D930">
        <v>5</v>
      </c>
      <c r="E930">
        <v>66</v>
      </c>
      <c r="F930" s="4">
        <v>271.08</v>
      </c>
      <c r="G930" s="4">
        <v>318.55</v>
      </c>
      <c r="H930" s="4">
        <v>164.39</v>
      </c>
      <c r="I930">
        <v>6</v>
      </c>
      <c r="J930">
        <v>325</v>
      </c>
      <c r="K930">
        <v>12671</v>
      </c>
      <c r="L930" t="s">
        <v>18</v>
      </c>
      <c r="M930">
        <v>24856</v>
      </c>
      <c r="N930">
        <v>213.2</v>
      </c>
      <c r="O930" s="4">
        <v>14427.91</v>
      </c>
      <c r="P930" t="s">
        <v>168</v>
      </c>
      <c r="Q930" s="4">
        <f t="shared" si="112"/>
        <v>4.8265151515151521</v>
      </c>
      <c r="R930" s="4">
        <f t="shared" si="113"/>
        <v>53.091666666666669</v>
      </c>
      <c r="S930" s="4">
        <f t="shared" si="114"/>
        <v>0.98015384615384615</v>
      </c>
      <c r="T930" s="4">
        <f t="shared" si="115"/>
        <v>2.5031776094180604</v>
      </c>
      <c r="U930" s="4">
        <f t="shared" si="116"/>
        <v>2.4330974769679878</v>
      </c>
      <c r="V930" s="3">
        <f t="shared" si="117"/>
        <v>0.77815125038364363</v>
      </c>
      <c r="W930" s="3">
        <f t="shared" si="117"/>
        <v>2.5118833609788744</v>
      </c>
      <c r="X930" s="3">
        <f t="shared" si="118"/>
        <v>0.68363367387619156</v>
      </c>
      <c r="Y930" s="3">
        <f t="shared" si="118"/>
        <v>1.7250263590344166</v>
      </c>
      <c r="Z930" s="3">
        <f t="shared" si="118"/>
        <v>-8.7057515608141411E-3</v>
      </c>
      <c r="AA930" s="2">
        <f t="shared" si="119"/>
        <v>39203</v>
      </c>
    </row>
    <row r="931" spans="1:27" x14ac:dyDescent="0.2">
      <c r="A931">
        <v>5009</v>
      </c>
      <c r="B931" t="s">
        <v>15</v>
      </c>
      <c r="C931">
        <v>2007</v>
      </c>
      <c r="D931">
        <v>6</v>
      </c>
      <c r="E931">
        <v>104</v>
      </c>
      <c r="F931" s="4">
        <v>427.98</v>
      </c>
      <c r="G931" s="4">
        <v>502.92</v>
      </c>
      <c r="H931" s="4">
        <v>256.88</v>
      </c>
      <c r="I931">
        <v>6</v>
      </c>
      <c r="J931">
        <v>325</v>
      </c>
      <c r="K931">
        <v>12671</v>
      </c>
      <c r="L931" t="s">
        <v>18</v>
      </c>
      <c r="M931">
        <v>24856</v>
      </c>
      <c r="N931">
        <v>213.2</v>
      </c>
      <c r="O931" s="4">
        <v>14427.91</v>
      </c>
      <c r="P931" t="s">
        <v>168</v>
      </c>
      <c r="Q931" s="4">
        <f t="shared" si="112"/>
        <v>4.8357692307692313</v>
      </c>
      <c r="R931" s="4">
        <f t="shared" si="113"/>
        <v>83.820000000000007</v>
      </c>
      <c r="S931" s="4">
        <f t="shared" si="114"/>
        <v>1.5474461538461539</v>
      </c>
      <c r="T931" s="4">
        <f t="shared" si="115"/>
        <v>2.701498906881469</v>
      </c>
      <c r="U931" s="4">
        <f t="shared" si="116"/>
        <v>2.6314234744043268</v>
      </c>
      <c r="V931" s="3">
        <f t="shared" si="117"/>
        <v>0.77815125038364363</v>
      </c>
      <c r="W931" s="3">
        <f t="shared" si="117"/>
        <v>2.5118833609788744</v>
      </c>
      <c r="X931" s="3">
        <f t="shared" si="118"/>
        <v>0.68446556758268884</v>
      </c>
      <c r="Y931" s="3">
        <f t="shared" si="118"/>
        <v>1.9233476564978256</v>
      </c>
      <c r="Z931" s="3">
        <f t="shared" si="118"/>
        <v>0.1896155459025948</v>
      </c>
      <c r="AA931" s="2">
        <f t="shared" si="119"/>
        <v>39234</v>
      </c>
    </row>
    <row r="932" spans="1:27" x14ac:dyDescent="0.2">
      <c r="A932">
        <v>5009</v>
      </c>
      <c r="B932" t="s">
        <v>15</v>
      </c>
      <c r="C932">
        <v>2007</v>
      </c>
      <c r="D932">
        <v>7</v>
      </c>
      <c r="E932">
        <v>75</v>
      </c>
      <c r="F932" s="4">
        <v>263.45</v>
      </c>
      <c r="G932" s="4">
        <v>309.58999999999997</v>
      </c>
      <c r="H932" s="4">
        <v>105.82</v>
      </c>
      <c r="I932">
        <v>6</v>
      </c>
      <c r="J932">
        <v>325</v>
      </c>
      <c r="K932">
        <v>12671</v>
      </c>
      <c r="L932" t="s">
        <v>18</v>
      </c>
      <c r="M932">
        <v>24856</v>
      </c>
      <c r="N932">
        <v>213.2</v>
      </c>
      <c r="O932" s="4">
        <v>14427.91</v>
      </c>
      <c r="P932" t="s">
        <v>168</v>
      </c>
      <c r="Q932" s="4">
        <f t="shared" si="112"/>
        <v>4.1278666666666659</v>
      </c>
      <c r="R932" s="4">
        <f t="shared" si="113"/>
        <v>51.598333333333329</v>
      </c>
      <c r="S932" s="4">
        <f t="shared" si="114"/>
        <v>0.95258461538461536</v>
      </c>
      <c r="T932" s="4">
        <f t="shared" si="115"/>
        <v>2.4907869241847616</v>
      </c>
      <c r="U932" s="4">
        <f t="shared" si="116"/>
        <v>2.4206982029088069</v>
      </c>
      <c r="V932" s="3">
        <f t="shared" si="117"/>
        <v>0.77815125038364363</v>
      </c>
      <c r="W932" s="3">
        <f t="shared" si="117"/>
        <v>2.5118833609788744</v>
      </c>
      <c r="X932" s="3">
        <f t="shared" si="118"/>
        <v>0.61572566079306135</v>
      </c>
      <c r="Y932" s="3">
        <f t="shared" si="118"/>
        <v>1.7126356738011179</v>
      </c>
      <c r="Z932" s="3">
        <f t="shared" si="118"/>
        <v>-2.1096436794112879E-2</v>
      </c>
      <c r="AA932" s="2">
        <f t="shared" si="119"/>
        <v>39264</v>
      </c>
    </row>
    <row r="933" spans="1:27" x14ac:dyDescent="0.2">
      <c r="A933">
        <v>5009</v>
      </c>
      <c r="B933" t="s">
        <v>15</v>
      </c>
      <c r="C933">
        <v>2007</v>
      </c>
      <c r="D933">
        <v>8</v>
      </c>
      <c r="E933">
        <v>82</v>
      </c>
      <c r="F933" s="4">
        <v>323.8</v>
      </c>
      <c r="G933" s="4">
        <v>380.44</v>
      </c>
      <c r="H933" s="4">
        <v>156.83000000000001</v>
      </c>
      <c r="I933">
        <v>6</v>
      </c>
      <c r="J933">
        <v>325</v>
      </c>
      <c r="K933">
        <v>12671</v>
      </c>
      <c r="L933" t="s">
        <v>18</v>
      </c>
      <c r="M933">
        <v>24856</v>
      </c>
      <c r="N933">
        <v>213.2</v>
      </c>
      <c r="O933" s="4">
        <v>14427.91</v>
      </c>
      <c r="P933" t="s">
        <v>168</v>
      </c>
      <c r="Q933" s="4">
        <f t="shared" si="112"/>
        <v>4.6395121951219513</v>
      </c>
      <c r="R933" s="4">
        <f t="shared" si="113"/>
        <v>63.406666666666666</v>
      </c>
      <c r="S933" s="4">
        <f t="shared" si="114"/>
        <v>1.1705846153846153</v>
      </c>
      <c r="T933" s="4">
        <f t="shared" si="115"/>
        <v>2.5802861730024884</v>
      </c>
      <c r="U933" s="4">
        <f t="shared" si="116"/>
        <v>2.5102768444173549</v>
      </c>
      <c r="V933" s="3">
        <f t="shared" si="117"/>
        <v>0.77815125038364363</v>
      </c>
      <c r="W933" s="3">
        <f t="shared" si="117"/>
        <v>2.5118833609788744</v>
      </c>
      <c r="X933" s="3">
        <f t="shared" si="118"/>
        <v>0.6664723206187716</v>
      </c>
      <c r="Y933" s="3">
        <f t="shared" si="118"/>
        <v>1.8021349226188446</v>
      </c>
      <c r="Z933" s="3">
        <f t="shared" si="118"/>
        <v>6.8402812023613896E-2</v>
      </c>
      <c r="AA933" s="2">
        <f t="shared" si="119"/>
        <v>39295</v>
      </c>
    </row>
    <row r="934" spans="1:27" x14ac:dyDescent="0.2">
      <c r="A934">
        <v>5009</v>
      </c>
      <c r="B934" t="s">
        <v>15</v>
      </c>
      <c r="C934">
        <v>2007</v>
      </c>
      <c r="D934">
        <v>9</v>
      </c>
      <c r="E934">
        <v>146</v>
      </c>
      <c r="F934" s="4">
        <v>507.89</v>
      </c>
      <c r="G934" s="4">
        <v>596.79</v>
      </c>
      <c r="H934" s="4">
        <v>199.44</v>
      </c>
      <c r="I934">
        <v>6</v>
      </c>
      <c r="J934">
        <v>325</v>
      </c>
      <c r="K934">
        <v>12671</v>
      </c>
      <c r="L934" t="s">
        <v>18</v>
      </c>
      <c r="M934">
        <v>24856</v>
      </c>
      <c r="N934">
        <v>213.2</v>
      </c>
      <c r="O934" s="4">
        <v>14427.91</v>
      </c>
      <c r="P934" t="s">
        <v>168</v>
      </c>
      <c r="Q934" s="4">
        <f t="shared" si="112"/>
        <v>4.0876027397260275</v>
      </c>
      <c r="R934" s="4">
        <f t="shared" si="113"/>
        <v>99.464999999999989</v>
      </c>
      <c r="S934" s="4">
        <f t="shared" si="114"/>
        <v>1.8362769230769229</v>
      </c>
      <c r="T934" s="4">
        <f t="shared" si="115"/>
        <v>2.7758215373513337</v>
      </c>
      <c r="U934" s="4">
        <f t="shared" si="116"/>
        <v>2.7057696619572185</v>
      </c>
      <c r="V934" s="3">
        <f t="shared" si="117"/>
        <v>0.77815125038364363</v>
      </c>
      <c r="W934" s="3">
        <f t="shared" si="117"/>
        <v>2.5118833609788744</v>
      </c>
      <c r="X934" s="3">
        <f t="shared" si="118"/>
        <v>0.6114686815668966</v>
      </c>
      <c r="Y934" s="3">
        <f t="shared" si="118"/>
        <v>1.9976702869676901</v>
      </c>
      <c r="Z934" s="3">
        <f t="shared" si="118"/>
        <v>0.26393817637245931</v>
      </c>
      <c r="AA934" s="2">
        <f t="shared" si="119"/>
        <v>39326</v>
      </c>
    </row>
    <row r="935" spans="1:27" x14ac:dyDescent="0.2">
      <c r="A935">
        <v>5009</v>
      </c>
      <c r="B935" t="s">
        <v>15</v>
      </c>
      <c r="C935">
        <v>2007</v>
      </c>
      <c r="D935">
        <v>10</v>
      </c>
      <c r="E935">
        <v>240</v>
      </c>
      <c r="F935" s="4">
        <v>828.04</v>
      </c>
      <c r="G935" s="4">
        <v>972.96</v>
      </c>
      <c r="H935" s="4">
        <v>338.99</v>
      </c>
      <c r="I935">
        <v>6</v>
      </c>
      <c r="J935">
        <v>325</v>
      </c>
      <c r="K935">
        <v>12671</v>
      </c>
      <c r="L935" t="s">
        <v>18</v>
      </c>
      <c r="M935">
        <v>24856</v>
      </c>
      <c r="N935">
        <v>213.2</v>
      </c>
      <c r="O935" s="4">
        <v>14427.91</v>
      </c>
      <c r="P935" t="s">
        <v>168</v>
      </c>
      <c r="Q935" s="4">
        <f t="shared" si="112"/>
        <v>4.0540000000000003</v>
      </c>
      <c r="R935" s="4">
        <f t="shared" si="113"/>
        <v>162.16</v>
      </c>
      <c r="S935" s="4">
        <f t="shared" si="114"/>
        <v>2.9937230769230769</v>
      </c>
      <c r="T935" s="4">
        <f t="shared" si="115"/>
        <v>2.9880949860685959</v>
      </c>
      <c r="U935" s="4">
        <f t="shared" si="116"/>
        <v>2.918051316687877</v>
      </c>
      <c r="V935" s="3">
        <f t="shared" si="117"/>
        <v>0.77815125038364363</v>
      </c>
      <c r="W935" s="3">
        <f t="shared" si="117"/>
        <v>2.5118833609788744</v>
      </c>
      <c r="X935" s="3">
        <f t="shared" si="118"/>
        <v>0.60788374435698989</v>
      </c>
      <c r="Y935" s="3">
        <f t="shared" si="118"/>
        <v>2.2099437356849525</v>
      </c>
      <c r="Z935" s="3">
        <f t="shared" si="118"/>
        <v>0.47621162508972154</v>
      </c>
      <c r="AA935" s="2">
        <f t="shared" si="119"/>
        <v>39356</v>
      </c>
    </row>
    <row r="936" spans="1:27" x14ac:dyDescent="0.2">
      <c r="A936">
        <v>5009</v>
      </c>
      <c r="B936" t="s">
        <v>15</v>
      </c>
      <c r="C936">
        <v>2007</v>
      </c>
      <c r="D936">
        <v>11</v>
      </c>
      <c r="E936">
        <v>131</v>
      </c>
      <c r="F936" s="4">
        <v>457.86</v>
      </c>
      <c r="G936" s="4">
        <v>538.03</v>
      </c>
      <c r="H936" s="4">
        <v>125.01</v>
      </c>
      <c r="I936">
        <v>6</v>
      </c>
      <c r="J936">
        <v>325</v>
      </c>
      <c r="K936">
        <v>12671</v>
      </c>
      <c r="L936" t="s">
        <v>18</v>
      </c>
      <c r="M936">
        <v>24856</v>
      </c>
      <c r="N936">
        <v>213.2</v>
      </c>
      <c r="O936" s="4">
        <v>14427.91</v>
      </c>
      <c r="P936" t="s">
        <v>168</v>
      </c>
      <c r="Q936" s="4">
        <f t="shared" si="112"/>
        <v>4.1070992366412211</v>
      </c>
      <c r="R936" s="4">
        <f t="shared" si="113"/>
        <v>89.671666666666667</v>
      </c>
      <c r="S936" s="4">
        <f t="shared" si="114"/>
        <v>1.6554769230769231</v>
      </c>
      <c r="T936" s="4">
        <f t="shared" si="115"/>
        <v>2.730806492155633</v>
      </c>
      <c r="U936" s="4">
        <f t="shared" si="116"/>
        <v>2.6607327039380948</v>
      </c>
      <c r="V936" s="3">
        <f t="shared" si="117"/>
        <v>0.77815125038364363</v>
      </c>
      <c r="W936" s="3">
        <f t="shared" si="117"/>
        <v>2.5118833609788744</v>
      </c>
      <c r="X936" s="3">
        <f t="shared" si="118"/>
        <v>0.61353519649986865</v>
      </c>
      <c r="Y936" s="3">
        <f t="shared" si="118"/>
        <v>1.9526552417719893</v>
      </c>
      <c r="Z936" s="3">
        <f t="shared" si="118"/>
        <v>0.21892313117675855</v>
      </c>
      <c r="AA936" s="2">
        <f t="shared" si="119"/>
        <v>39387</v>
      </c>
    </row>
    <row r="937" spans="1:27" x14ac:dyDescent="0.2">
      <c r="A937">
        <v>5009</v>
      </c>
      <c r="B937" t="s">
        <v>15</v>
      </c>
      <c r="C937">
        <v>2007</v>
      </c>
      <c r="D937">
        <v>12</v>
      </c>
      <c r="E937">
        <v>83</v>
      </c>
      <c r="F937" s="4">
        <v>339.9</v>
      </c>
      <c r="G937" s="4">
        <v>399.48</v>
      </c>
      <c r="H937" s="4">
        <v>156.96</v>
      </c>
      <c r="I937">
        <v>6</v>
      </c>
      <c r="J937">
        <v>325</v>
      </c>
      <c r="K937">
        <v>12671</v>
      </c>
      <c r="L937" t="s">
        <v>18</v>
      </c>
      <c r="M937">
        <v>24856</v>
      </c>
      <c r="N937">
        <v>213.2</v>
      </c>
      <c r="O937" s="4">
        <v>14427.91</v>
      </c>
      <c r="P937" t="s">
        <v>168</v>
      </c>
      <c r="Q937" s="4">
        <f t="shared" si="112"/>
        <v>4.8130120481927712</v>
      </c>
      <c r="R937" s="4">
        <f t="shared" si="113"/>
        <v>66.58</v>
      </c>
      <c r="S937" s="4">
        <f t="shared" si="114"/>
        <v>1.2291692307692308</v>
      </c>
      <c r="T937" s="4">
        <f t="shared" si="115"/>
        <v>2.6014950412042923</v>
      </c>
      <c r="U937" s="4">
        <f t="shared" si="116"/>
        <v>2.5313511645830595</v>
      </c>
      <c r="V937" s="3">
        <f t="shared" si="117"/>
        <v>0.77815125038364363</v>
      </c>
      <c r="W937" s="3">
        <f t="shared" si="117"/>
        <v>2.5118833609788744</v>
      </c>
      <c r="X937" s="3">
        <f t="shared" si="118"/>
        <v>0.68241694882821835</v>
      </c>
      <c r="Y937" s="3">
        <f t="shared" si="118"/>
        <v>1.8233437908206485</v>
      </c>
      <c r="Z937" s="3">
        <f t="shared" si="118"/>
        <v>8.9611680225417836E-2</v>
      </c>
      <c r="AA937" s="2">
        <f t="shared" si="119"/>
        <v>39417</v>
      </c>
    </row>
    <row r="938" spans="1:27" x14ac:dyDescent="0.2">
      <c r="A938">
        <v>5053</v>
      </c>
      <c r="B938" t="s">
        <v>15</v>
      </c>
      <c r="C938">
        <v>2007</v>
      </c>
      <c r="D938">
        <v>1</v>
      </c>
      <c r="E938">
        <v>72</v>
      </c>
      <c r="F938" s="4">
        <v>277.08999999999997</v>
      </c>
      <c r="G938" s="4">
        <v>325.62</v>
      </c>
      <c r="H938" s="4">
        <v>90.78</v>
      </c>
      <c r="I938">
        <v>6</v>
      </c>
      <c r="J938">
        <v>346</v>
      </c>
      <c r="K938">
        <v>21051</v>
      </c>
      <c r="L938" t="s">
        <v>18</v>
      </c>
      <c r="M938">
        <v>63511</v>
      </c>
      <c r="N938">
        <v>207.2</v>
      </c>
      <c r="O938" s="4">
        <v>31485.95</v>
      </c>
      <c r="P938" t="s">
        <v>167</v>
      </c>
      <c r="Q938" s="4">
        <f t="shared" si="112"/>
        <v>4.5225</v>
      </c>
      <c r="R938" s="4">
        <f t="shared" si="113"/>
        <v>54.27</v>
      </c>
      <c r="S938" s="4">
        <f t="shared" si="114"/>
        <v>0.9410982658959538</v>
      </c>
      <c r="T938" s="4">
        <f t="shared" si="115"/>
        <v>2.5127110719631198</v>
      </c>
      <c r="U938" s="4">
        <f t="shared" si="116"/>
        <v>2.4426208526563382</v>
      </c>
      <c r="V938" s="3">
        <f t="shared" si="117"/>
        <v>0.77815125038364363</v>
      </c>
      <c r="W938" s="3">
        <f t="shared" si="117"/>
        <v>2.5390760987927767</v>
      </c>
      <c r="X938" s="3">
        <f t="shared" si="118"/>
        <v>0.6553785755318513</v>
      </c>
      <c r="Y938" s="3">
        <f t="shared" si="118"/>
        <v>1.7345598215794762</v>
      </c>
      <c r="Z938" s="3">
        <f t="shared" si="118"/>
        <v>-2.6365026829656774E-2</v>
      </c>
      <c r="AA938" s="2">
        <f t="shared" si="119"/>
        <v>39083</v>
      </c>
    </row>
    <row r="939" spans="1:27" x14ac:dyDescent="0.2">
      <c r="A939">
        <v>5053</v>
      </c>
      <c r="B939" t="s">
        <v>15</v>
      </c>
      <c r="C939">
        <v>2007</v>
      </c>
      <c r="D939">
        <v>2</v>
      </c>
      <c r="E939">
        <v>48</v>
      </c>
      <c r="F939" s="4">
        <v>235.59</v>
      </c>
      <c r="G939" s="4">
        <v>276.86</v>
      </c>
      <c r="H939" s="4">
        <v>99.66</v>
      </c>
      <c r="I939">
        <v>6</v>
      </c>
      <c r="J939">
        <v>346</v>
      </c>
      <c r="K939">
        <v>21051</v>
      </c>
      <c r="L939" t="s">
        <v>18</v>
      </c>
      <c r="M939">
        <v>63511</v>
      </c>
      <c r="N939">
        <v>207.2</v>
      </c>
      <c r="O939" s="4">
        <v>31485.95</v>
      </c>
      <c r="P939" t="s">
        <v>167</v>
      </c>
      <c r="Q939" s="4">
        <f t="shared" si="112"/>
        <v>5.7679166666666672</v>
      </c>
      <c r="R939" s="4">
        <f t="shared" si="113"/>
        <v>46.143333333333338</v>
      </c>
      <c r="S939" s="4">
        <f t="shared" si="114"/>
        <v>0.80017341040462431</v>
      </c>
      <c r="T939" s="4">
        <f t="shared" si="115"/>
        <v>2.4422602145605619</v>
      </c>
      <c r="U939" s="4">
        <f t="shared" si="116"/>
        <v>2.3721568521719849</v>
      </c>
      <c r="V939" s="3">
        <f t="shared" si="117"/>
        <v>0.77815125038364363</v>
      </c>
      <c r="W939" s="3">
        <f t="shared" si="117"/>
        <v>2.5390760987927767</v>
      </c>
      <c r="X939" s="3">
        <f t="shared" si="118"/>
        <v>0.76101897718497447</v>
      </c>
      <c r="Y939" s="3">
        <f t="shared" si="118"/>
        <v>1.664108964176918</v>
      </c>
      <c r="Z939" s="3">
        <f t="shared" si="118"/>
        <v>-9.6815884232214905E-2</v>
      </c>
      <c r="AA939" s="2">
        <f t="shared" si="119"/>
        <v>39114</v>
      </c>
    </row>
    <row r="940" spans="1:27" x14ac:dyDescent="0.2">
      <c r="A940">
        <v>5053</v>
      </c>
      <c r="B940" t="s">
        <v>15</v>
      </c>
      <c r="C940">
        <v>2007</v>
      </c>
      <c r="D940">
        <v>3</v>
      </c>
      <c r="E940">
        <v>68</v>
      </c>
      <c r="F940" s="4">
        <v>302.55</v>
      </c>
      <c r="G940" s="4">
        <v>355.52</v>
      </c>
      <c r="H940" s="4">
        <v>91.29</v>
      </c>
      <c r="I940">
        <v>6</v>
      </c>
      <c r="J940">
        <v>346</v>
      </c>
      <c r="K940">
        <v>21051</v>
      </c>
      <c r="L940" t="s">
        <v>18</v>
      </c>
      <c r="M940">
        <v>63511</v>
      </c>
      <c r="N940">
        <v>207.2</v>
      </c>
      <c r="O940" s="4">
        <v>31485.95</v>
      </c>
      <c r="P940" t="s">
        <v>167</v>
      </c>
      <c r="Q940" s="4">
        <f t="shared" ref="Q940:Q1002" si="120">G940/E940</f>
        <v>5.2282352941176464</v>
      </c>
      <c r="R940" s="4">
        <f t="shared" ref="R940:R1002" si="121">G940/I940</f>
        <v>59.25333333333333</v>
      </c>
      <c r="S940" s="4">
        <f t="shared" ref="S940:S1002" si="122">G940/J940</f>
        <v>1.027514450867052</v>
      </c>
      <c r="T940" s="4">
        <f t="shared" ref="T940:T1002" si="123">LOG(G940)</f>
        <v>2.5508640372607734</v>
      </c>
      <c r="U940" s="4">
        <f t="shared" ref="U940:U1002" si="124">LOG(F940)</f>
        <v>2.4807971572684466</v>
      </c>
      <c r="V940" s="3">
        <f t="shared" ref="V940:W1002" si="125">LOG(I940)</f>
        <v>0.77815125038364363</v>
      </c>
      <c r="W940" s="3">
        <f t="shared" si="125"/>
        <v>2.5390760987927767</v>
      </c>
      <c r="X940" s="3">
        <f t="shared" ref="X940:Z1002" si="126">LOG(Q940)</f>
        <v>0.71835512455453721</v>
      </c>
      <c r="Y940" s="3">
        <f t="shared" si="126"/>
        <v>1.77271278687713</v>
      </c>
      <c r="Z940" s="3">
        <f t="shared" si="126"/>
        <v>1.1787938467996951E-2</v>
      </c>
      <c r="AA940" s="2">
        <f t="shared" ref="AA940:AA1002" si="127">DATE(C940,D940,1)</f>
        <v>39142</v>
      </c>
    </row>
    <row r="941" spans="1:27" x14ac:dyDescent="0.2">
      <c r="A941">
        <v>5053</v>
      </c>
      <c r="B941" t="s">
        <v>15</v>
      </c>
      <c r="C941">
        <v>2007</v>
      </c>
      <c r="D941">
        <v>4</v>
      </c>
      <c r="E941">
        <v>75</v>
      </c>
      <c r="F941" s="4">
        <v>326.14</v>
      </c>
      <c r="G941" s="4">
        <v>383.26</v>
      </c>
      <c r="H941" s="4">
        <v>138.74</v>
      </c>
      <c r="I941">
        <v>6</v>
      </c>
      <c r="J941">
        <v>346</v>
      </c>
      <c r="K941">
        <v>21051</v>
      </c>
      <c r="L941" t="s">
        <v>18</v>
      </c>
      <c r="M941">
        <v>63511</v>
      </c>
      <c r="N941">
        <v>207.2</v>
      </c>
      <c r="O941" s="4">
        <v>31485.95</v>
      </c>
      <c r="P941" t="s">
        <v>167</v>
      </c>
      <c r="Q941" s="4">
        <f t="shared" si="120"/>
        <v>5.1101333333333336</v>
      </c>
      <c r="R941" s="4">
        <f t="shared" si="121"/>
        <v>63.876666666666665</v>
      </c>
      <c r="S941" s="4">
        <f t="shared" si="122"/>
        <v>1.1076878612716763</v>
      </c>
      <c r="T941" s="4">
        <f t="shared" si="123"/>
        <v>2.5834934952632964</v>
      </c>
      <c r="U941" s="4">
        <f t="shared" si="124"/>
        <v>2.5134040668646405</v>
      </c>
      <c r="V941" s="3">
        <f t="shared" si="125"/>
        <v>0.77815125038364363</v>
      </c>
      <c r="W941" s="3">
        <f t="shared" si="125"/>
        <v>2.5390760987927767</v>
      </c>
      <c r="X941" s="3">
        <f t="shared" si="126"/>
        <v>0.70843223187159621</v>
      </c>
      <c r="Y941" s="3">
        <f t="shared" si="126"/>
        <v>1.8053422448796526</v>
      </c>
      <c r="Z941" s="3">
        <f t="shared" si="126"/>
        <v>4.4417396470519649E-2</v>
      </c>
      <c r="AA941" s="2">
        <f t="shared" si="127"/>
        <v>39173</v>
      </c>
    </row>
    <row r="942" spans="1:27" x14ac:dyDescent="0.2">
      <c r="A942">
        <v>5053</v>
      </c>
      <c r="B942" t="s">
        <v>15</v>
      </c>
      <c r="C942">
        <v>2007</v>
      </c>
      <c r="D942">
        <v>5</v>
      </c>
      <c r="E942">
        <v>213</v>
      </c>
      <c r="F942" s="4">
        <v>837.96</v>
      </c>
      <c r="G942" s="4">
        <v>984.61</v>
      </c>
      <c r="H942" s="4">
        <v>395.22</v>
      </c>
      <c r="I942">
        <v>6</v>
      </c>
      <c r="J942">
        <v>346</v>
      </c>
      <c r="K942">
        <v>21051</v>
      </c>
      <c r="L942" t="s">
        <v>18</v>
      </c>
      <c r="M942">
        <v>63511</v>
      </c>
      <c r="N942">
        <v>207.2</v>
      </c>
      <c r="O942" s="4">
        <v>31485.95</v>
      </c>
      <c r="P942" t="s">
        <v>167</v>
      </c>
      <c r="Q942" s="4">
        <f t="shared" si="120"/>
        <v>4.6225821596244128</v>
      </c>
      <c r="R942" s="4">
        <f t="shared" si="121"/>
        <v>164.10166666666666</v>
      </c>
      <c r="S942" s="4">
        <f t="shared" si="122"/>
        <v>2.8456936416184972</v>
      </c>
      <c r="T942" s="4">
        <f t="shared" si="123"/>
        <v>2.9932642422865894</v>
      </c>
      <c r="U942" s="4">
        <f t="shared" si="124"/>
        <v>2.9232232880886415</v>
      </c>
      <c r="V942" s="3">
        <f t="shared" si="125"/>
        <v>0.77815125038364363</v>
      </c>
      <c r="W942" s="3">
        <f t="shared" si="125"/>
        <v>2.5390760987927767</v>
      </c>
      <c r="X942" s="3">
        <f t="shared" si="126"/>
        <v>0.66488463884785165</v>
      </c>
      <c r="Y942" s="3">
        <f t="shared" si="126"/>
        <v>2.2151129919029455</v>
      </c>
      <c r="Z942" s="3">
        <f t="shared" si="126"/>
        <v>0.45418814349381281</v>
      </c>
      <c r="AA942" s="2">
        <f t="shared" si="127"/>
        <v>39203</v>
      </c>
    </row>
    <row r="943" spans="1:27" x14ac:dyDescent="0.2">
      <c r="A943">
        <v>5053</v>
      </c>
      <c r="B943" t="s">
        <v>15</v>
      </c>
      <c r="C943">
        <v>2007</v>
      </c>
      <c r="D943">
        <v>6</v>
      </c>
      <c r="E943">
        <v>237</v>
      </c>
      <c r="F943" s="4">
        <v>1015.83</v>
      </c>
      <c r="G943" s="4">
        <v>1193.68</v>
      </c>
      <c r="H943" s="4">
        <v>467.39</v>
      </c>
      <c r="I943">
        <v>6</v>
      </c>
      <c r="J943">
        <v>346</v>
      </c>
      <c r="K943">
        <v>21051</v>
      </c>
      <c r="L943" t="s">
        <v>18</v>
      </c>
      <c r="M943">
        <v>63511</v>
      </c>
      <c r="N943">
        <v>207.2</v>
      </c>
      <c r="O943" s="4">
        <v>31485.95</v>
      </c>
      <c r="P943" t="s">
        <v>167</v>
      </c>
      <c r="Q943" s="4">
        <f t="shared" si="120"/>
        <v>5.0366244725738403</v>
      </c>
      <c r="R943" s="4">
        <f t="shared" si="121"/>
        <v>198.94666666666669</v>
      </c>
      <c r="S943" s="4">
        <f t="shared" si="122"/>
        <v>3.4499421965317922</v>
      </c>
      <c r="T943" s="4">
        <f t="shared" si="123"/>
        <v>3.076887917362404</v>
      </c>
      <c r="U943" s="4">
        <f t="shared" si="124"/>
        <v>3.0068210344839827</v>
      </c>
      <c r="V943" s="3">
        <f t="shared" si="125"/>
        <v>0.77815125038364363</v>
      </c>
      <c r="W943" s="3">
        <f t="shared" si="125"/>
        <v>2.5390760987927767</v>
      </c>
      <c r="X943" s="3">
        <f t="shared" si="126"/>
        <v>0.70213957135229998</v>
      </c>
      <c r="Y943" s="3">
        <f t="shared" si="126"/>
        <v>2.2987366669787601</v>
      </c>
      <c r="Z943" s="3">
        <f t="shared" si="126"/>
        <v>0.53781181856962723</v>
      </c>
      <c r="AA943" s="2">
        <f t="shared" si="127"/>
        <v>39234</v>
      </c>
    </row>
    <row r="944" spans="1:27" x14ac:dyDescent="0.2">
      <c r="A944">
        <v>5053</v>
      </c>
      <c r="B944" t="s">
        <v>15</v>
      </c>
      <c r="C944">
        <v>2007</v>
      </c>
      <c r="D944">
        <v>7</v>
      </c>
      <c r="E944">
        <v>145</v>
      </c>
      <c r="F944" s="4">
        <v>591.09</v>
      </c>
      <c r="G944" s="4">
        <v>694.52</v>
      </c>
      <c r="H944" s="4">
        <v>264.49</v>
      </c>
      <c r="I944">
        <v>6</v>
      </c>
      <c r="J944">
        <v>346</v>
      </c>
      <c r="K944">
        <v>21051</v>
      </c>
      <c r="L944" t="s">
        <v>18</v>
      </c>
      <c r="M944">
        <v>63511</v>
      </c>
      <c r="N944">
        <v>207.2</v>
      </c>
      <c r="O944" s="4">
        <v>31485.95</v>
      </c>
      <c r="P944" t="s">
        <v>167</v>
      </c>
      <c r="Q944" s="4">
        <f t="shared" si="120"/>
        <v>4.7897931034482761</v>
      </c>
      <c r="R944" s="4">
        <f t="shared" si="121"/>
        <v>115.75333333333333</v>
      </c>
      <c r="S944" s="4">
        <f t="shared" si="122"/>
        <v>2.0072832369942195</v>
      </c>
      <c r="T944" s="4">
        <f t="shared" si="123"/>
        <v>2.8416847565741006</v>
      </c>
      <c r="U944" s="4">
        <f t="shared" si="124"/>
        <v>2.7716536120615323</v>
      </c>
      <c r="V944" s="3">
        <f t="shared" si="125"/>
        <v>0.77815125038364363</v>
      </c>
      <c r="W944" s="3">
        <f t="shared" si="125"/>
        <v>2.5390760987927767</v>
      </c>
      <c r="X944" s="3">
        <f t="shared" si="126"/>
        <v>0.68031675433912553</v>
      </c>
      <c r="Y944" s="3">
        <f t="shared" si="126"/>
        <v>2.0635335061904567</v>
      </c>
      <c r="Z944" s="3">
        <f t="shared" si="126"/>
        <v>0.30260865778132379</v>
      </c>
      <c r="AA944" s="2">
        <f t="shared" si="127"/>
        <v>39264</v>
      </c>
    </row>
    <row r="945" spans="1:27" x14ac:dyDescent="0.2">
      <c r="A945">
        <v>5053</v>
      </c>
      <c r="B945" t="s">
        <v>15</v>
      </c>
      <c r="C945">
        <v>2007</v>
      </c>
      <c r="D945">
        <v>8</v>
      </c>
      <c r="E945">
        <v>169</v>
      </c>
      <c r="F945" s="4">
        <v>695.75</v>
      </c>
      <c r="G945" s="4">
        <v>817.56</v>
      </c>
      <c r="H945" s="4">
        <v>335.21</v>
      </c>
      <c r="I945">
        <v>6</v>
      </c>
      <c r="J945">
        <v>346</v>
      </c>
      <c r="K945">
        <v>21051</v>
      </c>
      <c r="L945" t="s">
        <v>18</v>
      </c>
      <c r="M945">
        <v>63511</v>
      </c>
      <c r="N945">
        <v>207.2</v>
      </c>
      <c r="O945" s="4">
        <v>31485.95</v>
      </c>
      <c r="P945" t="s">
        <v>167</v>
      </c>
      <c r="Q945" s="4">
        <f t="shared" si="120"/>
        <v>4.8376331360946745</v>
      </c>
      <c r="R945" s="4">
        <f t="shared" si="121"/>
        <v>136.26</v>
      </c>
      <c r="S945" s="4">
        <f t="shared" si="122"/>
        <v>2.3628901734104044</v>
      </c>
      <c r="T945" s="4">
        <f t="shared" si="123"/>
        <v>2.9125196349870226</v>
      </c>
      <c r="U945" s="4">
        <f t="shared" si="124"/>
        <v>2.8424532150060804</v>
      </c>
      <c r="V945" s="3">
        <f t="shared" si="125"/>
        <v>0.77815125038364363</v>
      </c>
      <c r="W945" s="3">
        <f t="shared" si="125"/>
        <v>2.5390760987927767</v>
      </c>
      <c r="X945" s="3">
        <f t="shared" si="126"/>
        <v>0.68463293037334894</v>
      </c>
      <c r="Y945" s="3">
        <f t="shared" si="126"/>
        <v>2.1343683846033787</v>
      </c>
      <c r="Z945" s="3">
        <f t="shared" si="126"/>
        <v>0.37344353619424581</v>
      </c>
      <c r="AA945" s="2">
        <f t="shared" si="127"/>
        <v>39295</v>
      </c>
    </row>
    <row r="946" spans="1:27" x14ac:dyDescent="0.2">
      <c r="A946">
        <v>5053</v>
      </c>
      <c r="B946" t="s">
        <v>15</v>
      </c>
      <c r="C946">
        <v>2007</v>
      </c>
      <c r="D946">
        <v>9</v>
      </c>
      <c r="E946">
        <v>259</v>
      </c>
      <c r="F946" s="4">
        <v>1064.4000000000001</v>
      </c>
      <c r="G946" s="4">
        <v>1250.6600000000001</v>
      </c>
      <c r="H946" s="4">
        <v>430.77</v>
      </c>
      <c r="I946">
        <v>6</v>
      </c>
      <c r="J946">
        <v>346</v>
      </c>
      <c r="K946">
        <v>21051</v>
      </c>
      <c r="L946" t="s">
        <v>18</v>
      </c>
      <c r="M946">
        <v>63511</v>
      </c>
      <c r="N946">
        <v>207.2</v>
      </c>
      <c r="O946" s="4">
        <v>31485.95</v>
      </c>
      <c r="P946" t="s">
        <v>167</v>
      </c>
      <c r="Q946" s="4">
        <f t="shared" si="120"/>
        <v>4.8288030888030891</v>
      </c>
      <c r="R946" s="4">
        <f t="shared" si="121"/>
        <v>208.44333333333336</v>
      </c>
      <c r="S946" s="4">
        <f t="shared" si="122"/>
        <v>3.6146242774566475</v>
      </c>
      <c r="T946" s="4">
        <f t="shared" si="123"/>
        <v>3.0971392599786256</v>
      </c>
      <c r="U946" s="4">
        <f t="shared" si="124"/>
        <v>3.0271048658793513</v>
      </c>
      <c r="V946" s="3">
        <f t="shared" si="125"/>
        <v>0.77815125038364363</v>
      </c>
      <c r="W946" s="3">
        <f t="shared" si="125"/>
        <v>2.5390760987927767</v>
      </c>
      <c r="X946" s="3">
        <f t="shared" si="126"/>
        <v>0.68383949589737381</v>
      </c>
      <c r="Y946" s="3">
        <f t="shared" si="126"/>
        <v>2.3189880095949822</v>
      </c>
      <c r="Z946" s="3">
        <f t="shared" si="126"/>
        <v>0.55806316118584898</v>
      </c>
      <c r="AA946" s="2">
        <f t="shared" si="127"/>
        <v>39326</v>
      </c>
    </row>
    <row r="947" spans="1:27" x14ac:dyDescent="0.2">
      <c r="A947">
        <v>5053</v>
      </c>
      <c r="B947" t="s">
        <v>15</v>
      </c>
      <c r="C947">
        <v>2007</v>
      </c>
      <c r="D947">
        <v>10</v>
      </c>
      <c r="E947">
        <v>712</v>
      </c>
      <c r="F947" s="4">
        <v>2785.93</v>
      </c>
      <c r="G947" s="4">
        <v>3273.56</v>
      </c>
      <c r="H947" s="4">
        <v>1000.84</v>
      </c>
      <c r="I947">
        <v>6</v>
      </c>
      <c r="J947">
        <v>346</v>
      </c>
      <c r="K947">
        <v>21051</v>
      </c>
      <c r="L947" t="s">
        <v>18</v>
      </c>
      <c r="M947">
        <v>63511</v>
      </c>
      <c r="N947">
        <v>207.2</v>
      </c>
      <c r="O947" s="4">
        <v>31485.95</v>
      </c>
      <c r="P947" t="s">
        <v>167</v>
      </c>
      <c r="Q947" s="4">
        <f t="shared" si="120"/>
        <v>4.5976966292134831</v>
      </c>
      <c r="R947" s="4">
        <f t="shared" si="121"/>
        <v>545.59333333333336</v>
      </c>
      <c r="S947" s="4">
        <f t="shared" si="122"/>
        <v>9.4611560693641614</v>
      </c>
      <c r="T947" s="4">
        <f t="shared" si="123"/>
        <v>3.5150203053710785</v>
      </c>
      <c r="U947" s="4">
        <f t="shared" si="124"/>
        <v>3.4449702000292022</v>
      </c>
      <c r="V947" s="3">
        <f t="shared" si="125"/>
        <v>0.77815125038364363</v>
      </c>
      <c r="W947" s="3">
        <f t="shared" si="125"/>
        <v>2.5390760987927767</v>
      </c>
      <c r="X947" s="3">
        <f t="shared" si="126"/>
        <v>0.66254031173422201</v>
      </c>
      <c r="Y947" s="3">
        <f t="shared" si="126"/>
        <v>2.7368690549874346</v>
      </c>
      <c r="Z947" s="3">
        <f t="shared" si="126"/>
        <v>0.97594420657830172</v>
      </c>
      <c r="AA947" s="2">
        <f t="shared" si="127"/>
        <v>39356</v>
      </c>
    </row>
    <row r="948" spans="1:27" x14ac:dyDescent="0.2">
      <c r="A948">
        <v>5053</v>
      </c>
      <c r="B948" t="s">
        <v>15</v>
      </c>
      <c r="C948">
        <v>2007</v>
      </c>
      <c r="D948">
        <v>11</v>
      </c>
      <c r="E948">
        <v>337</v>
      </c>
      <c r="F948" s="4">
        <v>1300.5</v>
      </c>
      <c r="G948" s="4">
        <v>1528.15</v>
      </c>
      <c r="H948" s="4">
        <v>508.98</v>
      </c>
      <c r="I948">
        <v>6</v>
      </c>
      <c r="J948">
        <v>346</v>
      </c>
      <c r="K948">
        <v>21051</v>
      </c>
      <c r="L948" t="s">
        <v>18</v>
      </c>
      <c r="M948">
        <v>63511</v>
      </c>
      <c r="N948">
        <v>207.2</v>
      </c>
      <c r="O948" s="4">
        <v>31485.95</v>
      </c>
      <c r="P948" t="s">
        <v>167</v>
      </c>
      <c r="Q948" s="4">
        <f t="shared" si="120"/>
        <v>4.5345697329376859</v>
      </c>
      <c r="R948" s="4">
        <f t="shared" si="121"/>
        <v>254.69166666666669</v>
      </c>
      <c r="S948" s="4">
        <f t="shared" si="122"/>
        <v>4.4166184971098268</v>
      </c>
      <c r="T948" s="4">
        <f t="shared" si="123"/>
        <v>3.1841659857677951</v>
      </c>
      <c r="U948" s="4">
        <f t="shared" si="124"/>
        <v>3.1141103565318917</v>
      </c>
      <c r="V948" s="3">
        <f t="shared" si="125"/>
        <v>0.77815125038364363</v>
      </c>
      <c r="W948" s="3">
        <f t="shared" si="125"/>
        <v>2.5390760987927767</v>
      </c>
      <c r="X948" s="3">
        <f t="shared" si="126"/>
        <v>0.65653608489645632</v>
      </c>
      <c r="Y948" s="3">
        <f t="shared" si="126"/>
        <v>2.4060147353841512</v>
      </c>
      <c r="Z948" s="3">
        <f t="shared" si="126"/>
        <v>0.64508988697501835</v>
      </c>
      <c r="AA948" s="2">
        <f t="shared" si="127"/>
        <v>39387</v>
      </c>
    </row>
    <row r="949" spans="1:27" x14ac:dyDescent="0.2">
      <c r="A949">
        <v>5053</v>
      </c>
      <c r="B949" t="s">
        <v>15</v>
      </c>
      <c r="C949">
        <v>2007</v>
      </c>
      <c r="D949">
        <v>12</v>
      </c>
      <c r="E949">
        <v>220</v>
      </c>
      <c r="F949" s="4">
        <v>890.34</v>
      </c>
      <c r="G949" s="4">
        <v>1046.18</v>
      </c>
      <c r="H949" s="4">
        <v>321.98</v>
      </c>
      <c r="I949">
        <v>6</v>
      </c>
      <c r="J949">
        <v>346</v>
      </c>
      <c r="K949">
        <v>21051</v>
      </c>
      <c r="L949" t="s">
        <v>18</v>
      </c>
      <c r="M949">
        <v>63511</v>
      </c>
      <c r="N949">
        <v>207.2</v>
      </c>
      <c r="O949" s="4">
        <v>31485.95</v>
      </c>
      <c r="P949" t="s">
        <v>167</v>
      </c>
      <c r="Q949" s="4">
        <f t="shared" si="120"/>
        <v>4.7553636363636365</v>
      </c>
      <c r="R949" s="4">
        <f t="shared" si="121"/>
        <v>174.36333333333334</v>
      </c>
      <c r="S949" s="4">
        <f t="shared" si="122"/>
        <v>3.02364161849711</v>
      </c>
      <c r="T949" s="4">
        <f t="shared" si="123"/>
        <v>3.0196064132897136</v>
      </c>
      <c r="U949" s="4">
        <f t="shared" si="124"/>
        <v>2.9495558852137731</v>
      </c>
      <c r="V949" s="3">
        <f t="shared" si="125"/>
        <v>0.77815125038364363</v>
      </c>
      <c r="W949" s="3">
        <f t="shared" si="125"/>
        <v>2.5390760987927767</v>
      </c>
      <c r="X949" s="3">
        <f t="shared" si="126"/>
        <v>0.67718373246750729</v>
      </c>
      <c r="Y949" s="3">
        <f t="shared" si="126"/>
        <v>2.2414551629060702</v>
      </c>
      <c r="Z949" s="3">
        <f t="shared" si="126"/>
        <v>0.48053031449693695</v>
      </c>
      <c r="AA949" s="2">
        <f t="shared" si="127"/>
        <v>39417</v>
      </c>
    </row>
    <row r="950" spans="1:27" x14ac:dyDescent="0.2">
      <c r="A950">
        <v>5060</v>
      </c>
      <c r="B950" t="s">
        <v>15</v>
      </c>
      <c r="C950">
        <v>2007</v>
      </c>
      <c r="D950">
        <v>1</v>
      </c>
      <c r="E950">
        <v>159</v>
      </c>
      <c r="F950" s="4">
        <v>686.96</v>
      </c>
      <c r="G950" s="4">
        <v>807.26</v>
      </c>
      <c r="H950" s="4">
        <v>274.57</v>
      </c>
      <c r="I950">
        <v>5</v>
      </c>
      <c r="J950">
        <v>670</v>
      </c>
      <c r="K950">
        <v>45206</v>
      </c>
      <c r="L950" t="s">
        <v>18</v>
      </c>
      <c r="M950">
        <v>2727610</v>
      </c>
      <c r="N950">
        <v>319.5</v>
      </c>
      <c r="O950" s="4">
        <v>85380.72</v>
      </c>
      <c r="P950" t="s">
        <v>167</v>
      </c>
      <c r="Q950" s="4">
        <f t="shared" si="120"/>
        <v>5.0771069182389938</v>
      </c>
      <c r="R950" s="4">
        <f t="shared" si="121"/>
        <v>161.452</v>
      </c>
      <c r="S950" s="4">
        <f t="shared" si="122"/>
        <v>1.2048656716417909</v>
      </c>
      <c r="T950" s="4">
        <f t="shared" si="123"/>
        <v>2.9070134335813265</v>
      </c>
      <c r="U950" s="4">
        <f t="shared" si="124"/>
        <v>2.836931449890665</v>
      </c>
      <c r="V950" s="3">
        <f t="shared" si="125"/>
        <v>0.69897000433601886</v>
      </c>
      <c r="W950" s="3">
        <f t="shared" si="125"/>
        <v>2.8260748027008264</v>
      </c>
      <c r="X950" s="3">
        <f t="shared" si="126"/>
        <v>0.70561630926087493</v>
      </c>
      <c r="Y950" s="3">
        <f t="shared" si="126"/>
        <v>2.2080434292453077</v>
      </c>
      <c r="Z950" s="3">
        <f t="shared" si="126"/>
        <v>8.0938630880499907E-2</v>
      </c>
      <c r="AA950" s="2">
        <f t="shared" si="127"/>
        <v>39083</v>
      </c>
    </row>
    <row r="951" spans="1:27" x14ac:dyDescent="0.2">
      <c r="A951">
        <v>5060</v>
      </c>
      <c r="B951" t="s">
        <v>15</v>
      </c>
      <c r="C951">
        <v>2007</v>
      </c>
      <c r="D951">
        <v>2</v>
      </c>
      <c r="E951">
        <v>138</v>
      </c>
      <c r="F951" s="4">
        <v>688.39</v>
      </c>
      <c r="G951" s="4">
        <v>808.82</v>
      </c>
      <c r="H951" s="4">
        <v>308.11</v>
      </c>
      <c r="I951">
        <v>5</v>
      </c>
      <c r="J951">
        <v>670</v>
      </c>
      <c r="K951">
        <v>45206</v>
      </c>
      <c r="L951" t="s">
        <v>18</v>
      </c>
      <c r="M951">
        <v>2727610</v>
      </c>
      <c r="N951">
        <v>319.5</v>
      </c>
      <c r="O951" s="4">
        <v>85380.72</v>
      </c>
      <c r="P951" t="s">
        <v>167</v>
      </c>
      <c r="Q951" s="4">
        <f t="shared" si="120"/>
        <v>5.8610144927536236</v>
      </c>
      <c r="R951" s="4">
        <f t="shared" si="121"/>
        <v>161.76400000000001</v>
      </c>
      <c r="S951" s="4">
        <f t="shared" si="122"/>
        <v>1.2071940298507464</v>
      </c>
      <c r="T951" s="4">
        <f t="shared" si="123"/>
        <v>2.9078518816806791</v>
      </c>
      <c r="U951" s="4">
        <f t="shared" si="124"/>
        <v>2.8378345528577844</v>
      </c>
      <c r="V951" s="3">
        <f t="shared" si="125"/>
        <v>0.69897000433601886</v>
      </c>
      <c r="W951" s="3">
        <f t="shared" si="125"/>
        <v>2.8260748027008264</v>
      </c>
      <c r="X951" s="3">
        <f t="shared" si="126"/>
        <v>0.76797279527944251</v>
      </c>
      <c r="Y951" s="3">
        <f t="shared" si="126"/>
        <v>2.2088818773446603</v>
      </c>
      <c r="Z951" s="3">
        <f t="shared" si="126"/>
        <v>8.1777078979852605E-2</v>
      </c>
      <c r="AA951" s="2">
        <f t="shared" si="127"/>
        <v>39114</v>
      </c>
    </row>
    <row r="952" spans="1:27" x14ac:dyDescent="0.2">
      <c r="A952">
        <v>5060</v>
      </c>
      <c r="B952" t="s">
        <v>15</v>
      </c>
      <c r="C952">
        <v>2007</v>
      </c>
      <c r="D952">
        <v>3</v>
      </c>
      <c r="E952">
        <v>109</v>
      </c>
      <c r="F952" s="4">
        <v>491.54</v>
      </c>
      <c r="G952" s="4">
        <v>577.62</v>
      </c>
      <c r="H952" s="4">
        <v>220.85</v>
      </c>
      <c r="I952">
        <v>5</v>
      </c>
      <c r="J952">
        <v>670</v>
      </c>
      <c r="K952">
        <v>45206</v>
      </c>
      <c r="L952" t="s">
        <v>18</v>
      </c>
      <c r="M952">
        <v>2727610</v>
      </c>
      <c r="N952">
        <v>319.5</v>
      </c>
      <c r="O952" s="4">
        <v>85380.72</v>
      </c>
      <c r="P952" t="s">
        <v>167</v>
      </c>
      <c r="Q952" s="4">
        <f t="shared" si="120"/>
        <v>5.2992660550458712</v>
      </c>
      <c r="R952" s="4">
        <f t="shared" si="121"/>
        <v>115.524</v>
      </c>
      <c r="S952" s="4">
        <f t="shared" si="122"/>
        <v>0.86211940298507461</v>
      </c>
      <c r="T952" s="4">
        <f t="shared" si="123"/>
        <v>2.7616422221988102</v>
      </c>
      <c r="U952" s="4">
        <f t="shared" si="124"/>
        <v>2.6915588651435893</v>
      </c>
      <c r="V952" s="3">
        <f t="shared" si="125"/>
        <v>0.69897000433601886</v>
      </c>
      <c r="W952" s="3">
        <f t="shared" si="125"/>
        <v>2.8260748027008264</v>
      </c>
      <c r="X952" s="3">
        <f t="shared" si="126"/>
        <v>0.72421572425818648</v>
      </c>
      <c r="Y952" s="3">
        <f t="shared" si="126"/>
        <v>2.0626722178627914</v>
      </c>
      <c r="Z952" s="3">
        <f t="shared" si="126"/>
        <v>-6.4432580502016307E-2</v>
      </c>
      <c r="AA952" s="2">
        <f t="shared" si="127"/>
        <v>39142</v>
      </c>
    </row>
    <row r="953" spans="1:27" x14ac:dyDescent="0.2">
      <c r="A953">
        <v>5060</v>
      </c>
      <c r="B953" t="s">
        <v>15</v>
      </c>
      <c r="C953">
        <v>2007</v>
      </c>
      <c r="D953">
        <v>4</v>
      </c>
      <c r="E953">
        <v>166</v>
      </c>
      <c r="F953" s="4">
        <v>712.48</v>
      </c>
      <c r="G953" s="4">
        <v>837.18</v>
      </c>
      <c r="H953" s="4">
        <v>259.25</v>
      </c>
      <c r="I953">
        <v>5</v>
      </c>
      <c r="J953">
        <v>670</v>
      </c>
      <c r="K953">
        <v>45206</v>
      </c>
      <c r="L953" t="s">
        <v>18</v>
      </c>
      <c r="M953">
        <v>2727610</v>
      </c>
      <c r="N953">
        <v>319.5</v>
      </c>
      <c r="O953" s="4">
        <v>85380.72</v>
      </c>
      <c r="P953" t="s">
        <v>167</v>
      </c>
      <c r="Q953" s="4">
        <f t="shared" si="120"/>
        <v>5.0432530120481927</v>
      </c>
      <c r="R953" s="4">
        <f t="shared" si="121"/>
        <v>167.43599999999998</v>
      </c>
      <c r="S953" s="4">
        <f t="shared" si="122"/>
        <v>1.2495223880597015</v>
      </c>
      <c r="T953" s="4">
        <f t="shared" si="123"/>
        <v>2.9228188446148224</v>
      </c>
      <c r="U953" s="4">
        <f t="shared" si="124"/>
        <v>2.8527726777871476</v>
      </c>
      <c r="V953" s="3">
        <f t="shared" si="125"/>
        <v>0.69897000433601886</v>
      </c>
      <c r="W953" s="3">
        <f t="shared" si="125"/>
        <v>2.8260748027008264</v>
      </c>
      <c r="X953" s="3">
        <f t="shared" si="126"/>
        <v>0.70271075657476745</v>
      </c>
      <c r="Y953" s="3">
        <f t="shared" si="126"/>
        <v>2.2238488402788037</v>
      </c>
      <c r="Z953" s="3">
        <f t="shared" si="126"/>
        <v>9.6744041913996118E-2</v>
      </c>
      <c r="AA953" s="2">
        <f t="shared" si="127"/>
        <v>39173</v>
      </c>
    </row>
    <row r="954" spans="1:27" x14ac:dyDescent="0.2">
      <c r="A954">
        <v>5060</v>
      </c>
      <c r="B954" t="s">
        <v>15</v>
      </c>
      <c r="C954">
        <v>2007</v>
      </c>
      <c r="D954">
        <v>5</v>
      </c>
      <c r="E954">
        <v>158</v>
      </c>
      <c r="F954" s="4">
        <v>661.73</v>
      </c>
      <c r="G954" s="4">
        <v>777.55</v>
      </c>
      <c r="H954" s="4">
        <v>215.62</v>
      </c>
      <c r="I954">
        <v>5</v>
      </c>
      <c r="J954">
        <v>670</v>
      </c>
      <c r="K954">
        <v>45206</v>
      </c>
      <c r="L954" t="s">
        <v>18</v>
      </c>
      <c r="M954">
        <v>2727610</v>
      </c>
      <c r="N954">
        <v>319.5</v>
      </c>
      <c r="O954" s="4">
        <v>85380.72</v>
      </c>
      <c r="P954" t="s">
        <v>167</v>
      </c>
      <c r="Q954" s="4">
        <f t="shared" si="120"/>
        <v>4.9212025316455694</v>
      </c>
      <c r="R954" s="4">
        <f t="shared" si="121"/>
        <v>155.51</v>
      </c>
      <c r="S954" s="4">
        <f t="shared" si="122"/>
        <v>1.1605223880597013</v>
      </c>
      <c r="T954" s="4">
        <f t="shared" si="123"/>
        <v>2.8907283257064669</v>
      </c>
      <c r="U954" s="4">
        <f t="shared" si="124"/>
        <v>2.8206808241390116</v>
      </c>
      <c r="V954" s="3">
        <f t="shared" si="125"/>
        <v>0.69897000433601886</v>
      </c>
      <c r="W954" s="3">
        <f t="shared" si="125"/>
        <v>2.8260748027008264</v>
      </c>
      <c r="X954" s="3">
        <f t="shared" si="126"/>
        <v>0.69207123875204402</v>
      </c>
      <c r="Y954" s="3">
        <f t="shared" si="126"/>
        <v>2.1917583213704477</v>
      </c>
      <c r="Z954" s="3">
        <f t="shared" si="126"/>
        <v>6.4653523005640201E-2</v>
      </c>
      <c r="AA954" s="2">
        <f t="shared" si="127"/>
        <v>39203</v>
      </c>
    </row>
    <row r="955" spans="1:27" x14ac:dyDescent="0.2">
      <c r="A955">
        <v>5060</v>
      </c>
      <c r="B955" t="s">
        <v>15</v>
      </c>
      <c r="C955">
        <v>2007</v>
      </c>
      <c r="D955">
        <v>6</v>
      </c>
      <c r="E955">
        <v>299</v>
      </c>
      <c r="F955" s="4">
        <v>1288.3499999999999</v>
      </c>
      <c r="G955" s="4">
        <v>1513.89</v>
      </c>
      <c r="H955" s="4">
        <v>430.91</v>
      </c>
      <c r="I955">
        <v>5</v>
      </c>
      <c r="J955">
        <v>670</v>
      </c>
      <c r="K955">
        <v>45206</v>
      </c>
      <c r="L955" t="s">
        <v>18</v>
      </c>
      <c r="M955">
        <v>2727610</v>
      </c>
      <c r="N955">
        <v>319.5</v>
      </c>
      <c r="O955" s="4">
        <v>85380.72</v>
      </c>
      <c r="P955" t="s">
        <v>167</v>
      </c>
      <c r="Q955" s="4">
        <f t="shared" si="120"/>
        <v>5.0631772575250835</v>
      </c>
      <c r="R955" s="4">
        <f t="shared" si="121"/>
        <v>302.77800000000002</v>
      </c>
      <c r="S955" s="4">
        <f t="shared" si="122"/>
        <v>2.259537313432836</v>
      </c>
      <c r="T955" s="4">
        <f t="shared" si="123"/>
        <v>3.1800943202574818</v>
      </c>
      <c r="U955" s="4">
        <f t="shared" si="124"/>
        <v>3.1100338617969423</v>
      </c>
      <c r="V955" s="3">
        <f t="shared" si="125"/>
        <v>0.69897000433601886</v>
      </c>
      <c r="W955" s="3">
        <f t="shared" si="125"/>
        <v>2.8260748027008264</v>
      </c>
      <c r="X955" s="3">
        <f t="shared" si="126"/>
        <v>0.70442313193305217</v>
      </c>
      <c r="Y955" s="3">
        <f t="shared" si="126"/>
        <v>2.4811243159214631</v>
      </c>
      <c r="Z955" s="3">
        <f t="shared" si="126"/>
        <v>0.35401951755665539</v>
      </c>
      <c r="AA955" s="2">
        <f t="shared" si="127"/>
        <v>39234</v>
      </c>
    </row>
    <row r="956" spans="1:27" x14ac:dyDescent="0.2">
      <c r="A956">
        <v>5060</v>
      </c>
      <c r="B956" t="s">
        <v>15</v>
      </c>
      <c r="C956">
        <v>2007</v>
      </c>
      <c r="D956">
        <v>7</v>
      </c>
      <c r="E956">
        <v>176</v>
      </c>
      <c r="F956" s="4">
        <v>748.96</v>
      </c>
      <c r="G956" s="4">
        <v>880</v>
      </c>
      <c r="H956" s="4">
        <v>287.85000000000002</v>
      </c>
      <c r="I956">
        <v>5</v>
      </c>
      <c r="J956">
        <v>670</v>
      </c>
      <c r="K956">
        <v>45206</v>
      </c>
      <c r="L956" t="s">
        <v>18</v>
      </c>
      <c r="M956">
        <v>2727610</v>
      </c>
      <c r="N956">
        <v>319.5</v>
      </c>
      <c r="O956" s="4">
        <v>85380.72</v>
      </c>
      <c r="P956" t="s">
        <v>167</v>
      </c>
      <c r="Q956" s="4">
        <f t="shared" si="120"/>
        <v>5</v>
      </c>
      <c r="R956" s="4">
        <f t="shared" si="121"/>
        <v>176</v>
      </c>
      <c r="S956" s="4">
        <f t="shared" si="122"/>
        <v>1.3134328358208955</v>
      </c>
      <c r="T956" s="4">
        <f t="shared" si="123"/>
        <v>2.9444826721501687</v>
      </c>
      <c r="U956" s="4">
        <f t="shared" si="124"/>
        <v>2.8744586237833669</v>
      </c>
      <c r="V956" s="3">
        <f t="shared" si="125"/>
        <v>0.69897000433601886</v>
      </c>
      <c r="W956" s="3">
        <f t="shared" si="125"/>
        <v>2.8260748027008264</v>
      </c>
      <c r="X956" s="3">
        <f t="shared" si="126"/>
        <v>0.69897000433601886</v>
      </c>
      <c r="Y956" s="3">
        <f t="shared" si="126"/>
        <v>2.2455126678141499</v>
      </c>
      <c r="Z956" s="3">
        <f t="shared" si="126"/>
        <v>0.1184078694493422</v>
      </c>
      <c r="AA956" s="2">
        <f t="shared" si="127"/>
        <v>39264</v>
      </c>
    </row>
    <row r="957" spans="1:27" x14ac:dyDescent="0.2">
      <c r="A957">
        <v>5060</v>
      </c>
      <c r="B957" t="s">
        <v>15</v>
      </c>
      <c r="C957">
        <v>2007</v>
      </c>
      <c r="D957">
        <v>8</v>
      </c>
      <c r="E957">
        <v>276</v>
      </c>
      <c r="F957" s="4">
        <v>1212.6099999999999</v>
      </c>
      <c r="G957" s="4">
        <v>1424.89</v>
      </c>
      <c r="H957" s="4">
        <v>336.07</v>
      </c>
      <c r="I957">
        <v>5</v>
      </c>
      <c r="J957">
        <v>670</v>
      </c>
      <c r="K957">
        <v>45206</v>
      </c>
      <c r="L957" t="s">
        <v>18</v>
      </c>
      <c r="M957">
        <v>2727610</v>
      </c>
      <c r="N957">
        <v>319.5</v>
      </c>
      <c r="O957" s="4">
        <v>85380.72</v>
      </c>
      <c r="P957" t="s">
        <v>167</v>
      </c>
      <c r="Q957" s="4">
        <f t="shared" si="120"/>
        <v>5.1626449275362321</v>
      </c>
      <c r="R957" s="4">
        <f t="shared" si="121"/>
        <v>284.97800000000001</v>
      </c>
      <c r="S957" s="4">
        <f t="shared" si="122"/>
        <v>2.1267014925373138</v>
      </c>
      <c r="T957" s="4">
        <f t="shared" si="123"/>
        <v>3.1537813385642126</v>
      </c>
      <c r="U957" s="4">
        <f t="shared" si="124"/>
        <v>3.083721145398957</v>
      </c>
      <c r="V957" s="3">
        <f t="shared" si="125"/>
        <v>0.69897000433601886</v>
      </c>
      <c r="W957" s="3">
        <f t="shared" si="125"/>
        <v>2.8260748027008264</v>
      </c>
      <c r="X957" s="3">
        <f t="shared" si="126"/>
        <v>0.71287225649899477</v>
      </c>
      <c r="Y957" s="3">
        <f t="shared" si="126"/>
        <v>2.4548113342281939</v>
      </c>
      <c r="Z957" s="3">
        <f t="shared" si="126"/>
        <v>0.32770653586338616</v>
      </c>
      <c r="AA957" s="2">
        <f t="shared" si="127"/>
        <v>39295</v>
      </c>
    </row>
    <row r="958" spans="1:27" x14ac:dyDescent="0.2">
      <c r="A958">
        <v>5060</v>
      </c>
      <c r="B958" t="s">
        <v>15</v>
      </c>
      <c r="C958">
        <v>2007</v>
      </c>
      <c r="D958">
        <v>9</v>
      </c>
      <c r="E958">
        <v>258</v>
      </c>
      <c r="F958" s="4">
        <v>1084.33</v>
      </c>
      <c r="G958" s="4">
        <v>1274.08</v>
      </c>
      <c r="H958" s="4">
        <v>316.05</v>
      </c>
      <c r="I958">
        <v>5</v>
      </c>
      <c r="J958">
        <v>670</v>
      </c>
      <c r="K958">
        <v>45206</v>
      </c>
      <c r="L958" t="s">
        <v>18</v>
      </c>
      <c r="M958">
        <v>2727610</v>
      </c>
      <c r="N958">
        <v>319.5</v>
      </c>
      <c r="O958" s="4">
        <v>85380.72</v>
      </c>
      <c r="P958" t="s">
        <v>167</v>
      </c>
      <c r="Q958" s="4">
        <f t="shared" si="120"/>
        <v>4.938294573643411</v>
      </c>
      <c r="R958" s="4">
        <f t="shared" si="121"/>
        <v>254.81599999999997</v>
      </c>
      <c r="S958" s="4">
        <f t="shared" si="122"/>
        <v>1.9016119402985074</v>
      </c>
      <c r="T958" s="4">
        <f t="shared" si="123"/>
        <v>3.1051966983821795</v>
      </c>
      <c r="U958" s="4">
        <f t="shared" si="124"/>
        <v>3.0351614735017871</v>
      </c>
      <c r="V958" s="3">
        <f t="shared" si="125"/>
        <v>0.69897000433601886</v>
      </c>
      <c r="W958" s="3">
        <f t="shared" si="125"/>
        <v>2.8260748027008264</v>
      </c>
      <c r="X958" s="3">
        <f t="shared" si="126"/>
        <v>0.69357699241894943</v>
      </c>
      <c r="Y958" s="3">
        <f t="shared" si="126"/>
        <v>2.4062266940461607</v>
      </c>
      <c r="Z958" s="3">
        <f t="shared" si="126"/>
        <v>0.2791218956813532</v>
      </c>
      <c r="AA958" s="2">
        <f t="shared" si="127"/>
        <v>39326</v>
      </c>
    </row>
    <row r="959" spans="1:27" x14ac:dyDescent="0.2">
      <c r="A959">
        <v>5060</v>
      </c>
      <c r="B959" t="s">
        <v>15</v>
      </c>
      <c r="C959">
        <v>2007</v>
      </c>
      <c r="D959">
        <v>11</v>
      </c>
      <c r="E959">
        <v>596</v>
      </c>
      <c r="F959" s="4">
        <v>2574.0100000000002</v>
      </c>
      <c r="G959" s="4">
        <v>3024.63</v>
      </c>
      <c r="H959" s="4">
        <v>746.44</v>
      </c>
      <c r="I959">
        <v>5</v>
      </c>
      <c r="J959">
        <v>670</v>
      </c>
      <c r="K959">
        <v>45206</v>
      </c>
      <c r="L959" t="s">
        <v>18</v>
      </c>
      <c r="M959">
        <v>2727610</v>
      </c>
      <c r="N959">
        <v>319.5</v>
      </c>
      <c r="O959" s="4">
        <v>85380.72</v>
      </c>
      <c r="P959" t="s">
        <v>167</v>
      </c>
      <c r="Q959" s="4">
        <f t="shared" si="120"/>
        <v>5.0748825503355706</v>
      </c>
      <c r="R959" s="4">
        <f t="shared" si="121"/>
        <v>604.92600000000004</v>
      </c>
      <c r="S959" s="4">
        <f t="shared" si="122"/>
        <v>4.5143731343283582</v>
      </c>
      <c r="T959" s="4">
        <f t="shared" si="123"/>
        <v>3.4806722554227476</v>
      </c>
      <c r="U959" s="4">
        <f t="shared" si="124"/>
        <v>3.4106102298008398</v>
      </c>
      <c r="V959" s="3">
        <f t="shared" si="125"/>
        <v>0.69897000433601886</v>
      </c>
      <c r="W959" s="3">
        <f t="shared" si="125"/>
        <v>2.8260748027008264</v>
      </c>
      <c r="X959" s="3">
        <f t="shared" si="126"/>
        <v>0.70542599568251108</v>
      </c>
      <c r="Y959" s="3">
        <f t="shared" si="126"/>
        <v>2.7817022510867289</v>
      </c>
      <c r="Z959" s="3">
        <f t="shared" si="126"/>
        <v>0.65459745272192105</v>
      </c>
      <c r="AA959" s="2">
        <f t="shared" si="127"/>
        <v>39387</v>
      </c>
    </row>
    <row r="960" spans="1:27" x14ac:dyDescent="0.2">
      <c r="A960">
        <v>5060</v>
      </c>
      <c r="B960" t="s">
        <v>15</v>
      </c>
      <c r="C960">
        <v>2007</v>
      </c>
      <c r="D960">
        <v>12</v>
      </c>
      <c r="E960">
        <v>347</v>
      </c>
      <c r="F960" s="4">
        <v>1444.12</v>
      </c>
      <c r="G960" s="4">
        <v>1696.93</v>
      </c>
      <c r="H960" s="4">
        <v>341.83</v>
      </c>
      <c r="I960">
        <v>5</v>
      </c>
      <c r="J960">
        <v>670</v>
      </c>
      <c r="K960">
        <v>45206</v>
      </c>
      <c r="L960" t="s">
        <v>18</v>
      </c>
      <c r="M960">
        <v>2727610</v>
      </c>
      <c r="N960">
        <v>319.5</v>
      </c>
      <c r="O960" s="4">
        <v>85380.72</v>
      </c>
      <c r="P960" t="s">
        <v>167</v>
      </c>
      <c r="Q960" s="4">
        <f t="shared" si="120"/>
        <v>4.8902881844380408</v>
      </c>
      <c r="R960" s="4">
        <f t="shared" si="121"/>
        <v>339.38600000000002</v>
      </c>
      <c r="S960" s="4">
        <f t="shared" si="122"/>
        <v>2.5327313432835821</v>
      </c>
      <c r="T960" s="4">
        <f t="shared" si="123"/>
        <v>3.2296639276207095</v>
      </c>
      <c r="U960" s="4">
        <f t="shared" si="124"/>
        <v>3.1596032826882539</v>
      </c>
      <c r="V960" s="3">
        <f t="shared" si="125"/>
        <v>0.69897000433601886</v>
      </c>
      <c r="W960" s="3">
        <f t="shared" si="125"/>
        <v>2.8260748027008264</v>
      </c>
      <c r="X960" s="3">
        <f t="shared" si="126"/>
        <v>0.68933445282983574</v>
      </c>
      <c r="Y960" s="3">
        <f t="shared" si="126"/>
        <v>2.5306939232846908</v>
      </c>
      <c r="Z960" s="3">
        <f t="shared" si="126"/>
        <v>0.40358912491988297</v>
      </c>
      <c r="AA960" s="2">
        <f t="shared" si="127"/>
        <v>39417</v>
      </c>
    </row>
    <row r="961" spans="1:27" x14ac:dyDescent="0.2">
      <c r="A961">
        <v>6403</v>
      </c>
      <c r="B961" t="s">
        <v>15</v>
      </c>
      <c r="C961">
        <v>2007</v>
      </c>
      <c r="D961">
        <v>1</v>
      </c>
      <c r="E961">
        <v>243</v>
      </c>
      <c r="F961" s="4">
        <v>1114.48</v>
      </c>
      <c r="G961" s="4">
        <v>1309.6199999999999</v>
      </c>
      <c r="H961" s="4">
        <v>528.64</v>
      </c>
      <c r="I961">
        <v>17</v>
      </c>
      <c r="J961">
        <v>919</v>
      </c>
      <c r="K961">
        <v>32153</v>
      </c>
      <c r="L961" t="s">
        <v>18</v>
      </c>
      <c r="M961">
        <v>109998</v>
      </c>
      <c r="N961">
        <v>575.20000000000005</v>
      </c>
      <c r="O961" s="4">
        <v>77255.740000000005</v>
      </c>
      <c r="P961" t="s">
        <v>168</v>
      </c>
      <c r="Q961" s="4">
        <f t="shared" si="120"/>
        <v>5.3893827160493819</v>
      </c>
      <c r="R961" s="4">
        <f t="shared" si="121"/>
        <v>77.036470588235289</v>
      </c>
      <c r="S961" s="4">
        <f t="shared" si="122"/>
        <v>1.4250489662676822</v>
      </c>
      <c r="T961" s="4">
        <f t="shared" si="123"/>
        <v>3.1171452988285293</v>
      </c>
      <c r="U961" s="4">
        <f t="shared" si="124"/>
        <v>3.0470722792159206</v>
      </c>
      <c r="V961" s="3">
        <f t="shared" si="125"/>
        <v>1.2304489213782739</v>
      </c>
      <c r="W961" s="3">
        <f t="shared" si="125"/>
        <v>2.9633155113861114</v>
      </c>
      <c r="X961" s="3">
        <f t="shared" si="126"/>
        <v>0.73153902523021697</v>
      </c>
      <c r="Y961" s="3">
        <f t="shared" si="126"/>
        <v>1.8866963774502552</v>
      </c>
      <c r="Z961" s="3">
        <f t="shared" si="126"/>
        <v>0.1538297874424179</v>
      </c>
      <c r="AA961" s="2">
        <f t="shared" si="127"/>
        <v>39083</v>
      </c>
    </row>
    <row r="962" spans="1:27" x14ac:dyDescent="0.2">
      <c r="A962">
        <v>6403</v>
      </c>
      <c r="B962" t="s">
        <v>15</v>
      </c>
      <c r="C962">
        <v>2007</v>
      </c>
      <c r="D962">
        <v>2</v>
      </c>
      <c r="E962">
        <v>175</v>
      </c>
      <c r="F962" s="4">
        <v>733.2</v>
      </c>
      <c r="G962" s="4">
        <v>861.56</v>
      </c>
      <c r="H962" s="4">
        <v>336.82</v>
      </c>
      <c r="I962">
        <v>17</v>
      </c>
      <c r="J962">
        <v>919</v>
      </c>
      <c r="K962">
        <v>32153</v>
      </c>
      <c r="L962" t="s">
        <v>18</v>
      </c>
      <c r="M962">
        <v>109998</v>
      </c>
      <c r="N962">
        <v>575.20000000000005</v>
      </c>
      <c r="O962" s="4">
        <v>77255.740000000005</v>
      </c>
      <c r="P962" t="s">
        <v>168</v>
      </c>
      <c r="Q962" s="4">
        <f t="shared" si="120"/>
        <v>4.9231999999999996</v>
      </c>
      <c r="R962" s="4">
        <f t="shared" si="121"/>
        <v>50.68</v>
      </c>
      <c r="S962" s="4">
        <f t="shared" si="122"/>
        <v>0.93749727965179541</v>
      </c>
      <c r="T962" s="4">
        <f t="shared" si="123"/>
        <v>2.9352855275896776</v>
      </c>
      <c r="U962" s="4">
        <f t="shared" si="124"/>
        <v>2.8652224562901791</v>
      </c>
      <c r="V962" s="3">
        <f t="shared" si="125"/>
        <v>1.2304489213782739</v>
      </c>
      <c r="W962" s="3">
        <f t="shared" si="125"/>
        <v>2.9633155113861114</v>
      </c>
      <c r="X962" s="3">
        <f t="shared" si="126"/>
        <v>0.69224747890338323</v>
      </c>
      <c r="Y962" s="3">
        <f t="shared" si="126"/>
        <v>1.7048366062114038</v>
      </c>
      <c r="Z962" s="3">
        <f t="shared" si="126"/>
        <v>-2.8029983796433615E-2</v>
      </c>
      <c r="AA962" s="2">
        <f t="shared" si="127"/>
        <v>39114</v>
      </c>
    </row>
    <row r="963" spans="1:27" x14ac:dyDescent="0.2">
      <c r="A963">
        <v>6403</v>
      </c>
      <c r="B963" t="s">
        <v>15</v>
      </c>
      <c r="C963">
        <v>2007</v>
      </c>
      <c r="D963">
        <v>3</v>
      </c>
      <c r="E963">
        <v>236</v>
      </c>
      <c r="F963" s="4">
        <v>1014.33</v>
      </c>
      <c r="G963" s="4">
        <v>1191.8</v>
      </c>
      <c r="H963" s="4">
        <v>448.98</v>
      </c>
      <c r="I963">
        <v>17</v>
      </c>
      <c r="J963">
        <v>919</v>
      </c>
      <c r="K963">
        <v>32153</v>
      </c>
      <c r="L963" t="s">
        <v>18</v>
      </c>
      <c r="M963">
        <v>109998</v>
      </c>
      <c r="N963">
        <v>575.20000000000005</v>
      </c>
      <c r="O963" s="4">
        <v>77255.740000000005</v>
      </c>
      <c r="P963" t="s">
        <v>168</v>
      </c>
      <c r="Q963" s="4">
        <f t="shared" si="120"/>
        <v>5.05</v>
      </c>
      <c r="R963" s="4">
        <f t="shared" si="121"/>
        <v>70.10588235294118</v>
      </c>
      <c r="S963" s="4">
        <f t="shared" si="122"/>
        <v>1.2968443960826985</v>
      </c>
      <c r="T963" s="4">
        <f t="shared" si="123"/>
        <v>3.0762033810887681</v>
      </c>
      <c r="U963" s="4">
        <f t="shared" si="124"/>
        <v>3.0061792704443033</v>
      </c>
      <c r="V963" s="3">
        <f t="shared" si="125"/>
        <v>1.2304489213782739</v>
      </c>
      <c r="W963" s="3">
        <f t="shared" si="125"/>
        <v>2.9633155113861114</v>
      </c>
      <c r="X963" s="3">
        <f t="shared" si="126"/>
        <v>0.70329137811866138</v>
      </c>
      <c r="Y963" s="3">
        <f t="shared" si="126"/>
        <v>1.845754459710494</v>
      </c>
      <c r="Z963" s="3">
        <f t="shared" si="126"/>
        <v>0.11288786970265667</v>
      </c>
      <c r="AA963" s="2">
        <f t="shared" si="127"/>
        <v>39142</v>
      </c>
    </row>
    <row r="964" spans="1:27" x14ac:dyDescent="0.2">
      <c r="A964">
        <v>6403</v>
      </c>
      <c r="B964" t="s">
        <v>15</v>
      </c>
      <c r="C964">
        <v>2007</v>
      </c>
      <c r="D964">
        <v>4</v>
      </c>
      <c r="E964">
        <v>457</v>
      </c>
      <c r="F964" s="4">
        <v>2066.87</v>
      </c>
      <c r="G964" s="4">
        <v>2428.77</v>
      </c>
      <c r="H964" s="4">
        <v>925.8</v>
      </c>
      <c r="I964">
        <v>17</v>
      </c>
      <c r="J964">
        <v>919</v>
      </c>
      <c r="K964">
        <v>32153</v>
      </c>
      <c r="L964" t="s">
        <v>18</v>
      </c>
      <c r="M964">
        <v>109998</v>
      </c>
      <c r="N964">
        <v>575.20000000000005</v>
      </c>
      <c r="O964" s="4">
        <v>77255.740000000005</v>
      </c>
      <c r="P964" t="s">
        <v>168</v>
      </c>
      <c r="Q964" s="4">
        <f t="shared" si="120"/>
        <v>5.314595185995624</v>
      </c>
      <c r="R964" s="4">
        <f t="shared" si="121"/>
        <v>142.86882352941177</v>
      </c>
      <c r="S964" s="4">
        <f t="shared" si="122"/>
        <v>2.6428400435255712</v>
      </c>
      <c r="T964" s="4">
        <f t="shared" si="123"/>
        <v>3.3853863898729446</v>
      </c>
      <c r="U964" s="4">
        <f t="shared" si="124"/>
        <v>3.3153131616499589</v>
      </c>
      <c r="V964" s="3">
        <f t="shared" si="125"/>
        <v>1.2304489213782739</v>
      </c>
      <c r="W964" s="3">
        <f t="shared" si="125"/>
        <v>2.9633155113861114</v>
      </c>
      <c r="X964" s="3">
        <f t="shared" si="126"/>
        <v>0.72547018980309441</v>
      </c>
      <c r="Y964" s="3">
        <f t="shared" si="126"/>
        <v>2.1549374684946709</v>
      </c>
      <c r="Z964" s="3">
        <f t="shared" si="126"/>
        <v>0.42207087848683333</v>
      </c>
      <c r="AA964" s="2">
        <f t="shared" si="127"/>
        <v>39173</v>
      </c>
    </row>
    <row r="965" spans="1:27" x14ac:dyDescent="0.2">
      <c r="A965">
        <v>6403</v>
      </c>
      <c r="B965" t="s">
        <v>15</v>
      </c>
      <c r="C965">
        <v>2007</v>
      </c>
      <c r="D965">
        <v>5</v>
      </c>
      <c r="E965">
        <v>618</v>
      </c>
      <c r="F965" s="4">
        <v>2706.37</v>
      </c>
      <c r="G965" s="4">
        <v>3180.02</v>
      </c>
      <c r="H965" s="4">
        <v>1190.9000000000001</v>
      </c>
      <c r="I965">
        <v>17</v>
      </c>
      <c r="J965">
        <v>919</v>
      </c>
      <c r="K965">
        <v>32153</v>
      </c>
      <c r="L965" t="s">
        <v>18</v>
      </c>
      <c r="M965">
        <v>109998</v>
      </c>
      <c r="N965">
        <v>575.20000000000005</v>
      </c>
      <c r="O965" s="4">
        <v>77255.740000000005</v>
      </c>
      <c r="P965" t="s">
        <v>168</v>
      </c>
      <c r="Q965" s="4">
        <f t="shared" si="120"/>
        <v>5.1456634304207123</v>
      </c>
      <c r="R965" s="4">
        <f t="shared" si="121"/>
        <v>187.06</v>
      </c>
      <c r="S965" s="4">
        <f t="shared" si="122"/>
        <v>3.460304678998912</v>
      </c>
      <c r="T965" s="4">
        <f t="shared" si="123"/>
        <v>3.5024298513876793</v>
      </c>
      <c r="U965" s="4">
        <f t="shared" si="124"/>
        <v>3.4323871706701587</v>
      </c>
      <c r="V965" s="3">
        <f t="shared" si="125"/>
        <v>1.2304489213782739</v>
      </c>
      <c r="W965" s="3">
        <f t="shared" si="125"/>
        <v>2.9633155113861114</v>
      </c>
      <c r="X965" s="3">
        <f t="shared" si="126"/>
        <v>0.71144137629886339</v>
      </c>
      <c r="Y965" s="3">
        <f t="shared" si="126"/>
        <v>2.2719809300094052</v>
      </c>
      <c r="Z965" s="3">
        <f t="shared" si="126"/>
        <v>0.53911434000156799</v>
      </c>
      <c r="AA965" s="2">
        <f t="shared" si="127"/>
        <v>39203</v>
      </c>
    </row>
    <row r="966" spans="1:27" x14ac:dyDescent="0.2">
      <c r="A966">
        <v>6403</v>
      </c>
      <c r="B966" t="s">
        <v>15</v>
      </c>
      <c r="C966">
        <v>2007</v>
      </c>
      <c r="D966">
        <v>6</v>
      </c>
      <c r="E966">
        <v>565</v>
      </c>
      <c r="F966" s="4">
        <v>2449.52</v>
      </c>
      <c r="G966" s="4">
        <v>2878.2</v>
      </c>
      <c r="H966" s="4">
        <v>934.23</v>
      </c>
      <c r="I966">
        <v>17</v>
      </c>
      <c r="J966">
        <v>919</v>
      </c>
      <c r="K966">
        <v>32153</v>
      </c>
      <c r="L966" t="s">
        <v>18</v>
      </c>
      <c r="M966">
        <v>109998</v>
      </c>
      <c r="N966">
        <v>575.20000000000005</v>
      </c>
      <c r="O966" s="4">
        <v>77255.740000000005</v>
      </c>
      <c r="P966" t="s">
        <v>168</v>
      </c>
      <c r="Q966" s="4">
        <f t="shared" si="120"/>
        <v>5.094159292035398</v>
      </c>
      <c r="R966" s="4">
        <f t="shared" si="121"/>
        <v>169.30588235294115</v>
      </c>
      <c r="S966" s="4">
        <f t="shared" si="122"/>
        <v>3.1318824809575623</v>
      </c>
      <c r="T966" s="4">
        <f t="shared" si="123"/>
        <v>3.4591209688495406</v>
      </c>
      <c r="U966" s="4">
        <f t="shared" si="124"/>
        <v>3.3890809897626202</v>
      </c>
      <c r="V966" s="3">
        <f t="shared" si="125"/>
        <v>1.2304489213782739</v>
      </c>
      <c r="W966" s="3">
        <f t="shared" si="125"/>
        <v>2.9633155113861114</v>
      </c>
      <c r="X966" s="3">
        <f t="shared" si="126"/>
        <v>0.70707252103010221</v>
      </c>
      <c r="Y966" s="3">
        <f t="shared" si="126"/>
        <v>2.2286720474712669</v>
      </c>
      <c r="Z966" s="3">
        <f t="shared" si="126"/>
        <v>0.49580545746342947</v>
      </c>
      <c r="AA966" s="2">
        <f t="shared" si="127"/>
        <v>39234</v>
      </c>
    </row>
    <row r="967" spans="1:27" x14ac:dyDescent="0.2">
      <c r="A967">
        <v>6403</v>
      </c>
      <c r="B967" t="s">
        <v>15</v>
      </c>
      <c r="C967">
        <v>2007</v>
      </c>
      <c r="D967">
        <v>7</v>
      </c>
      <c r="E967">
        <v>456</v>
      </c>
      <c r="F967" s="4">
        <v>1974.04</v>
      </c>
      <c r="G967" s="4">
        <v>2319.5300000000002</v>
      </c>
      <c r="H967" s="4">
        <v>879.7</v>
      </c>
      <c r="I967">
        <v>17</v>
      </c>
      <c r="J967">
        <v>919</v>
      </c>
      <c r="K967">
        <v>32153</v>
      </c>
      <c r="L967" t="s">
        <v>18</v>
      </c>
      <c r="M967">
        <v>109998</v>
      </c>
      <c r="N967">
        <v>575.20000000000005</v>
      </c>
      <c r="O967" s="4">
        <v>77255.740000000005</v>
      </c>
      <c r="P967" t="s">
        <v>168</v>
      </c>
      <c r="Q967" s="4">
        <f t="shared" si="120"/>
        <v>5.0866885964912285</v>
      </c>
      <c r="R967" s="4">
        <f t="shared" si="121"/>
        <v>136.44294117647061</v>
      </c>
      <c r="S967" s="4">
        <f t="shared" si="122"/>
        <v>2.5239717083786726</v>
      </c>
      <c r="T967" s="4">
        <f t="shared" si="123"/>
        <v>3.365399993905954</v>
      </c>
      <c r="U967" s="4">
        <f t="shared" si="124"/>
        <v>3.2953559485379103</v>
      </c>
      <c r="V967" s="3">
        <f t="shared" si="125"/>
        <v>1.2304489213782739</v>
      </c>
      <c r="W967" s="3">
        <f t="shared" si="125"/>
        <v>2.9633155113861114</v>
      </c>
      <c r="X967" s="3">
        <f t="shared" si="126"/>
        <v>0.7064351512415189</v>
      </c>
      <c r="Y967" s="3">
        <f t="shared" si="126"/>
        <v>2.1349510725276799</v>
      </c>
      <c r="Z967" s="3">
        <f t="shared" si="126"/>
        <v>0.40208448251984263</v>
      </c>
      <c r="AA967" s="2">
        <f t="shared" si="127"/>
        <v>39264</v>
      </c>
    </row>
    <row r="968" spans="1:27" x14ac:dyDescent="0.2">
      <c r="A968">
        <v>6403</v>
      </c>
      <c r="B968" t="s">
        <v>15</v>
      </c>
      <c r="C968">
        <v>2007</v>
      </c>
      <c r="D968">
        <v>8</v>
      </c>
      <c r="E968">
        <v>444</v>
      </c>
      <c r="F968" s="4">
        <v>1794.06</v>
      </c>
      <c r="G968" s="4">
        <v>2108.14</v>
      </c>
      <c r="H968" s="4">
        <v>755.14</v>
      </c>
      <c r="I968">
        <v>17</v>
      </c>
      <c r="J968">
        <v>919</v>
      </c>
      <c r="K968">
        <v>32153</v>
      </c>
      <c r="L968" t="s">
        <v>18</v>
      </c>
      <c r="M968">
        <v>109998</v>
      </c>
      <c r="N968">
        <v>575.20000000000005</v>
      </c>
      <c r="O968" s="4">
        <v>77255.740000000005</v>
      </c>
      <c r="P968" t="s">
        <v>168</v>
      </c>
      <c r="Q968" s="4">
        <f t="shared" si="120"/>
        <v>4.7480630630630625</v>
      </c>
      <c r="R968" s="4">
        <f t="shared" si="121"/>
        <v>124.00823529411764</v>
      </c>
      <c r="S968" s="4">
        <f t="shared" si="122"/>
        <v>2.2939499455930359</v>
      </c>
      <c r="T968" s="4">
        <f t="shared" si="123"/>
        <v>3.3238994486697973</v>
      </c>
      <c r="U968" s="4">
        <f t="shared" si="124"/>
        <v>3.2538369633642477</v>
      </c>
      <c r="V968" s="3">
        <f t="shared" si="125"/>
        <v>1.2304489213782739</v>
      </c>
      <c r="W968" s="3">
        <f t="shared" si="125"/>
        <v>2.9633155113861114</v>
      </c>
      <c r="X968" s="3">
        <f t="shared" si="126"/>
        <v>0.67651647855517738</v>
      </c>
      <c r="Y968" s="3">
        <f t="shared" si="126"/>
        <v>2.0934505272915231</v>
      </c>
      <c r="Z968" s="3">
        <f t="shared" si="126"/>
        <v>0.36058393728368604</v>
      </c>
      <c r="AA968" s="2">
        <f t="shared" si="127"/>
        <v>39295</v>
      </c>
    </row>
    <row r="969" spans="1:27" x14ac:dyDescent="0.2">
      <c r="A969">
        <v>6403</v>
      </c>
      <c r="B969" t="s">
        <v>15</v>
      </c>
      <c r="C969">
        <v>2007</v>
      </c>
      <c r="D969">
        <v>9</v>
      </c>
      <c r="E969">
        <v>626</v>
      </c>
      <c r="F969" s="4">
        <v>2389.25</v>
      </c>
      <c r="G969" s="4">
        <v>2807.48</v>
      </c>
      <c r="H969" s="4">
        <v>826.08</v>
      </c>
      <c r="I969">
        <v>17</v>
      </c>
      <c r="J969">
        <v>919</v>
      </c>
      <c r="K969">
        <v>32153</v>
      </c>
      <c r="L969" t="s">
        <v>18</v>
      </c>
      <c r="M969">
        <v>109998</v>
      </c>
      <c r="N969">
        <v>575.20000000000005</v>
      </c>
      <c r="O969" s="4">
        <v>77255.740000000005</v>
      </c>
      <c r="P969" t="s">
        <v>168</v>
      </c>
      <c r="Q969" s="4">
        <f t="shared" si="120"/>
        <v>4.4847923322683707</v>
      </c>
      <c r="R969" s="4">
        <f t="shared" si="121"/>
        <v>165.14588235294119</v>
      </c>
      <c r="S969" s="4">
        <f t="shared" si="122"/>
        <v>3.0549292709466811</v>
      </c>
      <c r="T969" s="4">
        <f t="shared" si="123"/>
        <v>3.4483166711060416</v>
      </c>
      <c r="U969" s="4">
        <f t="shared" si="124"/>
        <v>3.3782615946807941</v>
      </c>
      <c r="V969" s="3">
        <f t="shared" si="125"/>
        <v>1.2304489213782739</v>
      </c>
      <c r="W969" s="3">
        <f t="shared" si="125"/>
        <v>2.9633155113861114</v>
      </c>
      <c r="X969" s="3">
        <f t="shared" si="126"/>
        <v>0.65174233789561198</v>
      </c>
      <c r="Y969" s="3">
        <f t="shared" si="126"/>
        <v>2.2178677497277679</v>
      </c>
      <c r="Z969" s="3">
        <f t="shared" si="126"/>
        <v>0.48500115971993035</v>
      </c>
      <c r="AA969" s="2">
        <f t="shared" si="127"/>
        <v>39326</v>
      </c>
    </row>
    <row r="970" spans="1:27" x14ac:dyDescent="0.2">
      <c r="A970">
        <v>6403</v>
      </c>
      <c r="B970" t="s">
        <v>15</v>
      </c>
      <c r="C970">
        <v>2007</v>
      </c>
      <c r="D970">
        <v>12</v>
      </c>
      <c r="E970">
        <v>643</v>
      </c>
      <c r="F970" s="4">
        <v>2418.13</v>
      </c>
      <c r="G970" s="4">
        <v>2841.28</v>
      </c>
      <c r="H970" s="4">
        <v>851.67</v>
      </c>
      <c r="I970">
        <v>17</v>
      </c>
      <c r="J970">
        <v>919</v>
      </c>
      <c r="K970">
        <v>32153</v>
      </c>
      <c r="L970" t="s">
        <v>18</v>
      </c>
      <c r="M970">
        <v>109998</v>
      </c>
      <c r="N970">
        <v>575.20000000000005</v>
      </c>
      <c r="O970" s="4">
        <v>77255.740000000005</v>
      </c>
      <c r="P970" t="s">
        <v>168</v>
      </c>
      <c r="Q970" s="4">
        <f t="shared" si="120"/>
        <v>4.4187869362363923</v>
      </c>
      <c r="R970" s="4">
        <f t="shared" si="121"/>
        <v>167.13411764705884</v>
      </c>
      <c r="S970" s="4">
        <f t="shared" si="122"/>
        <v>3.0917083786724704</v>
      </c>
      <c r="T970" s="4">
        <f t="shared" si="123"/>
        <v>3.4535140343082755</v>
      </c>
      <c r="U970" s="4">
        <f t="shared" si="124"/>
        <v>3.3834796450628035</v>
      </c>
      <c r="V970" s="3">
        <f t="shared" si="125"/>
        <v>1.2304489213782739</v>
      </c>
      <c r="W970" s="3">
        <f t="shared" si="125"/>
        <v>2.9633155113861114</v>
      </c>
      <c r="X970" s="3">
        <f t="shared" si="126"/>
        <v>0.64530306138405324</v>
      </c>
      <c r="Y970" s="3">
        <f t="shared" si="126"/>
        <v>2.2230651129300014</v>
      </c>
      <c r="Z970" s="3">
        <f t="shared" si="126"/>
        <v>0.49019852292216409</v>
      </c>
      <c r="AA970" s="2">
        <f t="shared" si="127"/>
        <v>39417</v>
      </c>
    </row>
    <row r="971" spans="1:27" x14ac:dyDescent="0.2">
      <c r="A971">
        <v>6434</v>
      </c>
      <c r="B971" t="s">
        <v>15</v>
      </c>
      <c r="C971">
        <v>2007</v>
      </c>
      <c r="D971">
        <v>1</v>
      </c>
      <c r="E971">
        <v>133</v>
      </c>
      <c r="F971" s="4">
        <v>557.27</v>
      </c>
      <c r="G971" s="4">
        <v>654.83000000000004</v>
      </c>
      <c r="H971" s="4">
        <v>209.78</v>
      </c>
      <c r="I971">
        <v>9</v>
      </c>
      <c r="J971">
        <v>775</v>
      </c>
      <c r="K971">
        <v>28936</v>
      </c>
      <c r="L971" t="s">
        <v>18</v>
      </c>
      <c r="M971">
        <v>102575</v>
      </c>
      <c r="N971">
        <v>479.2</v>
      </c>
      <c r="O971" s="4">
        <v>66875.44</v>
      </c>
      <c r="P971" t="s">
        <v>168</v>
      </c>
      <c r="Q971" s="4">
        <f t="shared" si="120"/>
        <v>4.9235338345864665</v>
      </c>
      <c r="R971" s="4">
        <f t="shared" si="121"/>
        <v>72.75888888888889</v>
      </c>
      <c r="S971" s="4">
        <f t="shared" si="122"/>
        <v>0.84494193548387098</v>
      </c>
      <c r="T971" s="4">
        <f t="shared" si="123"/>
        <v>2.8161285677099785</v>
      </c>
      <c r="U971" s="4">
        <f t="shared" si="124"/>
        <v>2.7460656639333809</v>
      </c>
      <c r="V971" s="3">
        <f t="shared" si="125"/>
        <v>0.95424250943932487</v>
      </c>
      <c r="W971" s="3">
        <f t="shared" si="125"/>
        <v>2.8893017025063101</v>
      </c>
      <c r="X971" s="3">
        <f t="shared" si="126"/>
        <v>0.69227692674289265</v>
      </c>
      <c r="Y971" s="3">
        <f t="shared" si="126"/>
        <v>1.8618860582706536</v>
      </c>
      <c r="Z971" s="3">
        <f t="shared" si="126"/>
        <v>-7.317313479633189E-2</v>
      </c>
      <c r="AA971" s="2">
        <f t="shared" si="127"/>
        <v>39083</v>
      </c>
    </row>
    <row r="972" spans="1:27" x14ac:dyDescent="0.2">
      <c r="A972">
        <v>6434</v>
      </c>
      <c r="B972" t="s">
        <v>15</v>
      </c>
      <c r="C972">
        <v>2007</v>
      </c>
      <c r="D972">
        <v>2</v>
      </c>
      <c r="E972">
        <v>111</v>
      </c>
      <c r="F972" s="4">
        <v>506.21</v>
      </c>
      <c r="G972" s="4">
        <v>594.80999999999995</v>
      </c>
      <c r="H972" s="4">
        <v>234.61</v>
      </c>
      <c r="I972">
        <v>9</v>
      </c>
      <c r="J972">
        <v>775</v>
      </c>
      <c r="K972">
        <v>28936</v>
      </c>
      <c r="L972" t="s">
        <v>18</v>
      </c>
      <c r="M972">
        <v>102575</v>
      </c>
      <c r="N972">
        <v>479.2</v>
      </c>
      <c r="O972" s="4">
        <v>66875.44</v>
      </c>
      <c r="P972" t="s">
        <v>168</v>
      </c>
      <c r="Q972" s="4">
        <f t="shared" si="120"/>
        <v>5.3586486486486482</v>
      </c>
      <c r="R972" s="4">
        <f t="shared" si="121"/>
        <v>66.089999999999989</v>
      </c>
      <c r="S972" s="4">
        <f t="shared" si="122"/>
        <v>0.76749677419354834</v>
      </c>
      <c r="T972" s="4">
        <f t="shared" si="123"/>
        <v>2.7743782613097547</v>
      </c>
      <c r="U972" s="4">
        <f t="shared" si="124"/>
        <v>2.7043307202412832</v>
      </c>
      <c r="V972" s="3">
        <f t="shared" si="125"/>
        <v>0.95424250943932487</v>
      </c>
      <c r="W972" s="3">
        <f t="shared" si="125"/>
        <v>2.8893017025063101</v>
      </c>
      <c r="X972" s="3">
        <f t="shared" si="126"/>
        <v>0.72905528252309748</v>
      </c>
      <c r="Y972" s="3">
        <f t="shared" si="126"/>
        <v>1.82013575187043</v>
      </c>
      <c r="Z972" s="3">
        <f t="shared" si="126"/>
        <v>-0.11492344119655538</v>
      </c>
      <c r="AA972" s="2">
        <f t="shared" si="127"/>
        <v>39114</v>
      </c>
    </row>
    <row r="973" spans="1:27" x14ac:dyDescent="0.2">
      <c r="A973">
        <v>6434</v>
      </c>
      <c r="B973" t="s">
        <v>15</v>
      </c>
      <c r="C973">
        <v>2007</v>
      </c>
      <c r="D973">
        <v>3</v>
      </c>
      <c r="E973">
        <v>126</v>
      </c>
      <c r="F973" s="4">
        <v>506.88</v>
      </c>
      <c r="G973" s="4">
        <v>595.66</v>
      </c>
      <c r="H973" s="4">
        <v>212.81</v>
      </c>
      <c r="I973">
        <v>9</v>
      </c>
      <c r="J973">
        <v>775</v>
      </c>
      <c r="K973">
        <v>28936</v>
      </c>
      <c r="L973" t="s">
        <v>18</v>
      </c>
      <c r="M973">
        <v>102575</v>
      </c>
      <c r="N973">
        <v>479.2</v>
      </c>
      <c r="O973" s="4">
        <v>66875.44</v>
      </c>
      <c r="P973" t="s">
        <v>168</v>
      </c>
      <c r="Q973" s="4">
        <f t="shared" si="120"/>
        <v>4.7274603174603174</v>
      </c>
      <c r="R973" s="4">
        <f t="shared" si="121"/>
        <v>66.184444444444438</v>
      </c>
      <c r="S973" s="4">
        <f t="shared" si="122"/>
        <v>0.7685935483870967</v>
      </c>
      <c r="T973" s="4">
        <f t="shared" si="123"/>
        <v>2.7749984371602157</v>
      </c>
      <c r="U973" s="4">
        <f t="shared" si="124"/>
        <v>2.7049051555733805</v>
      </c>
      <c r="V973" s="3">
        <f t="shared" si="125"/>
        <v>0.95424250943932487</v>
      </c>
      <c r="W973" s="3">
        <f t="shared" si="125"/>
        <v>2.8893017025063101</v>
      </c>
      <c r="X973" s="3">
        <f t="shared" si="126"/>
        <v>0.67462789204265261</v>
      </c>
      <c r="Y973" s="3">
        <f t="shared" si="126"/>
        <v>1.8207559277208905</v>
      </c>
      <c r="Z973" s="3">
        <f t="shared" si="126"/>
        <v>-0.11430326534609485</v>
      </c>
      <c r="AA973" s="2">
        <f t="shared" si="127"/>
        <v>39142</v>
      </c>
    </row>
    <row r="974" spans="1:27" x14ac:dyDescent="0.2">
      <c r="A974">
        <v>6434</v>
      </c>
      <c r="B974" t="s">
        <v>15</v>
      </c>
      <c r="C974">
        <v>2007</v>
      </c>
      <c r="D974">
        <v>4</v>
      </c>
      <c r="E974">
        <v>207</v>
      </c>
      <c r="F974" s="4">
        <v>934.8</v>
      </c>
      <c r="G974" s="4">
        <v>1098.48</v>
      </c>
      <c r="H974" s="4">
        <v>478.77</v>
      </c>
      <c r="I974">
        <v>9</v>
      </c>
      <c r="J974">
        <v>775</v>
      </c>
      <c r="K974">
        <v>28936</v>
      </c>
      <c r="L974" t="s">
        <v>18</v>
      </c>
      <c r="M974">
        <v>102575</v>
      </c>
      <c r="N974">
        <v>479.2</v>
      </c>
      <c r="O974" s="4">
        <v>66875.44</v>
      </c>
      <c r="P974" t="s">
        <v>168</v>
      </c>
      <c r="Q974" s="4">
        <f t="shared" si="120"/>
        <v>5.3066666666666666</v>
      </c>
      <c r="R974" s="4">
        <f t="shared" si="121"/>
        <v>122.05333333333334</v>
      </c>
      <c r="S974" s="4">
        <f t="shared" si="122"/>
        <v>1.4173935483870967</v>
      </c>
      <c r="T974" s="4">
        <f t="shared" si="123"/>
        <v>3.0407921541389054</v>
      </c>
      <c r="U974" s="4">
        <f t="shared" si="124"/>
        <v>2.9707187037201894</v>
      </c>
      <c r="V974" s="3">
        <f t="shared" si="125"/>
        <v>0.95424250943932487</v>
      </c>
      <c r="W974" s="3">
        <f t="shared" si="125"/>
        <v>2.8893017025063101</v>
      </c>
      <c r="X974" s="3">
        <f t="shared" si="126"/>
        <v>0.72482180868198776</v>
      </c>
      <c r="Y974" s="3">
        <f t="shared" si="126"/>
        <v>2.0865496446995806</v>
      </c>
      <c r="Z974" s="3">
        <f t="shared" si="126"/>
        <v>0.15149045163259525</v>
      </c>
      <c r="AA974" s="2">
        <f t="shared" si="127"/>
        <v>39173</v>
      </c>
    </row>
    <row r="975" spans="1:27" x14ac:dyDescent="0.2">
      <c r="A975">
        <v>6434</v>
      </c>
      <c r="B975" t="s">
        <v>15</v>
      </c>
      <c r="C975">
        <v>2007</v>
      </c>
      <c r="D975">
        <v>5</v>
      </c>
      <c r="E975">
        <v>422</v>
      </c>
      <c r="F975" s="4">
        <v>1776.19</v>
      </c>
      <c r="G975" s="4">
        <v>2087.1</v>
      </c>
      <c r="H975" s="4">
        <v>780.13</v>
      </c>
      <c r="I975">
        <v>9</v>
      </c>
      <c r="J975">
        <v>775</v>
      </c>
      <c r="K975">
        <v>28936</v>
      </c>
      <c r="L975" t="s">
        <v>18</v>
      </c>
      <c r="M975">
        <v>102575</v>
      </c>
      <c r="N975">
        <v>479.2</v>
      </c>
      <c r="O975" s="4">
        <v>66875.44</v>
      </c>
      <c r="P975" t="s">
        <v>168</v>
      </c>
      <c r="Q975" s="4">
        <f t="shared" si="120"/>
        <v>4.945734597156398</v>
      </c>
      <c r="R975" s="4">
        <f t="shared" si="121"/>
        <v>231.89999999999998</v>
      </c>
      <c r="S975" s="4">
        <f t="shared" si="122"/>
        <v>2.6930322580645161</v>
      </c>
      <c r="T975" s="4">
        <f t="shared" si="123"/>
        <v>3.3195432580773123</v>
      </c>
      <c r="U975" s="4">
        <f t="shared" si="124"/>
        <v>3.2494894206419156</v>
      </c>
      <c r="V975" s="3">
        <f t="shared" si="125"/>
        <v>0.95424250943932487</v>
      </c>
      <c r="W975" s="3">
        <f t="shared" si="125"/>
        <v>2.8893017025063101</v>
      </c>
      <c r="X975" s="3">
        <f t="shared" si="126"/>
        <v>0.69423080711563834</v>
      </c>
      <c r="Y975" s="3">
        <f t="shared" si="126"/>
        <v>2.3653007486379871</v>
      </c>
      <c r="Z975" s="3">
        <f t="shared" si="126"/>
        <v>0.43024155557100191</v>
      </c>
      <c r="AA975" s="2">
        <f t="shared" si="127"/>
        <v>39203</v>
      </c>
    </row>
    <row r="976" spans="1:27" x14ac:dyDescent="0.2">
      <c r="A976">
        <v>6434</v>
      </c>
      <c r="B976" t="s">
        <v>15</v>
      </c>
      <c r="C976">
        <v>2007</v>
      </c>
      <c r="D976">
        <v>6</v>
      </c>
      <c r="E976">
        <v>406</v>
      </c>
      <c r="F976" s="4">
        <v>1677.93</v>
      </c>
      <c r="G976" s="4">
        <v>1971.69</v>
      </c>
      <c r="H976" s="4">
        <v>873.52</v>
      </c>
      <c r="I976">
        <v>9</v>
      </c>
      <c r="J976">
        <v>775</v>
      </c>
      <c r="K976">
        <v>28936</v>
      </c>
      <c r="L976" t="s">
        <v>18</v>
      </c>
      <c r="M976">
        <v>102575</v>
      </c>
      <c r="N976">
        <v>479.2</v>
      </c>
      <c r="O976" s="4">
        <v>66875.44</v>
      </c>
      <c r="P976" t="s">
        <v>168</v>
      </c>
      <c r="Q976" s="4">
        <f t="shared" si="120"/>
        <v>4.8563793103448276</v>
      </c>
      <c r="R976" s="4">
        <f t="shared" si="121"/>
        <v>219.07666666666668</v>
      </c>
      <c r="S976" s="4">
        <f t="shared" si="122"/>
        <v>2.544116129032258</v>
      </c>
      <c r="T976" s="4">
        <f t="shared" si="123"/>
        <v>3.2948386337935429</v>
      </c>
      <c r="U976" s="4">
        <f t="shared" si="124"/>
        <v>3.2247738389433063</v>
      </c>
      <c r="V976" s="3">
        <f t="shared" si="125"/>
        <v>0.95424250943932487</v>
      </c>
      <c r="W976" s="3">
        <f t="shared" si="125"/>
        <v>2.8893017025063101</v>
      </c>
      <c r="X976" s="3">
        <f t="shared" si="126"/>
        <v>0.68631260021634866</v>
      </c>
      <c r="Y976" s="3">
        <f t="shared" si="126"/>
        <v>2.3405961243542177</v>
      </c>
      <c r="Z976" s="3">
        <f t="shared" si="126"/>
        <v>0.40553693128723245</v>
      </c>
      <c r="AA976" s="2">
        <f t="shared" si="127"/>
        <v>39234</v>
      </c>
    </row>
    <row r="977" spans="1:27" x14ac:dyDescent="0.2">
      <c r="A977">
        <v>6434</v>
      </c>
      <c r="B977" t="s">
        <v>15</v>
      </c>
      <c r="C977">
        <v>2007</v>
      </c>
      <c r="D977">
        <v>7</v>
      </c>
      <c r="E977">
        <v>258</v>
      </c>
      <c r="F977" s="4">
        <v>986.74</v>
      </c>
      <c r="G977" s="4">
        <v>1159.54</v>
      </c>
      <c r="H977" s="4">
        <v>522.71</v>
      </c>
      <c r="I977">
        <v>9</v>
      </c>
      <c r="J977">
        <v>775</v>
      </c>
      <c r="K977">
        <v>28936</v>
      </c>
      <c r="L977" t="s">
        <v>18</v>
      </c>
      <c r="M977">
        <v>102575</v>
      </c>
      <c r="N977">
        <v>479.2</v>
      </c>
      <c r="O977" s="4">
        <v>66875.44</v>
      </c>
      <c r="P977" t="s">
        <v>168</v>
      </c>
      <c r="Q977" s="4">
        <f t="shared" si="120"/>
        <v>4.4943410852713175</v>
      </c>
      <c r="R977" s="4">
        <f t="shared" si="121"/>
        <v>128.83777777777777</v>
      </c>
      <c r="S977" s="4">
        <f t="shared" si="122"/>
        <v>1.4961806451612902</v>
      </c>
      <c r="T977" s="4">
        <f t="shared" si="123"/>
        <v>3.0642857348451922</v>
      </c>
      <c r="U977" s="4">
        <f t="shared" si="124"/>
        <v>2.9942027337837165</v>
      </c>
      <c r="V977" s="3">
        <f t="shared" si="125"/>
        <v>0.95424250943932487</v>
      </c>
      <c r="W977" s="3">
        <f t="shared" si="125"/>
        <v>2.8893017025063101</v>
      </c>
      <c r="X977" s="3">
        <f t="shared" si="126"/>
        <v>0.65266602888196223</v>
      </c>
      <c r="Y977" s="3">
        <f t="shared" si="126"/>
        <v>2.1100432254058674</v>
      </c>
      <c r="Z977" s="3">
        <f t="shared" si="126"/>
        <v>0.17498403233888207</v>
      </c>
      <c r="AA977" s="2">
        <f t="shared" si="127"/>
        <v>39264</v>
      </c>
    </row>
    <row r="978" spans="1:27" x14ac:dyDescent="0.2">
      <c r="A978">
        <v>6434</v>
      </c>
      <c r="B978" t="s">
        <v>15</v>
      </c>
      <c r="C978">
        <v>2007</v>
      </c>
      <c r="D978">
        <v>8</v>
      </c>
      <c r="E978">
        <v>317</v>
      </c>
      <c r="F978" s="4">
        <v>1284.77</v>
      </c>
      <c r="G978" s="4">
        <v>1509.71</v>
      </c>
      <c r="H978" s="4">
        <v>484.25</v>
      </c>
      <c r="I978">
        <v>9</v>
      </c>
      <c r="J978">
        <v>775</v>
      </c>
      <c r="K978">
        <v>28936</v>
      </c>
      <c r="L978" t="s">
        <v>18</v>
      </c>
      <c r="M978">
        <v>102575</v>
      </c>
      <c r="N978">
        <v>479.2</v>
      </c>
      <c r="O978" s="4">
        <v>66875.44</v>
      </c>
      <c r="P978" t="s">
        <v>168</v>
      </c>
      <c r="Q978" s="4">
        <f t="shared" si="120"/>
        <v>4.7624921135646687</v>
      </c>
      <c r="R978" s="4">
        <f t="shared" si="121"/>
        <v>167.74555555555557</v>
      </c>
      <c r="S978" s="4">
        <f t="shared" si="122"/>
        <v>1.9480129032258064</v>
      </c>
      <c r="T978" s="4">
        <f t="shared" si="123"/>
        <v>3.1788935317333049</v>
      </c>
      <c r="U978" s="4">
        <f t="shared" si="124"/>
        <v>3.1088253870671005</v>
      </c>
      <c r="V978" s="3">
        <f t="shared" si="125"/>
        <v>0.95424250943932487</v>
      </c>
      <c r="W978" s="3">
        <f t="shared" si="125"/>
        <v>2.8893017025063101</v>
      </c>
      <c r="X978" s="3">
        <f t="shared" si="126"/>
        <v>0.67783426951555348</v>
      </c>
      <c r="Y978" s="3">
        <f t="shared" si="126"/>
        <v>2.2246510222939802</v>
      </c>
      <c r="Z978" s="3">
        <f t="shared" si="126"/>
        <v>0.28959182922699472</v>
      </c>
      <c r="AA978" s="2">
        <f t="shared" si="127"/>
        <v>39295</v>
      </c>
    </row>
    <row r="979" spans="1:27" x14ac:dyDescent="0.2">
      <c r="A979">
        <v>6434</v>
      </c>
      <c r="B979" t="s">
        <v>15</v>
      </c>
      <c r="C979">
        <v>2007</v>
      </c>
      <c r="D979">
        <v>9</v>
      </c>
      <c r="E979">
        <v>532</v>
      </c>
      <c r="F979" s="4">
        <v>2124.92</v>
      </c>
      <c r="G979" s="4">
        <v>2496.79</v>
      </c>
      <c r="H979" s="4">
        <v>939.52</v>
      </c>
      <c r="I979">
        <v>9</v>
      </c>
      <c r="J979">
        <v>775</v>
      </c>
      <c r="K979">
        <v>28936</v>
      </c>
      <c r="L979" t="s">
        <v>18</v>
      </c>
      <c r="M979">
        <v>102575</v>
      </c>
      <c r="N979">
        <v>479.2</v>
      </c>
      <c r="O979" s="4">
        <v>66875.44</v>
      </c>
      <c r="P979" t="s">
        <v>168</v>
      </c>
      <c r="Q979" s="4">
        <f t="shared" si="120"/>
        <v>4.6932142857142853</v>
      </c>
      <c r="R979" s="4">
        <f t="shared" si="121"/>
        <v>277.42111111111109</v>
      </c>
      <c r="S979" s="4">
        <f t="shared" si="122"/>
        <v>3.221664516129032</v>
      </c>
      <c r="T979" s="4">
        <f t="shared" si="123"/>
        <v>3.3973820162494279</v>
      </c>
      <c r="U979" s="4">
        <f t="shared" si="124"/>
        <v>3.3273425841686528</v>
      </c>
      <c r="V979" s="3">
        <f t="shared" si="125"/>
        <v>0.95424250943932487</v>
      </c>
      <c r="W979" s="3">
        <f t="shared" si="125"/>
        <v>2.8893017025063101</v>
      </c>
      <c r="X979" s="3">
        <f t="shared" si="126"/>
        <v>0.67147038395437963</v>
      </c>
      <c r="Y979" s="3">
        <f t="shared" si="126"/>
        <v>2.4431395068101027</v>
      </c>
      <c r="Z979" s="3">
        <f t="shared" si="126"/>
        <v>0.50808031374311746</v>
      </c>
      <c r="AA979" s="2">
        <f t="shared" si="127"/>
        <v>39326</v>
      </c>
    </row>
    <row r="980" spans="1:27" x14ac:dyDescent="0.2">
      <c r="A980">
        <v>6434</v>
      </c>
      <c r="B980" t="s">
        <v>15</v>
      </c>
      <c r="C980">
        <v>2007</v>
      </c>
      <c r="D980">
        <v>11</v>
      </c>
      <c r="E980">
        <v>564</v>
      </c>
      <c r="F980" s="4">
        <v>2190.9299999999998</v>
      </c>
      <c r="G980" s="4">
        <v>2574.39</v>
      </c>
      <c r="H980" s="4">
        <v>737.44</v>
      </c>
      <c r="I980">
        <v>9</v>
      </c>
      <c r="J980">
        <v>775</v>
      </c>
      <c r="K980">
        <v>28936</v>
      </c>
      <c r="L980" t="s">
        <v>18</v>
      </c>
      <c r="M980">
        <v>102575</v>
      </c>
      <c r="N980">
        <v>479.2</v>
      </c>
      <c r="O980" s="4">
        <v>66875.44</v>
      </c>
      <c r="P980" t="s">
        <v>168</v>
      </c>
      <c r="Q980" s="4">
        <f t="shared" si="120"/>
        <v>4.5645212765957446</v>
      </c>
      <c r="R980" s="4">
        <f t="shared" si="121"/>
        <v>286.04333333333329</v>
      </c>
      <c r="S980" s="4">
        <f t="shared" si="122"/>
        <v>3.3217935483870966</v>
      </c>
      <c r="T980" s="4">
        <f t="shared" si="123"/>
        <v>3.4106743397780845</v>
      </c>
      <c r="U980" s="4">
        <f t="shared" si="124"/>
        <v>3.3406285021159876</v>
      </c>
      <c r="V980" s="3">
        <f t="shared" si="125"/>
        <v>0.95424250943932487</v>
      </c>
      <c r="W980" s="3">
        <f t="shared" si="125"/>
        <v>2.8893017025063101</v>
      </c>
      <c r="X980" s="3">
        <f t="shared" si="126"/>
        <v>0.65939523579474213</v>
      </c>
      <c r="Y980" s="3">
        <f t="shared" si="126"/>
        <v>2.4564318303387593</v>
      </c>
      <c r="Z980" s="3">
        <f t="shared" si="126"/>
        <v>0.52137263727177408</v>
      </c>
      <c r="AA980" s="2">
        <f t="shared" si="127"/>
        <v>39387</v>
      </c>
    </row>
    <row r="981" spans="1:27" x14ac:dyDescent="0.2">
      <c r="A981">
        <v>6434</v>
      </c>
      <c r="B981" t="s">
        <v>15</v>
      </c>
      <c r="C981">
        <v>2007</v>
      </c>
      <c r="D981">
        <v>12</v>
      </c>
      <c r="E981">
        <v>261</v>
      </c>
      <c r="F981" s="4">
        <v>1058.18</v>
      </c>
      <c r="G981" s="4">
        <v>1243.48</v>
      </c>
      <c r="H981" s="4">
        <v>432.77</v>
      </c>
      <c r="I981">
        <v>9</v>
      </c>
      <c r="J981">
        <v>775</v>
      </c>
      <c r="K981">
        <v>28936</v>
      </c>
      <c r="L981" t="s">
        <v>18</v>
      </c>
      <c r="M981">
        <v>102575</v>
      </c>
      <c r="N981">
        <v>479.2</v>
      </c>
      <c r="O981" s="4">
        <v>66875.44</v>
      </c>
      <c r="P981" t="s">
        <v>168</v>
      </c>
      <c r="Q981" s="4">
        <f t="shared" si="120"/>
        <v>4.764291187739464</v>
      </c>
      <c r="R981" s="4">
        <f t="shared" si="121"/>
        <v>138.16444444444446</v>
      </c>
      <c r="S981" s="4">
        <f t="shared" si="122"/>
        <v>1.6044903225806453</v>
      </c>
      <c r="T981" s="4">
        <f t="shared" si="123"/>
        <v>3.094638804515895</v>
      </c>
      <c r="U981" s="4">
        <f t="shared" si="124"/>
        <v>3.0245595489445534</v>
      </c>
      <c r="V981" s="3">
        <f t="shared" si="125"/>
        <v>0.95424250943932487</v>
      </c>
      <c r="W981" s="3">
        <f t="shared" si="125"/>
        <v>2.8893017025063101</v>
      </c>
      <c r="X981" s="3">
        <f t="shared" si="126"/>
        <v>0.67799829717761428</v>
      </c>
      <c r="Y981" s="3">
        <f t="shared" si="126"/>
        <v>2.1403962950765703</v>
      </c>
      <c r="Z981" s="3">
        <f t="shared" si="126"/>
        <v>0.20533710200958491</v>
      </c>
      <c r="AA981" s="2">
        <f t="shared" si="127"/>
        <v>39417</v>
      </c>
    </row>
    <row r="982" spans="1:27" x14ac:dyDescent="0.2">
      <c r="A982">
        <v>6437</v>
      </c>
      <c r="B982" t="s">
        <v>15</v>
      </c>
      <c r="C982">
        <v>2007</v>
      </c>
      <c r="D982">
        <v>1</v>
      </c>
      <c r="E982">
        <v>93</v>
      </c>
      <c r="F982" s="4">
        <v>372.04</v>
      </c>
      <c r="G982" s="4">
        <v>437.19</v>
      </c>
      <c r="H982" s="4">
        <v>129.62</v>
      </c>
      <c r="I982">
        <v>7</v>
      </c>
      <c r="J982">
        <v>512</v>
      </c>
      <c r="K982">
        <v>14931</v>
      </c>
      <c r="L982" t="s">
        <v>18</v>
      </c>
      <c r="M982">
        <v>115391</v>
      </c>
      <c r="N982">
        <v>308</v>
      </c>
      <c r="O982" s="4">
        <v>30062.98</v>
      </c>
      <c r="P982" t="s">
        <v>168</v>
      </c>
      <c r="Q982" s="4">
        <f t="shared" si="120"/>
        <v>4.7009677419354841</v>
      </c>
      <c r="R982" s="4">
        <f t="shared" si="121"/>
        <v>62.455714285714286</v>
      </c>
      <c r="S982" s="4">
        <f t="shared" si="122"/>
        <v>0.85388671875</v>
      </c>
      <c r="T982" s="4">
        <f t="shared" si="123"/>
        <v>2.6406702196214722</v>
      </c>
      <c r="U982" s="4">
        <f t="shared" si="124"/>
        <v>2.570589635702802</v>
      </c>
      <c r="V982" s="3">
        <f t="shared" si="125"/>
        <v>0.84509804001425681</v>
      </c>
      <c r="W982" s="3">
        <f t="shared" si="125"/>
        <v>2.7092699609758308</v>
      </c>
      <c r="X982" s="3">
        <f t="shared" si="126"/>
        <v>0.67218727106753728</v>
      </c>
      <c r="Y982" s="3">
        <f t="shared" si="126"/>
        <v>1.7955721796072155</v>
      </c>
      <c r="Z982" s="3">
        <f t="shared" si="126"/>
        <v>-6.8599741354358396E-2</v>
      </c>
      <c r="AA982" s="2">
        <f t="shared" si="127"/>
        <v>39083</v>
      </c>
    </row>
    <row r="983" spans="1:27" x14ac:dyDescent="0.2">
      <c r="A983">
        <v>6437</v>
      </c>
      <c r="B983" t="s">
        <v>15</v>
      </c>
      <c r="C983">
        <v>2007</v>
      </c>
      <c r="D983">
        <v>2</v>
      </c>
      <c r="E983">
        <v>78</v>
      </c>
      <c r="F983" s="4">
        <v>320.95999999999998</v>
      </c>
      <c r="G983" s="4">
        <v>377.16</v>
      </c>
      <c r="H983" s="4">
        <v>144.74</v>
      </c>
      <c r="I983">
        <v>7</v>
      </c>
      <c r="J983">
        <v>512</v>
      </c>
      <c r="K983">
        <v>14931</v>
      </c>
      <c r="L983" t="s">
        <v>18</v>
      </c>
      <c r="M983">
        <v>115391</v>
      </c>
      <c r="N983">
        <v>308</v>
      </c>
      <c r="O983" s="4">
        <v>30062.98</v>
      </c>
      <c r="P983" t="s">
        <v>168</v>
      </c>
      <c r="Q983" s="4">
        <f t="shared" si="120"/>
        <v>4.8353846153846156</v>
      </c>
      <c r="R983" s="4">
        <f t="shared" si="121"/>
        <v>53.88</v>
      </c>
      <c r="S983" s="4">
        <f t="shared" si="122"/>
        <v>0.73664062500000005</v>
      </c>
      <c r="T983" s="4">
        <f t="shared" si="123"/>
        <v>2.5765256270652048</v>
      </c>
      <c r="U983" s="4">
        <f t="shared" si="124"/>
        <v>2.5064509113403242</v>
      </c>
      <c r="V983" s="3">
        <f t="shared" si="125"/>
        <v>0.84509804001425681</v>
      </c>
      <c r="W983" s="3">
        <f t="shared" si="125"/>
        <v>2.7092699609758308</v>
      </c>
      <c r="X983" s="3">
        <f t="shared" si="126"/>
        <v>0.68443102437472447</v>
      </c>
      <c r="Y983" s="3">
        <f t="shared" si="126"/>
        <v>1.7314275870509481</v>
      </c>
      <c r="Z983" s="3">
        <f t="shared" si="126"/>
        <v>-0.1327443339106259</v>
      </c>
      <c r="AA983" s="2">
        <f t="shared" si="127"/>
        <v>39114</v>
      </c>
    </row>
    <row r="984" spans="1:27" x14ac:dyDescent="0.2">
      <c r="A984">
        <v>6437</v>
      </c>
      <c r="B984" t="s">
        <v>15</v>
      </c>
      <c r="C984">
        <v>2007</v>
      </c>
      <c r="D984">
        <v>3</v>
      </c>
      <c r="E984">
        <v>94</v>
      </c>
      <c r="F984" s="4">
        <v>389.61</v>
      </c>
      <c r="G984" s="4">
        <v>457.85</v>
      </c>
      <c r="H984" s="4">
        <v>203.26</v>
      </c>
      <c r="I984">
        <v>7</v>
      </c>
      <c r="J984">
        <v>512</v>
      </c>
      <c r="K984">
        <v>14931</v>
      </c>
      <c r="L984" t="s">
        <v>18</v>
      </c>
      <c r="M984">
        <v>115391</v>
      </c>
      <c r="N984">
        <v>308</v>
      </c>
      <c r="O984" s="4">
        <v>30062.98</v>
      </c>
      <c r="P984" t="s">
        <v>168</v>
      </c>
      <c r="Q984" s="4">
        <f t="shared" si="120"/>
        <v>4.8707446808510637</v>
      </c>
      <c r="R984" s="4">
        <f t="shared" si="121"/>
        <v>65.407142857142858</v>
      </c>
      <c r="S984" s="4">
        <f t="shared" si="122"/>
        <v>0.89423828125000004</v>
      </c>
      <c r="T984" s="4">
        <f t="shared" si="123"/>
        <v>2.6607232185228016</v>
      </c>
      <c r="U984" s="4">
        <f t="shared" si="124"/>
        <v>2.5906300952524814</v>
      </c>
      <c r="V984" s="3">
        <f t="shared" si="125"/>
        <v>0.84509804001425681</v>
      </c>
      <c r="W984" s="3">
        <f t="shared" si="125"/>
        <v>2.7092699609758308</v>
      </c>
      <c r="X984" s="3">
        <f t="shared" si="126"/>
        <v>0.68759536492310269</v>
      </c>
      <c r="Y984" s="3">
        <f t="shared" si="126"/>
        <v>1.8156251785085447</v>
      </c>
      <c r="Z984" s="3">
        <f t="shared" si="126"/>
        <v>-4.8546742453029354E-2</v>
      </c>
      <c r="AA984" s="2">
        <f t="shared" si="127"/>
        <v>39142</v>
      </c>
    </row>
    <row r="985" spans="1:27" x14ac:dyDescent="0.2">
      <c r="A985">
        <v>6437</v>
      </c>
      <c r="B985" t="s">
        <v>15</v>
      </c>
      <c r="C985">
        <v>2007</v>
      </c>
      <c r="D985">
        <v>4</v>
      </c>
      <c r="E985">
        <v>103</v>
      </c>
      <c r="F985" s="4">
        <v>371.53</v>
      </c>
      <c r="G985" s="4">
        <v>436.55</v>
      </c>
      <c r="H985" s="4">
        <v>142.57</v>
      </c>
      <c r="I985">
        <v>7</v>
      </c>
      <c r="J985">
        <v>512</v>
      </c>
      <c r="K985">
        <v>14931</v>
      </c>
      <c r="L985" t="s">
        <v>18</v>
      </c>
      <c r="M985">
        <v>115391</v>
      </c>
      <c r="N985">
        <v>308</v>
      </c>
      <c r="O985" s="4">
        <v>30062.98</v>
      </c>
      <c r="P985" t="s">
        <v>168</v>
      </c>
      <c r="Q985" s="4">
        <f t="shared" si="120"/>
        <v>4.2383495145631072</v>
      </c>
      <c r="R985" s="4">
        <f t="shared" si="121"/>
        <v>62.364285714285714</v>
      </c>
      <c r="S985" s="4">
        <f t="shared" si="122"/>
        <v>0.85263671875000002</v>
      </c>
      <c r="T985" s="4">
        <f t="shared" si="123"/>
        <v>2.6400339925559209</v>
      </c>
      <c r="U985" s="4">
        <f t="shared" si="124"/>
        <v>2.5699938875674477</v>
      </c>
      <c r="V985" s="3">
        <f t="shared" si="125"/>
        <v>0.84509804001425681</v>
      </c>
      <c r="W985" s="3">
        <f t="shared" si="125"/>
        <v>2.7092699609758308</v>
      </c>
      <c r="X985" s="3">
        <f t="shared" si="126"/>
        <v>0.62719676785074863</v>
      </c>
      <c r="Y985" s="3">
        <f t="shared" si="126"/>
        <v>1.7949359525416639</v>
      </c>
      <c r="Z985" s="3">
        <f t="shared" si="126"/>
        <v>-6.9235968419909921E-2</v>
      </c>
      <c r="AA985" s="2">
        <f t="shared" si="127"/>
        <v>39173</v>
      </c>
    </row>
    <row r="986" spans="1:27" x14ac:dyDescent="0.2">
      <c r="A986">
        <v>6437</v>
      </c>
      <c r="B986" t="s">
        <v>15</v>
      </c>
      <c r="C986">
        <v>2007</v>
      </c>
      <c r="D986">
        <v>5</v>
      </c>
      <c r="E986">
        <v>222</v>
      </c>
      <c r="F986" s="4">
        <v>906.93</v>
      </c>
      <c r="G986" s="4">
        <v>1065.69</v>
      </c>
      <c r="H986" s="4">
        <v>457.53</v>
      </c>
      <c r="I986">
        <v>7</v>
      </c>
      <c r="J986">
        <v>512</v>
      </c>
      <c r="K986">
        <v>14931</v>
      </c>
      <c r="L986" t="s">
        <v>18</v>
      </c>
      <c r="M986">
        <v>115391</v>
      </c>
      <c r="N986">
        <v>308</v>
      </c>
      <c r="O986" s="4">
        <v>30062.98</v>
      </c>
      <c r="P986" t="s">
        <v>168</v>
      </c>
      <c r="Q986" s="4">
        <f t="shared" si="120"/>
        <v>4.8004054054054057</v>
      </c>
      <c r="R986" s="4">
        <f t="shared" si="121"/>
        <v>152.24142857142857</v>
      </c>
      <c r="S986" s="4">
        <f t="shared" si="122"/>
        <v>2.0814257812500001</v>
      </c>
      <c r="T986" s="4">
        <f t="shared" si="123"/>
        <v>3.0276308905545029</v>
      </c>
      <c r="U986" s="4">
        <f t="shared" si="124"/>
        <v>2.9575737680006515</v>
      </c>
      <c r="V986" s="3">
        <f t="shared" si="125"/>
        <v>0.84509804001425681</v>
      </c>
      <c r="W986" s="3">
        <f t="shared" si="125"/>
        <v>2.7092699609758308</v>
      </c>
      <c r="X986" s="3">
        <f t="shared" si="126"/>
        <v>0.68127791610386401</v>
      </c>
      <c r="Y986" s="3">
        <f t="shared" si="126"/>
        <v>2.1825328505402459</v>
      </c>
      <c r="Z986" s="3">
        <f t="shared" si="126"/>
        <v>0.3183609295786719</v>
      </c>
      <c r="AA986" s="2">
        <f t="shared" si="127"/>
        <v>39203</v>
      </c>
    </row>
    <row r="987" spans="1:27" x14ac:dyDescent="0.2">
      <c r="A987">
        <v>6437</v>
      </c>
      <c r="B987" t="s">
        <v>15</v>
      </c>
      <c r="C987">
        <v>2007</v>
      </c>
      <c r="D987">
        <v>6</v>
      </c>
      <c r="E987">
        <v>193</v>
      </c>
      <c r="F987" s="4">
        <v>713.71</v>
      </c>
      <c r="G987" s="4">
        <v>838.67</v>
      </c>
      <c r="H987" s="4">
        <v>290.55</v>
      </c>
      <c r="I987">
        <v>7</v>
      </c>
      <c r="J987">
        <v>512</v>
      </c>
      <c r="K987">
        <v>14931</v>
      </c>
      <c r="L987" t="s">
        <v>18</v>
      </c>
      <c r="M987">
        <v>115391</v>
      </c>
      <c r="N987">
        <v>308</v>
      </c>
      <c r="O987" s="4">
        <v>30062.98</v>
      </c>
      <c r="P987" t="s">
        <v>168</v>
      </c>
      <c r="Q987" s="4">
        <f t="shared" si="120"/>
        <v>4.3454404145077721</v>
      </c>
      <c r="R987" s="4">
        <f t="shared" si="121"/>
        <v>119.80999999999999</v>
      </c>
      <c r="S987" s="4">
        <f t="shared" si="122"/>
        <v>1.6380273437499999</v>
      </c>
      <c r="T987" s="4">
        <f t="shared" si="123"/>
        <v>2.9235911081808297</v>
      </c>
      <c r="U987" s="4">
        <f t="shared" si="124"/>
        <v>2.8535217818268372</v>
      </c>
      <c r="V987" s="3">
        <f t="shared" si="125"/>
        <v>0.84509804001425681</v>
      </c>
      <c r="W987" s="3">
        <f t="shared" si="125"/>
        <v>2.7092699609758308</v>
      </c>
      <c r="X987" s="3">
        <f t="shared" si="126"/>
        <v>0.63803379917305603</v>
      </c>
      <c r="Y987" s="3">
        <f t="shared" si="126"/>
        <v>2.0784930681665728</v>
      </c>
      <c r="Z987" s="3">
        <f t="shared" si="126"/>
        <v>0.21432114720499898</v>
      </c>
      <c r="AA987" s="2">
        <f t="shared" si="127"/>
        <v>39234</v>
      </c>
    </row>
    <row r="988" spans="1:27" x14ac:dyDescent="0.2">
      <c r="A988">
        <v>6437</v>
      </c>
      <c r="B988" t="s">
        <v>15</v>
      </c>
      <c r="C988">
        <v>2007</v>
      </c>
      <c r="D988">
        <v>7</v>
      </c>
      <c r="E988">
        <v>148</v>
      </c>
      <c r="F988" s="4">
        <v>567.04999999999995</v>
      </c>
      <c r="G988" s="4">
        <v>666.34</v>
      </c>
      <c r="H988" s="4">
        <v>303.95</v>
      </c>
      <c r="I988">
        <v>7</v>
      </c>
      <c r="J988">
        <v>512</v>
      </c>
      <c r="K988">
        <v>14931</v>
      </c>
      <c r="L988" t="s">
        <v>18</v>
      </c>
      <c r="M988">
        <v>115391</v>
      </c>
      <c r="N988">
        <v>308</v>
      </c>
      <c r="O988" s="4">
        <v>30062.98</v>
      </c>
      <c r="P988" t="s">
        <v>168</v>
      </c>
      <c r="Q988" s="4">
        <f t="shared" si="120"/>
        <v>4.5022972972972974</v>
      </c>
      <c r="R988" s="4">
        <f t="shared" si="121"/>
        <v>95.191428571428574</v>
      </c>
      <c r="S988" s="4">
        <f t="shared" si="122"/>
        <v>1.3014453125000001</v>
      </c>
      <c r="T988" s="4">
        <f t="shared" si="123"/>
        <v>2.823695884494096</v>
      </c>
      <c r="U988" s="4">
        <f t="shared" si="124"/>
        <v>2.7536213547777604</v>
      </c>
      <c r="V988" s="3">
        <f t="shared" si="125"/>
        <v>0.84509804001425681</v>
      </c>
      <c r="W988" s="3">
        <f t="shared" si="125"/>
        <v>2.7092699609758308</v>
      </c>
      <c r="X988" s="3">
        <f t="shared" si="126"/>
        <v>0.65343416909913854</v>
      </c>
      <c r="Y988" s="3">
        <f t="shared" si="126"/>
        <v>1.9785978444798391</v>
      </c>
      <c r="Z988" s="3">
        <f t="shared" si="126"/>
        <v>0.11442592351826518</v>
      </c>
      <c r="AA988" s="2">
        <f t="shared" si="127"/>
        <v>39264</v>
      </c>
    </row>
    <row r="989" spans="1:27" x14ac:dyDescent="0.2">
      <c r="A989">
        <v>6437</v>
      </c>
      <c r="B989" t="s">
        <v>15</v>
      </c>
      <c r="C989">
        <v>2007</v>
      </c>
      <c r="D989">
        <v>8</v>
      </c>
      <c r="E989">
        <v>260</v>
      </c>
      <c r="F989" s="4">
        <v>1112.3399999999999</v>
      </c>
      <c r="G989" s="4">
        <v>1307.06</v>
      </c>
      <c r="H989" s="4">
        <v>456.61</v>
      </c>
      <c r="I989">
        <v>7</v>
      </c>
      <c r="J989">
        <v>512</v>
      </c>
      <c r="K989">
        <v>14931</v>
      </c>
      <c r="L989" t="s">
        <v>18</v>
      </c>
      <c r="M989">
        <v>115391</v>
      </c>
      <c r="N989">
        <v>308</v>
      </c>
      <c r="O989" s="4">
        <v>30062.98</v>
      </c>
      <c r="P989" t="s">
        <v>168</v>
      </c>
      <c r="Q989" s="4">
        <f t="shared" si="120"/>
        <v>5.0271538461538459</v>
      </c>
      <c r="R989" s="4">
        <f t="shared" si="121"/>
        <v>186.72285714285712</v>
      </c>
      <c r="S989" s="4">
        <f t="shared" si="122"/>
        <v>2.5528515624999999</v>
      </c>
      <c r="T989" s="4">
        <f t="shared" si="123"/>
        <v>3.116295524130523</v>
      </c>
      <c r="U989" s="4">
        <f t="shared" si="124"/>
        <v>3.0462375548310274</v>
      </c>
      <c r="V989" s="3">
        <f t="shared" si="125"/>
        <v>0.84509804001425681</v>
      </c>
      <c r="W989" s="3">
        <f t="shared" si="125"/>
        <v>2.7092699609758308</v>
      </c>
      <c r="X989" s="3">
        <f t="shared" si="126"/>
        <v>0.70132217615970505</v>
      </c>
      <c r="Y989" s="3">
        <f t="shared" si="126"/>
        <v>2.2711974841162661</v>
      </c>
      <c r="Z989" s="3">
        <f t="shared" si="126"/>
        <v>0.40702556315469229</v>
      </c>
      <c r="AA989" s="2">
        <f t="shared" si="127"/>
        <v>39295</v>
      </c>
    </row>
    <row r="990" spans="1:27" x14ac:dyDescent="0.2">
      <c r="A990">
        <v>6437</v>
      </c>
      <c r="B990" t="s">
        <v>15</v>
      </c>
      <c r="C990">
        <v>2007</v>
      </c>
      <c r="D990">
        <v>9</v>
      </c>
      <c r="E990">
        <v>222</v>
      </c>
      <c r="F990" s="4">
        <v>872.11</v>
      </c>
      <c r="G990" s="4">
        <v>1024.74</v>
      </c>
      <c r="H990" s="4">
        <v>412.87</v>
      </c>
      <c r="I990">
        <v>7</v>
      </c>
      <c r="J990">
        <v>512</v>
      </c>
      <c r="K990">
        <v>14931</v>
      </c>
      <c r="L990" t="s">
        <v>18</v>
      </c>
      <c r="M990">
        <v>115391</v>
      </c>
      <c r="N990">
        <v>308</v>
      </c>
      <c r="O990" s="4">
        <v>30062.98</v>
      </c>
      <c r="P990" t="s">
        <v>168</v>
      </c>
      <c r="Q990" s="4">
        <f t="shared" si="120"/>
        <v>4.6159459459459464</v>
      </c>
      <c r="R990" s="4">
        <f t="shared" si="121"/>
        <v>146.39142857142858</v>
      </c>
      <c r="S990" s="4">
        <f t="shared" si="122"/>
        <v>2.0014453125</v>
      </c>
      <c r="T990" s="4">
        <f t="shared" si="123"/>
        <v>3.0106136889148538</v>
      </c>
      <c r="U990" s="4">
        <f t="shared" si="124"/>
        <v>2.9405712663317596</v>
      </c>
      <c r="V990" s="3">
        <f t="shared" si="125"/>
        <v>0.84509804001425681</v>
      </c>
      <c r="W990" s="3">
        <f t="shared" si="125"/>
        <v>2.7092699609758308</v>
      </c>
      <c r="X990" s="3">
        <f t="shared" si="126"/>
        <v>0.66426071446421509</v>
      </c>
      <c r="Y990" s="3">
        <f t="shared" si="126"/>
        <v>2.1655156489005969</v>
      </c>
      <c r="Z990" s="3">
        <f t="shared" si="126"/>
        <v>0.30134372793902292</v>
      </c>
      <c r="AA990" s="2">
        <f t="shared" si="127"/>
        <v>39326</v>
      </c>
    </row>
    <row r="991" spans="1:27" x14ac:dyDescent="0.2">
      <c r="A991">
        <v>6437</v>
      </c>
      <c r="B991" t="s">
        <v>15</v>
      </c>
      <c r="C991">
        <v>2007</v>
      </c>
      <c r="D991">
        <v>10</v>
      </c>
      <c r="E991">
        <v>533</v>
      </c>
      <c r="F991" s="4">
        <v>1981.49</v>
      </c>
      <c r="G991" s="4">
        <v>2328.44</v>
      </c>
      <c r="H991" s="4">
        <v>769.03</v>
      </c>
      <c r="I991">
        <v>7</v>
      </c>
      <c r="J991">
        <v>512</v>
      </c>
      <c r="K991">
        <v>14931</v>
      </c>
      <c r="L991" t="s">
        <v>18</v>
      </c>
      <c r="M991">
        <v>115391</v>
      </c>
      <c r="N991">
        <v>308</v>
      </c>
      <c r="O991" s="4">
        <v>30062.98</v>
      </c>
      <c r="P991" t="s">
        <v>168</v>
      </c>
      <c r="Q991" s="4">
        <f t="shared" si="120"/>
        <v>4.3685553470919327</v>
      </c>
      <c r="R991" s="4">
        <f t="shared" si="121"/>
        <v>332.63428571428574</v>
      </c>
      <c r="S991" s="4">
        <f t="shared" si="122"/>
        <v>4.5477343750000001</v>
      </c>
      <c r="T991" s="4">
        <f t="shared" si="123"/>
        <v>3.3670650513713301</v>
      </c>
      <c r="U991" s="4">
        <f t="shared" si="124"/>
        <v>3.2969918849186173</v>
      </c>
      <c r="V991" s="3">
        <f t="shared" si="125"/>
        <v>0.84509804001425681</v>
      </c>
      <c r="W991" s="3">
        <f t="shared" si="125"/>
        <v>2.7092699609758308</v>
      </c>
      <c r="X991" s="3">
        <f t="shared" si="126"/>
        <v>0.64033784234475788</v>
      </c>
      <c r="Y991" s="3">
        <f t="shared" si="126"/>
        <v>2.5219670113570731</v>
      </c>
      <c r="Z991" s="3">
        <f t="shared" si="126"/>
        <v>0.65779509039549933</v>
      </c>
      <c r="AA991" s="2">
        <f t="shared" si="127"/>
        <v>39356</v>
      </c>
    </row>
    <row r="992" spans="1:27" x14ac:dyDescent="0.2">
      <c r="A992">
        <v>6437</v>
      </c>
      <c r="B992" t="s">
        <v>15</v>
      </c>
      <c r="C992">
        <v>2007</v>
      </c>
      <c r="D992">
        <v>11</v>
      </c>
      <c r="E992">
        <v>360</v>
      </c>
      <c r="F992" s="4">
        <v>1379.51</v>
      </c>
      <c r="G992" s="4">
        <v>1621.02</v>
      </c>
      <c r="H992" s="4">
        <v>443.88</v>
      </c>
      <c r="I992">
        <v>7</v>
      </c>
      <c r="J992">
        <v>512</v>
      </c>
      <c r="K992">
        <v>14931</v>
      </c>
      <c r="L992" t="s">
        <v>18</v>
      </c>
      <c r="M992">
        <v>115391</v>
      </c>
      <c r="N992">
        <v>308</v>
      </c>
      <c r="O992" s="4">
        <v>30062.98</v>
      </c>
      <c r="P992" t="s">
        <v>168</v>
      </c>
      <c r="Q992" s="4">
        <f t="shared" si="120"/>
        <v>4.5028333333333332</v>
      </c>
      <c r="R992" s="4">
        <f t="shared" si="121"/>
        <v>231.57428571428571</v>
      </c>
      <c r="S992" s="4">
        <f t="shared" si="122"/>
        <v>3.1660546875</v>
      </c>
      <c r="T992" s="4">
        <f t="shared" si="123"/>
        <v>3.2097883731681045</v>
      </c>
      <c r="U992" s="4">
        <f t="shared" si="124"/>
        <v>3.1397248530059096</v>
      </c>
      <c r="V992" s="3">
        <f t="shared" si="125"/>
        <v>0.84509804001425681</v>
      </c>
      <c r="W992" s="3">
        <f t="shared" si="125"/>
        <v>2.7092699609758308</v>
      </c>
      <c r="X992" s="3">
        <f t="shared" si="126"/>
        <v>0.65348587240081746</v>
      </c>
      <c r="Y992" s="3">
        <f t="shared" si="126"/>
        <v>2.364690333153848</v>
      </c>
      <c r="Z992" s="3">
        <f t="shared" si="126"/>
        <v>0.50051841219227389</v>
      </c>
      <c r="AA992" s="2">
        <f t="shared" si="127"/>
        <v>39387</v>
      </c>
    </row>
    <row r="993" spans="1:27" x14ac:dyDescent="0.2">
      <c r="A993">
        <v>6437</v>
      </c>
      <c r="B993" t="s">
        <v>15</v>
      </c>
      <c r="C993">
        <v>2007</v>
      </c>
      <c r="D993">
        <v>12</v>
      </c>
      <c r="E993">
        <v>207</v>
      </c>
      <c r="F993" s="4">
        <v>791.11</v>
      </c>
      <c r="G993" s="4">
        <v>929.65</v>
      </c>
      <c r="H993" s="4">
        <v>272.08999999999997</v>
      </c>
      <c r="I993">
        <v>7</v>
      </c>
      <c r="J993">
        <v>512</v>
      </c>
      <c r="K993">
        <v>14931</v>
      </c>
      <c r="L993" t="s">
        <v>18</v>
      </c>
      <c r="M993">
        <v>115391</v>
      </c>
      <c r="N993">
        <v>308</v>
      </c>
      <c r="O993" s="4">
        <v>30062.98</v>
      </c>
      <c r="P993" t="s">
        <v>168</v>
      </c>
      <c r="Q993" s="4">
        <f t="shared" si="120"/>
        <v>4.4910628019323671</v>
      </c>
      <c r="R993" s="4">
        <f t="shared" si="121"/>
        <v>132.80714285714285</v>
      </c>
      <c r="S993" s="4">
        <f t="shared" si="122"/>
        <v>1.81572265625</v>
      </c>
      <c r="T993" s="4">
        <f t="shared" si="123"/>
        <v>2.9683194736307388</v>
      </c>
      <c r="U993" s="4">
        <f t="shared" si="124"/>
        <v>2.8982368742329432</v>
      </c>
      <c r="V993" s="3">
        <f t="shared" si="125"/>
        <v>0.84509804001425681</v>
      </c>
      <c r="W993" s="3">
        <f t="shared" si="125"/>
        <v>2.7092699609758308</v>
      </c>
      <c r="X993" s="3">
        <f t="shared" si="126"/>
        <v>0.65234912817382118</v>
      </c>
      <c r="Y993" s="3">
        <f t="shared" si="126"/>
        <v>2.1232214336164819</v>
      </c>
      <c r="Z993" s="3">
        <f t="shared" si="126"/>
        <v>0.25904951265490817</v>
      </c>
      <c r="AA993" s="2">
        <f t="shared" si="127"/>
        <v>39417</v>
      </c>
    </row>
    <row r="994" spans="1:27" x14ac:dyDescent="0.2">
      <c r="A994">
        <v>6439</v>
      </c>
      <c r="B994" t="s">
        <v>15</v>
      </c>
      <c r="C994">
        <v>2007</v>
      </c>
      <c r="D994">
        <v>1</v>
      </c>
      <c r="E994">
        <v>264</v>
      </c>
      <c r="F994" s="4">
        <v>1117.8399999999999</v>
      </c>
      <c r="G994" s="4">
        <v>1313.48</v>
      </c>
      <c r="H994" s="4">
        <v>641.41</v>
      </c>
      <c r="I994">
        <v>12</v>
      </c>
      <c r="J994">
        <v>853</v>
      </c>
      <c r="K994">
        <v>28415</v>
      </c>
      <c r="L994" t="s">
        <v>18</v>
      </c>
      <c r="M994">
        <v>301652</v>
      </c>
      <c r="N994">
        <v>495.2</v>
      </c>
      <c r="O994" s="4">
        <v>63703.95</v>
      </c>
      <c r="P994" t="s">
        <v>168</v>
      </c>
      <c r="Q994" s="4">
        <f t="shared" si="120"/>
        <v>4.9753030303030306</v>
      </c>
      <c r="R994" s="4">
        <f t="shared" si="121"/>
        <v>109.45666666666666</v>
      </c>
      <c r="S994" s="4">
        <f t="shared" si="122"/>
        <v>1.5398358733880422</v>
      </c>
      <c r="T994" s="4">
        <f t="shared" si="123"/>
        <v>3.1184234642893776</v>
      </c>
      <c r="U994" s="4">
        <f t="shared" si="124"/>
        <v>3.0483796460460901</v>
      </c>
      <c r="V994" s="3">
        <f t="shared" si="125"/>
        <v>1.0791812460476249</v>
      </c>
      <c r="W994" s="3">
        <f t="shared" si="125"/>
        <v>2.9309490311675228</v>
      </c>
      <c r="X994" s="3">
        <f t="shared" si="126"/>
        <v>0.6968195374195465</v>
      </c>
      <c r="Y994" s="3">
        <f t="shared" si="126"/>
        <v>2.0392422182417529</v>
      </c>
      <c r="Z994" s="3">
        <f t="shared" si="126"/>
        <v>0.18747443312185455</v>
      </c>
      <c r="AA994" s="2">
        <f t="shared" si="127"/>
        <v>39083</v>
      </c>
    </row>
    <row r="995" spans="1:27" x14ac:dyDescent="0.2">
      <c r="A995">
        <v>6439</v>
      </c>
      <c r="B995" t="s">
        <v>15</v>
      </c>
      <c r="C995">
        <v>2007</v>
      </c>
      <c r="D995">
        <v>2</v>
      </c>
      <c r="E995">
        <v>272</v>
      </c>
      <c r="F995" s="4">
        <v>1094.79</v>
      </c>
      <c r="G995" s="4">
        <v>1286.42</v>
      </c>
      <c r="H995" s="4">
        <v>568.67999999999995</v>
      </c>
      <c r="I995">
        <v>12</v>
      </c>
      <c r="J995">
        <v>853</v>
      </c>
      <c r="K995">
        <v>28415</v>
      </c>
      <c r="L995" t="s">
        <v>18</v>
      </c>
      <c r="M995">
        <v>301652</v>
      </c>
      <c r="N995">
        <v>495.2</v>
      </c>
      <c r="O995" s="4">
        <v>63703.95</v>
      </c>
      <c r="P995" t="s">
        <v>168</v>
      </c>
      <c r="Q995" s="4">
        <f t="shared" si="120"/>
        <v>4.7294852941176471</v>
      </c>
      <c r="R995" s="4">
        <f t="shared" si="121"/>
        <v>107.20166666666667</v>
      </c>
      <c r="S995" s="4">
        <f t="shared" si="122"/>
        <v>1.5081125439624854</v>
      </c>
      <c r="T995" s="4">
        <f t="shared" si="123"/>
        <v>3.1093827834427139</v>
      </c>
      <c r="U995" s="4">
        <f t="shared" si="124"/>
        <v>3.039330821835772</v>
      </c>
      <c r="V995" s="3">
        <f t="shared" si="125"/>
        <v>1.0791812460476249</v>
      </c>
      <c r="W995" s="3">
        <f t="shared" si="125"/>
        <v>2.9309490311675228</v>
      </c>
      <c r="X995" s="3">
        <f t="shared" si="126"/>
        <v>0.67481387940851523</v>
      </c>
      <c r="Y995" s="3">
        <f t="shared" si="126"/>
        <v>2.0302015373950892</v>
      </c>
      <c r="Z995" s="3">
        <f t="shared" si="126"/>
        <v>0.17843375227519093</v>
      </c>
      <c r="AA995" s="2">
        <f t="shared" si="127"/>
        <v>39114</v>
      </c>
    </row>
    <row r="996" spans="1:27" x14ac:dyDescent="0.2">
      <c r="A996">
        <v>6439</v>
      </c>
      <c r="B996" t="s">
        <v>15</v>
      </c>
      <c r="C996">
        <v>2007</v>
      </c>
      <c r="D996">
        <v>3</v>
      </c>
      <c r="E996">
        <v>208</v>
      </c>
      <c r="F996" s="4">
        <v>842.8</v>
      </c>
      <c r="G996" s="4">
        <v>990.3</v>
      </c>
      <c r="H996" s="4">
        <v>444.09</v>
      </c>
      <c r="I996">
        <v>12</v>
      </c>
      <c r="J996">
        <v>853</v>
      </c>
      <c r="K996">
        <v>28415</v>
      </c>
      <c r="L996" t="s">
        <v>18</v>
      </c>
      <c r="M996">
        <v>301652</v>
      </c>
      <c r="N996">
        <v>495.2</v>
      </c>
      <c r="O996" s="4">
        <v>63703.95</v>
      </c>
      <c r="P996" t="s">
        <v>168</v>
      </c>
      <c r="Q996" s="4">
        <f t="shared" si="120"/>
        <v>4.7610576923076922</v>
      </c>
      <c r="R996" s="4">
        <f t="shared" si="121"/>
        <v>82.524999999999991</v>
      </c>
      <c r="S996" s="4">
        <f t="shared" si="122"/>
        <v>1.1609613130128955</v>
      </c>
      <c r="T996" s="4">
        <f t="shared" si="123"/>
        <v>2.995766779049974</v>
      </c>
      <c r="U996" s="4">
        <f t="shared" si="124"/>
        <v>2.9257245269360626</v>
      </c>
      <c r="V996" s="3">
        <f t="shared" si="125"/>
        <v>1.0791812460476249</v>
      </c>
      <c r="W996" s="3">
        <f t="shared" si="125"/>
        <v>2.9309490311675228</v>
      </c>
      <c r="X996" s="3">
        <f t="shared" si="126"/>
        <v>0.67770344408721239</v>
      </c>
      <c r="Y996" s="3">
        <f t="shared" si="126"/>
        <v>1.9165855330023491</v>
      </c>
      <c r="Z996" s="3">
        <f t="shared" si="126"/>
        <v>6.4817747882450885E-2</v>
      </c>
      <c r="AA996" s="2">
        <f t="shared" si="127"/>
        <v>39142</v>
      </c>
    </row>
    <row r="997" spans="1:27" x14ac:dyDescent="0.2">
      <c r="A997">
        <v>6439</v>
      </c>
      <c r="B997" t="s">
        <v>15</v>
      </c>
      <c r="C997">
        <v>2007</v>
      </c>
      <c r="D997">
        <v>4</v>
      </c>
      <c r="E997">
        <v>251</v>
      </c>
      <c r="F997" s="4">
        <v>1043.0899999999999</v>
      </c>
      <c r="G997" s="4">
        <v>1225.67</v>
      </c>
      <c r="H997" s="4">
        <v>549.16999999999996</v>
      </c>
      <c r="I997">
        <v>12</v>
      </c>
      <c r="J997">
        <v>853</v>
      </c>
      <c r="K997">
        <v>28415</v>
      </c>
      <c r="L997" t="s">
        <v>18</v>
      </c>
      <c r="M997">
        <v>301652</v>
      </c>
      <c r="N997">
        <v>495.2</v>
      </c>
      <c r="O997" s="4">
        <v>63703.95</v>
      </c>
      <c r="P997" t="s">
        <v>168</v>
      </c>
      <c r="Q997" s="4">
        <f t="shared" si="120"/>
        <v>4.8831474103585659</v>
      </c>
      <c r="R997" s="4">
        <f t="shared" si="121"/>
        <v>102.13916666666667</v>
      </c>
      <c r="S997" s="4">
        <f t="shared" si="122"/>
        <v>1.4368933177022276</v>
      </c>
      <c r="T997" s="4">
        <f t="shared" si="123"/>
        <v>3.0883735562585048</v>
      </c>
      <c r="U997" s="4">
        <f t="shared" si="124"/>
        <v>3.0183217818849104</v>
      </c>
      <c r="V997" s="3">
        <f t="shared" si="125"/>
        <v>1.0791812460476249</v>
      </c>
      <c r="W997" s="3">
        <f t="shared" si="125"/>
        <v>2.9309490311675228</v>
      </c>
      <c r="X997" s="3">
        <f t="shared" si="126"/>
        <v>0.68869983477746655</v>
      </c>
      <c r="Y997" s="3">
        <f t="shared" si="126"/>
        <v>2.0091923102108797</v>
      </c>
      <c r="Z997" s="3">
        <f t="shared" si="126"/>
        <v>0.1574245250909817</v>
      </c>
      <c r="AA997" s="2">
        <f t="shared" si="127"/>
        <v>39173</v>
      </c>
    </row>
    <row r="998" spans="1:27" x14ac:dyDescent="0.2">
      <c r="A998">
        <v>6439</v>
      </c>
      <c r="B998" t="s">
        <v>15</v>
      </c>
      <c r="C998">
        <v>2007</v>
      </c>
      <c r="D998">
        <v>5</v>
      </c>
      <c r="E998">
        <v>475</v>
      </c>
      <c r="F998" s="4">
        <v>1907.39</v>
      </c>
      <c r="G998" s="4">
        <v>2241.23</v>
      </c>
      <c r="H998" s="4">
        <v>952.66</v>
      </c>
      <c r="I998">
        <v>12</v>
      </c>
      <c r="J998">
        <v>853</v>
      </c>
      <c r="K998">
        <v>28415</v>
      </c>
      <c r="L998" t="s">
        <v>18</v>
      </c>
      <c r="M998">
        <v>301652</v>
      </c>
      <c r="N998">
        <v>495.2</v>
      </c>
      <c r="O998" s="4">
        <v>63703.95</v>
      </c>
      <c r="P998" t="s">
        <v>168</v>
      </c>
      <c r="Q998" s="4">
        <f t="shared" si="120"/>
        <v>4.7183789473684214</v>
      </c>
      <c r="R998" s="4">
        <f t="shared" si="121"/>
        <v>186.76916666666668</v>
      </c>
      <c r="S998" s="4">
        <f t="shared" si="122"/>
        <v>2.62746776084408</v>
      </c>
      <c r="T998" s="4">
        <f t="shared" si="123"/>
        <v>3.3504864270862935</v>
      </c>
      <c r="U998" s="4">
        <f t="shared" si="124"/>
        <v>3.2804395013999139</v>
      </c>
      <c r="V998" s="3">
        <f t="shared" si="125"/>
        <v>1.0791812460476249</v>
      </c>
      <c r="W998" s="3">
        <f t="shared" si="125"/>
        <v>2.9309490311675228</v>
      </c>
      <c r="X998" s="3">
        <f t="shared" si="126"/>
        <v>0.67379281746142716</v>
      </c>
      <c r="Y998" s="3">
        <f t="shared" si="126"/>
        <v>2.2713051810386689</v>
      </c>
      <c r="Z998" s="3">
        <f t="shared" si="126"/>
        <v>0.41953739591877071</v>
      </c>
      <c r="AA998" s="2">
        <f t="shared" si="127"/>
        <v>39203</v>
      </c>
    </row>
    <row r="999" spans="1:27" x14ac:dyDescent="0.2">
      <c r="A999">
        <v>6439</v>
      </c>
      <c r="B999" t="s">
        <v>15</v>
      </c>
      <c r="C999">
        <v>2007</v>
      </c>
      <c r="D999">
        <v>6</v>
      </c>
      <c r="E999">
        <v>541</v>
      </c>
      <c r="F999" s="4">
        <v>2072.16</v>
      </c>
      <c r="G999" s="4">
        <v>2434.79</v>
      </c>
      <c r="H999" s="4">
        <v>869.58</v>
      </c>
      <c r="I999">
        <v>12</v>
      </c>
      <c r="J999">
        <v>853</v>
      </c>
      <c r="K999">
        <v>28415</v>
      </c>
      <c r="L999" t="s">
        <v>18</v>
      </c>
      <c r="M999">
        <v>301652</v>
      </c>
      <c r="N999">
        <v>495.2</v>
      </c>
      <c r="O999" s="4">
        <v>63703.95</v>
      </c>
      <c r="P999" t="s">
        <v>168</v>
      </c>
      <c r="Q999" s="4">
        <f t="shared" si="120"/>
        <v>4.5005360443622919</v>
      </c>
      <c r="R999" s="4">
        <f t="shared" si="121"/>
        <v>202.89916666666667</v>
      </c>
      <c r="S999" s="4">
        <f t="shared" si="122"/>
        <v>2.8543845252051581</v>
      </c>
      <c r="T999" s="4">
        <f t="shared" si="123"/>
        <v>3.3864615093805694</v>
      </c>
      <c r="U999" s="4">
        <f t="shared" si="124"/>
        <v>3.316423286031855</v>
      </c>
      <c r="V999" s="3">
        <f t="shared" si="125"/>
        <v>1.0791812460476249</v>
      </c>
      <c r="W999" s="3">
        <f t="shared" si="125"/>
        <v>2.9309490311675228</v>
      </c>
      <c r="X999" s="3">
        <f t="shared" si="126"/>
        <v>0.65326424427399987</v>
      </c>
      <c r="Y999" s="3">
        <f t="shared" si="126"/>
        <v>2.3072802633329443</v>
      </c>
      <c r="Z999" s="3">
        <f t="shared" si="126"/>
        <v>0.45551247821304625</v>
      </c>
      <c r="AA999" s="2">
        <f t="shared" si="127"/>
        <v>39234</v>
      </c>
    </row>
    <row r="1000" spans="1:27" x14ac:dyDescent="0.2">
      <c r="A1000">
        <v>6439</v>
      </c>
      <c r="B1000" t="s">
        <v>15</v>
      </c>
      <c r="C1000">
        <v>2007</v>
      </c>
      <c r="D1000">
        <v>7</v>
      </c>
      <c r="E1000">
        <v>386</v>
      </c>
      <c r="F1000" s="4">
        <v>1492.7</v>
      </c>
      <c r="G1000" s="4">
        <v>1753.92</v>
      </c>
      <c r="H1000" s="4">
        <v>738.59</v>
      </c>
      <c r="I1000">
        <v>12</v>
      </c>
      <c r="J1000">
        <v>853</v>
      </c>
      <c r="K1000">
        <v>28415</v>
      </c>
      <c r="L1000" t="s">
        <v>18</v>
      </c>
      <c r="M1000">
        <v>301652</v>
      </c>
      <c r="N1000">
        <v>495.2</v>
      </c>
      <c r="O1000" s="4">
        <v>63703.95</v>
      </c>
      <c r="P1000" t="s">
        <v>168</v>
      </c>
      <c r="Q1000" s="4">
        <f t="shared" si="120"/>
        <v>4.5438341968911917</v>
      </c>
      <c r="R1000" s="4">
        <f t="shared" si="121"/>
        <v>146.16</v>
      </c>
      <c r="S1000" s="4">
        <f t="shared" si="122"/>
        <v>2.0561781946072686</v>
      </c>
      <c r="T1000" s="4">
        <f t="shared" si="123"/>
        <v>3.2440097803921062</v>
      </c>
      <c r="U1000" s="4">
        <f t="shared" si="124"/>
        <v>3.1739725328179622</v>
      </c>
      <c r="V1000" s="3">
        <f t="shared" si="125"/>
        <v>1.0791812460476249</v>
      </c>
      <c r="W1000" s="3">
        <f t="shared" si="125"/>
        <v>2.9309490311675228</v>
      </c>
      <c r="X1000" s="3">
        <f t="shared" si="126"/>
        <v>0.65742247572035128</v>
      </c>
      <c r="Y1000" s="3">
        <f t="shared" si="126"/>
        <v>2.1648285343444815</v>
      </c>
      <c r="Z1000" s="3">
        <f t="shared" si="126"/>
        <v>0.31306074922458321</v>
      </c>
      <c r="AA1000" s="2">
        <f t="shared" si="127"/>
        <v>39264</v>
      </c>
    </row>
    <row r="1001" spans="1:27" x14ac:dyDescent="0.2">
      <c r="A1001">
        <v>6439</v>
      </c>
      <c r="B1001" t="s">
        <v>15</v>
      </c>
      <c r="C1001">
        <v>2007</v>
      </c>
      <c r="D1001">
        <v>8</v>
      </c>
      <c r="E1001">
        <v>454</v>
      </c>
      <c r="F1001" s="4">
        <v>1827.18</v>
      </c>
      <c r="G1001" s="4">
        <v>2146.9499999999998</v>
      </c>
      <c r="H1001" s="4">
        <v>784.05</v>
      </c>
      <c r="I1001">
        <v>12</v>
      </c>
      <c r="J1001">
        <v>853</v>
      </c>
      <c r="K1001">
        <v>28415</v>
      </c>
      <c r="L1001" t="s">
        <v>18</v>
      </c>
      <c r="M1001">
        <v>301652</v>
      </c>
      <c r="N1001">
        <v>495.2</v>
      </c>
      <c r="O1001" s="4">
        <v>63703.95</v>
      </c>
      <c r="P1001" t="s">
        <v>168</v>
      </c>
      <c r="Q1001" s="4">
        <f t="shared" si="120"/>
        <v>4.7289647577092504</v>
      </c>
      <c r="R1001" s="4">
        <f t="shared" si="121"/>
        <v>178.91249999999999</v>
      </c>
      <c r="S1001" s="4">
        <f t="shared" si="122"/>
        <v>2.5169402110199295</v>
      </c>
      <c r="T1001" s="4">
        <f t="shared" si="123"/>
        <v>3.3318219303342698</v>
      </c>
      <c r="U1001" s="4">
        <f t="shared" si="124"/>
        <v>3.2617813328785963</v>
      </c>
      <c r="V1001" s="3">
        <f t="shared" si="125"/>
        <v>1.0791812460476249</v>
      </c>
      <c r="W1001" s="3">
        <f t="shared" si="125"/>
        <v>2.9309490311675228</v>
      </c>
      <c r="X1001" s="3">
        <f t="shared" si="126"/>
        <v>0.67476607747716577</v>
      </c>
      <c r="Y1001" s="3">
        <f t="shared" si="126"/>
        <v>2.2526406842866451</v>
      </c>
      <c r="Z1001" s="3">
        <f t="shared" si="126"/>
        <v>0.40087289916674673</v>
      </c>
      <c r="AA1001" s="2">
        <f t="shared" si="127"/>
        <v>39295</v>
      </c>
    </row>
    <row r="1002" spans="1:27" x14ac:dyDescent="0.2">
      <c r="A1002">
        <v>6439</v>
      </c>
      <c r="B1002" t="s">
        <v>15</v>
      </c>
      <c r="C1002">
        <v>2007</v>
      </c>
      <c r="D1002">
        <v>9</v>
      </c>
      <c r="E1002">
        <v>832</v>
      </c>
      <c r="F1002" s="4">
        <v>3223.48</v>
      </c>
      <c r="G1002" s="4">
        <v>3787.56</v>
      </c>
      <c r="H1002" s="4">
        <v>1242.69</v>
      </c>
      <c r="I1002">
        <v>12</v>
      </c>
      <c r="J1002">
        <v>853</v>
      </c>
      <c r="K1002">
        <v>28415</v>
      </c>
      <c r="L1002" t="s">
        <v>18</v>
      </c>
      <c r="M1002">
        <v>301652</v>
      </c>
      <c r="N1002">
        <v>495.2</v>
      </c>
      <c r="O1002" s="4">
        <v>63703.95</v>
      </c>
      <c r="P1002" t="s">
        <v>168</v>
      </c>
      <c r="Q1002" s="4">
        <f t="shared" si="120"/>
        <v>4.5523557692307692</v>
      </c>
      <c r="R1002" s="4">
        <f t="shared" si="121"/>
        <v>315.63</v>
      </c>
      <c r="S1002" s="4">
        <f t="shared" si="122"/>
        <v>4.440281359906213</v>
      </c>
      <c r="T1002" s="4">
        <f t="shared" si="123"/>
        <v>3.5783595213684523</v>
      </c>
      <c r="U1002" s="4">
        <f t="shared" si="124"/>
        <v>3.5083249799863725</v>
      </c>
      <c r="V1002" s="3">
        <f t="shared" si="125"/>
        <v>1.0791812460476249</v>
      </c>
      <c r="W1002" s="3">
        <f t="shared" si="125"/>
        <v>2.9309490311675228</v>
      </c>
      <c r="X1002" s="3">
        <f t="shared" si="126"/>
        <v>0.65823619507772835</v>
      </c>
      <c r="Y1002" s="3">
        <f t="shared" si="126"/>
        <v>2.4991782753208276</v>
      </c>
      <c r="Z1002" s="3">
        <f t="shared" si="126"/>
        <v>0.64741049020092922</v>
      </c>
      <c r="AA1002" s="2">
        <f t="shared" si="127"/>
        <v>39326</v>
      </c>
    </row>
    <row r="1003" spans="1:27" x14ac:dyDescent="0.2">
      <c r="A1003">
        <v>6439</v>
      </c>
      <c r="B1003" t="s">
        <v>15</v>
      </c>
      <c r="C1003">
        <v>2007</v>
      </c>
      <c r="D1003">
        <v>11</v>
      </c>
      <c r="E1003">
        <v>807</v>
      </c>
      <c r="F1003" s="4">
        <v>3235.69</v>
      </c>
      <c r="G1003" s="4">
        <v>3801.86</v>
      </c>
      <c r="H1003" s="4">
        <v>1124.46</v>
      </c>
      <c r="I1003">
        <v>12</v>
      </c>
      <c r="J1003">
        <v>853</v>
      </c>
      <c r="K1003">
        <v>28415</v>
      </c>
      <c r="L1003" t="s">
        <v>18</v>
      </c>
      <c r="M1003">
        <v>301652</v>
      </c>
      <c r="N1003">
        <v>495.2</v>
      </c>
      <c r="O1003" s="4">
        <v>63703.95</v>
      </c>
      <c r="P1003" t="s">
        <v>168</v>
      </c>
      <c r="Q1003" s="4">
        <f t="shared" ref="Q1003:Q1065" si="128">G1003/E1003</f>
        <v>4.7111028500619581</v>
      </c>
      <c r="R1003" s="4">
        <f t="shared" ref="R1003:R1065" si="129">G1003/I1003</f>
        <v>316.82166666666666</v>
      </c>
      <c r="S1003" s="4">
        <f t="shared" ref="S1003:S1065" si="130">G1003/J1003</f>
        <v>4.4570457209847598</v>
      </c>
      <c r="T1003" s="4">
        <f t="shared" ref="T1003:T1065" si="131">LOG(G1003)</f>
        <v>3.5799961203287598</v>
      </c>
      <c r="U1003" s="4">
        <f t="shared" ref="U1003:U1065" si="132">LOG(F1003)</f>
        <v>3.5099669067169783</v>
      </c>
      <c r="V1003" s="3">
        <f t="shared" ref="V1003:W1065" si="133">LOG(I1003)</f>
        <v>1.0791812460476249</v>
      </c>
      <c r="W1003" s="3">
        <f t="shared" si="133"/>
        <v>2.9309490311675228</v>
      </c>
      <c r="X1003" s="3">
        <f t="shared" ref="X1003:Z1065" si="134">LOG(Q1003)</f>
        <v>0.67312258560668914</v>
      </c>
      <c r="Y1003" s="3">
        <f t="shared" si="134"/>
        <v>2.5008148742811347</v>
      </c>
      <c r="Z1003" s="3">
        <f t="shared" si="134"/>
        <v>0.64904708916123655</v>
      </c>
      <c r="AA1003" s="2">
        <f t="shared" ref="AA1003:AA1065" si="135">DATE(C1003,D1003,1)</f>
        <v>39387</v>
      </c>
    </row>
    <row r="1004" spans="1:27" x14ac:dyDescent="0.2">
      <c r="A1004">
        <v>6439</v>
      </c>
      <c r="B1004" t="s">
        <v>15</v>
      </c>
      <c r="C1004">
        <v>2007</v>
      </c>
      <c r="D1004">
        <v>12</v>
      </c>
      <c r="E1004">
        <v>581</v>
      </c>
      <c r="F1004" s="4">
        <v>2127.58</v>
      </c>
      <c r="G1004" s="4">
        <v>2499.9299999999998</v>
      </c>
      <c r="H1004" s="4">
        <v>726.42</v>
      </c>
      <c r="I1004">
        <v>12</v>
      </c>
      <c r="J1004">
        <v>853</v>
      </c>
      <c r="K1004">
        <v>28415</v>
      </c>
      <c r="L1004" t="s">
        <v>18</v>
      </c>
      <c r="M1004">
        <v>301652</v>
      </c>
      <c r="N1004">
        <v>495.2</v>
      </c>
      <c r="O1004" s="4">
        <v>63703.95</v>
      </c>
      <c r="P1004" t="s">
        <v>168</v>
      </c>
      <c r="Q1004" s="4">
        <f t="shared" si="128"/>
        <v>4.3028055077452665</v>
      </c>
      <c r="R1004" s="4">
        <f t="shared" si="129"/>
        <v>208.32749999999999</v>
      </c>
      <c r="S1004" s="4">
        <f t="shared" si="130"/>
        <v>2.9307502930832356</v>
      </c>
      <c r="T1004" s="4">
        <f t="shared" si="131"/>
        <v>3.3979278482562978</v>
      </c>
      <c r="U1004" s="4">
        <f t="shared" si="132"/>
        <v>3.3278858991469149</v>
      </c>
      <c r="V1004" s="3">
        <f t="shared" si="133"/>
        <v>1.0791812460476249</v>
      </c>
      <c r="W1004" s="3">
        <f t="shared" si="133"/>
        <v>2.9309490311675228</v>
      </c>
      <c r="X1004" s="3">
        <f t="shared" si="134"/>
        <v>0.6337517158659669</v>
      </c>
      <c r="Y1004" s="3">
        <f t="shared" si="134"/>
        <v>2.3187466022086727</v>
      </c>
      <c r="Z1004" s="3">
        <f t="shared" si="134"/>
        <v>0.4669788170887747</v>
      </c>
      <c r="AA1004" s="2">
        <f t="shared" si="135"/>
        <v>39417</v>
      </c>
    </row>
    <row r="1005" spans="1:27" x14ac:dyDescent="0.2">
      <c r="A1005">
        <v>6444</v>
      </c>
      <c r="B1005" t="s">
        <v>15</v>
      </c>
      <c r="C1005">
        <v>2007</v>
      </c>
      <c r="D1005">
        <v>1</v>
      </c>
      <c r="E1005">
        <v>403</v>
      </c>
      <c r="F1005" s="4">
        <v>1739.03</v>
      </c>
      <c r="G1005" s="4">
        <v>2043.45</v>
      </c>
      <c r="H1005" s="4">
        <v>822.18</v>
      </c>
      <c r="I1005">
        <v>12</v>
      </c>
      <c r="J1005">
        <v>884</v>
      </c>
      <c r="K1005">
        <v>30128</v>
      </c>
      <c r="L1005" t="s">
        <v>18</v>
      </c>
      <c r="M1005">
        <v>233722</v>
      </c>
      <c r="N1005">
        <v>604.20000000000005</v>
      </c>
      <c r="O1005" s="4">
        <v>74815.429999999993</v>
      </c>
      <c r="P1005" t="s">
        <v>168</v>
      </c>
      <c r="Q1005" s="4">
        <f t="shared" si="128"/>
        <v>5.0705955334987598</v>
      </c>
      <c r="R1005" s="4">
        <f t="shared" si="129"/>
        <v>170.28749999999999</v>
      </c>
      <c r="S1005" s="4">
        <f t="shared" si="130"/>
        <v>2.3115950226244344</v>
      </c>
      <c r="T1005" s="4">
        <f t="shared" si="131"/>
        <v>3.3103640156763103</v>
      </c>
      <c r="U1005" s="4">
        <f t="shared" si="132"/>
        <v>3.2403070740798121</v>
      </c>
      <c r="V1005" s="3">
        <f t="shared" si="133"/>
        <v>1.0791812460476249</v>
      </c>
      <c r="W1005" s="3">
        <f t="shared" si="133"/>
        <v>2.9464522650130731</v>
      </c>
      <c r="X1005" s="3">
        <f t="shared" si="134"/>
        <v>0.70505896953520097</v>
      </c>
      <c r="Y1005" s="3">
        <f t="shared" si="134"/>
        <v>2.2311827696286857</v>
      </c>
      <c r="Z1005" s="3">
        <f t="shared" si="134"/>
        <v>0.36391175066323722</v>
      </c>
      <c r="AA1005" s="2">
        <f t="shared" si="135"/>
        <v>39083</v>
      </c>
    </row>
    <row r="1006" spans="1:27" x14ac:dyDescent="0.2">
      <c r="A1006">
        <v>6444</v>
      </c>
      <c r="B1006" t="s">
        <v>15</v>
      </c>
      <c r="C1006">
        <v>2007</v>
      </c>
      <c r="D1006">
        <v>2</v>
      </c>
      <c r="E1006">
        <v>368</v>
      </c>
      <c r="F1006" s="4">
        <v>1532.12</v>
      </c>
      <c r="G1006" s="4">
        <v>1800.28</v>
      </c>
      <c r="H1006" s="4">
        <v>677.17</v>
      </c>
      <c r="I1006">
        <v>12</v>
      </c>
      <c r="J1006">
        <v>884</v>
      </c>
      <c r="K1006">
        <v>30128</v>
      </c>
      <c r="L1006" t="s">
        <v>18</v>
      </c>
      <c r="M1006">
        <v>233722</v>
      </c>
      <c r="N1006">
        <v>604.20000000000005</v>
      </c>
      <c r="O1006" s="4">
        <v>74815.429999999993</v>
      </c>
      <c r="P1006" t="s">
        <v>168</v>
      </c>
      <c r="Q1006" s="4">
        <f t="shared" si="128"/>
        <v>4.8920652173913046</v>
      </c>
      <c r="R1006" s="4">
        <f t="shared" si="129"/>
        <v>150.02333333333334</v>
      </c>
      <c r="S1006" s="4">
        <f t="shared" si="130"/>
        <v>2.0365158371040724</v>
      </c>
      <c r="T1006" s="4">
        <f t="shared" si="131"/>
        <v>3.2553400567688309</v>
      </c>
      <c r="U1006" s="4">
        <f t="shared" si="132"/>
        <v>3.1852927818088985</v>
      </c>
      <c r="V1006" s="3">
        <f t="shared" si="133"/>
        <v>1.0791812460476249</v>
      </c>
      <c r="W1006" s="3">
        <f t="shared" si="133"/>
        <v>2.9464522650130731</v>
      </c>
      <c r="X1006" s="3">
        <f t="shared" si="134"/>
        <v>0.68949223809531335</v>
      </c>
      <c r="Y1006" s="3">
        <f t="shared" si="134"/>
        <v>2.1761588107212062</v>
      </c>
      <c r="Z1006" s="3">
        <f t="shared" si="134"/>
        <v>0.30888779175575792</v>
      </c>
      <c r="AA1006" s="2">
        <f t="shared" si="135"/>
        <v>39114</v>
      </c>
    </row>
    <row r="1007" spans="1:27" x14ac:dyDescent="0.2">
      <c r="A1007">
        <v>6444</v>
      </c>
      <c r="B1007" t="s">
        <v>15</v>
      </c>
      <c r="C1007">
        <v>2007</v>
      </c>
      <c r="D1007">
        <v>3</v>
      </c>
      <c r="E1007">
        <v>262</v>
      </c>
      <c r="F1007" s="4">
        <v>1162.06</v>
      </c>
      <c r="G1007" s="4">
        <v>1365.52</v>
      </c>
      <c r="H1007" s="4">
        <v>519.42999999999995</v>
      </c>
      <c r="I1007">
        <v>12</v>
      </c>
      <c r="J1007">
        <v>884</v>
      </c>
      <c r="K1007">
        <v>30128</v>
      </c>
      <c r="L1007" t="s">
        <v>18</v>
      </c>
      <c r="M1007">
        <v>233722</v>
      </c>
      <c r="N1007">
        <v>604.20000000000005</v>
      </c>
      <c r="O1007" s="4">
        <v>74815.429999999993</v>
      </c>
      <c r="P1007" t="s">
        <v>168</v>
      </c>
      <c r="Q1007" s="4">
        <f t="shared" si="128"/>
        <v>5.2119083969465647</v>
      </c>
      <c r="R1007" s="4">
        <f t="shared" si="129"/>
        <v>113.79333333333334</v>
      </c>
      <c r="S1007" s="4">
        <f t="shared" si="130"/>
        <v>1.5447058823529412</v>
      </c>
      <c r="T1007" s="4">
        <f t="shared" si="131"/>
        <v>3.1352980653882598</v>
      </c>
      <c r="U1007" s="4">
        <f t="shared" si="132"/>
        <v>3.0652285523195375</v>
      </c>
      <c r="V1007" s="3">
        <f t="shared" si="133"/>
        <v>1.0791812460476249</v>
      </c>
      <c r="W1007" s="3">
        <f t="shared" si="133"/>
        <v>2.9464522650130731</v>
      </c>
      <c r="X1007" s="3">
        <f t="shared" si="134"/>
        <v>0.71699677406851425</v>
      </c>
      <c r="Y1007" s="3">
        <f t="shared" si="134"/>
        <v>2.0561168193406347</v>
      </c>
      <c r="Z1007" s="3">
        <f t="shared" si="134"/>
        <v>0.18884580037518661</v>
      </c>
      <c r="AA1007" s="2">
        <f t="shared" si="135"/>
        <v>39142</v>
      </c>
    </row>
    <row r="1008" spans="1:27" x14ac:dyDescent="0.2">
      <c r="A1008">
        <v>6444</v>
      </c>
      <c r="B1008" t="s">
        <v>15</v>
      </c>
      <c r="C1008">
        <v>2007</v>
      </c>
      <c r="D1008">
        <v>4</v>
      </c>
      <c r="E1008">
        <v>464</v>
      </c>
      <c r="F1008" s="4">
        <v>1948.51</v>
      </c>
      <c r="G1008" s="4">
        <v>2289.54</v>
      </c>
      <c r="H1008" s="4">
        <v>840.66</v>
      </c>
      <c r="I1008">
        <v>12</v>
      </c>
      <c r="J1008">
        <v>884</v>
      </c>
      <c r="K1008">
        <v>30128</v>
      </c>
      <c r="L1008" t="s">
        <v>18</v>
      </c>
      <c r="M1008">
        <v>233722</v>
      </c>
      <c r="N1008">
        <v>604.20000000000005</v>
      </c>
      <c r="O1008" s="4">
        <v>74815.429999999993</v>
      </c>
      <c r="P1008" t="s">
        <v>168</v>
      </c>
      <c r="Q1008" s="4">
        <f t="shared" si="128"/>
        <v>4.9343534482758624</v>
      </c>
      <c r="R1008" s="4">
        <f t="shared" si="129"/>
        <v>190.79499999999999</v>
      </c>
      <c r="S1008" s="4">
        <f t="shared" si="130"/>
        <v>2.5899773755656108</v>
      </c>
      <c r="T1008" s="4">
        <f t="shared" si="131"/>
        <v>3.3597482353839285</v>
      </c>
      <c r="U1008" s="4">
        <f t="shared" si="132"/>
        <v>3.289702638988691</v>
      </c>
      <c r="V1008" s="3">
        <f t="shared" si="133"/>
        <v>1.0791812460476249</v>
      </c>
      <c r="W1008" s="3">
        <f t="shared" si="133"/>
        <v>2.9464522650130731</v>
      </c>
      <c r="X1008" s="3">
        <f t="shared" si="134"/>
        <v>0.69323025482904765</v>
      </c>
      <c r="Y1008" s="3">
        <f t="shared" si="134"/>
        <v>2.2805669893363039</v>
      </c>
      <c r="Z1008" s="3">
        <f t="shared" si="134"/>
        <v>0.41329597037085541</v>
      </c>
      <c r="AA1008" s="2">
        <f t="shared" si="135"/>
        <v>39173</v>
      </c>
    </row>
    <row r="1009" spans="1:27" x14ac:dyDescent="0.2">
      <c r="A1009">
        <v>6444</v>
      </c>
      <c r="B1009" t="s">
        <v>15</v>
      </c>
      <c r="C1009">
        <v>2007</v>
      </c>
      <c r="D1009">
        <v>5</v>
      </c>
      <c r="E1009">
        <v>619</v>
      </c>
      <c r="F1009" s="4">
        <v>2616.94</v>
      </c>
      <c r="G1009" s="4">
        <v>3075.1</v>
      </c>
      <c r="H1009" s="4">
        <v>1087.18</v>
      </c>
      <c r="I1009">
        <v>12</v>
      </c>
      <c r="J1009">
        <v>884</v>
      </c>
      <c r="K1009">
        <v>30128</v>
      </c>
      <c r="L1009" t="s">
        <v>18</v>
      </c>
      <c r="M1009">
        <v>233722</v>
      </c>
      <c r="N1009">
        <v>604.20000000000005</v>
      </c>
      <c r="O1009" s="4">
        <v>74815.429999999993</v>
      </c>
      <c r="P1009" t="s">
        <v>168</v>
      </c>
      <c r="Q1009" s="4">
        <f t="shared" si="128"/>
        <v>4.967851373182552</v>
      </c>
      <c r="R1009" s="4">
        <f t="shared" si="129"/>
        <v>256.25833333333333</v>
      </c>
      <c r="S1009" s="4">
        <f t="shared" si="130"/>
        <v>3.4786199095022625</v>
      </c>
      <c r="T1009" s="4">
        <f t="shared" si="131"/>
        <v>3.4878592432795772</v>
      </c>
      <c r="U1009" s="4">
        <f t="shared" si="132"/>
        <v>3.4177937654493458</v>
      </c>
      <c r="V1009" s="3">
        <f t="shared" si="133"/>
        <v>1.0791812460476249</v>
      </c>
      <c r="W1009" s="3">
        <f t="shared" si="133"/>
        <v>2.9464522650130731</v>
      </c>
      <c r="X1009" s="3">
        <f t="shared" si="134"/>
        <v>0.69616859425945921</v>
      </c>
      <c r="Y1009" s="3">
        <f t="shared" si="134"/>
        <v>2.4086779972319525</v>
      </c>
      <c r="Z1009" s="3">
        <f t="shared" si="134"/>
        <v>0.54140697826650419</v>
      </c>
      <c r="AA1009" s="2">
        <f t="shared" si="135"/>
        <v>39203</v>
      </c>
    </row>
    <row r="1010" spans="1:27" x14ac:dyDescent="0.2">
      <c r="A1010">
        <v>6444</v>
      </c>
      <c r="B1010" t="s">
        <v>15</v>
      </c>
      <c r="C1010">
        <v>2007</v>
      </c>
      <c r="D1010">
        <v>7</v>
      </c>
      <c r="E1010">
        <v>556</v>
      </c>
      <c r="F1010" s="4">
        <v>2220.73</v>
      </c>
      <c r="G1010" s="4">
        <v>2609.39</v>
      </c>
      <c r="H1010" s="4">
        <v>1010.51</v>
      </c>
      <c r="I1010">
        <v>12</v>
      </c>
      <c r="J1010">
        <v>884</v>
      </c>
      <c r="K1010">
        <v>30128</v>
      </c>
      <c r="L1010" t="s">
        <v>18</v>
      </c>
      <c r="M1010">
        <v>233722</v>
      </c>
      <c r="N1010">
        <v>604.20000000000005</v>
      </c>
      <c r="O1010" s="4">
        <v>74815.429999999993</v>
      </c>
      <c r="P1010" t="s">
        <v>168</v>
      </c>
      <c r="Q1010" s="4">
        <f t="shared" si="128"/>
        <v>4.6931474820143881</v>
      </c>
      <c r="R1010" s="4">
        <f t="shared" si="129"/>
        <v>217.44916666666666</v>
      </c>
      <c r="S1010" s="4">
        <f t="shared" si="130"/>
        <v>2.9517986425339364</v>
      </c>
      <c r="T1010" s="4">
        <f t="shared" si="131"/>
        <v>3.4165389936996498</v>
      </c>
      <c r="U1010" s="4">
        <f t="shared" si="132"/>
        <v>3.3464957595218521</v>
      </c>
      <c r="V1010" s="3">
        <f t="shared" si="133"/>
        <v>1.0791812460476249</v>
      </c>
      <c r="W1010" s="3">
        <f t="shared" si="133"/>
        <v>2.9464522650130731</v>
      </c>
      <c r="X1010" s="3">
        <f t="shared" si="134"/>
        <v>0.67146420211759239</v>
      </c>
      <c r="Y1010" s="3">
        <f t="shared" si="134"/>
        <v>2.3373577476520251</v>
      </c>
      <c r="Z1010" s="3">
        <f t="shared" si="134"/>
        <v>0.4700867286865768</v>
      </c>
      <c r="AA1010" s="2">
        <f t="shared" si="135"/>
        <v>39264</v>
      </c>
    </row>
    <row r="1011" spans="1:27" x14ac:dyDescent="0.2">
      <c r="A1011">
        <v>6444</v>
      </c>
      <c r="B1011" t="s">
        <v>15</v>
      </c>
      <c r="C1011">
        <v>2007</v>
      </c>
      <c r="D1011">
        <v>8</v>
      </c>
      <c r="E1011">
        <v>718</v>
      </c>
      <c r="F1011" s="4">
        <v>2945.14</v>
      </c>
      <c r="G1011" s="4">
        <v>3460.56</v>
      </c>
      <c r="H1011" s="4">
        <v>1154.6199999999999</v>
      </c>
      <c r="I1011">
        <v>12</v>
      </c>
      <c r="J1011">
        <v>884</v>
      </c>
      <c r="K1011">
        <v>30128</v>
      </c>
      <c r="L1011" t="s">
        <v>18</v>
      </c>
      <c r="M1011">
        <v>233722</v>
      </c>
      <c r="N1011">
        <v>604.20000000000005</v>
      </c>
      <c r="O1011" s="4">
        <v>74815.429999999993</v>
      </c>
      <c r="P1011" t="s">
        <v>168</v>
      </c>
      <c r="Q1011" s="4">
        <f t="shared" si="128"/>
        <v>4.8197214484679662</v>
      </c>
      <c r="R1011" s="4">
        <f t="shared" si="129"/>
        <v>288.38</v>
      </c>
      <c r="S1011" s="4">
        <f t="shared" si="130"/>
        <v>3.9146606334841629</v>
      </c>
      <c r="T1011" s="4">
        <f t="shared" si="131"/>
        <v>3.5391463835415244</v>
      </c>
      <c r="U1011" s="4">
        <f t="shared" si="132"/>
        <v>3.4691059442104963</v>
      </c>
      <c r="V1011" s="3">
        <f t="shared" si="133"/>
        <v>1.0791812460476249</v>
      </c>
      <c r="W1011" s="3">
        <f t="shared" si="133"/>
        <v>2.9464522650130731</v>
      </c>
      <c r="X1011" s="3">
        <f t="shared" si="134"/>
        <v>0.68302193929922395</v>
      </c>
      <c r="Y1011" s="3">
        <f t="shared" si="134"/>
        <v>2.4599651374938993</v>
      </c>
      <c r="Z1011" s="3">
        <f t="shared" si="134"/>
        <v>0.59269411852845122</v>
      </c>
      <c r="AA1011" s="2">
        <f t="shared" si="135"/>
        <v>39295</v>
      </c>
    </row>
    <row r="1012" spans="1:27" x14ac:dyDescent="0.2">
      <c r="A1012">
        <v>6444</v>
      </c>
      <c r="B1012" t="s">
        <v>15</v>
      </c>
      <c r="C1012">
        <v>2007</v>
      </c>
      <c r="D1012">
        <v>9</v>
      </c>
      <c r="E1012">
        <v>797</v>
      </c>
      <c r="F1012" s="4">
        <v>3224.96</v>
      </c>
      <c r="G1012" s="4">
        <v>3789.43</v>
      </c>
      <c r="H1012" s="4">
        <v>1164.9100000000001</v>
      </c>
      <c r="I1012">
        <v>12</v>
      </c>
      <c r="J1012">
        <v>884</v>
      </c>
      <c r="K1012">
        <v>30128</v>
      </c>
      <c r="L1012" t="s">
        <v>18</v>
      </c>
      <c r="M1012">
        <v>233722</v>
      </c>
      <c r="N1012">
        <v>604.20000000000005</v>
      </c>
      <c r="O1012" s="4">
        <v>74815.429999999993</v>
      </c>
      <c r="P1012" t="s">
        <v>168</v>
      </c>
      <c r="Q1012" s="4">
        <f t="shared" si="128"/>
        <v>4.7546173149309912</v>
      </c>
      <c r="R1012" s="4">
        <f t="shared" si="129"/>
        <v>315.7858333333333</v>
      </c>
      <c r="S1012" s="4">
        <f t="shared" si="130"/>
        <v>4.2866855203619911</v>
      </c>
      <c r="T1012" s="4">
        <f t="shared" si="131"/>
        <v>3.5785738889993053</v>
      </c>
      <c r="U1012" s="4">
        <f t="shared" si="132"/>
        <v>3.5085243323396558</v>
      </c>
      <c r="V1012" s="3">
        <f t="shared" si="133"/>
        <v>1.0791812460476249</v>
      </c>
      <c r="W1012" s="3">
        <f t="shared" si="133"/>
        <v>2.9464522650130731</v>
      </c>
      <c r="X1012" s="3">
        <f t="shared" si="134"/>
        <v>0.6771155676031928</v>
      </c>
      <c r="Y1012" s="3">
        <f t="shared" si="134"/>
        <v>2.4993926429516802</v>
      </c>
      <c r="Z1012" s="3">
        <f t="shared" si="134"/>
        <v>0.63212162398623206</v>
      </c>
      <c r="AA1012" s="2">
        <f t="shared" si="135"/>
        <v>39326</v>
      </c>
    </row>
    <row r="1013" spans="1:27" x14ac:dyDescent="0.2">
      <c r="A1013">
        <v>6444</v>
      </c>
      <c r="B1013" t="s">
        <v>15</v>
      </c>
      <c r="C1013">
        <v>2007</v>
      </c>
      <c r="D1013">
        <v>12</v>
      </c>
      <c r="E1013">
        <v>744</v>
      </c>
      <c r="F1013" s="4">
        <v>2778.8</v>
      </c>
      <c r="G1013" s="4">
        <v>3265.15</v>
      </c>
      <c r="H1013" s="4">
        <v>846.65</v>
      </c>
      <c r="I1013">
        <v>12</v>
      </c>
      <c r="J1013">
        <v>884</v>
      </c>
      <c r="K1013">
        <v>30128</v>
      </c>
      <c r="L1013" t="s">
        <v>18</v>
      </c>
      <c r="M1013">
        <v>233722</v>
      </c>
      <c r="N1013">
        <v>604.20000000000005</v>
      </c>
      <c r="O1013" s="4">
        <v>74815.429999999993</v>
      </c>
      <c r="P1013" t="s">
        <v>168</v>
      </c>
      <c r="Q1013" s="4">
        <f t="shared" si="128"/>
        <v>4.3886424731182796</v>
      </c>
      <c r="R1013" s="4">
        <f t="shared" si="129"/>
        <v>272.09583333333336</v>
      </c>
      <c r="S1013" s="4">
        <f t="shared" si="130"/>
        <v>3.6936085972850679</v>
      </c>
      <c r="T1013" s="4">
        <f t="shared" si="131"/>
        <v>3.5139031374260732</v>
      </c>
      <c r="U1013" s="4">
        <f t="shared" si="132"/>
        <v>3.4438572902023177</v>
      </c>
      <c r="V1013" s="3">
        <f t="shared" si="133"/>
        <v>1.0791812460476249</v>
      </c>
      <c r="W1013" s="3">
        <f t="shared" si="133"/>
        <v>2.9464522650130731</v>
      </c>
      <c r="X1013" s="3">
        <f t="shared" si="134"/>
        <v>0.64233020188019441</v>
      </c>
      <c r="Y1013" s="3">
        <f t="shared" si="134"/>
        <v>2.4347218913784481</v>
      </c>
      <c r="Z1013" s="3">
        <f t="shared" si="134"/>
        <v>0.56745087241299996</v>
      </c>
      <c r="AA1013" s="2">
        <f t="shared" si="135"/>
        <v>39417</v>
      </c>
    </row>
    <row r="1014" spans="1:27" x14ac:dyDescent="0.2">
      <c r="A1014">
        <v>6464</v>
      </c>
      <c r="B1014" t="s">
        <v>15</v>
      </c>
      <c r="C1014">
        <v>2007</v>
      </c>
      <c r="D1014">
        <v>1</v>
      </c>
      <c r="E1014">
        <v>385</v>
      </c>
      <c r="F1014" s="4">
        <v>1565.75</v>
      </c>
      <c r="G1014" s="4">
        <v>1839.71</v>
      </c>
      <c r="H1014" s="4">
        <v>767.52</v>
      </c>
      <c r="I1014">
        <v>15</v>
      </c>
      <c r="J1014">
        <v>1000</v>
      </c>
      <c r="K1014">
        <v>42307</v>
      </c>
      <c r="L1014" t="s">
        <v>18</v>
      </c>
      <c r="M1014">
        <v>268449</v>
      </c>
      <c r="N1014">
        <v>579.20000000000005</v>
      </c>
      <c r="O1014" s="4">
        <v>114762.76</v>
      </c>
      <c r="P1014" t="s">
        <v>167</v>
      </c>
      <c r="Q1014" s="4">
        <f t="shared" si="128"/>
        <v>4.7784675324675323</v>
      </c>
      <c r="R1014" s="4">
        <f t="shared" si="129"/>
        <v>122.64733333333334</v>
      </c>
      <c r="S1014" s="4">
        <f t="shared" si="130"/>
        <v>1.83971</v>
      </c>
      <c r="T1014" s="4">
        <f t="shared" si="131"/>
        <v>3.2647493690281015</v>
      </c>
      <c r="U1014" s="4">
        <f t="shared" si="132"/>
        <v>3.1947224203733455</v>
      </c>
      <c r="V1014" s="3">
        <f t="shared" si="133"/>
        <v>1.1760912590556813</v>
      </c>
      <c r="W1014" s="3">
        <f t="shared" si="133"/>
        <v>3</v>
      </c>
      <c r="X1014" s="3">
        <f t="shared" si="134"/>
        <v>0.67928863951960095</v>
      </c>
      <c r="Y1014" s="3">
        <f t="shared" si="134"/>
        <v>2.0886581099724206</v>
      </c>
      <c r="Z1014" s="3">
        <f t="shared" si="134"/>
        <v>0.26474936902810164</v>
      </c>
      <c r="AA1014" s="2">
        <f t="shared" si="135"/>
        <v>39083</v>
      </c>
    </row>
    <row r="1015" spans="1:27" x14ac:dyDescent="0.2">
      <c r="A1015">
        <v>6464</v>
      </c>
      <c r="B1015" t="s">
        <v>15</v>
      </c>
      <c r="C1015">
        <v>2007</v>
      </c>
      <c r="D1015">
        <v>2</v>
      </c>
      <c r="E1015">
        <v>351</v>
      </c>
      <c r="F1015" s="4">
        <v>1551.24</v>
      </c>
      <c r="G1015" s="4">
        <v>1822.72</v>
      </c>
      <c r="H1015" s="4">
        <v>728.77</v>
      </c>
      <c r="I1015">
        <v>15</v>
      </c>
      <c r="J1015">
        <v>1000</v>
      </c>
      <c r="K1015">
        <v>42307</v>
      </c>
      <c r="L1015" t="s">
        <v>18</v>
      </c>
      <c r="M1015">
        <v>268449</v>
      </c>
      <c r="N1015">
        <v>579.20000000000005</v>
      </c>
      <c r="O1015" s="4">
        <v>114762.76</v>
      </c>
      <c r="P1015" t="s">
        <v>167</v>
      </c>
      <c r="Q1015" s="4">
        <f t="shared" si="128"/>
        <v>5.1929344729344731</v>
      </c>
      <c r="R1015" s="4">
        <f t="shared" si="129"/>
        <v>121.51466666666667</v>
      </c>
      <c r="S1015" s="4">
        <f t="shared" si="130"/>
        <v>1.8227200000000001</v>
      </c>
      <c r="T1015" s="4">
        <f t="shared" si="131"/>
        <v>3.2607199589487061</v>
      </c>
      <c r="U1015" s="4">
        <f t="shared" si="132"/>
        <v>3.1906789948556549</v>
      </c>
      <c r="V1015" s="3">
        <f t="shared" si="133"/>
        <v>1.1760912590556813</v>
      </c>
      <c r="W1015" s="3">
        <f t="shared" si="133"/>
        <v>3</v>
      </c>
      <c r="X1015" s="3">
        <f t="shared" si="134"/>
        <v>0.71541284248288184</v>
      </c>
      <c r="Y1015" s="3">
        <f t="shared" si="134"/>
        <v>2.0846286998930248</v>
      </c>
      <c r="Z1015" s="3">
        <f t="shared" si="134"/>
        <v>0.26071995894870598</v>
      </c>
      <c r="AA1015" s="2">
        <f t="shared" si="135"/>
        <v>39114</v>
      </c>
    </row>
    <row r="1016" spans="1:27" x14ac:dyDescent="0.2">
      <c r="A1016">
        <v>6464</v>
      </c>
      <c r="B1016" t="s">
        <v>15</v>
      </c>
      <c r="C1016">
        <v>2007</v>
      </c>
      <c r="D1016">
        <v>3</v>
      </c>
      <c r="E1016">
        <v>404</v>
      </c>
      <c r="F1016" s="4">
        <v>1750.43</v>
      </c>
      <c r="G1016" s="4">
        <v>2056.81</v>
      </c>
      <c r="H1016" s="4">
        <v>900.65</v>
      </c>
      <c r="I1016">
        <v>15</v>
      </c>
      <c r="J1016">
        <v>1000</v>
      </c>
      <c r="K1016">
        <v>42307</v>
      </c>
      <c r="L1016" t="s">
        <v>18</v>
      </c>
      <c r="M1016">
        <v>268449</v>
      </c>
      <c r="N1016">
        <v>579.20000000000005</v>
      </c>
      <c r="O1016" s="4">
        <v>114762.76</v>
      </c>
      <c r="P1016" t="s">
        <v>167</v>
      </c>
      <c r="Q1016" s="4">
        <f t="shared" si="128"/>
        <v>5.0911138613861384</v>
      </c>
      <c r="R1016" s="4">
        <f t="shared" si="129"/>
        <v>137.12066666666666</v>
      </c>
      <c r="S1016" s="4">
        <f t="shared" si="130"/>
        <v>2.05681</v>
      </c>
      <c r="T1016" s="4">
        <f t="shared" si="131"/>
        <v>3.3131941751353202</v>
      </c>
      <c r="U1016" s="4">
        <f t="shared" si="132"/>
        <v>3.2431447479364768</v>
      </c>
      <c r="V1016" s="3">
        <f t="shared" si="133"/>
        <v>1.1760912590556813</v>
      </c>
      <c r="W1016" s="3">
        <f t="shared" si="133"/>
        <v>3</v>
      </c>
      <c r="X1016" s="3">
        <f t="shared" si="134"/>
        <v>0.7068128100247153</v>
      </c>
      <c r="Y1016" s="3">
        <f t="shared" si="134"/>
        <v>2.1371029160796389</v>
      </c>
      <c r="Z1016" s="3">
        <f t="shared" si="134"/>
        <v>0.31319417513532033</v>
      </c>
      <c r="AA1016" s="2">
        <f t="shared" si="135"/>
        <v>39142</v>
      </c>
    </row>
    <row r="1017" spans="1:27" x14ac:dyDescent="0.2">
      <c r="A1017">
        <v>6464</v>
      </c>
      <c r="B1017" t="s">
        <v>15</v>
      </c>
      <c r="C1017">
        <v>2007</v>
      </c>
      <c r="D1017">
        <v>4</v>
      </c>
      <c r="E1017">
        <v>544</v>
      </c>
      <c r="F1017" s="4">
        <v>2408.3200000000002</v>
      </c>
      <c r="G1017" s="4">
        <v>2829.88</v>
      </c>
      <c r="H1017" s="4">
        <v>1170.97</v>
      </c>
      <c r="I1017">
        <v>15</v>
      </c>
      <c r="J1017">
        <v>1000</v>
      </c>
      <c r="K1017">
        <v>42307</v>
      </c>
      <c r="L1017" t="s">
        <v>18</v>
      </c>
      <c r="M1017">
        <v>268449</v>
      </c>
      <c r="N1017">
        <v>579.20000000000005</v>
      </c>
      <c r="O1017" s="4">
        <v>114762.76</v>
      </c>
      <c r="P1017" t="s">
        <v>167</v>
      </c>
      <c r="Q1017" s="4">
        <f t="shared" si="128"/>
        <v>5.2019852941176472</v>
      </c>
      <c r="R1017" s="4">
        <f t="shared" si="129"/>
        <v>188.65866666666668</v>
      </c>
      <c r="S1017" s="4">
        <f t="shared" si="130"/>
        <v>2.8298800000000002</v>
      </c>
      <c r="T1017" s="4">
        <f t="shared" si="131"/>
        <v>3.4517680198201282</v>
      </c>
      <c r="U1017" s="4">
        <f t="shared" si="132"/>
        <v>3.3817141923037517</v>
      </c>
      <c r="V1017" s="3">
        <f t="shared" si="133"/>
        <v>1.1760912590556813</v>
      </c>
      <c r="W1017" s="3">
        <f t="shared" si="133"/>
        <v>3</v>
      </c>
      <c r="X1017" s="3">
        <f t="shared" si="134"/>
        <v>0.71616912012194833</v>
      </c>
      <c r="Y1017" s="3">
        <f t="shared" si="134"/>
        <v>2.2756767607644468</v>
      </c>
      <c r="Z1017" s="3">
        <f t="shared" si="134"/>
        <v>0.45176801982012826</v>
      </c>
      <c r="AA1017" s="2">
        <f t="shared" si="135"/>
        <v>39173</v>
      </c>
    </row>
    <row r="1018" spans="1:27" x14ac:dyDescent="0.2">
      <c r="A1018">
        <v>6464</v>
      </c>
      <c r="B1018" t="s">
        <v>15</v>
      </c>
      <c r="C1018">
        <v>2007</v>
      </c>
      <c r="D1018">
        <v>8</v>
      </c>
      <c r="E1018">
        <v>710</v>
      </c>
      <c r="F1018" s="4">
        <v>2927.64</v>
      </c>
      <c r="G1018" s="4">
        <v>3440.09</v>
      </c>
      <c r="H1018" s="4">
        <v>1314.15</v>
      </c>
      <c r="I1018">
        <v>15</v>
      </c>
      <c r="J1018">
        <v>1000</v>
      </c>
      <c r="K1018">
        <v>42307</v>
      </c>
      <c r="L1018" t="s">
        <v>18</v>
      </c>
      <c r="M1018">
        <v>268449</v>
      </c>
      <c r="N1018">
        <v>579.20000000000005</v>
      </c>
      <c r="O1018" s="4">
        <v>114762.76</v>
      </c>
      <c r="P1018" t="s">
        <v>167</v>
      </c>
      <c r="Q1018" s="4">
        <f t="shared" si="128"/>
        <v>4.845197183098592</v>
      </c>
      <c r="R1018" s="4">
        <f t="shared" si="129"/>
        <v>229.33933333333334</v>
      </c>
      <c r="S1018" s="4">
        <f t="shared" si="130"/>
        <v>3.4400900000000001</v>
      </c>
      <c r="T1018" s="4">
        <f t="shared" si="131"/>
        <v>3.5365698047785283</v>
      </c>
      <c r="U1018" s="4">
        <f t="shared" si="132"/>
        <v>3.4665176722409621</v>
      </c>
      <c r="V1018" s="3">
        <f t="shared" si="133"/>
        <v>1.1760912590556813</v>
      </c>
      <c r="W1018" s="3">
        <f t="shared" si="133"/>
        <v>3</v>
      </c>
      <c r="X1018" s="3">
        <f t="shared" si="134"/>
        <v>0.68531145605945321</v>
      </c>
      <c r="Y1018" s="3">
        <f t="shared" si="134"/>
        <v>2.360478545722847</v>
      </c>
      <c r="Z1018" s="3">
        <f t="shared" si="134"/>
        <v>0.53656980477852845</v>
      </c>
      <c r="AA1018" s="2">
        <f t="shared" si="135"/>
        <v>39295</v>
      </c>
    </row>
    <row r="1019" spans="1:27" x14ac:dyDescent="0.2">
      <c r="A1019">
        <v>6464</v>
      </c>
      <c r="B1019" t="s">
        <v>15</v>
      </c>
      <c r="C1019">
        <v>2007</v>
      </c>
      <c r="D1019">
        <v>12</v>
      </c>
      <c r="E1019">
        <v>710</v>
      </c>
      <c r="F1019" s="4">
        <v>2772.99</v>
      </c>
      <c r="G1019" s="4">
        <v>3258.25</v>
      </c>
      <c r="H1019" s="4">
        <v>1040.0899999999999</v>
      </c>
      <c r="I1019">
        <v>15</v>
      </c>
      <c r="J1019">
        <v>1000</v>
      </c>
      <c r="K1019">
        <v>42307</v>
      </c>
      <c r="L1019" t="s">
        <v>18</v>
      </c>
      <c r="M1019">
        <v>268449</v>
      </c>
      <c r="N1019">
        <v>579.20000000000005</v>
      </c>
      <c r="O1019" s="4">
        <v>114762.76</v>
      </c>
      <c r="P1019" t="s">
        <v>167</v>
      </c>
      <c r="Q1019" s="4">
        <f t="shared" si="128"/>
        <v>4.5890845070422532</v>
      </c>
      <c r="R1019" s="4">
        <f t="shared" si="129"/>
        <v>217.21666666666667</v>
      </c>
      <c r="S1019" s="4">
        <f t="shared" si="130"/>
        <v>3.2582499999999999</v>
      </c>
      <c r="T1019" s="4">
        <f t="shared" si="131"/>
        <v>3.5129844039304507</v>
      </c>
      <c r="U1019" s="4">
        <f t="shared" si="132"/>
        <v>3.4429483034211179</v>
      </c>
      <c r="V1019" s="3">
        <f t="shared" si="133"/>
        <v>1.1760912590556813</v>
      </c>
      <c r="W1019" s="3">
        <f t="shared" si="133"/>
        <v>3</v>
      </c>
      <c r="X1019" s="3">
        <f t="shared" si="134"/>
        <v>0.66172605521137551</v>
      </c>
      <c r="Y1019" s="3">
        <f t="shared" si="134"/>
        <v>2.3368931448747694</v>
      </c>
      <c r="Z1019" s="3">
        <f t="shared" si="134"/>
        <v>0.51298440393045075</v>
      </c>
      <c r="AA1019" s="2">
        <f t="shared" si="135"/>
        <v>39417</v>
      </c>
    </row>
    <row r="1020" spans="1:27" x14ac:dyDescent="0.2">
      <c r="A1020">
        <v>6467</v>
      </c>
      <c r="B1020" t="s">
        <v>15</v>
      </c>
      <c r="C1020">
        <v>2007</v>
      </c>
      <c r="D1020">
        <v>1</v>
      </c>
      <c r="E1020">
        <v>46</v>
      </c>
      <c r="F1020" s="4">
        <v>177.22</v>
      </c>
      <c r="G1020" s="4">
        <v>208.23</v>
      </c>
      <c r="H1020" s="4">
        <v>91.57</v>
      </c>
      <c r="I1020">
        <v>12</v>
      </c>
      <c r="J1020">
        <v>805</v>
      </c>
      <c r="K1020">
        <v>16276</v>
      </c>
      <c r="L1020" t="s">
        <v>18</v>
      </c>
      <c r="M1020">
        <v>62100</v>
      </c>
      <c r="N1020">
        <v>487.2</v>
      </c>
      <c r="O1020" s="4">
        <v>36238.04</v>
      </c>
      <c r="P1020" t="s">
        <v>168</v>
      </c>
      <c r="Q1020" s="4">
        <f t="shared" si="128"/>
        <v>4.5267391304347822</v>
      </c>
      <c r="R1020" s="4">
        <f t="shared" si="129"/>
        <v>17.352499999999999</v>
      </c>
      <c r="S1020" s="4">
        <f t="shared" si="130"/>
        <v>0.25867080745341614</v>
      </c>
      <c r="T1020" s="4">
        <f t="shared" si="131"/>
        <v>2.3185432991220218</v>
      </c>
      <c r="U1020" s="4">
        <f t="shared" si="132"/>
        <v>2.2485127322208998</v>
      </c>
      <c r="V1020" s="3">
        <f t="shared" si="133"/>
        <v>1.0791812460476249</v>
      </c>
      <c r="W1020" s="3">
        <f t="shared" si="133"/>
        <v>2.9057958803678687</v>
      </c>
      <c r="X1020" s="3">
        <f t="shared" si="134"/>
        <v>0.65578546744044763</v>
      </c>
      <c r="Y1020" s="3">
        <f t="shared" si="134"/>
        <v>1.239362053074397</v>
      </c>
      <c r="Z1020" s="3">
        <f t="shared" si="134"/>
        <v>-0.58725258124584678</v>
      </c>
      <c r="AA1020" s="2">
        <f t="shared" si="135"/>
        <v>39083</v>
      </c>
    </row>
    <row r="1021" spans="1:27" x14ac:dyDescent="0.2">
      <c r="A1021">
        <v>6467</v>
      </c>
      <c r="B1021" t="s">
        <v>15</v>
      </c>
      <c r="C1021">
        <v>2007</v>
      </c>
      <c r="D1021">
        <v>2</v>
      </c>
      <c r="E1021">
        <v>58</v>
      </c>
      <c r="F1021" s="4">
        <v>189.15</v>
      </c>
      <c r="G1021" s="4">
        <v>222.25</v>
      </c>
      <c r="H1021" s="4">
        <v>101.01</v>
      </c>
      <c r="I1021">
        <v>12</v>
      </c>
      <c r="J1021">
        <v>805</v>
      </c>
      <c r="K1021">
        <v>16276</v>
      </c>
      <c r="L1021" t="s">
        <v>18</v>
      </c>
      <c r="M1021">
        <v>62100</v>
      </c>
      <c r="N1021">
        <v>487.2</v>
      </c>
      <c r="O1021" s="4">
        <v>36238.04</v>
      </c>
      <c r="P1021" t="s">
        <v>168</v>
      </c>
      <c r="Q1021" s="4">
        <f t="shared" si="128"/>
        <v>3.8318965517241379</v>
      </c>
      <c r="R1021" s="4">
        <f t="shared" si="129"/>
        <v>18.520833333333332</v>
      </c>
      <c r="S1021" s="4">
        <f t="shared" si="130"/>
        <v>0.27608695652173915</v>
      </c>
      <c r="T1021" s="4">
        <f t="shared" si="131"/>
        <v>2.3468417696422512</v>
      </c>
      <c r="U1021" s="4">
        <f t="shared" si="132"/>
        <v>2.2768063456287631</v>
      </c>
      <c r="V1021" s="3">
        <f t="shared" si="133"/>
        <v>1.0791812460476249</v>
      </c>
      <c r="W1021" s="3">
        <f t="shared" si="133"/>
        <v>2.9057958803678687</v>
      </c>
      <c r="X1021" s="3">
        <f t="shared" si="134"/>
        <v>0.58341377607931399</v>
      </c>
      <c r="Y1021" s="3">
        <f t="shared" si="134"/>
        <v>1.2676605235946266</v>
      </c>
      <c r="Z1021" s="3">
        <f t="shared" si="134"/>
        <v>-0.55895411072561718</v>
      </c>
      <c r="AA1021" s="2">
        <f t="shared" si="135"/>
        <v>39114</v>
      </c>
    </row>
    <row r="1022" spans="1:27" x14ac:dyDescent="0.2">
      <c r="A1022">
        <v>6467</v>
      </c>
      <c r="B1022" t="s">
        <v>15</v>
      </c>
      <c r="C1022">
        <v>2007</v>
      </c>
      <c r="D1022">
        <v>3</v>
      </c>
      <c r="E1022">
        <v>58</v>
      </c>
      <c r="F1022" s="4">
        <v>241.61</v>
      </c>
      <c r="G1022" s="4">
        <v>283.91000000000003</v>
      </c>
      <c r="H1022" s="4">
        <v>127.13</v>
      </c>
      <c r="I1022">
        <v>12</v>
      </c>
      <c r="J1022">
        <v>805</v>
      </c>
      <c r="K1022">
        <v>16276</v>
      </c>
      <c r="L1022" t="s">
        <v>18</v>
      </c>
      <c r="M1022">
        <v>62100</v>
      </c>
      <c r="N1022">
        <v>487.2</v>
      </c>
      <c r="O1022" s="4">
        <v>36238.04</v>
      </c>
      <c r="P1022" t="s">
        <v>168</v>
      </c>
      <c r="Q1022" s="4">
        <f t="shared" si="128"/>
        <v>4.8950000000000005</v>
      </c>
      <c r="R1022" s="4">
        <f t="shared" si="129"/>
        <v>23.659166666666668</v>
      </c>
      <c r="S1022" s="4">
        <f t="shared" si="130"/>
        <v>0.35268322981366462</v>
      </c>
      <c r="T1022" s="4">
        <f t="shared" si="131"/>
        <v>2.4531806897020938</v>
      </c>
      <c r="U1022" s="4">
        <f t="shared" si="132"/>
        <v>2.3831149053420688</v>
      </c>
      <c r="V1022" s="3">
        <f t="shared" si="133"/>
        <v>1.0791812460476249</v>
      </c>
      <c r="W1022" s="3">
        <f t="shared" si="133"/>
        <v>2.9057958803678687</v>
      </c>
      <c r="X1022" s="3">
        <f t="shared" si="134"/>
        <v>0.68975269613915668</v>
      </c>
      <c r="Y1022" s="3">
        <f t="shared" si="134"/>
        <v>1.3739994436544691</v>
      </c>
      <c r="Z1022" s="3">
        <f t="shared" si="134"/>
        <v>-0.45261519066577455</v>
      </c>
      <c r="AA1022" s="2">
        <f t="shared" si="135"/>
        <v>39142</v>
      </c>
    </row>
    <row r="1023" spans="1:27" x14ac:dyDescent="0.2">
      <c r="A1023">
        <v>6467</v>
      </c>
      <c r="B1023" t="s">
        <v>15</v>
      </c>
      <c r="C1023">
        <v>2007</v>
      </c>
      <c r="D1023">
        <v>4</v>
      </c>
      <c r="E1023">
        <v>64</v>
      </c>
      <c r="F1023" s="4">
        <v>269.95</v>
      </c>
      <c r="G1023" s="4">
        <v>317.20999999999998</v>
      </c>
      <c r="H1023" s="4">
        <v>132.93</v>
      </c>
      <c r="I1023">
        <v>12</v>
      </c>
      <c r="J1023">
        <v>805</v>
      </c>
      <c r="K1023">
        <v>16276</v>
      </c>
      <c r="L1023" t="s">
        <v>18</v>
      </c>
      <c r="M1023">
        <v>62100</v>
      </c>
      <c r="N1023">
        <v>487.2</v>
      </c>
      <c r="O1023" s="4">
        <v>36238.04</v>
      </c>
      <c r="P1023" t="s">
        <v>168</v>
      </c>
      <c r="Q1023" s="4">
        <f t="shared" si="128"/>
        <v>4.9564062499999997</v>
      </c>
      <c r="R1023" s="4">
        <f t="shared" si="129"/>
        <v>26.434166666666666</v>
      </c>
      <c r="S1023" s="4">
        <f t="shared" si="130"/>
        <v>0.39404968944099378</v>
      </c>
      <c r="T1023" s="4">
        <f t="shared" si="131"/>
        <v>2.5013468699329651</v>
      </c>
      <c r="U1023" s="4">
        <f t="shared" si="132"/>
        <v>2.4312833318072613</v>
      </c>
      <c r="V1023" s="3">
        <f t="shared" si="133"/>
        <v>1.0791812460476249</v>
      </c>
      <c r="W1023" s="3">
        <f t="shared" si="133"/>
        <v>2.9057958803678687</v>
      </c>
      <c r="X1023" s="3">
        <f t="shared" si="134"/>
        <v>0.69516689594907799</v>
      </c>
      <c r="Y1023" s="3">
        <f t="shared" si="134"/>
        <v>1.4221656238853404</v>
      </c>
      <c r="Z1023" s="3">
        <f t="shared" si="134"/>
        <v>-0.40444901043490333</v>
      </c>
      <c r="AA1023" s="2">
        <f t="shared" si="135"/>
        <v>39173</v>
      </c>
    </row>
    <row r="1024" spans="1:27" x14ac:dyDescent="0.2">
      <c r="A1024">
        <v>6467</v>
      </c>
      <c r="B1024" t="s">
        <v>15</v>
      </c>
      <c r="C1024">
        <v>2007</v>
      </c>
      <c r="D1024">
        <v>5</v>
      </c>
      <c r="E1024">
        <v>145</v>
      </c>
      <c r="F1024" s="4">
        <v>636.74</v>
      </c>
      <c r="G1024" s="4">
        <v>748.14</v>
      </c>
      <c r="H1024" s="4">
        <v>323.87</v>
      </c>
      <c r="I1024">
        <v>12</v>
      </c>
      <c r="J1024">
        <v>805</v>
      </c>
      <c r="K1024">
        <v>16276</v>
      </c>
      <c r="L1024" t="s">
        <v>18</v>
      </c>
      <c r="M1024">
        <v>62100</v>
      </c>
      <c r="N1024">
        <v>487.2</v>
      </c>
      <c r="O1024" s="4">
        <v>36238.04</v>
      </c>
      <c r="P1024" t="s">
        <v>168</v>
      </c>
      <c r="Q1024" s="4">
        <f t="shared" si="128"/>
        <v>5.1595862068965515</v>
      </c>
      <c r="R1024" s="4">
        <f t="shared" si="129"/>
        <v>62.344999999999999</v>
      </c>
      <c r="S1024" s="4">
        <f t="shared" si="130"/>
        <v>0.92936645962732922</v>
      </c>
      <c r="T1024" s="4">
        <f t="shared" si="131"/>
        <v>2.8739828753219774</v>
      </c>
      <c r="U1024" s="4">
        <f t="shared" si="132"/>
        <v>2.8039621330955322</v>
      </c>
      <c r="V1024" s="3">
        <f t="shared" si="133"/>
        <v>1.0791812460476249</v>
      </c>
      <c r="W1024" s="3">
        <f t="shared" si="133"/>
        <v>2.9057958803678687</v>
      </c>
      <c r="X1024" s="3">
        <f t="shared" si="134"/>
        <v>0.71261487308700233</v>
      </c>
      <c r="Y1024" s="3">
        <f t="shared" si="134"/>
        <v>1.7948016292743525</v>
      </c>
      <c r="Z1024" s="3">
        <f t="shared" si="134"/>
        <v>-3.1813005045891248E-2</v>
      </c>
      <c r="AA1024" s="2">
        <f t="shared" si="135"/>
        <v>39203</v>
      </c>
    </row>
    <row r="1025" spans="1:27" x14ac:dyDescent="0.2">
      <c r="A1025">
        <v>6467</v>
      </c>
      <c r="B1025" t="s">
        <v>15</v>
      </c>
      <c r="C1025">
        <v>2007</v>
      </c>
      <c r="D1025">
        <v>6</v>
      </c>
      <c r="E1025">
        <v>156</v>
      </c>
      <c r="F1025" s="4">
        <v>680.02</v>
      </c>
      <c r="G1025" s="4">
        <v>799.14</v>
      </c>
      <c r="H1025" s="4">
        <v>331.77</v>
      </c>
      <c r="I1025">
        <v>12</v>
      </c>
      <c r="J1025">
        <v>805</v>
      </c>
      <c r="K1025">
        <v>16276</v>
      </c>
      <c r="L1025" t="s">
        <v>18</v>
      </c>
      <c r="M1025">
        <v>62100</v>
      </c>
      <c r="N1025">
        <v>487.2</v>
      </c>
      <c r="O1025" s="4">
        <v>36238.04</v>
      </c>
      <c r="P1025" t="s">
        <v>168</v>
      </c>
      <c r="Q1025" s="4">
        <f t="shared" si="128"/>
        <v>5.1226923076923079</v>
      </c>
      <c r="R1025" s="4">
        <f t="shared" si="129"/>
        <v>66.594999999999999</v>
      </c>
      <c r="S1025" s="4">
        <f t="shared" si="130"/>
        <v>0.99272049689440989</v>
      </c>
      <c r="T1025" s="4">
        <f t="shared" si="131"/>
        <v>2.9026228693031313</v>
      </c>
      <c r="U1025" s="4">
        <f t="shared" si="132"/>
        <v>2.8325216858855113</v>
      </c>
      <c r="V1025" s="3">
        <f t="shared" si="133"/>
        <v>1.0791812460476249</v>
      </c>
      <c r="W1025" s="3">
        <f t="shared" si="133"/>
        <v>2.9057958803678687</v>
      </c>
      <c r="X1025" s="3">
        <f t="shared" si="134"/>
        <v>0.70949827094866968</v>
      </c>
      <c r="Y1025" s="3">
        <f t="shared" si="134"/>
        <v>1.8234416232555064</v>
      </c>
      <c r="Z1025" s="3">
        <f t="shared" si="134"/>
        <v>-3.1730110647372853E-3</v>
      </c>
      <c r="AA1025" s="2">
        <f t="shared" si="135"/>
        <v>39234</v>
      </c>
    </row>
    <row r="1026" spans="1:27" x14ac:dyDescent="0.2">
      <c r="A1026">
        <v>6467</v>
      </c>
      <c r="B1026" t="s">
        <v>15</v>
      </c>
      <c r="C1026">
        <v>2007</v>
      </c>
      <c r="D1026">
        <v>7</v>
      </c>
      <c r="E1026">
        <v>107</v>
      </c>
      <c r="F1026" s="4">
        <v>457.06</v>
      </c>
      <c r="G1026" s="4">
        <v>537.07000000000005</v>
      </c>
      <c r="H1026" s="4">
        <v>216.86</v>
      </c>
      <c r="I1026">
        <v>12</v>
      </c>
      <c r="J1026">
        <v>805</v>
      </c>
      <c r="K1026">
        <v>16276</v>
      </c>
      <c r="L1026" t="s">
        <v>18</v>
      </c>
      <c r="M1026">
        <v>62100</v>
      </c>
      <c r="N1026">
        <v>487.2</v>
      </c>
      <c r="O1026" s="4">
        <v>36238.04</v>
      </c>
      <c r="P1026" t="s">
        <v>168</v>
      </c>
      <c r="Q1026" s="4">
        <f t="shared" si="128"/>
        <v>5.0193457943925237</v>
      </c>
      <c r="R1026" s="4">
        <f t="shared" si="129"/>
        <v>44.755833333333335</v>
      </c>
      <c r="S1026" s="4">
        <f t="shared" si="130"/>
        <v>0.66716770186335406</v>
      </c>
      <c r="T1026" s="4">
        <f t="shared" si="131"/>
        <v>2.7300308939537219</v>
      </c>
      <c r="U1026" s="4">
        <f t="shared" si="132"/>
        <v>2.6599732152963158</v>
      </c>
      <c r="V1026" s="3">
        <f t="shared" si="133"/>
        <v>1.0791812460476249</v>
      </c>
      <c r="W1026" s="3">
        <f t="shared" si="133"/>
        <v>2.9057958803678687</v>
      </c>
      <c r="X1026" s="3">
        <f t="shared" si="134"/>
        <v>0.70064711626851239</v>
      </c>
      <c r="Y1026" s="3">
        <f t="shared" si="134"/>
        <v>1.6508496479060972</v>
      </c>
      <c r="Z1026" s="3">
        <f t="shared" si="134"/>
        <v>-0.17576498641414645</v>
      </c>
      <c r="AA1026" s="2">
        <f t="shared" si="135"/>
        <v>39264</v>
      </c>
    </row>
    <row r="1027" spans="1:27" x14ac:dyDescent="0.2">
      <c r="A1027">
        <v>6467</v>
      </c>
      <c r="B1027" t="s">
        <v>15</v>
      </c>
      <c r="C1027">
        <v>2007</v>
      </c>
      <c r="D1027">
        <v>8</v>
      </c>
      <c r="E1027">
        <v>78</v>
      </c>
      <c r="F1027" s="4">
        <v>349.73</v>
      </c>
      <c r="G1027" s="4">
        <v>411</v>
      </c>
      <c r="H1027" s="4">
        <v>134.09</v>
      </c>
      <c r="I1027">
        <v>12</v>
      </c>
      <c r="J1027">
        <v>805</v>
      </c>
      <c r="K1027">
        <v>16276</v>
      </c>
      <c r="L1027" t="s">
        <v>18</v>
      </c>
      <c r="M1027">
        <v>62100</v>
      </c>
      <c r="N1027">
        <v>487.2</v>
      </c>
      <c r="O1027" s="4">
        <v>36238.04</v>
      </c>
      <c r="P1027" t="s">
        <v>168</v>
      </c>
      <c r="Q1027" s="4">
        <f t="shared" si="128"/>
        <v>5.2692307692307692</v>
      </c>
      <c r="R1027" s="4">
        <f t="shared" si="129"/>
        <v>34.25</v>
      </c>
      <c r="S1027" s="4">
        <f t="shared" si="130"/>
        <v>0.51055900621118011</v>
      </c>
      <c r="T1027" s="4">
        <f t="shared" si="131"/>
        <v>2.6138418218760693</v>
      </c>
      <c r="U1027" s="4">
        <f t="shared" si="132"/>
        <v>2.5437328878872587</v>
      </c>
      <c r="V1027" s="3">
        <f t="shared" si="133"/>
        <v>1.0791812460476249</v>
      </c>
      <c r="W1027" s="3">
        <f t="shared" si="133"/>
        <v>2.9057958803678687</v>
      </c>
      <c r="X1027" s="3">
        <f t="shared" si="134"/>
        <v>0.72174721918558882</v>
      </c>
      <c r="Y1027" s="3">
        <f t="shared" si="134"/>
        <v>1.5346605758284444</v>
      </c>
      <c r="Z1027" s="3">
        <f t="shared" si="134"/>
        <v>-0.29195405849179934</v>
      </c>
      <c r="AA1027" s="2">
        <f t="shared" si="135"/>
        <v>39295</v>
      </c>
    </row>
    <row r="1028" spans="1:27" x14ac:dyDescent="0.2">
      <c r="A1028">
        <v>6467</v>
      </c>
      <c r="B1028" t="s">
        <v>15</v>
      </c>
      <c r="C1028">
        <v>2007</v>
      </c>
      <c r="D1028">
        <v>9</v>
      </c>
      <c r="E1028">
        <v>133</v>
      </c>
      <c r="F1028" s="4">
        <v>551.99</v>
      </c>
      <c r="G1028" s="4">
        <v>648.55999999999995</v>
      </c>
      <c r="H1028" s="4">
        <v>250.7</v>
      </c>
      <c r="I1028">
        <v>12</v>
      </c>
      <c r="J1028">
        <v>805</v>
      </c>
      <c r="K1028">
        <v>16276</v>
      </c>
      <c r="L1028" t="s">
        <v>18</v>
      </c>
      <c r="M1028">
        <v>62100</v>
      </c>
      <c r="N1028">
        <v>487.2</v>
      </c>
      <c r="O1028" s="4">
        <v>36238.04</v>
      </c>
      <c r="P1028" t="s">
        <v>168</v>
      </c>
      <c r="Q1028" s="4">
        <f t="shared" si="128"/>
        <v>4.8763909774436085</v>
      </c>
      <c r="R1028" s="4">
        <f t="shared" si="129"/>
        <v>54.04666666666666</v>
      </c>
      <c r="S1028" s="4">
        <f t="shared" si="130"/>
        <v>0.8056645962732919</v>
      </c>
      <c r="T1028" s="4">
        <f t="shared" si="131"/>
        <v>2.81195016000922</v>
      </c>
      <c r="U1028" s="4">
        <f t="shared" si="132"/>
        <v>2.7419312100042754</v>
      </c>
      <c r="V1028" s="3">
        <f t="shared" si="133"/>
        <v>1.0791812460476249</v>
      </c>
      <c r="W1028" s="3">
        <f t="shared" si="133"/>
        <v>2.9057958803678687</v>
      </c>
      <c r="X1028" s="3">
        <f t="shared" si="134"/>
        <v>0.68809851904213426</v>
      </c>
      <c r="Y1028" s="3">
        <f t="shared" si="134"/>
        <v>1.7327689139615952</v>
      </c>
      <c r="Z1028" s="3">
        <f t="shared" si="134"/>
        <v>-9.3845720358648424E-2</v>
      </c>
      <c r="AA1028" s="2">
        <f t="shared" si="135"/>
        <v>39326</v>
      </c>
    </row>
    <row r="1029" spans="1:27" x14ac:dyDescent="0.2">
      <c r="A1029">
        <v>6467</v>
      </c>
      <c r="B1029" t="s">
        <v>15</v>
      </c>
      <c r="C1029">
        <v>2007</v>
      </c>
      <c r="D1029">
        <v>10</v>
      </c>
      <c r="E1029">
        <v>481</v>
      </c>
      <c r="F1029" s="4">
        <v>1893.86</v>
      </c>
      <c r="G1029" s="4">
        <v>2225.33</v>
      </c>
      <c r="H1029" s="4">
        <v>770.21</v>
      </c>
      <c r="I1029">
        <v>12</v>
      </c>
      <c r="J1029">
        <v>805</v>
      </c>
      <c r="K1029">
        <v>16276</v>
      </c>
      <c r="L1029" t="s">
        <v>18</v>
      </c>
      <c r="M1029">
        <v>62100</v>
      </c>
      <c r="N1029">
        <v>487.2</v>
      </c>
      <c r="O1029" s="4">
        <v>36238.04</v>
      </c>
      <c r="P1029" t="s">
        <v>168</v>
      </c>
      <c r="Q1029" s="4">
        <f t="shared" si="128"/>
        <v>4.6264656964656963</v>
      </c>
      <c r="R1029" s="4">
        <f t="shared" si="129"/>
        <v>185.44416666666666</v>
      </c>
      <c r="S1029" s="4">
        <f t="shared" si="130"/>
        <v>2.7643850931677019</v>
      </c>
      <c r="T1029" s="4">
        <f t="shared" si="131"/>
        <v>3.3473944227560799</v>
      </c>
      <c r="U1029" s="4">
        <f t="shared" si="132"/>
        <v>3.2773478714599058</v>
      </c>
      <c r="V1029" s="3">
        <f t="shared" si="133"/>
        <v>1.0791812460476249</v>
      </c>
      <c r="W1029" s="3">
        <f t="shared" si="133"/>
        <v>2.9057958803678687</v>
      </c>
      <c r="X1029" s="3">
        <f t="shared" si="134"/>
        <v>0.6652493463822482</v>
      </c>
      <c r="Y1029" s="3">
        <f t="shared" si="134"/>
        <v>2.2682131767084552</v>
      </c>
      <c r="Z1029" s="3">
        <f t="shared" si="134"/>
        <v>0.44159854238821145</v>
      </c>
      <c r="AA1029" s="2">
        <f t="shared" si="135"/>
        <v>39356</v>
      </c>
    </row>
    <row r="1030" spans="1:27" x14ac:dyDescent="0.2">
      <c r="A1030">
        <v>6467</v>
      </c>
      <c r="B1030" t="s">
        <v>15</v>
      </c>
      <c r="C1030">
        <v>2007</v>
      </c>
      <c r="D1030">
        <v>11</v>
      </c>
      <c r="E1030">
        <v>325</v>
      </c>
      <c r="F1030" s="4">
        <v>1235.8499999999999</v>
      </c>
      <c r="G1030" s="4">
        <v>1452.26</v>
      </c>
      <c r="H1030" s="4">
        <v>473.72</v>
      </c>
      <c r="I1030">
        <v>12</v>
      </c>
      <c r="J1030">
        <v>805</v>
      </c>
      <c r="K1030">
        <v>16276</v>
      </c>
      <c r="L1030" t="s">
        <v>18</v>
      </c>
      <c r="M1030">
        <v>62100</v>
      </c>
      <c r="N1030">
        <v>487.2</v>
      </c>
      <c r="O1030" s="4">
        <v>36238.04</v>
      </c>
      <c r="P1030" t="s">
        <v>168</v>
      </c>
      <c r="Q1030" s="4">
        <f t="shared" si="128"/>
        <v>4.4684923076923075</v>
      </c>
      <c r="R1030" s="4">
        <f t="shared" si="129"/>
        <v>121.02166666666666</v>
      </c>
      <c r="S1030" s="4">
        <f t="shared" si="130"/>
        <v>1.8040496894409939</v>
      </c>
      <c r="T1030" s="4">
        <f t="shared" si="131"/>
        <v>3.1620443756319068</v>
      </c>
      <c r="U1030" s="4">
        <f t="shared" si="132"/>
        <v>3.0919657619133729</v>
      </c>
      <c r="V1030" s="3">
        <f t="shared" si="133"/>
        <v>1.0791812460476249</v>
      </c>
      <c r="W1030" s="3">
        <f t="shared" si="133"/>
        <v>2.9057958803678687</v>
      </c>
      <c r="X1030" s="3">
        <f t="shared" si="134"/>
        <v>0.65016101465303222</v>
      </c>
      <c r="Y1030" s="3">
        <f t="shared" si="134"/>
        <v>2.0828631295842817</v>
      </c>
      <c r="Z1030" s="3">
        <f t="shared" si="134"/>
        <v>0.25624849526403815</v>
      </c>
      <c r="AA1030" s="2">
        <f t="shared" si="135"/>
        <v>39387</v>
      </c>
    </row>
    <row r="1031" spans="1:27" x14ac:dyDescent="0.2">
      <c r="A1031">
        <v>6467</v>
      </c>
      <c r="B1031" t="s">
        <v>15</v>
      </c>
      <c r="C1031">
        <v>2007</v>
      </c>
      <c r="D1031">
        <v>12</v>
      </c>
      <c r="E1031">
        <v>208</v>
      </c>
      <c r="F1031" s="4">
        <v>775.77</v>
      </c>
      <c r="G1031" s="4">
        <v>911.5</v>
      </c>
      <c r="H1031" s="4">
        <v>308.2</v>
      </c>
      <c r="I1031">
        <v>12</v>
      </c>
      <c r="J1031">
        <v>805</v>
      </c>
      <c r="K1031">
        <v>16276</v>
      </c>
      <c r="L1031" t="s">
        <v>18</v>
      </c>
      <c r="M1031">
        <v>62100</v>
      </c>
      <c r="N1031">
        <v>487.2</v>
      </c>
      <c r="O1031" s="4">
        <v>36238.04</v>
      </c>
      <c r="P1031" t="s">
        <v>168</v>
      </c>
      <c r="Q1031" s="4">
        <f t="shared" si="128"/>
        <v>4.3822115384615383</v>
      </c>
      <c r="R1031" s="4">
        <f t="shared" si="129"/>
        <v>75.958333333333329</v>
      </c>
      <c r="S1031" s="4">
        <f t="shared" si="130"/>
        <v>1.1322981366459628</v>
      </c>
      <c r="T1031" s="4">
        <f t="shared" si="131"/>
        <v>2.959756672990995</v>
      </c>
      <c r="U1031" s="4">
        <f t="shared" si="132"/>
        <v>2.8897329808758259</v>
      </c>
      <c r="V1031" s="3">
        <f t="shared" si="133"/>
        <v>1.0791812460476249</v>
      </c>
      <c r="W1031" s="3">
        <f t="shared" si="133"/>
        <v>2.9057958803678687</v>
      </c>
      <c r="X1031" s="3">
        <f t="shared" si="134"/>
        <v>0.64169333802823358</v>
      </c>
      <c r="Y1031" s="3">
        <f t="shared" si="134"/>
        <v>1.8805754269433703</v>
      </c>
      <c r="Z1031" s="3">
        <f t="shared" si="134"/>
        <v>5.3960792623126613E-2</v>
      </c>
      <c r="AA1031" s="2">
        <f t="shared" si="135"/>
        <v>39417</v>
      </c>
    </row>
    <row r="1032" spans="1:27" x14ac:dyDescent="0.2">
      <c r="A1032">
        <v>6476</v>
      </c>
      <c r="B1032" t="s">
        <v>15</v>
      </c>
      <c r="C1032">
        <v>2007</v>
      </c>
      <c r="D1032">
        <v>1</v>
      </c>
      <c r="E1032">
        <v>156</v>
      </c>
      <c r="F1032" s="4">
        <v>612.53</v>
      </c>
      <c r="G1032" s="4">
        <v>719.74</v>
      </c>
      <c r="H1032" s="4">
        <v>283.67</v>
      </c>
      <c r="I1032">
        <v>17</v>
      </c>
      <c r="J1032">
        <v>1000</v>
      </c>
      <c r="K1032">
        <v>22006</v>
      </c>
      <c r="L1032" t="s">
        <v>18</v>
      </c>
      <c r="M1032">
        <v>134958</v>
      </c>
      <c r="N1032">
        <v>584.20000000000005</v>
      </c>
      <c r="O1032" s="4">
        <v>52450.28</v>
      </c>
      <c r="P1032" t="s">
        <v>168</v>
      </c>
      <c r="Q1032" s="4">
        <f t="shared" si="128"/>
        <v>4.6137179487179489</v>
      </c>
      <c r="R1032" s="4">
        <f t="shared" si="129"/>
        <v>42.337647058823528</v>
      </c>
      <c r="S1032" s="4">
        <f t="shared" si="130"/>
        <v>0.71974000000000005</v>
      </c>
      <c r="T1032" s="4">
        <f t="shared" si="131"/>
        <v>2.8571756395452721</v>
      </c>
      <c r="U1032" s="4">
        <f t="shared" si="132"/>
        <v>2.7871273640821115</v>
      </c>
      <c r="V1032" s="3">
        <f t="shared" si="133"/>
        <v>1.2304489213782739</v>
      </c>
      <c r="W1032" s="3">
        <f t="shared" si="133"/>
        <v>3</v>
      </c>
      <c r="X1032" s="3">
        <f t="shared" si="134"/>
        <v>0.66405104119081038</v>
      </c>
      <c r="Y1032" s="3">
        <f t="shared" si="134"/>
        <v>1.626726718166998</v>
      </c>
      <c r="Z1032" s="3">
        <f t="shared" si="134"/>
        <v>-0.14282436045472804</v>
      </c>
      <c r="AA1032" s="2">
        <f t="shared" si="135"/>
        <v>39083</v>
      </c>
    </row>
    <row r="1033" spans="1:27" x14ac:dyDescent="0.2">
      <c r="A1033">
        <v>6476</v>
      </c>
      <c r="B1033" t="s">
        <v>15</v>
      </c>
      <c r="C1033">
        <v>2007</v>
      </c>
      <c r="D1033">
        <v>2</v>
      </c>
      <c r="E1033">
        <v>187</v>
      </c>
      <c r="F1033" s="4">
        <v>708.68</v>
      </c>
      <c r="G1033" s="4">
        <v>832.64</v>
      </c>
      <c r="H1033" s="4">
        <v>339.43</v>
      </c>
      <c r="I1033">
        <v>17</v>
      </c>
      <c r="J1033">
        <v>1000</v>
      </c>
      <c r="K1033">
        <v>22006</v>
      </c>
      <c r="L1033" t="s">
        <v>18</v>
      </c>
      <c r="M1033">
        <v>134958</v>
      </c>
      <c r="N1033">
        <v>584.20000000000005</v>
      </c>
      <c r="O1033" s="4">
        <v>52450.28</v>
      </c>
      <c r="P1033" t="s">
        <v>168</v>
      </c>
      <c r="Q1033" s="4">
        <f t="shared" si="128"/>
        <v>4.4526203208556145</v>
      </c>
      <c r="R1033" s="4">
        <f t="shared" si="129"/>
        <v>48.978823529411763</v>
      </c>
      <c r="S1033" s="4">
        <f t="shared" si="130"/>
        <v>0.83263999999999994</v>
      </c>
      <c r="T1033" s="4">
        <f t="shared" si="131"/>
        <v>2.9204572705454734</v>
      </c>
      <c r="U1033" s="4">
        <f t="shared" si="132"/>
        <v>2.8504501765004733</v>
      </c>
      <c r="V1033" s="3">
        <f t="shared" si="133"/>
        <v>1.2304489213782739</v>
      </c>
      <c r="W1033" s="3">
        <f t="shared" si="133"/>
        <v>3</v>
      </c>
      <c r="X1033" s="3">
        <f t="shared" si="134"/>
        <v>0.64861566400897441</v>
      </c>
      <c r="Y1033" s="3">
        <f t="shared" si="134"/>
        <v>1.6900083491671996</v>
      </c>
      <c r="Z1033" s="3">
        <f t="shared" si="134"/>
        <v>-7.9542729454526603E-2</v>
      </c>
      <c r="AA1033" s="2">
        <f t="shared" si="135"/>
        <v>39114</v>
      </c>
    </row>
    <row r="1034" spans="1:27" x14ac:dyDescent="0.2">
      <c r="A1034">
        <v>6476</v>
      </c>
      <c r="B1034" t="s">
        <v>15</v>
      </c>
      <c r="C1034">
        <v>2007</v>
      </c>
      <c r="D1034">
        <v>3</v>
      </c>
      <c r="E1034">
        <v>157</v>
      </c>
      <c r="F1034" s="4">
        <v>614.38</v>
      </c>
      <c r="G1034" s="4">
        <v>722.02</v>
      </c>
      <c r="H1034" s="4">
        <v>259.83999999999997</v>
      </c>
      <c r="I1034">
        <v>17</v>
      </c>
      <c r="J1034">
        <v>1000</v>
      </c>
      <c r="K1034">
        <v>22006</v>
      </c>
      <c r="L1034" t="s">
        <v>18</v>
      </c>
      <c r="M1034">
        <v>134958</v>
      </c>
      <c r="N1034">
        <v>584.20000000000005</v>
      </c>
      <c r="O1034" s="4">
        <v>52450.28</v>
      </c>
      <c r="P1034" t="s">
        <v>168</v>
      </c>
      <c r="Q1034" s="4">
        <f t="shared" si="128"/>
        <v>4.5988535031847135</v>
      </c>
      <c r="R1034" s="4">
        <f t="shared" si="129"/>
        <v>42.47176470588235</v>
      </c>
      <c r="S1034" s="4">
        <f t="shared" si="130"/>
        <v>0.72202</v>
      </c>
      <c r="T1034" s="4">
        <f t="shared" si="131"/>
        <v>2.8585492277210753</v>
      </c>
      <c r="U1034" s="4">
        <f t="shared" si="132"/>
        <v>2.7884370696031868</v>
      </c>
      <c r="V1034" s="3">
        <f t="shared" si="133"/>
        <v>1.2304489213782739</v>
      </c>
      <c r="W1034" s="3">
        <f t="shared" si="133"/>
        <v>3</v>
      </c>
      <c r="X1034" s="3">
        <f t="shared" si="134"/>
        <v>0.66264957531184188</v>
      </c>
      <c r="Y1034" s="3">
        <f t="shared" si="134"/>
        <v>1.6281003063428017</v>
      </c>
      <c r="Z1034" s="3">
        <f t="shared" si="134"/>
        <v>-0.14145077227892444</v>
      </c>
      <c r="AA1034" s="2">
        <f t="shared" si="135"/>
        <v>39142</v>
      </c>
    </row>
    <row r="1035" spans="1:27" x14ac:dyDescent="0.2">
      <c r="A1035">
        <v>6476</v>
      </c>
      <c r="B1035" t="s">
        <v>15</v>
      </c>
      <c r="C1035">
        <v>2007</v>
      </c>
      <c r="D1035">
        <v>4</v>
      </c>
      <c r="E1035">
        <v>193</v>
      </c>
      <c r="F1035" s="4">
        <v>825.63</v>
      </c>
      <c r="G1035" s="4">
        <v>970.16</v>
      </c>
      <c r="H1035" s="4">
        <v>421.52</v>
      </c>
      <c r="I1035">
        <v>17</v>
      </c>
      <c r="J1035">
        <v>1000</v>
      </c>
      <c r="K1035">
        <v>22006</v>
      </c>
      <c r="L1035" t="s">
        <v>18</v>
      </c>
      <c r="M1035">
        <v>134958</v>
      </c>
      <c r="N1035">
        <v>584.20000000000005</v>
      </c>
      <c r="O1035" s="4">
        <v>52450.28</v>
      </c>
      <c r="P1035" t="s">
        <v>168</v>
      </c>
      <c r="Q1035" s="4">
        <f t="shared" si="128"/>
        <v>5.0267357512953366</v>
      </c>
      <c r="R1035" s="4">
        <f t="shared" si="129"/>
        <v>57.068235294117642</v>
      </c>
      <c r="S1035" s="4">
        <f t="shared" si="130"/>
        <v>0.97016000000000002</v>
      </c>
      <c r="T1035" s="4">
        <f t="shared" si="131"/>
        <v>2.9868433645619543</v>
      </c>
      <c r="U1035" s="4">
        <f t="shared" si="132"/>
        <v>2.9167854650459111</v>
      </c>
      <c r="V1035" s="3">
        <f t="shared" si="133"/>
        <v>1.2304489213782739</v>
      </c>
      <c r="W1035" s="3">
        <f t="shared" si="133"/>
        <v>3</v>
      </c>
      <c r="X1035" s="3">
        <f t="shared" si="134"/>
        <v>0.70128605555418078</v>
      </c>
      <c r="Y1035" s="3">
        <f t="shared" si="134"/>
        <v>1.7563944431836807</v>
      </c>
      <c r="Z1035" s="3">
        <f t="shared" si="134"/>
        <v>-1.3156635438045459E-2</v>
      </c>
      <c r="AA1035" s="2">
        <f t="shared" si="135"/>
        <v>39173</v>
      </c>
    </row>
    <row r="1036" spans="1:27" x14ac:dyDescent="0.2">
      <c r="A1036">
        <v>6476</v>
      </c>
      <c r="B1036" t="s">
        <v>15</v>
      </c>
      <c r="C1036">
        <v>2007</v>
      </c>
      <c r="D1036">
        <v>5</v>
      </c>
      <c r="E1036">
        <v>265</v>
      </c>
      <c r="F1036" s="4">
        <v>1155.6400000000001</v>
      </c>
      <c r="G1036" s="4">
        <v>1357.88</v>
      </c>
      <c r="H1036" s="4">
        <v>540.4</v>
      </c>
      <c r="I1036">
        <v>17</v>
      </c>
      <c r="J1036">
        <v>1000</v>
      </c>
      <c r="K1036">
        <v>22006</v>
      </c>
      <c r="L1036" t="s">
        <v>18</v>
      </c>
      <c r="M1036">
        <v>134958</v>
      </c>
      <c r="N1036">
        <v>584.20000000000005</v>
      </c>
      <c r="O1036" s="4">
        <v>52450.28</v>
      </c>
      <c r="P1036" t="s">
        <v>168</v>
      </c>
      <c r="Q1036" s="4">
        <f t="shared" si="128"/>
        <v>5.1240754716981138</v>
      </c>
      <c r="R1036" s="4">
        <f t="shared" si="129"/>
        <v>79.875294117647059</v>
      </c>
      <c r="S1036" s="4">
        <f t="shared" si="130"/>
        <v>1.3578800000000002</v>
      </c>
      <c r="T1036" s="4">
        <f t="shared" si="131"/>
        <v>3.1328613917113781</v>
      </c>
      <c r="U1036" s="4">
        <f t="shared" si="132"/>
        <v>3.0628225656043413</v>
      </c>
      <c r="V1036" s="3">
        <f t="shared" si="133"/>
        <v>1.2304489213782739</v>
      </c>
      <c r="W1036" s="3">
        <f t="shared" si="133"/>
        <v>3</v>
      </c>
      <c r="X1036" s="3">
        <f t="shared" si="134"/>
        <v>0.70961551777457033</v>
      </c>
      <c r="Y1036" s="3">
        <f t="shared" si="134"/>
        <v>1.9024124703331042</v>
      </c>
      <c r="Z1036" s="3">
        <f t="shared" si="134"/>
        <v>0.13286139171137817</v>
      </c>
      <c r="AA1036" s="2">
        <f t="shared" si="135"/>
        <v>39203</v>
      </c>
    </row>
    <row r="1037" spans="1:27" x14ac:dyDescent="0.2">
      <c r="A1037">
        <v>6476</v>
      </c>
      <c r="B1037" t="s">
        <v>15</v>
      </c>
      <c r="C1037">
        <v>2007</v>
      </c>
      <c r="D1037">
        <v>6</v>
      </c>
      <c r="E1037">
        <v>346</v>
      </c>
      <c r="F1037" s="4">
        <v>1373.93</v>
      </c>
      <c r="G1037" s="4">
        <v>1614.48</v>
      </c>
      <c r="H1037" s="4">
        <v>597.97</v>
      </c>
      <c r="I1037">
        <v>17</v>
      </c>
      <c r="J1037">
        <v>1000</v>
      </c>
      <c r="K1037">
        <v>22006</v>
      </c>
      <c r="L1037" t="s">
        <v>18</v>
      </c>
      <c r="M1037">
        <v>134958</v>
      </c>
      <c r="N1037">
        <v>584.20000000000005</v>
      </c>
      <c r="O1037" s="4">
        <v>52450.28</v>
      </c>
      <c r="P1037" t="s">
        <v>168</v>
      </c>
      <c r="Q1037" s="4">
        <f t="shared" si="128"/>
        <v>4.6661271676300577</v>
      </c>
      <c r="R1037" s="4">
        <f t="shared" si="129"/>
        <v>94.969411764705882</v>
      </c>
      <c r="S1037" s="4">
        <f t="shared" si="130"/>
        <v>1.6144799999999999</v>
      </c>
      <c r="T1037" s="4">
        <f t="shared" si="131"/>
        <v>3.2080326693944081</v>
      </c>
      <c r="U1037" s="4">
        <f t="shared" si="132"/>
        <v>3.1379646065312778</v>
      </c>
      <c r="V1037" s="3">
        <f t="shared" si="133"/>
        <v>1.2304489213782739</v>
      </c>
      <c r="W1037" s="3">
        <f t="shared" si="133"/>
        <v>3</v>
      </c>
      <c r="X1037" s="3">
        <f t="shared" si="134"/>
        <v>0.66895657060163161</v>
      </c>
      <c r="Y1037" s="3">
        <f t="shared" si="134"/>
        <v>1.9775837480161342</v>
      </c>
      <c r="Z1037" s="3">
        <f t="shared" si="134"/>
        <v>0.2080326693944082</v>
      </c>
      <c r="AA1037" s="2">
        <f t="shared" si="135"/>
        <v>39234</v>
      </c>
    </row>
    <row r="1038" spans="1:27" x14ac:dyDescent="0.2">
      <c r="A1038">
        <v>6476</v>
      </c>
      <c r="B1038" t="s">
        <v>15</v>
      </c>
      <c r="C1038">
        <v>2007</v>
      </c>
      <c r="D1038">
        <v>7</v>
      </c>
      <c r="E1038">
        <v>281</v>
      </c>
      <c r="F1038" s="4">
        <v>1187.32</v>
      </c>
      <c r="G1038" s="4">
        <v>1395.25</v>
      </c>
      <c r="H1038" s="4">
        <v>623.42999999999995</v>
      </c>
      <c r="I1038">
        <v>17</v>
      </c>
      <c r="J1038">
        <v>1000</v>
      </c>
      <c r="K1038">
        <v>22006</v>
      </c>
      <c r="L1038" t="s">
        <v>18</v>
      </c>
      <c r="M1038">
        <v>134958</v>
      </c>
      <c r="N1038">
        <v>584.20000000000005</v>
      </c>
      <c r="O1038" s="4">
        <v>52450.28</v>
      </c>
      <c r="P1038" t="s">
        <v>168</v>
      </c>
      <c r="Q1038" s="4">
        <f t="shared" si="128"/>
        <v>4.9653024911032029</v>
      </c>
      <c r="R1038" s="4">
        <f t="shared" si="129"/>
        <v>82.07352941176471</v>
      </c>
      <c r="S1038" s="4">
        <f t="shared" si="130"/>
        <v>1.3952500000000001</v>
      </c>
      <c r="T1038" s="4">
        <f t="shared" si="131"/>
        <v>3.1446520311886981</v>
      </c>
      <c r="U1038" s="4">
        <f t="shared" si="132"/>
        <v>3.0745677834067715</v>
      </c>
      <c r="V1038" s="3">
        <f t="shared" si="133"/>
        <v>1.2304489213782739</v>
      </c>
      <c r="W1038" s="3">
        <f t="shared" si="133"/>
        <v>3</v>
      </c>
      <c r="X1038" s="3">
        <f t="shared" si="134"/>
        <v>0.69594571128361815</v>
      </c>
      <c r="Y1038" s="3">
        <f t="shared" si="134"/>
        <v>1.9142031098104242</v>
      </c>
      <c r="Z1038" s="3">
        <f t="shared" si="134"/>
        <v>0.14465203118869807</v>
      </c>
      <c r="AA1038" s="2">
        <f t="shared" si="135"/>
        <v>39264</v>
      </c>
    </row>
    <row r="1039" spans="1:27" x14ac:dyDescent="0.2">
      <c r="A1039">
        <v>6476</v>
      </c>
      <c r="B1039" t="s">
        <v>15</v>
      </c>
      <c r="C1039">
        <v>2007</v>
      </c>
      <c r="D1039">
        <v>8</v>
      </c>
      <c r="E1039">
        <v>271</v>
      </c>
      <c r="F1039" s="4">
        <v>1071.94</v>
      </c>
      <c r="G1039" s="4">
        <v>1259.67</v>
      </c>
      <c r="H1039" s="4">
        <v>507.2</v>
      </c>
      <c r="I1039">
        <v>17</v>
      </c>
      <c r="J1039">
        <v>1000</v>
      </c>
      <c r="K1039">
        <v>22006</v>
      </c>
      <c r="L1039" t="s">
        <v>18</v>
      </c>
      <c r="M1039">
        <v>134958</v>
      </c>
      <c r="N1039">
        <v>584.20000000000005</v>
      </c>
      <c r="O1039" s="4">
        <v>52450.28</v>
      </c>
      <c r="P1039" t="s">
        <v>168</v>
      </c>
      <c r="Q1039" s="4">
        <f t="shared" si="128"/>
        <v>4.6482287822878234</v>
      </c>
      <c r="R1039" s="4">
        <f t="shared" si="129"/>
        <v>74.098235294117657</v>
      </c>
      <c r="S1039" s="4">
        <f t="shared" si="130"/>
        <v>1.2596700000000001</v>
      </c>
      <c r="T1039" s="4">
        <f t="shared" si="131"/>
        <v>3.1002567864270616</v>
      </c>
      <c r="U1039" s="4">
        <f t="shared" si="132"/>
        <v>3.0301704771495057</v>
      </c>
      <c r="V1039" s="3">
        <f t="shared" si="133"/>
        <v>1.2304489213782739</v>
      </c>
      <c r="W1039" s="3">
        <f t="shared" si="133"/>
        <v>3</v>
      </c>
      <c r="X1039" s="3">
        <f t="shared" si="134"/>
        <v>0.6672874955526561</v>
      </c>
      <c r="Y1039" s="3">
        <f t="shared" si="134"/>
        <v>1.8698078650487879</v>
      </c>
      <c r="Z1039" s="3">
        <f t="shared" si="134"/>
        <v>0.10025678642706178</v>
      </c>
      <c r="AA1039" s="2">
        <f t="shared" si="135"/>
        <v>39295</v>
      </c>
    </row>
    <row r="1040" spans="1:27" x14ac:dyDescent="0.2">
      <c r="A1040">
        <v>6476</v>
      </c>
      <c r="B1040" t="s">
        <v>15</v>
      </c>
      <c r="C1040">
        <v>2007</v>
      </c>
      <c r="D1040">
        <v>9</v>
      </c>
      <c r="E1040">
        <v>575</v>
      </c>
      <c r="F1040" s="4">
        <v>2137.89</v>
      </c>
      <c r="G1040" s="4">
        <v>2512.04</v>
      </c>
      <c r="H1040" s="4">
        <v>913.18</v>
      </c>
      <c r="I1040">
        <v>17</v>
      </c>
      <c r="J1040">
        <v>1000</v>
      </c>
      <c r="K1040">
        <v>22006</v>
      </c>
      <c r="L1040" t="s">
        <v>18</v>
      </c>
      <c r="M1040">
        <v>134958</v>
      </c>
      <c r="N1040">
        <v>584.20000000000005</v>
      </c>
      <c r="O1040" s="4">
        <v>52450.28</v>
      </c>
      <c r="P1040" t="s">
        <v>168</v>
      </c>
      <c r="Q1040" s="4">
        <f t="shared" si="128"/>
        <v>4.3687652173913039</v>
      </c>
      <c r="R1040" s="4">
        <f t="shared" si="129"/>
        <v>147.7670588235294</v>
      </c>
      <c r="S1040" s="4">
        <f t="shared" si="130"/>
        <v>2.5120399999999998</v>
      </c>
      <c r="T1040" s="4">
        <f t="shared" si="131"/>
        <v>3.4000265505273268</v>
      </c>
      <c r="U1040" s="4">
        <f t="shared" si="132"/>
        <v>3.3299853558671488</v>
      </c>
      <c r="V1040" s="3">
        <f t="shared" si="133"/>
        <v>1.2304489213782739</v>
      </c>
      <c r="W1040" s="3">
        <f t="shared" si="133"/>
        <v>3</v>
      </c>
      <c r="X1040" s="3">
        <f t="shared" si="134"/>
        <v>0.6403587058376965</v>
      </c>
      <c r="Y1040" s="3">
        <f t="shared" si="134"/>
        <v>2.1695776291490532</v>
      </c>
      <c r="Z1040" s="3">
        <f t="shared" si="134"/>
        <v>0.400026550527327</v>
      </c>
      <c r="AA1040" s="2">
        <f t="shared" si="135"/>
        <v>39326</v>
      </c>
    </row>
    <row r="1041" spans="1:27" x14ac:dyDescent="0.2">
      <c r="A1041">
        <v>6476</v>
      </c>
      <c r="B1041" t="s">
        <v>15</v>
      </c>
      <c r="C1041">
        <v>2007</v>
      </c>
      <c r="D1041">
        <v>11</v>
      </c>
      <c r="E1041">
        <v>519</v>
      </c>
      <c r="F1041" s="4">
        <v>1940.51</v>
      </c>
      <c r="G1041" s="4">
        <v>2280.38</v>
      </c>
      <c r="H1041" s="4">
        <v>924.02</v>
      </c>
      <c r="I1041">
        <v>17</v>
      </c>
      <c r="J1041">
        <v>1000</v>
      </c>
      <c r="K1041">
        <v>22006</v>
      </c>
      <c r="L1041" t="s">
        <v>18</v>
      </c>
      <c r="M1041">
        <v>134958</v>
      </c>
      <c r="N1041">
        <v>584.20000000000005</v>
      </c>
      <c r="O1041" s="4">
        <v>52450.28</v>
      </c>
      <c r="P1041" t="s">
        <v>168</v>
      </c>
      <c r="Q1041" s="4">
        <f t="shared" si="128"/>
        <v>4.3937957610789979</v>
      </c>
      <c r="R1041" s="4">
        <f t="shared" si="129"/>
        <v>134.14000000000001</v>
      </c>
      <c r="S1041" s="4">
        <f t="shared" si="130"/>
        <v>2.2803800000000001</v>
      </c>
      <c r="T1041" s="4">
        <f t="shared" si="131"/>
        <v>3.3580072233829066</v>
      </c>
      <c r="U1041" s="4">
        <f t="shared" si="132"/>
        <v>3.2879158851247987</v>
      </c>
      <c r="V1041" s="3">
        <f t="shared" si="133"/>
        <v>1.2304489213782739</v>
      </c>
      <c r="W1041" s="3">
        <f t="shared" si="133"/>
        <v>3</v>
      </c>
      <c r="X1041" s="3">
        <f t="shared" si="134"/>
        <v>0.64283986553444883</v>
      </c>
      <c r="Y1041" s="3">
        <f t="shared" si="134"/>
        <v>2.1275583020046329</v>
      </c>
      <c r="Z1041" s="3">
        <f t="shared" si="134"/>
        <v>0.35800722338290669</v>
      </c>
      <c r="AA1041" s="2">
        <f t="shared" si="135"/>
        <v>39387</v>
      </c>
    </row>
    <row r="1042" spans="1:27" x14ac:dyDescent="0.2">
      <c r="A1042">
        <v>6476</v>
      </c>
      <c r="B1042" t="s">
        <v>15</v>
      </c>
      <c r="C1042">
        <v>2007</v>
      </c>
      <c r="D1042">
        <v>12</v>
      </c>
      <c r="E1042">
        <v>325</v>
      </c>
      <c r="F1042" s="4">
        <v>1236.3800000000001</v>
      </c>
      <c r="G1042" s="4">
        <v>1452.84</v>
      </c>
      <c r="H1042" s="4">
        <v>633.66</v>
      </c>
      <c r="I1042">
        <v>17</v>
      </c>
      <c r="J1042">
        <v>1000</v>
      </c>
      <c r="K1042">
        <v>22006</v>
      </c>
      <c r="L1042" t="s">
        <v>18</v>
      </c>
      <c r="M1042">
        <v>134958</v>
      </c>
      <c r="N1042">
        <v>584.20000000000005</v>
      </c>
      <c r="O1042" s="4">
        <v>52450.28</v>
      </c>
      <c r="P1042" t="s">
        <v>168</v>
      </c>
      <c r="Q1042" s="4">
        <f t="shared" si="128"/>
        <v>4.4702769230769226</v>
      </c>
      <c r="R1042" s="4">
        <f t="shared" si="129"/>
        <v>85.461176470588228</v>
      </c>
      <c r="S1042" s="4">
        <f t="shared" si="130"/>
        <v>1.4528399999999999</v>
      </c>
      <c r="T1042" s="4">
        <f t="shared" si="131"/>
        <v>3.1622177884595892</v>
      </c>
      <c r="U1042" s="4">
        <f t="shared" si="132"/>
        <v>3.0921519711891561</v>
      </c>
      <c r="V1042" s="3">
        <f t="shared" si="133"/>
        <v>1.2304489213782739</v>
      </c>
      <c r="W1042" s="3">
        <f t="shared" si="133"/>
        <v>3</v>
      </c>
      <c r="X1042" s="3">
        <f t="shared" si="134"/>
        <v>0.65033442748071502</v>
      </c>
      <c r="Y1042" s="3">
        <f t="shared" si="134"/>
        <v>1.9317688670813156</v>
      </c>
      <c r="Z1042" s="3">
        <f t="shared" si="134"/>
        <v>0.16221778845958942</v>
      </c>
      <c r="AA1042" s="2">
        <f t="shared" si="135"/>
        <v>39417</v>
      </c>
    </row>
    <row r="1043" spans="1:27" x14ac:dyDescent="0.2">
      <c r="A1043">
        <v>6485</v>
      </c>
      <c r="B1043" t="s">
        <v>15</v>
      </c>
      <c r="C1043">
        <v>2007</v>
      </c>
      <c r="D1043">
        <v>1</v>
      </c>
      <c r="E1043">
        <v>199</v>
      </c>
      <c r="F1043" s="4">
        <v>935.1</v>
      </c>
      <c r="G1043" s="4">
        <v>1098.82</v>
      </c>
      <c r="H1043" s="4">
        <v>307.29000000000002</v>
      </c>
      <c r="I1043">
        <v>16</v>
      </c>
      <c r="J1043">
        <v>785</v>
      </c>
      <c r="K1043">
        <v>18329</v>
      </c>
      <c r="L1043" t="s">
        <v>18</v>
      </c>
      <c r="M1043">
        <v>124512</v>
      </c>
      <c r="N1043">
        <v>446</v>
      </c>
      <c r="O1043" s="4">
        <v>46173.02</v>
      </c>
      <c r="P1043" t="s">
        <v>168</v>
      </c>
      <c r="Q1043" s="4">
        <f t="shared" si="128"/>
        <v>5.5217085427135677</v>
      </c>
      <c r="R1043" s="4">
        <f t="shared" si="129"/>
        <v>68.676249999999996</v>
      </c>
      <c r="S1043" s="4">
        <f t="shared" si="130"/>
        <v>1.3997707006369426</v>
      </c>
      <c r="T1043" s="4">
        <f t="shared" si="131"/>
        <v>3.0409265555634044</v>
      </c>
      <c r="U1043" s="4">
        <f t="shared" si="132"/>
        <v>2.9708580569965024</v>
      </c>
      <c r="V1043" s="3">
        <f t="shared" si="133"/>
        <v>1.2041199826559248</v>
      </c>
      <c r="W1043" s="3">
        <f t="shared" si="133"/>
        <v>2.8948696567452528</v>
      </c>
      <c r="X1043" s="3">
        <f t="shared" si="134"/>
        <v>0.7420734791536977</v>
      </c>
      <c r="Y1043" s="3">
        <f t="shared" si="134"/>
        <v>1.8368065729074796</v>
      </c>
      <c r="Z1043" s="3">
        <f t="shared" si="134"/>
        <v>0.14605689881815179</v>
      </c>
      <c r="AA1043" s="2">
        <f t="shared" si="135"/>
        <v>39083</v>
      </c>
    </row>
    <row r="1044" spans="1:27" x14ac:dyDescent="0.2">
      <c r="A1044">
        <v>6485</v>
      </c>
      <c r="B1044" t="s">
        <v>15</v>
      </c>
      <c r="C1044">
        <v>2007</v>
      </c>
      <c r="D1044">
        <v>2</v>
      </c>
      <c r="E1044">
        <v>182</v>
      </c>
      <c r="F1044" s="4">
        <v>760.92</v>
      </c>
      <c r="G1044" s="4">
        <v>894.18</v>
      </c>
      <c r="H1044" s="4">
        <v>273.37</v>
      </c>
      <c r="I1044">
        <v>16</v>
      </c>
      <c r="J1044">
        <v>785</v>
      </c>
      <c r="K1044">
        <v>18329</v>
      </c>
      <c r="L1044" t="s">
        <v>18</v>
      </c>
      <c r="M1044">
        <v>124512</v>
      </c>
      <c r="N1044">
        <v>446</v>
      </c>
      <c r="O1044" s="4">
        <v>46173.02</v>
      </c>
      <c r="P1044" t="s">
        <v>168</v>
      </c>
      <c r="Q1044" s="4">
        <f t="shared" si="128"/>
        <v>4.9130769230769227</v>
      </c>
      <c r="R1044" s="4">
        <f t="shared" si="129"/>
        <v>55.886249999999997</v>
      </c>
      <c r="S1044" s="4">
        <f t="shared" si="130"/>
        <v>1.1390828025477706</v>
      </c>
      <c r="T1044" s="4">
        <f t="shared" si="131"/>
        <v>2.951424951836223</v>
      </c>
      <c r="U1044" s="4">
        <f t="shared" si="132"/>
        <v>2.8813389992345861</v>
      </c>
      <c r="V1044" s="3">
        <f t="shared" si="133"/>
        <v>1.2041199826559248</v>
      </c>
      <c r="W1044" s="3">
        <f t="shared" si="133"/>
        <v>2.8948696567452528</v>
      </c>
      <c r="X1044" s="3">
        <f t="shared" si="134"/>
        <v>0.69135356385114821</v>
      </c>
      <c r="Y1044" s="3">
        <f t="shared" si="134"/>
        <v>1.7473049691802982</v>
      </c>
      <c r="Z1044" s="3">
        <f t="shared" si="134"/>
        <v>5.6555295090970452E-2</v>
      </c>
      <c r="AA1044" s="2">
        <f t="shared" si="135"/>
        <v>39114</v>
      </c>
    </row>
    <row r="1045" spans="1:27" x14ac:dyDescent="0.2">
      <c r="A1045">
        <v>6485</v>
      </c>
      <c r="B1045" t="s">
        <v>15</v>
      </c>
      <c r="C1045">
        <v>2007</v>
      </c>
      <c r="D1045">
        <v>3</v>
      </c>
      <c r="E1045">
        <v>203</v>
      </c>
      <c r="F1045" s="4">
        <v>1076.75</v>
      </c>
      <c r="G1045" s="4">
        <v>1265.22</v>
      </c>
      <c r="H1045" s="4">
        <v>509.8</v>
      </c>
      <c r="I1045">
        <v>16</v>
      </c>
      <c r="J1045">
        <v>785</v>
      </c>
      <c r="K1045">
        <v>18329</v>
      </c>
      <c r="L1045" t="s">
        <v>18</v>
      </c>
      <c r="M1045">
        <v>124512</v>
      </c>
      <c r="N1045">
        <v>446</v>
      </c>
      <c r="O1045" s="4">
        <v>46173.02</v>
      </c>
      <c r="P1045" t="s">
        <v>168</v>
      </c>
      <c r="Q1045" s="4">
        <f t="shared" si="128"/>
        <v>6.2326108374384237</v>
      </c>
      <c r="R1045" s="4">
        <f t="shared" si="129"/>
        <v>79.076250000000002</v>
      </c>
      <c r="S1045" s="4">
        <f t="shared" si="130"/>
        <v>1.6117452229299363</v>
      </c>
      <c r="T1045" s="4">
        <f t="shared" si="131"/>
        <v>3.1021660484199312</v>
      </c>
      <c r="U1045" s="4">
        <f t="shared" si="132"/>
        <v>3.0321148804346376</v>
      </c>
      <c r="V1045" s="3">
        <f t="shared" si="133"/>
        <v>1.2041199826559248</v>
      </c>
      <c r="W1045" s="3">
        <f t="shared" si="133"/>
        <v>2.8948696567452528</v>
      </c>
      <c r="X1045" s="3">
        <f t="shared" si="134"/>
        <v>0.79467001050671837</v>
      </c>
      <c r="Y1045" s="3">
        <f t="shared" si="134"/>
        <v>1.8980460657640066</v>
      </c>
      <c r="Z1045" s="3">
        <f t="shared" si="134"/>
        <v>0.20729639167467873</v>
      </c>
      <c r="AA1045" s="2">
        <f t="shared" si="135"/>
        <v>39142</v>
      </c>
    </row>
    <row r="1046" spans="1:27" x14ac:dyDescent="0.2">
      <c r="A1046">
        <v>6485</v>
      </c>
      <c r="B1046" t="s">
        <v>15</v>
      </c>
      <c r="C1046">
        <v>2007</v>
      </c>
      <c r="D1046">
        <v>4</v>
      </c>
      <c r="E1046">
        <v>131</v>
      </c>
      <c r="F1046" s="4">
        <v>633.15</v>
      </c>
      <c r="G1046" s="4">
        <v>743.99</v>
      </c>
      <c r="H1046" s="4">
        <v>212.37</v>
      </c>
      <c r="I1046">
        <v>16</v>
      </c>
      <c r="J1046">
        <v>785</v>
      </c>
      <c r="K1046">
        <v>18329</v>
      </c>
      <c r="L1046" t="s">
        <v>18</v>
      </c>
      <c r="M1046">
        <v>124512</v>
      </c>
      <c r="N1046">
        <v>446</v>
      </c>
      <c r="O1046" s="4">
        <v>46173.02</v>
      </c>
      <c r="P1046" t="s">
        <v>168</v>
      </c>
      <c r="Q1046" s="4">
        <f t="shared" si="128"/>
        <v>5.6793129770992365</v>
      </c>
      <c r="R1046" s="4">
        <f t="shared" si="129"/>
        <v>46.499375000000001</v>
      </c>
      <c r="S1046" s="4">
        <f t="shared" si="130"/>
        <v>0.94775796178343952</v>
      </c>
      <c r="T1046" s="4">
        <f t="shared" si="131"/>
        <v>2.8715670982152259</v>
      </c>
      <c r="U1046" s="4">
        <f t="shared" si="132"/>
        <v>2.8015066112100895</v>
      </c>
      <c r="V1046" s="3">
        <f t="shared" si="133"/>
        <v>1.2041199826559248</v>
      </c>
      <c r="W1046" s="3">
        <f t="shared" si="133"/>
        <v>2.8948696567452528</v>
      </c>
      <c r="X1046" s="3">
        <f t="shared" si="134"/>
        <v>0.75429580255946149</v>
      </c>
      <c r="Y1046" s="3">
        <f t="shared" si="134"/>
        <v>1.6674471155593011</v>
      </c>
      <c r="Z1046" s="3">
        <f t="shared" si="134"/>
        <v>-2.3302558530026718E-2</v>
      </c>
      <c r="AA1046" s="2">
        <f t="shared" si="135"/>
        <v>39173</v>
      </c>
    </row>
    <row r="1047" spans="1:27" x14ac:dyDescent="0.2">
      <c r="A1047">
        <v>6485</v>
      </c>
      <c r="B1047" t="s">
        <v>15</v>
      </c>
      <c r="C1047">
        <v>2007</v>
      </c>
      <c r="D1047">
        <v>5</v>
      </c>
      <c r="E1047">
        <v>225</v>
      </c>
      <c r="F1047" s="4">
        <v>1119.2</v>
      </c>
      <c r="G1047" s="4">
        <v>1315.14</v>
      </c>
      <c r="H1047" s="4">
        <v>436.06</v>
      </c>
      <c r="I1047">
        <v>16</v>
      </c>
      <c r="J1047">
        <v>785</v>
      </c>
      <c r="K1047">
        <v>18329</v>
      </c>
      <c r="L1047" t="s">
        <v>18</v>
      </c>
      <c r="M1047">
        <v>124512</v>
      </c>
      <c r="N1047">
        <v>446</v>
      </c>
      <c r="O1047" s="4">
        <v>46173.02</v>
      </c>
      <c r="P1047" t="s">
        <v>168</v>
      </c>
      <c r="Q1047" s="4">
        <f t="shared" si="128"/>
        <v>5.8450666666666669</v>
      </c>
      <c r="R1047" s="4">
        <f t="shared" si="129"/>
        <v>82.196250000000006</v>
      </c>
      <c r="S1047" s="4">
        <f t="shared" si="130"/>
        <v>1.6753375796178345</v>
      </c>
      <c r="T1047" s="4">
        <f t="shared" si="131"/>
        <v>3.1189719870395631</v>
      </c>
      <c r="U1047" s="4">
        <f t="shared" si="132"/>
        <v>3.0489077014837713</v>
      </c>
      <c r="V1047" s="3">
        <f t="shared" si="133"/>
        <v>1.2041199826559248</v>
      </c>
      <c r="W1047" s="3">
        <f t="shared" si="133"/>
        <v>2.8948696567452528</v>
      </c>
      <c r="X1047" s="3">
        <f t="shared" si="134"/>
        <v>0.76678946892820044</v>
      </c>
      <c r="Y1047" s="3">
        <f t="shared" si="134"/>
        <v>1.9148520043836381</v>
      </c>
      <c r="Z1047" s="3">
        <f t="shared" si="134"/>
        <v>0.2241023302943104</v>
      </c>
      <c r="AA1047" s="2">
        <f t="shared" si="135"/>
        <v>39203</v>
      </c>
    </row>
    <row r="1048" spans="1:27" x14ac:dyDescent="0.2">
      <c r="A1048">
        <v>6485</v>
      </c>
      <c r="B1048" t="s">
        <v>15</v>
      </c>
      <c r="C1048">
        <v>2007</v>
      </c>
      <c r="D1048">
        <v>6</v>
      </c>
      <c r="E1048">
        <v>270</v>
      </c>
      <c r="F1048" s="4">
        <v>1245.72</v>
      </c>
      <c r="G1048" s="4">
        <v>1463.85</v>
      </c>
      <c r="H1048" s="4">
        <v>515.38</v>
      </c>
      <c r="I1048">
        <v>16</v>
      </c>
      <c r="J1048">
        <v>785</v>
      </c>
      <c r="K1048">
        <v>18329</v>
      </c>
      <c r="L1048" t="s">
        <v>18</v>
      </c>
      <c r="M1048">
        <v>124512</v>
      </c>
      <c r="N1048">
        <v>446</v>
      </c>
      <c r="O1048" s="4">
        <v>46173.02</v>
      </c>
      <c r="P1048" t="s">
        <v>168</v>
      </c>
      <c r="Q1048" s="4">
        <f t="shared" si="128"/>
        <v>5.421666666666666</v>
      </c>
      <c r="R1048" s="4">
        <f t="shared" si="129"/>
        <v>91.490624999999994</v>
      </c>
      <c r="S1048" s="4">
        <f t="shared" si="130"/>
        <v>1.8647770700636941</v>
      </c>
      <c r="T1048" s="4">
        <f t="shared" si="131"/>
        <v>3.1654965770571972</v>
      </c>
      <c r="U1048" s="4">
        <f t="shared" si="132"/>
        <v>3.0954204370902638</v>
      </c>
      <c r="V1048" s="3">
        <f t="shared" si="133"/>
        <v>1.2041199826559248</v>
      </c>
      <c r="W1048" s="3">
        <f t="shared" si="133"/>
        <v>2.8948696567452528</v>
      </c>
      <c r="X1048" s="3">
        <f t="shared" si="134"/>
        <v>0.73413281289820986</v>
      </c>
      <c r="Y1048" s="3">
        <f t="shared" si="134"/>
        <v>1.9613765944012724</v>
      </c>
      <c r="Z1048" s="3">
        <f t="shared" si="134"/>
        <v>0.27062692031194469</v>
      </c>
      <c r="AA1048" s="2">
        <f t="shared" si="135"/>
        <v>39234</v>
      </c>
    </row>
    <row r="1049" spans="1:27" x14ac:dyDescent="0.2">
      <c r="A1049">
        <v>6485</v>
      </c>
      <c r="B1049" t="s">
        <v>15</v>
      </c>
      <c r="C1049">
        <v>2007</v>
      </c>
      <c r="D1049">
        <v>7</v>
      </c>
      <c r="E1049">
        <v>205</v>
      </c>
      <c r="F1049" s="4">
        <v>912.3</v>
      </c>
      <c r="G1049" s="4">
        <v>1071.93</v>
      </c>
      <c r="H1049" s="4">
        <v>373.43</v>
      </c>
      <c r="I1049">
        <v>16</v>
      </c>
      <c r="J1049">
        <v>785</v>
      </c>
      <c r="K1049">
        <v>18329</v>
      </c>
      <c r="L1049" t="s">
        <v>18</v>
      </c>
      <c r="M1049">
        <v>124512</v>
      </c>
      <c r="N1049">
        <v>446</v>
      </c>
      <c r="O1049" s="4">
        <v>46173.02</v>
      </c>
      <c r="P1049" t="s">
        <v>168</v>
      </c>
      <c r="Q1049" s="4">
        <f t="shared" si="128"/>
        <v>5.2289268292682927</v>
      </c>
      <c r="R1049" s="4">
        <f t="shared" si="129"/>
        <v>66.995625000000004</v>
      </c>
      <c r="S1049" s="4">
        <f t="shared" si="130"/>
        <v>1.365515923566879</v>
      </c>
      <c r="T1049" s="4">
        <f t="shared" si="131"/>
        <v>3.0301664256493503</v>
      </c>
      <c r="U1049" s="4">
        <f t="shared" si="132"/>
        <v>2.9601376748637946</v>
      </c>
      <c r="V1049" s="3">
        <f t="shared" si="133"/>
        <v>1.2041199826559248</v>
      </c>
      <c r="W1049" s="3">
        <f t="shared" si="133"/>
        <v>2.8948696567452528</v>
      </c>
      <c r="X1049" s="3">
        <f t="shared" si="134"/>
        <v>0.71841256459359604</v>
      </c>
      <c r="Y1049" s="3">
        <f t="shared" si="134"/>
        <v>1.8260464429934256</v>
      </c>
      <c r="Z1049" s="3">
        <f t="shared" si="134"/>
        <v>0.13529676890409775</v>
      </c>
      <c r="AA1049" s="2">
        <f t="shared" si="135"/>
        <v>39264</v>
      </c>
    </row>
    <row r="1050" spans="1:27" x14ac:dyDescent="0.2">
      <c r="A1050">
        <v>6485</v>
      </c>
      <c r="B1050" t="s">
        <v>15</v>
      </c>
      <c r="C1050">
        <v>2007</v>
      </c>
      <c r="D1050">
        <v>8</v>
      </c>
      <c r="E1050">
        <v>249</v>
      </c>
      <c r="F1050" s="4">
        <v>1060.05</v>
      </c>
      <c r="G1050" s="4">
        <v>1245.57</v>
      </c>
      <c r="H1050" s="4">
        <v>432.46</v>
      </c>
      <c r="I1050">
        <v>16</v>
      </c>
      <c r="J1050">
        <v>785</v>
      </c>
      <c r="K1050">
        <v>18329</v>
      </c>
      <c r="L1050" t="s">
        <v>18</v>
      </c>
      <c r="M1050">
        <v>124512</v>
      </c>
      <c r="N1050">
        <v>446</v>
      </c>
      <c r="O1050" s="4">
        <v>46173.02</v>
      </c>
      <c r="P1050" t="s">
        <v>168</v>
      </c>
      <c r="Q1050" s="4">
        <f t="shared" si="128"/>
        <v>5.0022891566265058</v>
      </c>
      <c r="R1050" s="4">
        <f t="shared" si="129"/>
        <v>77.848124999999996</v>
      </c>
      <c r="S1050" s="4">
        <f t="shared" si="130"/>
        <v>1.5867133757961782</v>
      </c>
      <c r="T1050" s="4">
        <f t="shared" si="131"/>
        <v>3.0953681395477339</v>
      </c>
      <c r="U1050" s="4">
        <f t="shared" si="132"/>
        <v>3.0253263503704035</v>
      </c>
      <c r="V1050" s="3">
        <f t="shared" si="133"/>
        <v>1.2041199826559248</v>
      </c>
      <c r="W1050" s="3">
        <f t="shared" si="133"/>
        <v>2.8948696567452528</v>
      </c>
      <c r="X1050" s="3">
        <f t="shared" si="134"/>
        <v>0.69916879245199781</v>
      </c>
      <c r="Y1050" s="3">
        <f t="shared" si="134"/>
        <v>1.8912481568918094</v>
      </c>
      <c r="Z1050" s="3">
        <f t="shared" si="134"/>
        <v>0.20049848280248156</v>
      </c>
      <c r="AA1050" s="2">
        <f t="shared" si="135"/>
        <v>39295</v>
      </c>
    </row>
    <row r="1051" spans="1:27" x14ac:dyDescent="0.2">
      <c r="A1051">
        <v>6485</v>
      </c>
      <c r="B1051" t="s">
        <v>15</v>
      </c>
      <c r="C1051">
        <v>2007</v>
      </c>
      <c r="D1051">
        <v>9</v>
      </c>
      <c r="E1051">
        <v>355</v>
      </c>
      <c r="F1051" s="4">
        <v>1439.31</v>
      </c>
      <c r="G1051" s="4">
        <v>1691.3</v>
      </c>
      <c r="H1051" s="4">
        <v>492.56</v>
      </c>
      <c r="I1051">
        <v>16</v>
      </c>
      <c r="J1051">
        <v>785</v>
      </c>
      <c r="K1051">
        <v>18329</v>
      </c>
      <c r="L1051" t="s">
        <v>18</v>
      </c>
      <c r="M1051">
        <v>124512</v>
      </c>
      <c r="N1051">
        <v>446</v>
      </c>
      <c r="O1051" s="4">
        <v>46173.02</v>
      </c>
      <c r="P1051" t="s">
        <v>168</v>
      </c>
      <c r="Q1051" s="4">
        <f t="shared" si="128"/>
        <v>4.7642253521126756</v>
      </c>
      <c r="R1051" s="4">
        <f t="shared" si="129"/>
        <v>105.70625</v>
      </c>
      <c r="S1051" s="4">
        <f t="shared" si="130"/>
        <v>2.1545222929936303</v>
      </c>
      <c r="T1051" s="4">
        <f t="shared" si="131"/>
        <v>3.2282206488684229</v>
      </c>
      <c r="U1051" s="4">
        <f t="shared" si="132"/>
        <v>3.1581543427829146</v>
      </c>
      <c r="V1051" s="3">
        <f t="shared" si="133"/>
        <v>1.2041199826559248</v>
      </c>
      <c r="W1051" s="3">
        <f t="shared" si="133"/>
        <v>2.8948696567452528</v>
      </c>
      <c r="X1051" s="3">
        <f t="shared" si="134"/>
        <v>0.67799229581332887</v>
      </c>
      <c r="Y1051" s="3">
        <f t="shared" si="134"/>
        <v>2.0241006662124983</v>
      </c>
      <c r="Z1051" s="3">
        <f t="shared" si="134"/>
        <v>0.33335099212317043</v>
      </c>
      <c r="AA1051" s="2">
        <f t="shared" si="135"/>
        <v>39326</v>
      </c>
    </row>
    <row r="1052" spans="1:27" x14ac:dyDescent="0.2">
      <c r="A1052">
        <v>6485</v>
      </c>
      <c r="B1052" t="s">
        <v>15</v>
      </c>
      <c r="C1052">
        <v>2007</v>
      </c>
      <c r="D1052">
        <v>10</v>
      </c>
      <c r="E1052">
        <v>796</v>
      </c>
      <c r="F1052" s="4">
        <v>3367.2</v>
      </c>
      <c r="G1052" s="4">
        <v>3956.73</v>
      </c>
      <c r="H1052" s="4">
        <v>1077.95</v>
      </c>
      <c r="I1052">
        <v>16</v>
      </c>
      <c r="J1052">
        <v>785</v>
      </c>
      <c r="K1052">
        <v>18329</v>
      </c>
      <c r="L1052" t="s">
        <v>18</v>
      </c>
      <c r="M1052">
        <v>124512</v>
      </c>
      <c r="N1052">
        <v>446</v>
      </c>
      <c r="O1052" s="4">
        <v>46173.02</v>
      </c>
      <c r="P1052" t="s">
        <v>168</v>
      </c>
      <c r="Q1052" s="4">
        <f t="shared" si="128"/>
        <v>4.9707663316582913</v>
      </c>
      <c r="R1052" s="4">
        <f t="shared" si="129"/>
        <v>247.295625</v>
      </c>
      <c r="S1052" s="4">
        <f t="shared" si="130"/>
        <v>5.0404203821656051</v>
      </c>
      <c r="T1052" s="4">
        <f t="shared" si="131"/>
        <v>3.5973364158180092</v>
      </c>
      <c r="U1052" s="4">
        <f t="shared" si="132"/>
        <v>3.5272689127399661</v>
      </c>
      <c r="V1052" s="3">
        <f t="shared" si="133"/>
        <v>1.2041199826559248</v>
      </c>
      <c r="W1052" s="3">
        <f t="shared" si="133"/>
        <v>2.8948696567452528</v>
      </c>
      <c r="X1052" s="3">
        <f t="shared" si="134"/>
        <v>0.69642334808034001</v>
      </c>
      <c r="Y1052" s="3">
        <f t="shared" si="134"/>
        <v>2.3932164331620842</v>
      </c>
      <c r="Z1052" s="3">
        <f t="shared" si="134"/>
        <v>0.70246675907275657</v>
      </c>
      <c r="AA1052" s="2">
        <f t="shared" si="135"/>
        <v>39356</v>
      </c>
    </row>
    <row r="1053" spans="1:27" x14ac:dyDescent="0.2">
      <c r="A1053">
        <v>6485</v>
      </c>
      <c r="B1053" t="s">
        <v>15</v>
      </c>
      <c r="C1053">
        <v>2007</v>
      </c>
      <c r="D1053">
        <v>11</v>
      </c>
      <c r="E1053">
        <v>601</v>
      </c>
      <c r="F1053" s="4">
        <v>2461.1799999999998</v>
      </c>
      <c r="G1053" s="4">
        <v>2892.01</v>
      </c>
      <c r="H1053" s="4">
        <v>804.12</v>
      </c>
      <c r="I1053">
        <v>16</v>
      </c>
      <c r="J1053">
        <v>785</v>
      </c>
      <c r="K1053">
        <v>18329</v>
      </c>
      <c r="L1053" t="s">
        <v>18</v>
      </c>
      <c r="M1053">
        <v>124512</v>
      </c>
      <c r="N1053">
        <v>446</v>
      </c>
      <c r="O1053" s="4">
        <v>46173.02</v>
      </c>
      <c r="P1053" t="s">
        <v>168</v>
      </c>
      <c r="Q1053" s="4">
        <f t="shared" si="128"/>
        <v>4.8119966722129783</v>
      </c>
      <c r="R1053" s="4">
        <f t="shared" si="129"/>
        <v>180.75062500000001</v>
      </c>
      <c r="S1053" s="4">
        <f t="shared" si="130"/>
        <v>3.6840891719745228</v>
      </c>
      <c r="T1053" s="4">
        <f t="shared" si="131"/>
        <v>3.4611997903297236</v>
      </c>
      <c r="U1053" s="4">
        <f t="shared" si="132"/>
        <v>3.3911433772737314</v>
      </c>
      <c r="V1053" s="3">
        <f t="shared" si="133"/>
        <v>1.2041199826559248</v>
      </c>
      <c r="W1053" s="3">
        <f t="shared" si="133"/>
        <v>2.8948696567452528</v>
      </c>
      <c r="X1053" s="3">
        <f t="shared" si="134"/>
        <v>0.68232531832698418</v>
      </c>
      <c r="Y1053" s="3">
        <f t="shared" si="134"/>
        <v>2.257079807673799</v>
      </c>
      <c r="Z1053" s="3">
        <f t="shared" si="134"/>
        <v>0.56633013358447115</v>
      </c>
      <c r="AA1053" s="2">
        <f t="shared" si="135"/>
        <v>39387</v>
      </c>
    </row>
    <row r="1054" spans="1:27" x14ac:dyDescent="0.2">
      <c r="A1054">
        <v>6485</v>
      </c>
      <c r="B1054" t="s">
        <v>15</v>
      </c>
      <c r="C1054">
        <v>2007</v>
      </c>
      <c r="D1054">
        <v>12</v>
      </c>
      <c r="E1054">
        <v>385</v>
      </c>
      <c r="F1054" s="4">
        <v>1578.22</v>
      </c>
      <c r="G1054" s="4">
        <v>1854.41</v>
      </c>
      <c r="H1054" s="4">
        <v>495.13</v>
      </c>
      <c r="I1054">
        <v>16</v>
      </c>
      <c r="J1054">
        <v>785</v>
      </c>
      <c r="K1054">
        <v>18329</v>
      </c>
      <c r="L1054" t="s">
        <v>18</v>
      </c>
      <c r="M1054">
        <v>124512</v>
      </c>
      <c r="N1054">
        <v>446</v>
      </c>
      <c r="O1054" s="4">
        <v>46173.02</v>
      </c>
      <c r="P1054" t="s">
        <v>168</v>
      </c>
      <c r="Q1054" s="4">
        <f t="shared" si="128"/>
        <v>4.8166493506493513</v>
      </c>
      <c r="R1054" s="4">
        <f t="shared" si="129"/>
        <v>115.90062500000001</v>
      </c>
      <c r="S1054" s="4">
        <f t="shared" si="130"/>
        <v>2.3623057324840766</v>
      </c>
      <c r="T1054" s="4">
        <f t="shared" si="131"/>
        <v>3.268205760580861</v>
      </c>
      <c r="U1054" s="4">
        <f t="shared" si="132"/>
        <v>3.1981675426797098</v>
      </c>
      <c r="V1054" s="3">
        <f t="shared" si="133"/>
        <v>1.2041199826559248</v>
      </c>
      <c r="W1054" s="3">
        <f t="shared" si="133"/>
        <v>2.8948696567452528</v>
      </c>
      <c r="X1054" s="3">
        <f t="shared" si="134"/>
        <v>0.68274503107236029</v>
      </c>
      <c r="Y1054" s="3">
        <f t="shared" si="134"/>
        <v>2.0640857779249364</v>
      </c>
      <c r="Z1054" s="3">
        <f t="shared" si="134"/>
        <v>0.37333610383560845</v>
      </c>
      <c r="AA1054" s="2">
        <f t="shared" si="135"/>
        <v>39417</v>
      </c>
    </row>
    <row r="1055" spans="1:27" x14ac:dyDescent="0.2">
      <c r="A1055">
        <v>6488</v>
      </c>
      <c r="B1055" t="s">
        <v>15</v>
      </c>
      <c r="C1055">
        <v>2007</v>
      </c>
      <c r="D1055">
        <v>1</v>
      </c>
      <c r="E1055">
        <v>152</v>
      </c>
      <c r="F1055" s="4">
        <v>645.34</v>
      </c>
      <c r="G1055" s="4">
        <v>758.34</v>
      </c>
      <c r="H1055" s="4">
        <v>247.77</v>
      </c>
      <c r="I1055">
        <v>12</v>
      </c>
      <c r="J1055">
        <v>769</v>
      </c>
      <c r="K1055">
        <v>20908</v>
      </c>
      <c r="L1055" t="s">
        <v>18</v>
      </c>
      <c r="M1055">
        <v>73553</v>
      </c>
      <c r="N1055">
        <v>455.2</v>
      </c>
      <c r="O1055" s="4">
        <v>48737.06</v>
      </c>
      <c r="P1055" t="s">
        <v>168</v>
      </c>
      <c r="Q1055" s="4">
        <f t="shared" si="128"/>
        <v>4.9890789473684212</v>
      </c>
      <c r="R1055" s="4">
        <f t="shared" si="129"/>
        <v>63.195</v>
      </c>
      <c r="S1055" s="4">
        <f t="shared" si="130"/>
        <v>0.98613784135240579</v>
      </c>
      <c r="T1055" s="4">
        <f t="shared" si="131"/>
        <v>2.8798639642301538</v>
      </c>
      <c r="U1055" s="4">
        <f t="shared" si="132"/>
        <v>2.8097885847427815</v>
      </c>
      <c r="V1055" s="3">
        <f t="shared" si="133"/>
        <v>1.0791812460476249</v>
      </c>
      <c r="W1055" s="3">
        <f t="shared" si="133"/>
        <v>2.885926339801431</v>
      </c>
      <c r="X1055" s="3">
        <f t="shared" si="134"/>
        <v>0.69802037628538127</v>
      </c>
      <c r="Y1055" s="3">
        <f t="shared" si="134"/>
        <v>1.8006827181825291</v>
      </c>
      <c r="Z1055" s="3">
        <f t="shared" si="134"/>
        <v>-6.0623755712771602E-3</v>
      </c>
      <c r="AA1055" s="2">
        <f t="shared" si="135"/>
        <v>39083</v>
      </c>
    </row>
    <row r="1056" spans="1:27" x14ac:dyDescent="0.2">
      <c r="A1056">
        <v>6488</v>
      </c>
      <c r="B1056" t="s">
        <v>15</v>
      </c>
      <c r="C1056">
        <v>2007</v>
      </c>
      <c r="D1056">
        <v>2</v>
      </c>
      <c r="E1056">
        <v>116</v>
      </c>
      <c r="F1056" s="4">
        <v>568.91</v>
      </c>
      <c r="G1056" s="4">
        <v>668.5</v>
      </c>
      <c r="H1056" s="4">
        <v>282.11</v>
      </c>
      <c r="I1056">
        <v>12</v>
      </c>
      <c r="J1056">
        <v>769</v>
      </c>
      <c r="K1056">
        <v>20908</v>
      </c>
      <c r="L1056" t="s">
        <v>18</v>
      </c>
      <c r="M1056">
        <v>73553</v>
      </c>
      <c r="N1056">
        <v>455.2</v>
      </c>
      <c r="O1056" s="4">
        <v>48737.06</v>
      </c>
      <c r="P1056" t="s">
        <v>168</v>
      </c>
      <c r="Q1056" s="4">
        <f t="shared" si="128"/>
        <v>5.7629310344827589</v>
      </c>
      <c r="R1056" s="4">
        <f t="shared" si="129"/>
        <v>55.708333333333336</v>
      </c>
      <c r="S1056" s="4">
        <f t="shared" si="130"/>
        <v>0.86931079323797145</v>
      </c>
      <c r="T1056" s="4">
        <f t="shared" si="131"/>
        <v>2.8251014115980033</v>
      </c>
      <c r="U1056" s="4">
        <f t="shared" si="132"/>
        <v>2.7550435676342677</v>
      </c>
      <c r="V1056" s="3">
        <f t="shared" si="133"/>
        <v>1.0791812460476249</v>
      </c>
      <c r="W1056" s="3">
        <f t="shared" si="133"/>
        <v>2.885926339801431</v>
      </c>
      <c r="X1056" s="3">
        <f t="shared" si="134"/>
        <v>0.76064342237108473</v>
      </c>
      <c r="Y1056" s="3">
        <f t="shared" si="134"/>
        <v>1.7459201655503784</v>
      </c>
      <c r="Z1056" s="3">
        <f t="shared" si="134"/>
        <v>-6.0824928203427837E-2</v>
      </c>
      <c r="AA1056" s="2">
        <f t="shared" si="135"/>
        <v>39114</v>
      </c>
    </row>
    <row r="1057" spans="1:27" x14ac:dyDescent="0.2">
      <c r="A1057">
        <v>6488</v>
      </c>
      <c r="B1057" t="s">
        <v>15</v>
      </c>
      <c r="C1057">
        <v>2007</v>
      </c>
      <c r="D1057">
        <v>3</v>
      </c>
      <c r="E1057">
        <v>125</v>
      </c>
      <c r="F1057" s="4">
        <v>480.25</v>
      </c>
      <c r="G1057" s="4">
        <v>564.38</v>
      </c>
      <c r="H1057" s="4">
        <v>202.92</v>
      </c>
      <c r="I1057">
        <v>12</v>
      </c>
      <c r="J1057">
        <v>769</v>
      </c>
      <c r="K1057">
        <v>20908</v>
      </c>
      <c r="L1057" t="s">
        <v>18</v>
      </c>
      <c r="M1057">
        <v>73553</v>
      </c>
      <c r="N1057">
        <v>455.2</v>
      </c>
      <c r="O1057" s="4">
        <v>48737.06</v>
      </c>
      <c r="P1057" t="s">
        <v>168</v>
      </c>
      <c r="Q1057" s="4">
        <f t="shared" si="128"/>
        <v>4.5150399999999999</v>
      </c>
      <c r="R1057" s="4">
        <f t="shared" si="129"/>
        <v>47.031666666666666</v>
      </c>
      <c r="S1057" s="4">
        <f t="shared" si="130"/>
        <v>0.73391417425227568</v>
      </c>
      <c r="T1057" s="4">
        <f t="shared" si="131"/>
        <v>2.7515716152106986</v>
      </c>
      <c r="U1057" s="4">
        <f t="shared" si="132"/>
        <v>2.6814673735337311</v>
      </c>
      <c r="V1057" s="3">
        <f t="shared" si="133"/>
        <v>1.0791812460476249</v>
      </c>
      <c r="W1057" s="3">
        <f t="shared" si="133"/>
        <v>2.885926339801431</v>
      </c>
      <c r="X1057" s="3">
        <f t="shared" si="134"/>
        <v>0.65466160220264202</v>
      </c>
      <c r="Y1057" s="3">
        <f t="shared" si="134"/>
        <v>1.6723903691630737</v>
      </c>
      <c r="Z1057" s="3">
        <f t="shared" si="134"/>
        <v>-0.13435472459073261</v>
      </c>
      <c r="AA1057" s="2">
        <f t="shared" si="135"/>
        <v>39142</v>
      </c>
    </row>
    <row r="1058" spans="1:27" x14ac:dyDescent="0.2">
      <c r="A1058">
        <v>6488</v>
      </c>
      <c r="B1058" t="s">
        <v>15</v>
      </c>
      <c r="C1058">
        <v>2007</v>
      </c>
      <c r="D1058">
        <v>4</v>
      </c>
      <c r="E1058">
        <v>140</v>
      </c>
      <c r="F1058" s="4">
        <v>602.55999999999995</v>
      </c>
      <c r="G1058" s="4">
        <v>708.07</v>
      </c>
      <c r="H1058" s="4">
        <v>244.61</v>
      </c>
      <c r="I1058">
        <v>12</v>
      </c>
      <c r="J1058">
        <v>769</v>
      </c>
      <c r="K1058">
        <v>20908</v>
      </c>
      <c r="L1058" t="s">
        <v>18</v>
      </c>
      <c r="M1058">
        <v>73553</v>
      </c>
      <c r="N1058">
        <v>455.2</v>
      </c>
      <c r="O1058" s="4">
        <v>48737.06</v>
      </c>
      <c r="P1058" t="s">
        <v>168</v>
      </c>
      <c r="Q1058" s="4">
        <f t="shared" si="128"/>
        <v>5.0576428571428576</v>
      </c>
      <c r="R1058" s="4">
        <f t="shared" si="129"/>
        <v>59.005833333333335</v>
      </c>
      <c r="S1058" s="4">
        <f t="shared" si="130"/>
        <v>0.92076723016905082</v>
      </c>
      <c r="T1058" s="4">
        <f t="shared" si="131"/>
        <v>2.8500761942871944</v>
      </c>
      <c r="U1058" s="4">
        <f t="shared" si="132"/>
        <v>2.7800002983365708</v>
      </c>
      <c r="V1058" s="3">
        <f t="shared" si="133"/>
        <v>1.0791812460476249</v>
      </c>
      <c r="W1058" s="3">
        <f t="shared" si="133"/>
        <v>2.885926339801431</v>
      </c>
      <c r="X1058" s="3">
        <f t="shared" si="134"/>
        <v>0.70394815860895632</v>
      </c>
      <c r="Y1058" s="3">
        <f t="shared" si="134"/>
        <v>1.7708949482395695</v>
      </c>
      <c r="Z1058" s="3">
        <f t="shared" si="134"/>
        <v>-3.5850145514236716E-2</v>
      </c>
      <c r="AA1058" s="2">
        <f t="shared" si="135"/>
        <v>39173</v>
      </c>
    </row>
    <row r="1059" spans="1:27" x14ac:dyDescent="0.2">
      <c r="A1059">
        <v>6488</v>
      </c>
      <c r="B1059" t="s">
        <v>15</v>
      </c>
      <c r="C1059">
        <v>2007</v>
      </c>
      <c r="D1059">
        <v>5</v>
      </c>
      <c r="E1059">
        <v>312</v>
      </c>
      <c r="F1059" s="4">
        <v>1279.6600000000001</v>
      </c>
      <c r="G1059" s="4">
        <v>1503.76</v>
      </c>
      <c r="H1059" s="4">
        <v>417.51</v>
      </c>
      <c r="I1059">
        <v>12</v>
      </c>
      <c r="J1059">
        <v>769</v>
      </c>
      <c r="K1059">
        <v>20908</v>
      </c>
      <c r="L1059" t="s">
        <v>18</v>
      </c>
      <c r="M1059">
        <v>73553</v>
      </c>
      <c r="N1059">
        <v>455.2</v>
      </c>
      <c r="O1059" s="4">
        <v>48737.06</v>
      </c>
      <c r="P1059" t="s">
        <v>168</v>
      </c>
      <c r="Q1059" s="4">
        <f t="shared" si="128"/>
        <v>4.8197435897435899</v>
      </c>
      <c r="R1059" s="4">
        <f t="shared" si="129"/>
        <v>125.31333333333333</v>
      </c>
      <c r="S1059" s="4">
        <f t="shared" si="130"/>
        <v>1.9554746423927178</v>
      </c>
      <c r="T1059" s="4">
        <f t="shared" si="131"/>
        <v>3.1771785284146534</v>
      </c>
      <c r="U1059" s="4">
        <f t="shared" si="132"/>
        <v>3.1070945948522195</v>
      </c>
      <c r="V1059" s="3">
        <f t="shared" si="133"/>
        <v>1.0791812460476249</v>
      </c>
      <c r="W1059" s="3">
        <f t="shared" si="133"/>
        <v>2.885926339801431</v>
      </c>
      <c r="X1059" s="3">
        <f t="shared" si="134"/>
        <v>0.68302393439621067</v>
      </c>
      <c r="Y1059" s="3">
        <f t="shared" si="134"/>
        <v>2.0979972823670288</v>
      </c>
      <c r="Z1059" s="3">
        <f t="shared" si="134"/>
        <v>0.29125218861322238</v>
      </c>
      <c r="AA1059" s="2">
        <f t="shared" si="135"/>
        <v>39203</v>
      </c>
    </row>
    <row r="1060" spans="1:27" x14ac:dyDescent="0.2">
      <c r="A1060">
        <v>6488</v>
      </c>
      <c r="B1060" t="s">
        <v>15</v>
      </c>
      <c r="C1060">
        <v>2007</v>
      </c>
      <c r="D1060">
        <v>6</v>
      </c>
      <c r="E1060">
        <v>288</v>
      </c>
      <c r="F1060" s="4">
        <v>1275.95</v>
      </c>
      <c r="G1060" s="4">
        <v>1499.4</v>
      </c>
      <c r="H1060" s="4">
        <v>483.97</v>
      </c>
      <c r="I1060">
        <v>12</v>
      </c>
      <c r="J1060">
        <v>769</v>
      </c>
      <c r="K1060">
        <v>20908</v>
      </c>
      <c r="L1060" t="s">
        <v>18</v>
      </c>
      <c r="M1060">
        <v>73553</v>
      </c>
      <c r="N1060">
        <v>455.2</v>
      </c>
      <c r="O1060" s="4">
        <v>48737.06</v>
      </c>
      <c r="P1060" t="s">
        <v>168</v>
      </c>
      <c r="Q1060" s="4">
        <f t="shared" si="128"/>
        <v>5.2062500000000007</v>
      </c>
      <c r="R1060" s="4">
        <f t="shared" si="129"/>
        <v>124.95</v>
      </c>
      <c r="S1060" s="4">
        <f t="shared" si="130"/>
        <v>1.9498049414824448</v>
      </c>
      <c r="T1060" s="4">
        <f t="shared" si="131"/>
        <v>3.1759175065100935</v>
      </c>
      <c r="U1060" s="4">
        <f t="shared" si="132"/>
        <v>3.1058336562428619</v>
      </c>
      <c r="V1060" s="3">
        <f t="shared" si="133"/>
        <v>1.0791812460476249</v>
      </c>
      <c r="W1060" s="3">
        <f t="shared" si="133"/>
        <v>2.885926339801431</v>
      </c>
      <c r="X1060" s="3">
        <f t="shared" si="134"/>
        <v>0.71652501875086283</v>
      </c>
      <c r="Y1060" s="3">
        <f t="shared" si="134"/>
        <v>2.0967362604624689</v>
      </c>
      <c r="Z1060" s="3">
        <f t="shared" si="134"/>
        <v>0.28999116670866265</v>
      </c>
      <c r="AA1060" s="2">
        <f t="shared" si="135"/>
        <v>39234</v>
      </c>
    </row>
    <row r="1061" spans="1:27" x14ac:dyDescent="0.2">
      <c r="A1061">
        <v>6488</v>
      </c>
      <c r="B1061" t="s">
        <v>15</v>
      </c>
      <c r="C1061">
        <v>2007</v>
      </c>
      <c r="D1061">
        <v>7</v>
      </c>
      <c r="E1061">
        <v>214</v>
      </c>
      <c r="F1061" s="4">
        <v>871.76</v>
      </c>
      <c r="G1061" s="4">
        <v>1024.29</v>
      </c>
      <c r="H1061" s="4">
        <v>376.15</v>
      </c>
      <c r="I1061">
        <v>12</v>
      </c>
      <c r="J1061">
        <v>769</v>
      </c>
      <c r="K1061">
        <v>20908</v>
      </c>
      <c r="L1061" t="s">
        <v>18</v>
      </c>
      <c r="M1061">
        <v>73553</v>
      </c>
      <c r="N1061">
        <v>455.2</v>
      </c>
      <c r="O1061" s="4">
        <v>48737.06</v>
      </c>
      <c r="P1061" t="s">
        <v>168</v>
      </c>
      <c r="Q1061" s="4">
        <f t="shared" si="128"/>
        <v>4.7864018691588788</v>
      </c>
      <c r="R1061" s="4">
        <f t="shared" si="129"/>
        <v>85.357500000000002</v>
      </c>
      <c r="S1061" s="4">
        <f t="shared" si="130"/>
        <v>1.3319765929778933</v>
      </c>
      <c r="T1061" s="4">
        <f t="shared" si="131"/>
        <v>3.0104229327814651</v>
      </c>
      <c r="U1061" s="4">
        <f t="shared" si="132"/>
        <v>2.9403969378890351</v>
      </c>
      <c r="V1061" s="3">
        <f t="shared" si="133"/>
        <v>1.0791812460476249</v>
      </c>
      <c r="W1061" s="3">
        <f t="shared" si="133"/>
        <v>2.885926339801431</v>
      </c>
      <c r="X1061" s="3">
        <f t="shared" si="134"/>
        <v>0.68000915943227436</v>
      </c>
      <c r="Y1061" s="3">
        <f t="shared" si="134"/>
        <v>1.9312416867338404</v>
      </c>
      <c r="Z1061" s="3">
        <f t="shared" si="134"/>
        <v>0.12449659298003415</v>
      </c>
      <c r="AA1061" s="2">
        <f t="shared" si="135"/>
        <v>39264</v>
      </c>
    </row>
    <row r="1062" spans="1:27" x14ac:dyDescent="0.2">
      <c r="A1062">
        <v>6488</v>
      </c>
      <c r="B1062" t="s">
        <v>15</v>
      </c>
      <c r="C1062">
        <v>2007</v>
      </c>
      <c r="D1062">
        <v>8</v>
      </c>
      <c r="E1062">
        <v>207</v>
      </c>
      <c r="F1062" s="4">
        <v>889.77</v>
      </c>
      <c r="G1062" s="4">
        <v>1045.55</v>
      </c>
      <c r="H1062" s="4">
        <v>316.63</v>
      </c>
      <c r="I1062">
        <v>12</v>
      </c>
      <c r="J1062">
        <v>769</v>
      </c>
      <c r="K1062">
        <v>20908</v>
      </c>
      <c r="L1062" t="s">
        <v>18</v>
      </c>
      <c r="M1062">
        <v>73553</v>
      </c>
      <c r="N1062">
        <v>455.2</v>
      </c>
      <c r="O1062" s="4">
        <v>48737.06</v>
      </c>
      <c r="P1062" t="s">
        <v>168</v>
      </c>
      <c r="Q1062" s="4">
        <f t="shared" si="128"/>
        <v>5.0509661835748787</v>
      </c>
      <c r="R1062" s="4">
        <f t="shared" si="129"/>
        <v>87.129166666666663</v>
      </c>
      <c r="S1062" s="4">
        <f t="shared" si="130"/>
        <v>1.3596228868660598</v>
      </c>
      <c r="T1062" s="4">
        <f t="shared" si="131"/>
        <v>3.0193448063596868</v>
      </c>
      <c r="U1062" s="4">
        <f t="shared" si="132"/>
        <v>2.949277758734909</v>
      </c>
      <c r="V1062" s="3">
        <f t="shared" si="133"/>
        <v>1.0791812460476249</v>
      </c>
      <c r="W1062" s="3">
        <f t="shared" si="133"/>
        <v>2.885926339801431</v>
      </c>
      <c r="X1062" s="3">
        <f t="shared" si="134"/>
        <v>0.70337446090276923</v>
      </c>
      <c r="Y1062" s="3">
        <f t="shared" si="134"/>
        <v>1.9401635603120622</v>
      </c>
      <c r="Z1062" s="3">
        <f t="shared" si="134"/>
        <v>0.13341846655825595</v>
      </c>
      <c r="AA1062" s="2">
        <f t="shared" si="135"/>
        <v>39295</v>
      </c>
    </row>
    <row r="1063" spans="1:27" x14ac:dyDescent="0.2">
      <c r="A1063">
        <v>6488</v>
      </c>
      <c r="B1063" t="s">
        <v>15</v>
      </c>
      <c r="C1063">
        <v>2007</v>
      </c>
      <c r="D1063">
        <v>9</v>
      </c>
      <c r="E1063">
        <v>354</v>
      </c>
      <c r="F1063" s="4">
        <v>1425.57</v>
      </c>
      <c r="G1063" s="4">
        <v>1675.04</v>
      </c>
      <c r="H1063" s="4">
        <v>448.62</v>
      </c>
      <c r="I1063">
        <v>12</v>
      </c>
      <c r="J1063">
        <v>769</v>
      </c>
      <c r="K1063">
        <v>20908</v>
      </c>
      <c r="L1063" t="s">
        <v>18</v>
      </c>
      <c r="M1063">
        <v>73553</v>
      </c>
      <c r="N1063">
        <v>455.2</v>
      </c>
      <c r="O1063" s="4">
        <v>48737.06</v>
      </c>
      <c r="P1063" t="s">
        <v>168</v>
      </c>
      <c r="Q1063" s="4">
        <f t="shared" si="128"/>
        <v>4.7317514124293787</v>
      </c>
      <c r="R1063" s="4">
        <f t="shared" si="129"/>
        <v>139.58666666666667</v>
      </c>
      <c r="S1063" s="4">
        <f t="shared" si="130"/>
        <v>2.1782054616384916</v>
      </c>
      <c r="T1063" s="4">
        <f t="shared" si="131"/>
        <v>3.2240251824605388</v>
      </c>
      <c r="U1063" s="4">
        <f t="shared" si="132"/>
        <v>3.1539885474029941</v>
      </c>
      <c r="V1063" s="3">
        <f t="shared" si="133"/>
        <v>1.0791812460476249</v>
      </c>
      <c r="W1063" s="3">
        <f t="shared" si="133"/>
        <v>2.885926339801431</v>
      </c>
      <c r="X1063" s="3">
        <f t="shared" si="134"/>
        <v>0.67502192043475095</v>
      </c>
      <c r="Y1063" s="3">
        <f t="shared" si="134"/>
        <v>2.1448439364129142</v>
      </c>
      <c r="Z1063" s="3">
        <f t="shared" si="134"/>
        <v>0.33809884265910778</v>
      </c>
      <c r="AA1063" s="2">
        <f t="shared" si="135"/>
        <v>39326</v>
      </c>
    </row>
    <row r="1064" spans="1:27" x14ac:dyDescent="0.2">
      <c r="A1064">
        <v>6488</v>
      </c>
      <c r="B1064" t="s">
        <v>15</v>
      </c>
      <c r="C1064">
        <v>2007</v>
      </c>
      <c r="D1064">
        <v>11</v>
      </c>
      <c r="E1064">
        <v>582</v>
      </c>
      <c r="F1064" s="4">
        <v>2420.65</v>
      </c>
      <c r="G1064" s="4">
        <v>2844.36</v>
      </c>
      <c r="H1064" s="4">
        <v>780.93</v>
      </c>
      <c r="I1064">
        <v>12</v>
      </c>
      <c r="J1064">
        <v>769</v>
      </c>
      <c r="K1064">
        <v>20908</v>
      </c>
      <c r="L1064" t="s">
        <v>18</v>
      </c>
      <c r="M1064">
        <v>73553</v>
      </c>
      <c r="N1064">
        <v>455.2</v>
      </c>
      <c r="O1064" s="4">
        <v>48737.06</v>
      </c>
      <c r="P1064" t="s">
        <v>168</v>
      </c>
      <c r="Q1064" s="4">
        <f t="shared" si="128"/>
        <v>4.8872164948453607</v>
      </c>
      <c r="R1064" s="4">
        <f t="shared" si="129"/>
        <v>237.03</v>
      </c>
      <c r="S1064" s="4">
        <f t="shared" si="130"/>
        <v>3.6987776332899873</v>
      </c>
      <c r="T1064" s="4">
        <f t="shared" si="131"/>
        <v>3.4539845625637073</v>
      </c>
      <c r="U1064" s="4">
        <f t="shared" si="132"/>
        <v>3.3839319996618311</v>
      </c>
      <c r="V1064" s="3">
        <f t="shared" si="133"/>
        <v>1.0791812460476249</v>
      </c>
      <c r="W1064" s="3">
        <f t="shared" si="133"/>
        <v>2.885926339801431</v>
      </c>
      <c r="X1064" s="3">
        <f t="shared" si="134"/>
        <v>0.68906157791381872</v>
      </c>
      <c r="Y1064" s="3">
        <f t="shared" si="134"/>
        <v>2.3748033165160822</v>
      </c>
      <c r="Z1064" s="3">
        <f t="shared" si="134"/>
        <v>0.56805822276227613</v>
      </c>
      <c r="AA1064" s="2">
        <f t="shared" si="135"/>
        <v>39387</v>
      </c>
    </row>
    <row r="1065" spans="1:27" x14ac:dyDescent="0.2">
      <c r="A1065">
        <v>6488</v>
      </c>
      <c r="B1065" t="s">
        <v>15</v>
      </c>
      <c r="C1065">
        <v>2007</v>
      </c>
      <c r="D1065">
        <v>12</v>
      </c>
      <c r="E1065">
        <v>263</v>
      </c>
      <c r="F1065" s="4">
        <v>1054.72</v>
      </c>
      <c r="G1065" s="4">
        <v>1239.4000000000001</v>
      </c>
      <c r="H1065" s="4">
        <v>482.99</v>
      </c>
      <c r="I1065">
        <v>12</v>
      </c>
      <c r="J1065">
        <v>769</v>
      </c>
      <c r="K1065">
        <v>20908</v>
      </c>
      <c r="L1065" t="s">
        <v>18</v>
      </c>
      <c r="M1065">
        <v>73553</v>
      </c>
      <c r="N1065">
        <v>455.2</v>
      </c>
      <c r="O1065" s="4">
        <v>48737.06</v>
      </c>
      <c r="P1065" t="s">
        <v>168</v>
      </c>
      <c r="Q1065" s="4">
        <f t="shared" si="128"/>
        <v>4.7125475285171108</v>
      </c>
      <c r="R1065" s="4">
        <f t="shared" si="129"/>
        <v>103.28333333333335</v>
      </c>
      <c r="S1065" s="4">
        <f t="shared" si="130"/>
        <v>1.6117035110533162</v>
      </c>
      <c r="T1065" s="4">
        <f t="shared" si="131"/>
        <v>3.0932114918136602</v>
      </c>
      <c r="U1065" s="4">
        <f t="shared" si="132"/>
        <v>3.0231371813449841</v>
      </c>
      <c r="V1065" s="3">
        <f t="shared" si="133"/>
        <v>1.0791812460476249</v>
      </c>
      <c r="W1065" s="3">
        <f t="shared" si="133"/>
        <v>2.885926339801431</v>
      </c>
      <c r="X1065" s="3">
        <f t="shared" si="134"/>
        <v>0.67325574332390214</v>
      </c>
      <c r="Y1065" s="3">
        <f t="shared" si="134"/>
        <v>2.0140302457660351</v>
      </c>
      <c r="Z1065" s="3">
        <f t="shared" si="134"/>
        <v>0.20728515201222902</v>
      </c>
      <c r="AA1065" s="2">
        <f t="shared" si="135"/>
        <v>39417</v>
      </c>
    </row>
    <row r="1066" spans="1:27" x14ac:dyDescent="0.2">
      <c r="A1066">
        <v>6502</v>
      </c>
      <c r="B1066" t="s">
        <v>15</v>
      </c>
      <c r="C1066">
        <v>2007</v>
      </c>
      <c r="D1066">
        <v>4</v>
      </c>
      <c r="E1066">
        <v>301</v>
      </c>
      <c r="F1066" s="4">
        <v>1293.19</v>
      </c>
      <c r="G1066" s="4">
        <v>1519.61</v>
      </c>
      <c r="H1066" s="4">
        <v>588.91</v>
      </c>
      <c r="I1066">
        <v>15</v>
      </c>
      <c r="J1066">
        <v>710</v>
      </c>
      <c r="K1066">
        <v>26603</v>
      </c>
      <c r="L1066" t="s">
        <v>18</v>
      </c>
      <c r="M1066">
        <v>91146</v>
      </c>
      <c r="N1066">
        <v>444.2</v>
      </c>
      <c r="O1066" s="4">
        <v>66751.89</v>
      </c>
      <c r="P1066" t="s">
        <v>167</v>
      </c>
      <c r="Q1066" s="4">
        <f t="shared" ref="Q1066:Q1128" si="136">G1066/E1066</f>
        <v>5.0485382059800665</v>
      </c>
      <c r="R1066" s="4">
        <f t="shared" ref="R1066:R1128" si="137">G1066/I1066</f>
        <v>101.30733333333333</v>
      </c>
      <c r="S1066" s="4">
        <f t="shared" ref="S1066:S1128" si="138">G1066/J1066</f>
        <v>2.1402957746478872</v>
      </c>
      <c r="T1066" s="4">
        <f t="shared" ref="T1066:T1128" si="139">LOG(G1066)</f>
        <v>3.1817321428259109</v>
      </c>
      <c r="U1066" s="4">
        <f t="shared" ref="U1066:U1128" si="140">LOG(F1066)</f>
        <v>3.1116623376332933</v>
      </c>
      <c r="V1066" s="3">
        <f t="shared" ref="V1066:W1128" si="141">LOG(I1066)</f>
        <v>1.1760912590556813</v>
      </c>
      <c r="W1066" s="3">
        <f t="shared" si="141"/>
        <v>2.8512583487190755</v>
      </c>
      <c r="X1066" s="3">
        <f t="shared" ref="X1066:Z1128" si="142">LOG(Q1066)</f>
        <v>0.70316564723206743</v>
      </c>
      <c r="Y1066" s="3">
        <f t="shared" si="142"/>
        <v>2.0056408837702295</v>
      </c>
      <c r="Z1066" s="3">
        <f t="shared" si="142"/>
        <v>0.33047379410683547</v>
      </c>
      <c r="AA1066" s="2">
        <f t="shared" ref="AA1066:AA1128" si="143">DATE(C1066,D1066,1)</f>
        <v>39173</v>
      </c>
    </row>
    <row r="1067" spans="1:27" x14ac:dyDescent="0.2">
      <c r="A1067">
        <v>6502</v>
      </c>
      <c r="B1067" t="s">
        <v>15</v>
      </c>
      <c r="C1067">
        <v>2007</v>
      </c>
      <c r="D1067">
        <v>5</v>
      </c>
      <c r="E1067">
        <v>395</v>
      </c>
      <c r="F1067" s="4">
        <v>1730.92</v>
      </c>
      <c r="G1067" s="4">
        <v>2034</v>
      </c>
      <c r="H1067" s="4">
        <v>762.94</v>
      </c>
      <c r="I1067">
        <v>15</v>
      </c>
      <c r="J1067">
        <v>710</v>
      </c>
      <c r="K1067">
        <v>26603</v>
      </c>
      <c r="L1067" t="s">
        <v>18</v>
      </c>
      <c r="M1067">
        <v>91146</v>
      </c>
      <c r="N1067">
        <v>444.2</v>
      </c>
      <c r="O1067" s="4">
        <v>66751.89</v>
      </c>
      <c r="P1067" t="s">
        <v>167</v>
      </c>
      <c r="Q1067" s="4">
        <f t="shared" si="136"/>
        <v>5.1493670886075948</v>
      </c>
      <c r="R1067" s="4">
        <f t="shared" si="137"/>
        <v>135.6</v>
      </c>
      <c r="S1067" s="4">
        <f t="shared" si="138"/>
        <v>2.8647887323943664</v>
      </c>
      <c r="T1067" s="4">
        <f t="shared" si="139"/>
        <v>3.308350948586726</v>
      </c>
      <c r="U1067" s="4">
        <f t="shared" si="140"/>
        <v>3.238276996031701</v>
      </c>
      <c r="V1067" s="3">
        <f t="shared" si="141"/>
        <v>1.1760912590556813</v>
      </c>
      <c r="W1067" s="3">
        <f t="shared" si="141"/>
        <v>2.8512583487190755</v>
      </c>
      <c r="X1067" s="3">
        <f t="shared" si="142"/>
        <v>0.7117538529602655</v>
      </c>
      <c r="Y1067" s="3">
        <f t="shared" si="142"/>
        <v>2.1322596895310446</v>
      </c>
      <c r="Z1067" s="3">
        <f t="shared" si="142"/>
        <v>0.45709259986765055</v>
      </c>
      <c r="AA1067" s="2">
        <f t="shared" si="143"/>
        <v>39203</v>
      </c>
    </row>
    <row r="1068" spans="1:27" x14ac:dyDescent="0.2">
      <c r="A1068">
        <v>6502</v>
      </c>
      <c r="B1068" t="s">
        <v>15</v>
      </c>
      <c r="C1068">
        <v>2007</v>
      </c>
      <c r="D1068">
        <v>6</v>
      </c>
      <c r="E1068">
        <v>486</v>
      </c>
      <c r="F1068" s="4">
        <v>2106.88</v>
      </c>
      <c r="G1068" s="4">
        <v>2475.6</v>
      </c>
      <c r="H1068" s="4">
        <v>853.12</v>
      </c>
      <c r="I1068">
        <v>15</v>
      </c>
      <c r="J1068">
        <v>710</v>
      </c>
      <c r="K1068">
        <v>26603</v>
      </c>
      <c r="L1068" t="s">
        <v>18</v>
      </c>
      <c r="M1068">
        <v>91146</v>
      </c>
      <c r="N1068">
        <v>444.2</v>
      </c>
      <c r="O1068" s="4">
        <v>66751.89</v>
      </c>
      <c r="P1068" t="s">
        <v>167</v>
      </c>
      <c r="Q1068" s="4">
        <f t="shared" si="136"/>
        <v>5.0938271604938272</v>
      </c>
      <c r="R1068" s="4">
        <f t="shared" si="137"/>
        <v>165.04</v>
      </c>
      <c r="S1068" s="4">
        <f t="shared" si="138"/>
        <v>3.4867605633802814</v>
      </c>
      <c r="T1068" s="4">
        <f t="shared" si="139"/>
        <v>3.3936804740207762</v>
      </c>
      <c r="U1068" s="4">
        <f t="shared" si="140"/>
        <v>3.3236398005241194</v>
      </c>
      <c r="V1068" s="3">
        <f t="shared" si="141"/>
        <v>1.1760912590556813</v>
      </c>
      <c r="W1068" s="3">
        <f t="shared" si="141"/>
        <v>2.8512583487190755</v>
      </c>
      <c r="X1068" s="3">
        <f t="shared" si="142"/>
        <v>0.70704420475848306</v>
      </c>
      <c r="Y1068" s="3">
        <f t="shared" si="142"/>
        <v>2.2175892149650953</v>
      </c>
      <c r="Z1068" s="3">
        <f t="shared" si="142"/>
        <v>0.54242212530170109</v>
      </c>
      <c r="AA1068" s="2">
        <f t="shared" si="143"/>
        <v>39234</v>
      </c>
    </row>
    <row r="1069" spans="1:27" x14ac:dyDescent="0.2">
      <c r="A1069">
        <v>6502</v>
      </c>
      <c r="B1069" t="s">
        <v>15</v>
      </c>
      <c r="C1069">
        <v>2007</v>
      </c>
      <c r="D1069">
        <v>7</v>
      </c>
      <c r="E1069">
        <v>368</v>
      </c>
      <c r="F1069" s="4">
        <v>1493.07</v>
      </c>
      <c r="G1069" s="4">
        <v>1754.51</v>
      </c>
      <c r="H1069" s="4">
        <v>622.35</v>
      </c>
      <c r="I1069">
        <v>15</v>
      </c>
      <c r="J1069">
        <v>710</v>
      </c>
      <c r="K1069">
        <v>26603</v>
      </c>
      <c r="L1069" t="s">
        <v>18</v>
      </c>
      <c r="M1069">
        <v>91146</v>
      </c>
      <c r="N1069">
        <v>444.2</v>
      </c>
      <c r="O1069" s="4">
        <v>66751.89</v>
      </c>
      <c r="P1069" t="s">
        <v>167</v>
      </c>
      <c r="Q1069" s="4">
        <f t="shared" si="136"/>
        <v>4.7676902173913041</v>
      </c>
      <c r="R1069" s="4">
        <f t="shared" si="137"/>
        <v>116.96733333333333</v>
      </c>
      <c r="S1069" s="4">
        <f t="shared" si="138"/>
        <v>2.4711408450704226</v>
      </c>
      <c r="T1069" s="4">
        <f t="shared" si="139"/>
        <v>3.244155847862022</v>
      </c>
      <c r="U1069" s="4">
        <f t="shared" si="140"/>
        <v>3.1740801693466478</v>
      </c>
      <c r="V1069" s="3">
        <f t="shared" si="141"/>
        <v>1.1760912590556813</v>
      </c>
      <c r="W1069" s="3">
        <f t="shared" si="141"/>
        <v>2.8512583487190755</v>
      </c>
      <c r="X1069" s="3">
        <f t="shared" si="142"/>
        <v>0.6783080291885043</v>
      </c>
      <c r="Y1069" s="3">
        <f t="shared" si="142"/>
        <v>2.0680645888063407</v>
      </c>
      <c r="Z1069" s="3">
        <f t="shared" si="142"/>
        <v>0.39289749914294675</v>
      </c>
      <c r="AA1069" s="2">
        <f t="shared" si="143"/>
        <v>39264</v>
      </c>
    </row>
    <row r="1070" spans="1:27" x14ac:dyDescent="0.2">
      <c r="A1070">
        <v>6502</v>
      </c>
      <c r="B1070" t="s">
        <v>15</v>
      </c>
      <c r="C1070">
        <v>2007</v>
      </c>
      <c r="D1070">
        <v>8</v>
      </c>
      <c r="E1070">
        <v>357</v>
      </c>
      <c r="F1070" s="4">
        <v>1331.03</v>
      </c>
      <c r="G1070" s="4">
        <v>1564.14</v>
      </c>
      <c r="H1070" s="4">
        <v>574.61</v>
      </c>
      <c r="I1070">
        <v>15</v>
      </c>
      <c r="J1070">
        <v>710</v>
      </c>
      <c r="K1070">
        <v>26603</v>
      </c>
      <c r="L1070" t="s">
        <v>18</v>
      </c>
      <c r="M1070">
        <v>91146</v>
      </c>
      <c r="N1070">
        <v>444.2</v>
      </c>
      <c r="O1070" s="4">
        <v>66751.89</v>
      </c>
      <c r="P1070" t="s">
        <v>167</v>
      </c>
      <c r="Q1070" s="4">
        <f t="shared" si="136"/>
        <v>4.3813445378151261</v>
      </c>
      <c r="R1070" s="4">
        <f t="shared" si="137"/>
        <v>104.27600000000001</v>
      </c>
      <c r="S1070" s="4">
        <f t="shared" si="138"/>
        <v>2.2030140845070423</v>
      </c>
      <c r="T1070" s="4">
        <f t="shared" si="139"/>
        <v>3.1942756224491147</v>
      </c>
      <c r="U1070" s="4">
        <f t="shared" si="140"/>
        <v>3.1241878441205264</v>
      </c>
      <c r="V1070" s="3">
        <f t="shared" si="141"/>
        <v>1.1760912590556813</v>
      </c>
      <c r="W1070" s="3">
        <f t="shared" si="141"/>
        <v>2.8512583487190755</v>
      </c>
      <c r="X1070" s="3">
        <f t="shared" si="142"/>
        <v>0.64160740633692137</v>
      </c>
      <c r="Y1070" s="3">
        <f t="shared" si="142"/>
        <v>2.0181843633934333</v>
      </c>
      <c r="Z1070" s="3">
        <f t="shared" si="142"/>
        <v>0.34301727373003926</v>
      </c>
      <c r="AA1070" s="2">
        <f t="shared" si="143"/>
        <v>39295</v>
      </c>
    </row>
    <row r="1071" spans="1:27" x14ac:dyDescent="0.2">
      <c r="A1071">
        <v>6502</v>
      </c>
      <c r="B1071" t="s">
        <v>15</v>
      </c>
      <c r="C1071">
        <v>2007</v>
      </c>
      <c r="D1071">
        <v>9</v>
      </c>
      <c r="E1071">
        <v>646</v>
      </c>
      <c r="F1071" s="4">
        <v>2518.1999999999998</v>
      </c>
      <c r="G1071" s="4">
        <v>2959.06</v>
      </c>
      <c r="H1071" s="4">
        <v>1100.5899999999999</v>
      </c>
      <c r="I1071">
        <v>15</v>
      </c>
      <c r="J1071">
        <v>710</v>
      </c>
      <c r="K1071">
        <v>26603</v>
      </c>
      <c r="L1071" t="s">
        <v>18</v>
      </c>
      <c r="M1071">
        <v>91146</v>
      </c>
      <c r="N1071">
        <v>444.2</v>
      </c>
      <c r="O1071" s="4">
        <v>66751.89</v>
      </c>
      <c r="P1071" t="s">
        <v>167</v>
      </c>
      <c r="Q1071" s="4">
        <f t="shared" si="136"/>
        <v>4.5805882352941172</v>
      </c>
      <c r="R1071" s="4">
        <f t="shared" si="137"/>
        <v>197.27066666666667</v>
      </c>
      <c r="S1071" s="4">
        <f t="shared" si="138"/>
        <v>4.1676901408450702</v>
      </c>
      <c r="T1071" s="4">
        <f t="shared" si="139"/>
        <v>3.4711537713129581</v>
      </c>
      <c r="U1071" s="4">
        <f t="shared" si="140"/>
        <v>3.4010902195951336</v>
      </c>
      <c r="V1071" s="3">
        <f t="shared" si="141"/>
        <v>1.1760912590556813</v>
      </c>
      <c r="W1071" s="3">
        <f t="shared" si="141"/>
        <v>2.8512583487190755</v>
      </c>
      <c r="X1071" s="3">
        <f t="shared" si="142"/>
        <v>0.66092125331787421</v>
      </c>
      <c r="Y1071" s="3">
        <f t="shared" si="142"/>
        <v>2.2950625122572772</v>
      </c>
      <c r="Z1071" s="3">
        <f t="shared" si="142"/>
        <v>0.61989542259388297</v>
      </c>
      <c r="AA1071" s="2">
        <f t="shared" si="143"/>
        <v>39326</v>
      </c>
    </row>
    <row r="1072" spans="1:27" x14ac:dyDescent="0.2">
      <c r="A1072">
        <v>6502</v>
      </c>
      <c r="B1072" t="s">
        <v>15</v>
      </c>
      <c r="C1072">
        <v>2007</v>
      </c>
      <c r="D1072">
        <v>12</v>
      </c>
      <c r="E1072">
        <v>395</v>
      </c>
      <c r="F1072" s="4">
        <v>1530.42</v>
      </c>
      <c r="G1072" s="4">
        <v>1798.34</v>
      </c>
      <c r="H1072" s="4">
        <v>614.19000000000005</v>
      </c>
      <c r="I1072">
        <v>15</v>
      </c>
      <c r="J1072">
        <v>710</v>
      </c>
      <c r="K1072">
        <v>26603</v>
      </c>
      <c r="L1072" t="s">
        <v>18</v>
      </c>
      <c r="M1072">
        <v>91146</v>
      </c>
      <c r="N1072">
        <v>444.2</v>
      </c>
      <c r="O1072" s="4">
        <v>66751.89</v>
      </c>
      <c r="P1072" t="s">
        <v>167</v>
      </c>
      <c r="Q1072" s="4">
        <f t="shared" si="136"/>
        <v>4.5527594936708855</v>
      </c>
      <c r="R1072" s="4">
        <f t="shared" si="137"/>
        <v>119.88933333333333</v>
      </c>
      <c r="S1072" s="4">
        <f t="shared" si="138"/>
        <v>2.5328732394366198</v>
      </c>
      <c r="T1072" s="4">
        <f t="shared" si="139"/>
        <v>3.2548718042850942</v>
      </c>
      <c r="U1072" s="4">
        <f t="shared" si="140"/>
        <v>3.1848106325503966</v>
      </c>
      <c r="V1072" s="3">
        <f t="shared" si="141"/>
        <v>1.1760912590556813</v>
      </c>
      <c r="W1072" s="3">
        <f t="shared" si="141"/>
        <v>2.8512583487190755</v>
      </c>
      <c r="X1072" s="3">
        <f t="shared" si="142"/>
        <v>0.65827470865863402</v>
      </c>
      <c r="Y1072" s="3">
        <f t="shared" si="142"/>
        <v>2.0787805452294132</v>
      </c>
      <c r="Z1072" s="3">
        <f t="shared" si="142"/>
        <v>0.40361345556601907</v>
      </c>
      <c r="AA1072" s="2">
        <f t="shared" si="143"/>
        <v>39417</v>
      </c>
    </row>
    <row r="1073" spans="1:27" x14ac:dyDescent="0.2">
      <c r="A1073">
        <v>6502</v>
      </c>
      <c r="B1073" t="s">
        <v>15</v>
      </c>
      <c r="C1073">
        <v>2007</v>
      </c>
      <c r="D1073">
        <v>1</v>
      </c>
      <c r="E1073">
        <v>194</v>
      </c>
      <c r="F1073" s="4">
        <v>739.9</v>
      </c>
      <c r="G1073" s="4">
        <v>869.47</v>
      </c>
      <c r="H1073" s="4">
        <v>417.26</v>
      </c>
      <c r="I1073">
        <v>15</v>
      </c>
      <c r="J1073">
        <v>710</v>
      </c>
      <c r="K1073">
        <v>26603</v>
      </c>
      <c r="L1073" t="s">
        <v>18</v>
      </c>
      <c r="M1073">
        <v>91146</v>
      </c>
      <c r="N1073">
        <v>444.2</v>
      </c>
      <c r="O1073" s="4">
        <v>66751.89</v>
      </c>
      <c r="P1073" t="s">
        <v>167</v>
      </c>
      <c r="Q1073" s="4">
        <f t="shared" si="136"/>
        <v>4.4818041237113402</v>
      </c>
      <c r="R1073" s="4">
        <f t="shared" si="137"/>
        <v>57.964666666666666</v>
      </c>
      <c r="S1073" s="4">
        <f t="shared" si="138"/>
        <v>1.2246056338028168</v>
      </c>
      <c r="T1073" s="4">
        <f t="shared" si="139"/>
        <v>2.93925460179678</v>
      </c>
      <c r="U1073" s="4">
        <f t="shared" si="140"/>
        <v>2.8691730273216831</v>
      </c>
      <c r="V1073" s="3">
        <f t="shared" si="141"/>
        <v>1.1760912590556813</v>
      </c>
      <c r="W1073" s="3">
        <f t="shared" si="141"/>
        <v>2.8512583487190755</v>
      </c>
      <c r="X1073" s="3">
        <f t="shared" si="142"/>
        <v>0.6514528718665541</v>
      </c>
      <c r="Y1073" s="3">
        <f t="shared" si="142"/>
        <v>1.7631633427410989</v>
      </c>
      <c r="Z1073" s="3">
        <f t="shared" si="142"/>
        <v>8.7996253077704811E-2</v>
      </c>
      <c r="AA1073" s="2">
        <f t="shared" si="143"/>
        <v>39083</v>
      </c>
    </row>
    <row r="1074" spans="1:27" x14ac:dyDescent="0.2">
      <c r="A1074">
        <v>6502</v>
      </c>
      <c r="B1074" t="s">
        <v>15</v>
      </c>
      <c r="C1074">
        <v>2007</v>
      </c>
      <c r="D1074">
        <v>2</v>
      </c>
      <c r="E1074">
        <v>208</v>
      </c>
      <c r="F1074" s="4">
        <v>878.9</v>
      </c>
      <c r="G1074" s="4">
        <v>1032.79</v>
      </c>
      <c r="H1074" s="4">
        <v>414.54</v>
      </c>
      <c r="I1074">
        <v>15</v>
      </c>
      <c r="J1074">
        <v>710</v>
      </c>
      <c r="K1074">
        <v>26603</v>
      </c>
      <c r="L1074" t="s">
        <v>18</v>
      </c>
      <c r="M1074">
        <v>91146</v>
      </c>
      <c r="N1074">
        <v>444.2</v>
      </c>
      <c r="O1074" s="4">
        <v>66751.89</v>
      </c>
      <c r="P1074" t="s">
        <v>167</v>
      </c>
      <c r="Q1074" s="4">
        <f t="shared" si="136"/>
        <v>4.9653365384615382</v>
      </c>
      <c r="R1074" s="4">
        <f t="shared" si="137"/>
        <v>68.852666666666664</v>
      </c>
      <c r="S1074" s="4">
        <f t="shared" si="138"/>
        <v>1.4546338028169015</v>
      </c>
      <c r="T1074" s="4">
        <f t="shared" si="139"/>
        <v>3.0140120242178483</v>
      </c>
      <c r="U1074" s="4">
        <f t="shared" si="140"/>
        <v>2.9439394644722165</v>
      </c>
      <c r="V1074" s="3">
        <f t="shared" si="141"/>
        <v>1.1760912590556813</v>
      </c>
      <c r="W1074" s="3">
        <f t="shared" si="141"/>
        <v>2.8512583487190755</v>
      </c>
      <c r="X1074" s="3">
        <f t="shared" si="142"/>
        <v>0.69594868925508691</v>
      </c>
      <c r="Y1074" s="3">
        <f t="shared" si="142"/>
        <v>1.8379207651621672</v>
      </c>
      <c r="Z1074" s="3">
        <f t="shared" si="142"/>
        <v>0.16275367549877326</v>
      </c>
      <c r="AA1074" s="2">
        <f t="shared" si="143"/>
        <v>39114</v>
      </c>
    </row>
    <row r="1075" spans="1:27" x14ac:dyDescent="0.2">
      <c r="A1075">
        <v>6502</v>
      </c>
      <c r="B1075" t="s">
        <v>15</v>
      </c>
      <c r="C1075">
        <v>2007</v>
      </c>
      <c r="D1075">
        <v>3</v>
      </c>
      <c r="E1075">
        <v>198</v>
      </c>
      <c r="F1075" s="4">
        <v>781.34</v>
      </c>
      <c r="G1075" s="4">
        <v>918.06</v>
      </c>
      <c r="H1075" s="4">
        <v>352.42</v>
      </c>
      <c r="I1075">
        <v>15</v>
      </c>
      <c r="J1075">
        <v>710</v>
      </c>
      <c r="K1075">
        <v>26603</v>
      </c>
      <c r="L1075" t="s">
        <v>18</v>
      </c>
      <c r="M1075">
        <v>91146</v>
      </c>
      <c r="N1075">
        <v>444.2</v>
      </c>
      <c r="O1075" s="4">
        <v>66751.89</v>
      </c>
      <c r="P1075" t="s">
        <v>167</v>
      </c>
      <c r="Q1075" s="4">
        <f t="shared" si="136"/>
        <v>4.6366666666666667</v>
      </c>
      <c r="R1075" s="4">
        <f t="shared" si="137"/>
        <v>61.203999999999994</v>
      </c>
      <c r="S1075" s="4">
        <f t="shared" si="138"/>
        <v>1.2930422535211268</v>
      </c>
      <c r="T1075" s="4">
        <f t="shared" si="139"/>
        <v>2.962871065533915</v>
      </c>
      <c r="U1075" s="4">
        <f t="shared" si="140"/>
        <v>2.8928400581948983</v>
      </c>
      <c r="V1075" s="3">
        <f t="shared" si="141"/>
        <v>1.1760912590556813</v>
      </c>
      <c r="W1075" s="3">
        <f t="shared" si="141"/>
        <v>2.8512583487190755</v>
      </c>
      <c r="X1075" s="3">
        <f t="shared" si="142"/>
        <v>0.66620587527238395</v>
      </c>
      <c r="Y1075" s="3">
        <f t="shared" si="142"/>
        <v>1.7867798064782339</v>
      </c>
      <c r="Z1075" s="3">
        <f t="shared" si="142"/>
        <v>0.11161271681483981</v>
      </c>
      <c r="AA1075" s="2">
        <f t="shared" si="143"/>
        <v>39142</v>
      </c>
    </row>
    <row r="1076" spans="1:27" x14ac:dyDescent="0.2">
      <c r="A1076">
        <v>6507</v>
      </c>
      <c r="B1076" t="s">
        <v>15</v>
      </c>
      <c r="C1076">
        <v>2007</v>
      </c>
      <c r="D1076">
        <v>1</v>
      </c>
      <c r="E1076">
        <v>234</v>
      </c>
      <c r="F1076" s="4">
        <v>990</v>
      </c>
      <c r="G1076" s="4">
        <v>1163.23</v>
      </c>
      <c r="H1076" s="4">
        <v>302.02999999999997</v>
      </c>
      <c r="I1076">
        <v>12</v>
      </c>
      <c r="J1076">
        <v>730</v>
      </c>
      <c r="K1076">
        <v>28737</v>
      </c>
      <c r="L1076" t="s">
        <v>18</v>
      </c>
      <c r="M1076">
        <v>153393</v>
      </c>
      <c r="N1076">
        <v>415.2</v>
      </c>
      <c r="O1076" s="4">
        <v>75306.990000000005</v>
      </c>
      <c r="P1076" t="s">
        <v>167</v>
      </c>
      <c r="Q1076" s="4">
        <f t="shared" si="136"/>
        <v>4.9710683760683763</v>
      </c>
      <c r="R1076" s="4">
        <f t="shared" si="137"/>
        <v>96.935833333333335</v>
      </c>
      <c r="S1076" s="4">
        <f t="shared" si="138"/>
        <v>1.5934657534246575</v>
      </c>
      <c r="T1076" s="4">
        <f t="shared" si="139"/>
        <v>3.0656655942254569</v>
      </c>
      <c r="U1076" s="4">
        <f t="shared" si="140"/>
        <v>2.9956351945975501</v>
      </c>
      <c r="V1076" s="3">
        <f t="shared" si="141"/>
        <v>1.0791812460476249</v>
      </c>
      <c r="W1076" s="3">
        <f t="shared" si="141"/>
        <v>2.8633228601204559</v>
      </c>
      <c r="X1076" s="3">
        <f t="shared" si="142"/>
        <v>0.6964497368153143</v>
      </c>
      <c r="Y1076" s="3">
        <f t="shared" si="142"/>
        <v>1.9864843481778323</v>
      </c>
      <c r="Z1076" s="3">
        <f t="shared" si="142"/>
        <v>0.20234273410500117</v>
      </c>
      <c r="AA1076" s="2">
        <f t="shared" si="143"/>
        <v>39083</v>
      </c>
    </row>
    <row r="1077" spans="1:27" x14ac:dyDescent="0.2">
      <c r="A1077">
        <v>6507</v>
      </c>
      <c r="B1077" t="s">
        <v>15</v>
      </c>
      <c r="C1077">
        <v>2007</v>
      </c>
      <c r="D1077">
        <v>2</v>
      </c>
      <c r="E1077">
        <v>238</v>
      </c>
      <c r="F1077" s="4">
        <v>1049.3499999999999</v>
      </c>
      <c r="G1077" s="4">
        <v>1233.07</v>
      </c>
      <c r="H1077" s="4">
        <v>520.6</v>
      </c>
      <c r="I1077">
        <v>12</v>
      </c>
      <c r="J1077">
        <v>730</v>
      </c>
      <c r="K1077">
        <v>28737</v>
      </c>
      <c r="L1077" t="s">
        <v>18</v>
      </c>
      <c r="M1077">
        <v>153393</v>
      </c>
      <c r="N1077">
        <v>415.2</v>
      </c>
      <c r="O1077" s="4">
        <v>75306.990000000005</v>
      </c>
      <c r="P1077" t="s">
        <v>167</v>
      </c>
      <c r="Q1077" s="4">
        <f t="shared" si="136"/>
        <v>5.1809663865546218</v>
      </c>
      <c r="R1077" s="4">
        <f t="shared" si="137"/>
        <v>102.75583333333333</v>
      </c>
      <c r="S1077" s="4">
        <f t="shared" si="138"/>
        <v>1.6891369863013699</v>
      </c>
      <c r="T1077" s="4">
        <f t="shared" si="139"/>
        <v>3.0909877317058796</v>
      </c>
      <c r="U1077" s="4">
        <f t="shared" si="140"/>
        <v>3.0209203668554356</v>
      </c>
      <c r="V1077" s="3">
        <f t="shared" si="141"/>
        <v>1.0791812460476249</v>
      </c>
      <c r="W1077" s="3">
        <f t="shared" si="141"/>
        <v>2.8633228601204559</v>
      </c>
      <c r="X1077" s="3">
        <f t="shared" si="142"/>
        <v>0.71441077464936775</v>
      </c>
      <c r="Y1077" s="3">
        <f t="shared" si="142"/>
        <v>2.0118064856582549</v>
      </c>
      <c r="Z1077" s="3">
        <f t="shared" si="142"/>
        <v>0.22766487158542378</v>
      </c>
      <c r="AA1077" s="2">
        <f t="shared" si="143"/>
        <v>39114</v>
      </c>
    </row>
    <row r="1078" spans="1:27" x14ac:dyDescent="0.2">
      <c r="A1078">
        <v>6507</v>
      </c>
      <c r="B1078" t="s">
        <v>15</v>
      </c>
      <c r="C1078">
        <v>2007</v>
      </c>
      <c r="D1078">
        <v>3</v>
      </c>
      <c r="E1078">
        <v>188</v>
      </c>
      <c r="F1078" s="4">
        <v>856.73</v>
      </c>
      <c r="G1078" s="4">
        <v>1006.78</v>
      </c>
      <c r="H1078" s="4">
        <v>378.54</v>
      </c>
      <c r="I1078">
        <v>12</v>
      </c>
      <c r="J1078">
        <v>730</v>
      </c>
      <c r="K1078">
        <v>28737</v>
      </c>
      <c r="L1078" t="s">
        <v>18</v>
      </c>
      <c r="M1078">
        <v>153393</v>
      </c>
      <c r="N1078">
        <v>415.2</v>
      </c>
      <c r="O1078" s="4">
        <v>75306.990000000005</v>
      </c>
      <c r="P1078" t="s">
        <v>167</v>
      </c>
      <c r="Q1078" s="4">
        <f t="shared" si="136"/>
        <v>5.3552127659574467</v>
      </c>
      <c r="R1078" s="4">
        <f t="shared" si="137"/>
        <v>83.898333333333326</v>
      </c>
      <c r="S1078" s="4">
        <f t="shared" si="138"/>
        <v>1.3791506849315067</v>
      </c>
      <c r="T1078" s="4">
        <f t="shared" si="139"/>
        <v>3.0029345795661229</v>
      </c>
      <c r="U1078" s="4">
        <f t="shared" si="140"/>
        <v>2.9328439747989905</v>
      </c>
      <c r="V1078" s="3">
        <f t="shared" si="141"/>
        <v>1.0791812460476249</v>
      </c>
      <c r="W1078" s="3">
        <f t="shared" si="141"/>
        <v>2.8633228601204559</v>
      </c>
      <c r="X1078" s="3">
        <f t="shared" si="142"/>
        <v>0.72877673030244317</v>
      </c>
      <c r="Y1078" s="3">
        <f t="shared" si="142"/>
        <v>1.9237533335184982</v>
      </c>
      <c r="Z1078" s="3">
        <f t="shared" si="142"/>
        <v>0.13961171944566708</v>
      </c>
      <c r="AA1078" s="2">
        <f t="shared" si="143"/>
        <v>39142</v>
      </c>
    </row>
    <row r="1079" spans="1:27" x14ac:dyDescent="0.2">
      <c r="A1079">
        <v>6507</v>
      </c>
      <c r="B1079" t="s">
        <v>15</v>
      </c>
      <c r="C1079">
        <v>2007</v>
      </c>
      <c r="D1079">
        <v>4</v>
      </c>
      <c r="E1079">
        <v>242</v>
      </c>
      <c r="F1079" s="4">
        <v>1004.68</v>
      </c>
      <c r="G1079" s="4">
        <v>1180.5</v>
      </c>
      <c r="H1079" s="4">
        <v>437.11</v>
      </c>
      <c r="I1079">
        <v>12</v>
      </c>
      <c r="J1079">
        <v>730</v>
      </c>
      <c r="K1079">
        <v>28737</v>
      </c>
      <c r="L1079" t="s">
        <v>18</v>
      </c>
      <c r="M1079">
        <v>153393</v>
      </c>
      <c r="N1079">
        <v>415.2</v>
      </c>
      <c r="O1079" s="4">
        <v>75306.990000000005</v>
      </c>
      <c r="P1079" t="s">
        <v>167</v>
      </c>
      <c r="Q1079" s="4">
        <f t="shared" si="136"/>
        <v>4.8780991735537187</v>
      </c>
      <c r="R1079" s="4">
        <f t="shared" si="137"/>
        <v>98.375</v>
      </c>
      <c r="S1079" s="4">
        <f t="shared" si="138"/>
        <v>1.6171232876712329</v>
      </c>
      <c r="T1079" s="4">
        <f t="shared" si="139"/>
        <v>3.0720659914147457</v>
      </c>
      <c r="U1079" s="4">
        <f t="shared" si="140"/>
        <v>3.0020277569165494</v>
      </c>
      <c r="V1079" s="3">
        <f t="shared" si="141"/>
        <v>1.0791812460476249</v>
      </c>
      <c r="W1079" s="3">
        <f t="shared" si="141"/>
        <v>2.8633228601204559</v>
      </c>
      <c r="X1079" s="3">
        <f t="shared" si="142"/>
        <v>0.68825062543431448</v>
      </c>
      <c r="Y1079" s="3">
        <f t="shared" si="142"/>
        <v>1.992884745367121</v>
      </c>
      <c r="Z1079" s="3">
        <f t="shared" si="142"/>
        <v>0.20874313129428992</v>
      </c>
      <c r="AA1079" s="2">
        <f t="shared" si="143"/>
        <v>39173</v>
      </c>
    </row>
    <row r="1080" spans="1:27" x14ac:dyDescent="0.2">
      <c r="A1080">
        <v>6507</v>
      </c>
      <c r="B1080" t="s">
        <v>15</v>
      </c>
      <c r="C1080">
        <v>2007</v>
      </c>
      <c r="D1080">
        <v>5</v>
      </c>
      <c r="E1080">
        <v>535</v>
      </c>
      <c r="F1080" s="4">
        <v>2367.2600000000002</v>
      </c>
      <c r="G1080" s="4">
        <v>2781.43</v>
      </c>
      <c r="H1080" s="4">
        <v>1068.98</v>
      </c>
      <c r="I1080">
        <v>12</v>
      </c>
      <c r="J1080">
        <v>730</v>
      </c>
      <c r="K1080">
        <v>28737</v>
      </c>
      <c r="L1080" t="s">
        <v>18</v>
      </c>
      <c r="M1080">
        <v>153393</v>
      </c>
      <c r="N1080">
        <v>415.2</v>
      </c>
      <c r="O1080" s="4">
        <v>75306.990000000005</v>
      </c>
      <c r="P1080" t="s">
        <v>167</v>
      </c>
      <c r="Q1080" s="4">
        <f t="shared" si="136"/>
        <v>5.1989345794392516</v>
      </c>
      <c r="R1080" s="4">
        <f t="shared" si="137"/>
        <v>231.78583333333333</v>
      </c>
      <c r="S1080" s="4">
        <f t="shared" si="138"/>
        <v>3.8101780821917806</v>
      </c>
      <c r="T1080" s="4">
        <f t="shared" si="139"/>
        <v>3.4442681345640032</v>
      </c>
      <c r="U1080" s="4">
        <f t="shared" si="140"/>
        <v>3.3742459598150831</v>
      </c>
      <c r="V1080" s="3">
        <f t="shared" si="141"/>
        <v>1.0791812460476249</v>
      </c>
      <c r="W1080" s="3">
        <f t="shared" si="141"/>
        <v>2.8633228601204559</v>
      </c>
      <c r="X1080" s="3">
        <f t="shared" si="142"/>
        <v>0.71591435254277458</v>
      </c>
      <c r="Y1080" s="3">
        <f t="shared" si="142"/>
        <v>2.365086888516378</v>
      </c>
      <c r="Z1080" s="3">
        <f t="shared" si="142"/>
        <v>0.58094527444354715</v>
      </c>
      <c r="AA1080" s="2">
        <f t="shared" si="143"/>
        <v>39203</v>
      </c>
    </row>
    <row r="1081" spans="1:27" x14ac:dyDescent="0.2">
      <c r="A1081">
        <v>6507</v>
      </c>
      <c r="B1081" t="s">
        <v>15</v>
      </c>
      <c r="C1081">
        <v>2007</v>
      </c>
      <c r="D1081">
        <v>6</v>
      </c>
      <c r="E1081">
        <v>663</v>
      </c>
      <c r="F1081" s="4">
        <v>2718.15</v>
      </c>
      <c r="G1081" s="4">
        <v>3194.01</v>
      </c>
      <c r="H1081" s="4">
        <v>1122.8800000000001</v>
      </c>
      <c r="I1081">
        <v>12</v>
      </c>
      <c r="J1081">
        <v>730</v>
      </c>
      <c r="K1081">
        <v>28737</v>
      </c>
      <c r="L1081" t="s">
        <v>18</v>
      </c>
      <c r="M1081">
        <v>153393</v>
      </c>
      <c r="N1081">
        <v>415.2</v>
      </c>
      <c r="O1081" s="4">
        <v>75306.990000000005</v>
      </c>
      <c r="P1081" t="s">
        <v>167</v>
      </c>
      <c r="Q1081" s="4">
        <f t="shared" si="136"/>
        <v>4.8175113122171949</v>
      </c>
      <c r="R1081" s="4">
        <f t="shared" si="137"/>
        <v>266.16750000000002</v>
      </c>
      <c r="S1081" s="4">
        <f t="shared" si="138"/>
        <v>4.3753561643835619</v>
      </c>
      <c r="T1081" s="4">
        <f t="shared" si="139"/>
        <v>3.5043362715200659</v>
      </c>
      <c r="U1081" s="4">
        <f t="shared" si="140"/>
        <v>3.4342734194217792</v>
      </c>
      <c r="V1081" s="3">
        <f t="shared" si="141"/>
        <v>1.0791812460476249</v>
      </c>
      <c r="W1081" s="3">
        <f t="shared" si="141"/>
        <v>2.8633228601204559</v>
      </c>
      <c r="X1081" s="3">
        <f t="shared" si="142"/>
        <v>0.6828227431152929</v>
      </c>
      <c r="Y1081" s="3">
        <f t="shared" si="142"/>
        <v>2.4251550254724412</v>
      </c>
      <c r="Z1081" s="3">
        <f t="shared" si="142"/>
        <v>0.6410134113996101</v>
      </c>
      <c r="AA1081" s="2">
        <f t="shared" si="143"/>
        <v>39234</v>
      </c>
    </row>
    <row r="1082" spans="1:27" x14ac:dyDescent="0.2">
      <c r="A1082">
        <v>6507</v>
      </c>
      <c r="B1082" t="s">
        <v>15</v>
      </c>
      <c r="C1082">
        <v>2007</v>
      </c>
      <c r="D1082">
        <v>7</v>
      </c>
      <c r="E1082">
        <v>362</v>
      </c>
      <c r="F1082" s="4">
        <v>1551.84</v>
      </c>
      <c r="G1082" s="4">
        <v>1823.56</v>
      </c>
      <c r="H1082" s="4">
        <v>750.54</v>
      </c>
      <c r="I1082">
        <v>12</v>
      </c>
      <c r="J1082">
        <v>730</v>
      </c>
      <c r="K1082">
        <v>28737</v>
      </c>
      <c r="L1082" t="s">
        <v>18</v>
      </c>
      <c r="M1082">
        <v>153393</v>
      </c>
      <c r="N1082">
        <v>415.2</v>
      </c>
      <c r="O1082" s="4">
        <v>75306.990000000005</v>
      </c>
      <c r="P1082" t="s">
        <v>167</v>
      </c>
      <c r="Q1082" s="4">
        <f t="shared" si="136"/>
        <v>5.0374585635359113</v>
      </c>
      <c r="R1082" s="4">
        <f t="shared" si="137"/>
        <v>151.96333333333334</v>
      </c>
      <c r="S1082" s="4">
        <f t="shared" si="138"/>
        <v>2.498027397260274</v>
      </c>
      <c r="T1082" s="4">
        <f t="shared" si="139"/>
        <v>3.2609200573345962</v>
      </c>
      <c r="U1082" s="4">
        <f t="shared" si="140"/>
        <v>3.1908469419871435</v>
      </c>
      <c r="V1082" s="3">
        <f t="shared" si="141"/>
        <v>1.0791812460476249</v>
      </c>
      <c r="W1082" s="3">
        <f t="shared" si="141"/>
        <v>2.8633228601204559</v>
      </c>
      <c r="X1082" s="3">
        <f t="shared" si="142"/>
        <v>0.70221148680143064</v>
      </c>
      <c r="Y1082" s="3">
        <f t="shared" si="142"/>
        <v>2.1817388112869716</v>
      </c>
      <c r="Z1082" s="3">
        <f t="shared" si="142"/>
        <v>0.3975971972141405</v>
      </c>
      <c r="AA1082" s="2">
        <f t="shared" si="143"/>
        <v>39264</v>
      </c>
    </row>
    <row r="1083" spans="1:27" x14ac:dyDescent="0.2">
      <c r="A1083">
        <v>6507</v>
      </c>
      <c r="B1083" t="s">
        <v>15</v>
      </c>
      <c r="C1083">
        <v>2007</v>
      </c>
      <c r="D1083">
        <v>8</v>
      </c>
      <c r="E1083">
        <v>430</v>
      </c>
      <c r="F1083" s="4">
        <v>1842.98</v>
      </c>
      <c r="G1083" s="4">
        <v>2165.73</v>
      </c>
      <c r="H1083" s="4">
        <v>800.29</v>
      </c>
      <c r="I1083">
        <v>12</v>
      </c>
      <c r="J1083">
        <v>730</v>
      </c>
      <c r="K1083">
        <v>28737</v>
      </c>
      <c r="L1083" t="s">
        <v>18</v>
      </c>
      <c r="M1083">
        <v>153393</v>
      </c>
      <c r="N1083">
        <v>415.2</v>
      </c>
      <c r="O1083" s="4">
        <v>75306.990000000005</v>
      </c>
      <c r="P1083" t="s">
        <v>167</v>
      </c>
      <c r="Q1083" s="4">
        <f t="shared" si="136"/>
        <v>5.0365813953488372</v>
      </c>
      <c r="R1083" s="4">
        <f t="shared" si="137"/>
        <v>180.47749999999999</v>
      </c>
      <c r="S1083" s="4">
        <f t="shared" si="138"/>
        <v>2.9667534246575342</v>
      </c>
      <c r="T1083" s="4">
        <f t="shared" si="139"/>
        <v>3.3356043124836048</v>
      </c>
      <c r="U1083" s="4">
        <f t="shared" si="140"/>
        <v>3.2655206222853965</v>
      </c>
      <c r="V1083" s="3">
        <f t="shared" si="141"/>
        <v>1.0791812460476249</v>
      </c>
      <c r="W1083" s="3">
        <f t="shared" si="141"/>
        <v>2.8633228601204559</v>
      </c>
      <c r="X1083" s="3">
        <f t="shared" si="142"/>
        <v>0.70213585690401814</v>
      </c>
      <c r="Y1083" s="3">
        <f t="shared" si="142"/>
        <v>2.2564230664359797</v>
      </c>
      <c r="Z1083" s="3">
        <f t="shared" si="142"/>
        <v>0.47228145236314872</v>
      </c>
      <c r="AA1083" s="2">
        <f t="shared" si="143"/>
        <v>39295</v>
      </c>
    </row>
    <row r="1084" spans="1:27" x14ac:dyDescent="0.2">
      <c r="A1084">
        <v>6507</v>
      </c>
      <c r="B1084" t="s">
        <v>15</v>
      </c>
      <c r="C1084">
        <v>2007</v>
      </c>
      <c r="D1084">
        <v>9</v>
      </c>
      <c r="E1084">
        <v>696</v>
      </c>
      <c r="F1084" s="4">
        <v>2778.63</v>
      </c>
      <c r="G1084" s="4">
        <v>3264.96</v>
      </c>
      <c r="H1084" s="4">
        <v>953.5</v>
      </c>
      <c r="I1084">
        <v>12</v>
      </c>
      <c r="J1084">
        <v>730</v>
      </c>
      <c r="K1084">
        <v>28737</v>
      </c>
      <c r="L1084" t="s">
        <v>18</v>
      </c>
      <c r="M1084">
        <v>153393</v>
      </c>
      <c r="N1084">
        <v>415.2</v>
      </c>
      <c r="O1084" s="4">
        <v>75306.990000000005</v>
      </c>
      <c r="P1084" t="s">
        <v>167</v>
      </c>
      <c r="Q1084" s="4">
        <f t="shared" si="136"/>
        <v>4.6910344827586208</v>
      </c>
      <c r="R1084" s="4">
        <f t="shared" si="137"/>
        <v>272.08</v>
      </c>
      <c r="S1084" s="4">
        <f t="shared" si="138"/>
        <v>4.4725479452054797</v>
      </c>
      <c r="T1084" s="4">
        <f t="shared" si="139"/>
        <v>3.5138778649722906</v>
      </c>
      <c r="U1084" s="4">
        <f t="shared" si="140"/>
        <v>3.4438307203446867</v>
      </c>
      <c r="V1084" s="3">
        <f t="shared" si="141"/>
        <v>1.0791812460476249</v>
      </c>
      <c r="W1084" s="3">
        <f t="shared" si="141"/>
        <v>2.8633228601204559</v>
      </c>
      <c r="X1084" s="3">
        <f t="shared" si="142"/>
        <v>0.67126862536172849</v>
      </c>
      <c r="Y1084" s="3">
        <f t="shared" si="142"/>
        <v>2.4346966189246655</v>
      </c>
      <c r="Z1084" s="3">
        <f t="shared" si="142"/>
        <v>0.65055500485183471</v>
      </c>
      <c r="AA1084" s="2">
        <f t="shared" si="143"/>
        <v>39326</v>
      </c>
    </row>
    <row r="1085" spans="1:27" x14ac:dyDescent="0.2">
      <c r="A1085">
        <v>6507</v>
      </c>
      <c r="B1085" t="s">
        <v>15</v>
      </c>
      <c r="C1085">
        <v>2007</v>
      </c>
      <c r="D1085">
        <v>12</v>
      </c>
      <c r="E1085">
        <v>475</v>
      </c>
      <c r="F1085" s="4">
        <v>1866.01</v>
      </c>
      <c r="G1085" s="4">
        <v>2192.75</v>
      </c>
      <c r="H1085" s="4">
        <v>664.75</v>
      </c>
      <c r="I1085">
        <v>12</v>
      </c>
      <c r="J1085">
        <v>730</v>
      </c>
      <c r="K1085">
        <v>28737</v>
      </c>
      <c r="L1085" t="s">
        <v>18</v>
      </c>
      <c r="M1085">
        <v>153393</v>
      </c>
      <c r="N1085">
        <v>415.2</v>
      </c>
      <c r="O1085" s="4">
        <v>75306.990000000005</v>
      </c>
      <c r="P1085" t="s">
        <v>167</v>
      </c>
      <c r="Q1085" s="4">
        <f t="shared" si="136"/>
        <v>4.6163157894736839</v>
      </c>
      <c r="R1085" s="4">
        <f t="shared" si="137"/>
        <v>182.72916666666666</v>
      </c>
      <c r="S1085" s="4">
        <f t="shared" si="138"/>
        <v>3.003767123287671</v>
      </c>
      <c r="T1085" s="4">
        <f t="shared" si="139"/>
        <v>3.3409891196804447</v>
      </c>
      <c r="U1085" s="4">
        <f t="shared" si="140"/>
        <v>3.270913966813044</v>
      </c>
      <c r="V1085" s="3">
        <f t="shared" si="141"/>
        <v>1.0791812460476249</v>
      </c>
      <c r="W1085" s="3">
        <f t="shared" si="141"/>
        <v>2.8633228601204559</v>
      </c>
      <c r="X1085" s="3">
        <f t="shared" si="142"/>
        <v>0.66429551005557785</v>
      </c>
      <c r="Y1085" s="3">
        <f t="shared" si="142"/>
        <v>2.2618078736328195</v>
      </c>
      <c r="Z1085" s="3">
        <f t="shared" si="142"/>
        <v>0.47766625955998854</v>
      </c>
      <c r="AA1085" s="2">
        <f t="shared" si="143"/>
        <v>39417</v>
      </c>
    </row>
    <row r="1086" spans="1:27" x14ac:dyDescent="0.2">
      <c r="A1086">
        <v>6509</v>
      </c>
      <c r="B1086" t="s">
        <v>15</v>
      </c>
      <c r="C1086">
        <v>2007</v>
      </c>
      <c r="D1086">
        <v>1</v>
      </c>
      <c r="E1086">
        <v>160</v>
      </c>
      <c r="F1086" s="4">
        <v>741.12</v>
      </c>
      <c r="G1086" s="4">
        <v>870.85</v>
      </c>
      <c r="H1086" s="4">
        <v>253.78</v>
      </c>
      <c r="I1086">
        <v>12</v>
      </c>
      <c r="J1086">
        <v>675</v>
      </c>
      <c r="K1086">
        <v>23844</v>
      </c>
      <c r="L1086" t="s">
        <v>18</v>
      </c>
      <c r="M1086">
        <v>70095</v>
      </c>
      <c r="N1086">
        <v>378.2</v>
      </c>
      <c r="O1086" s="4">
        <v>56605.42</v>
      </c>
      <c r="P1086" t="s">
        <v>168</v>
      </c>
      <c r="Q1086" s="4">
        <f t="shared" si="136"/>
        <v>5.4428125000000005</v>
      </c>
      <c r="R1086" s="4">
        <f t="shared" si="137"/>
        <v>72.57083333333334</v>
      </c>
      <c r="S1086" s="4">
        <f t="shared" si="138"/>
        <v>1.2901481481481483</v>
      </c>
      <c r="T1086" s="4">
        <f t="shared" si="139"/>
        <v>2.9399433561760229</v>
      </c>
      <c r="U1086" s="4">
        <f t="shared" si="140"/>
        <v>2.8698885333753044</v>
      </c>
      <c r="V1086" s="3">
        <f t="shared" si="141"/>
        <v>1.0791812460476249</v>
      </c>
      <c r="W1086" s="3">
        <f t="shared" si="141"/>
        <v>2.8293037728310249</v>
      </c>
      <c r="X1086" s="3">
        <f t="shared" si="142"/>
        <v>0.73582337352009797</v>
      </c>
      <c r="Y1086" s="3">
        <f t="shared" si="142"/>
        <v>1.860762110128398</v>
      </c>
      <c r="Z1086" s="3">
        <f t="shared" si="142"/>
        <v>0.11063958334499779</v>
      </c>
      <c r="AA1086" s="2">
        <f t="shared" si="143"/>
        <v>39083</v>
      </c>
    </row>
    <row r="1087" spans="1:27" x14ac:dyDescent="0.2">
      <c r="A1087">
        <v>6509</v>
      </c>
      <c r="B1087" t="s">
        <v>15</v>
      </c>
      <c r="C1087">
        <v>2007</v>
      </c>
      <c r="D1087">
        <v>2</v>
      </c>
      <c r="E1087">
        <v>114</v>
      </c>
      <c r="F1087" s="4">
        <v>500.69</v>
      </c>
      <c r="G1087" s="4">
        <v>588.4</v>
      </c>
      <c r="H1087" s="4">
        <v>191.23</v>
      </c>
      <c r="I1087">
        <v>12</v>
      </c>
      <c r="J1087">
        <v>675</v>
      </c>
      <c r="K1087">
        <v>23844</v>
      </c>
      <c r="L1087" t="s">
        <v>18</v>
      </c>
      <c r="M1087">
        <v>70095</v>
      </c>
      <c r="N1087">
        <v>378.2</v>
      </c>
      <c r="O1087" s="4">
        <v>56605.42</v>
      </c>
      <c r="P1087" t="s">
        <v>168</v>
      </c>
      <c r="Q1087" s="4">
        <f t="shared" si="136"/>
        <v>5.1614035087719294</v>
      </c>
      <c r="R1087" s="4">
        <f t="shared" si="137"/>
        <v>49.033333333333331</v>
      </c>
      <c r="S1087" s="4">
        <f t="shared" si="138"/>
        <v>0.87170370370370365</v>
      </c>
      <c r="T1087" s="4">
        <f t="shared" si="139"/>
        <v>2.7696726640554923</v>
      </c>
      <c r="U1087" s="4">
        <f t="shared" si="140"/>
        <v>2.6995689175658986</v>
      </c>
      <c r="V1087" s="3">
        <f t="shared" si="141"/>
        <v>1.0791812460476249</v>
      </c>
      <c r="W1087" s="3">
        <f t="shared" si="141"/>
        <v>2.8293037728310249</v>
      </c>
      <c r="X1087" s="3">
        <f t="shared" si="142"/>
        <v>0.7127678127190199</v>
      </c>
      <c r="Y1087" s="3">
        <f t="shared" si="142"/>
        <v>1.6904914180078676</v>
      </c>
      <c r="Z1087" s="3">
        <f t="shared" si="142"/>
        <v>-5.9631108775532446E-2</v>
      </c>
      <c r="AA1087" s="2">
        <f t="shared" si="143"/>
        <v>39114</v>
      </c>
    </row>
    <row r="1088" spans="1:27" x14ac:dyDescent="0.2">
      <c r="A1088">
        <v>6509</v>
      </c>
      <c r="B1088" t="s">
        <v>15</v>
      </c>
      <c r="C1088">
        <v>2007</v>
      </c>
      <c r="D1088">
        <v>3</v>
      </c>
      <c r="E1088">
        <v>118</v>
      </c>
      <c r="F1088" s="4">
        <v>538.04</v>
      </c>
      <c r="G1088" s="4">
        <v>632.29999999999995</v>
      </c>
      <c r="H1088" s="4">
        <v>250.38</v>
      </c>
      <c r="I1088">
        <v>12</v>
      </c>
      <c r="J1088">
        <v>675</v>
      </c>
      <c r="K1088">
        <v>23844</v>
      </c>
      <c r="L1088" t="s">
        <v>18</v>
      </c>
      <c r="M1088">
        <v>70095</v>
      </c>
      <c r="N1088">
        <v>378.2</v>
      </c>
      <c r="O1088" s="4">
        <v>56605.42</v>
      </c>
      <c r="P1088" t="s">
        <v>168</v>
      </c>
      <c r="Q1088" s="4">
        <f t="shared" si="136"/>
        <v>5.3584745762711856</v>
      </c>
      <c r="R1088" s="4">
        <f t="shared" si="137"/>
        <v>52.691666666666663</v>
      </c>
      <c r="S1088" s="4">
        <f t="shared" si="138"/>
        <v>0.93674074074074065</v>
      </c>
      <c r="T1088" s="4">
        <f t="shared" si="139"/>
        <v>2.8009231818132183</v>
      </c>
      <c r="U1088" s="4">
        <f t="shared" si="140"/>
        <v>2.7308145640186514</v>
      </c>
      <c r="V1088" s="3">
        <f t="shared" si="141"/>
        <v>1.0791812460476249</v>
      </c>
      <c r="W1088" s="3">
        <f t="shared" si="141"/>
        <v>2.8293037728310249</v>
      </c>
      <c r="X1088" s="3">
        <f t="shared" si="142"/>
        <v>0.72904117450709283</v>
      </c>
      <c r="Y1088" s="3">
        <f t="shared" si="142"/>
        <v>1.7217419357655934</v>
      </c>
      <c r="Z1088" s="3">
        <f t="shared" si="142"/>
        <v>-2.838059101780669E-2</v>
      </c>
      <c r="AA1088" s="2">
        <f t="shared" si="143"/>
        <v>39142</v>
      </c>
    </row>
    <row r="1089" spans="1:27" x14ac:dyDescent="0.2">
      <c r="A1089">
        <v>6509</v>
      </c>
      <c r="B1089" t="s">
        <v>15</v>
      </c>
      <c r="C1089">
        <v>2007</v>
      </c>
      <c r="D1089">
        <v>4</v>
      </c>
      <c r="E1089">
        <v>129</v>
      </c>
      <c r="F1089" s="4">
        <v>642.41</v>
      </c>
      <c r="G1089" s="4">
        <v>754.99</v>
      </c>
      <c r="H1089" s="4">
        <v>261.95999999999998</v>
      </c>
      <c r="I1089">
        <v>12</v>
      </c>
      <c r="J1089">
        <v>675</v>
      </c>
      <c r="K1089">
        <v>23844</v>
      </c>
      <c r="L1089" t="s">
        <v>18</v>
      </c>
      <c r="M1089">
        <v>70095</v>
      </c>
      <c r="N1089">
        <v>378.2</v>
      </c>
      <c r="O1089" s="4">
        <v>56605.42</v>
      </c>
      <c r="P1089" t="s">
        <v>168</v>
      </c>
      <c r="Q1089" s="4">
        <f t="shared" si="136"/>
        <v>5.8526356589147284</v>
      </c>
      <c r="R1089" s="4">
        <f t="shared" si="137"/>
        <v>62.915833333333332</v>
      </c>
      <c r="S1089" s="4">
        <f t="shared" si="138"/>
        <v>1.1185037037037038</v>
      </c>
      <c r="T1089" s="4">
        <f t="shared" si="139"/>
        <v>2.8779411993463002</v>
      </c>
      <c r="U1089" s="4">
        <f t="shared" si="140"/>
        <v>2.8078122927174127</v>
      </c>
      <c r="V1089" s="3">
        <f t="shared" si="141"/>
        <v>1.0791812460476249</v>
      </c>
      <c r="W1089" s="3">
        <f t="shared" si="141"/>
        <v>2.8293037728310249</v>
      </c>
      <c r="X1089" s="3">
        <f t="shared" si="142"/>
        <v>0.76735148904705119</v>
      </c>
      <c r="Y1089" s="3">
        <f t="shared" si="142"/>
        <v>1.7987599532986753</v>
      </c>
      <c r="Z1089" s="3">
        <f t="shared" si="142"/>
        <v>4.8637426515275257E-2</v>
      </c>
      <c r="AA1089" s="2">
        <f t="shared" si="143"/>
        <v>39173</v>
      </c>
    </row>
    <row r="1090" spans="1:27" x14ac:dyDescent="0.2">
      <c r="A1090">
        <v>6509</v>
      </c>
      <c r="B1090" t="s">
        <v>15</v>
      </c>
      <c r="C1090">
        <v>2007</v>
      </c>
      <c r="D1090">
        <v>5</v>
      </c>
      <c r="E1090">
        <v>248</v>
      </c>
      <c r="F1090" s="4">
        <v>1213.2</v>
      </c>
      <c r="G1090" s="4">
        <v>1425.65</v>
      </c>
      <c r="H1090" s="4">
        <v>519.41999999999996</v>
      </c>
      <c r="I1090">
        <v>12</v>
      </c>
      <c r="J1090">
        <v>675</v>
      </c>
      <c r="K1090">
        <v>23844</v>
      </c>
      <c r="L1090" t="s">
        <v>18</v>
      </c>
      <c r="M1090">
        <v>70095</v>
      </c>
      <c r="N1090">
        <v>378.2</v>
      </c>
      <c r="O1090" s="4">
        <v>56605.42</v>
      </c>
      <c r="P1090" t="s">
        <v>168</v>
      </c>
      <c r="Q1090" s="4">
        <f t="shared" si="136"/>
        <v>5.7485887096774198</v>
      </c>
      <c r="R1090" s="4">
        <f t="shared" si="137"/>
        <v>118.80416666666667</v>
      </c>
      <c r="S1090" s="4">
        <f t="shared" si="138"/>
        <v>2.1120740740740742</v>
      </c>
      <c r="T1090" s="4">
        <f t="shared" si="139"/>
        <v>3.1540129184150949</v>
      </c>
      <c r="U1090" s="4">
        <f t="shared" si="140"/>
        <v>3.0839324016386258</v>
      </c>
      <c r="V1090" s="3">
        <f t="shared" si="141"/>
        <v>1.0791812460476249</v>
      </c>
      <c r="W1090" s="3">
        <f t="shared" si="141"/>
        <v>2.8293037728310249</v>
      </c>
      <c r="X1090" s="3">
        <f t="shared" si="142"/>
        <v>0.75956123758887872</v>
      </c>
      <c r="Y1090" s="3">
        <f t="shared" si="142"/>
        <v>2.0748316723674702</v>
      </c>
      <c r="Z1090" s="3">
        <f t="shared" si="142"/>
        <v>0.3247091455840701</v>
      </c>
      <c r="AA1090" s="2">
        <f t="shared" si="143"/>
        <v>39203</v>
      </c>
    </row>
    <row r="1091" spans="1:27" x14ac:dyDescent="0.2">
      <c r="A1091">
        <v>6509</v>
      </c>
      <c r="B1091" t="s">
        <v>15</v>
      </c>
      <c r="C1091">
        <v>2007</v>
      </c>
      <c r="D1091">
        <v>6</v>
      </c>
      <c r="E1091">
        <v>277</v>
      </c>
      <c r="F1091" s="4">
        <v>1319.32</v>
      </c>
      <c r="G1091" s="4">
        <v>1550.4</v>
      </c>
      <c r="H1091" s="4">
        <v>461.62</v>
      </c>
      <c r="I1091">
        <v>12</v>
      </c>
      <c r="J1091">
        <v>675</v>
      </c>
      <c r="K1091">
        <v>23844</v>
      </c>
      <c r="L1091" t="s">
        <v>18</v>
      </c>
      <c r="M1091">
        <v>70095</v>
      </c>
      <c r="N1091">
        <v>378.2</v>
      </c>
      <c r="O1091" s="4">
        <v>56605.42</v>
      </c>
      <c r="P1091" t="s">
        <v>168</v>
      </c>
      <c r="Q1091" s="4">
        <f t="shared" si="136"/>
        <v>5.5971119133574012</v>
      </c>
      <c r="R1091" s="4">
        <f t="shared" si="137"/>
        <v>129.20000000000002</v>
      </c>
      <c r="S1091" s="4">
        <f t="shared" si="138"/>
        <v>2.2968888888888892</v>
      </c>
      <c r="T1091" s="4">
        <f t="shared" si="139"/>
        <v>3.1904437597066901</v>
      </c>
      <c r="U1091" s="4">
        <f t="shared" si="140"/>
        <v>3.1203501460989065</v>
      </c>
      <c r="V1091" s="3">
        <f t="shared" si="141"/>
        <v>1.0791812460476249</v>
      </c>
      <c r="W1091" s="3">
        <f t="shared" si="141"/>
        <v>2.8293037728310249</v>
      </c>
      <c r="X1091" s="3">
        <f t="shared" si="142"/>
        <v>0.74796399064224162</v>
      </c>
      <c r="Y1091" s="3">
        <f t="shared" si="142"/>
        <v>2.1112625136590655</v>
      </c>
      <c r="Z1091" s="3">
        <f t="shared" si="142"/>
        <v>0.36113998687566523</v>
      </c>
      <c r="AA1091" s="2">
        <f t="shared" si="143"/>
        <v>39234</v>
      </c>
    </row>
    <row r="1092" spans="1:27" x14ac:dyDescent="0.2">
      <c r="A1092">
        <v>6509</v>
      </c>
      <c r="B1092" t="s">
        <v>15</v>
      </c>
      <c r="C1092">
        <v>2007</v>
      </c>
      <c r="D1092">
        <v>7</v>
      </c>
      <c r="E1092">
        <v>235</v>
      </c>
      <c r="F1092" s="4">
        <v>1045.6600000000001</v>
      </c>
      <c r="G1092" s="4">
        <v>1228.76</v>
      </c>
      <c r="H1092" s="4">
        <v>459.41</v>
      </c>
      <c r="I1092">
        <v>12</v>
      </c>
      <c r="J1092">
        <v>675</v>
      </c>
      <c r="K1092">
        <v>23844</v>
      </c>
      <c r="L1092" t="s">
        <v>18</v>
      </c>
      <c r="M1092">
        <v>70095</v>
      </c>
      <c r="N1092">
        <v>378.2</v>
      </c>
      <c r="O1092" s="4">
        <v>56605.42</v>
      </c>
      <c r="P1092" t="s">
        <v>168</v>
      </c>
      <c r="Q1092" s="4">
        <f t="shared" si="136"/>
        <v>5.2287659574468082</v>
      </c>
      <c r="R1092" s="4">
        <f t="shared" si="137"/>
        <v>102.39666666666666</v>
      </c>
      <c r="S1092" s="4">
        <f t="shared" si="138"/>
        <v>1.8203851851851851</v>
      </c>
      <c r="T1092" s="4">
        <f t="shared" si="139"/>
        <v>3.0894670652671681</v>
      </c>
      <c r="U1092" s="4">
        <f t="shared" si="140"/>
        <v>3.0193904951169648</v>
      </c>
      <c r="V1092" s="3">
        <f t="shared" si="141"/>
        <v>1.0791812460476249</v>
      </c>
      <c r="W1092" s="3">
        <f t="shared" si="141"/>
        <v>2.8293037728310249</v>
      </c>
      <c r="X1092" s="3">
        <f t="shared" si="142"/>
        <v>0.71839920299543192</v>
      </c>
      <c r="Y1092" s="3">
        <f t="shared" si="142"/>
        <v>2.0102858192195434</v>
      </c>
      <c r="Z1092" s="3">
        <f t="shared" si="142"/>
        <v>0.26016329243614322</v>
      </c>
      <c r="AA1092" s="2">
        <f t="shared" si="143"/>
        <v>39264</v>
      </c>
    </row>
    <row r="1093" spans="1:27" x14ac:dyDescent="0.2">
      <c r="A1093">
        <v>6509</v>
      </c>
      <c r="B1093" t="s">
        <v>15</v>
      </c>
      <c r="C1093">
        <v>2007</v>
      </c>
      <c r="D1093">
        <v>8</v>
      </c>
      <c r="E1093">
        <v>310</v>
      </c>
      <c r="F1093" s="4">
        <v>1328.15</v>
      </c>
      <c r="G1093" s="4">
        <v>1560.79</v>
      </c>
      <c r="H1093" s="4">
        <v>543.17999999999995</v>
      </c>
      <c r="I1093">
        <v>12</v>
      </c>
      <c r="J1093">
        <v>675</v>
      </c>
      <c r="K1093">
        <v>23844</v>
      </c>
      <c r="L1093" t="s">
        <v>18</v>
      </c>
      <c r="M1093">
        <v>70095</v>
      </c>
      <c r="N1093">
        <v>378.2</v>
      </c>
      <c r="O1093" s="4">
        <v>56605.42</v>
      </c>
      <c r="P1093" t="s">
        <v>168</v>
      </c>
      <c r="Q1093" s="4">
        <f t="shared" si="136"/>
        <v>5.0348064516129032</v>
      </c>
      <c r="R1093" s="4">
        <f t="shared" si="137"/>
        <v>130.06583333333333</v>
      </c>
      <c r="S1093" s="4">
        <f t="shared" si="138"/>
        <v>2.3122814814814814</v>
      </c>
      <c r="T1093" s="4">
        <f t="shared" si="139"/>
        <v>3.1933444738654906</v>
      </c>
      <c r="U1093" s="4">
        <f t="shared" si="140"/>
        <v>3.1232471266084194</v>
      </c>
      <c r="V1093" s="3">
        <f t="shared" si="141"/>
        <v>1.0791812460476249</v>
      </c>
      <c r="W1093" s="3">
        <f t="shared" si="141"/>
        <v>2.8293037728310249</v>
      </c>
      <c r="X1093" s="3">
        <f t="shared" si="142"/>
        <v>0.70198278003121795</v>
      </c>
      <c r="Y1093" s="3">
        <f t="shared" si="142"/>
        <v>2.1141632278178659</v>
      </c>
      <c r="Z1093" s="3">
        <f t="shared" si="142"/>
        <v>0.36404070103446562</v>
      </c>
      <c r="AA1093" s="2">
        <f t="shared" si="143"/>
        <v>39295</v>
      </c>
    </row>
    <row r="1094" spans="1:27" x14ac:dyDescent="0.2">
      <c r="A1094">
        <v>6509</v>
      </c>
      <c r="B1094" t="s">
        <v>15</v>
      </c>
      <c r="C1094">
        <v>2007</v>
      </c>
      <c r="D1094">
        <v>9</v>
      </c>
      <c r="E1094">
        <v>316</v>
      </c>
      <c r="F1094" s="4">
        <v>1444.03</v>
      </c>
      <c r="G1094" s="4">
        <v>1696.92</v>
      </c>
      <c r="H1094" s="4">
        <v>460.99</v>
      </c>
      <c r="I1094">
        <v>12</v>
      </c>
      <c r="J1094">
        <v>675</v>
      </c>
      <c r="K1094">
        <v>23844</v>
      </c>
      <c r="L1094" t="s">
        <v>18</v>
      </c>
      <c r="M1094">
        <v>70095</v>
      </c>
      <c r="N1094">
        <v>378.2</v>
      </c>
      <c r="O1094" s="4">
        <v>56605.42</v>
      </c>
      <c r="P1094" t="s">
        <v>168</v>
      </c>
      <c r="Q1094" s="4">
        <f t="shared" si="136"/>
        <v>5.37</v>
      </c>
      <c r="R1094" s="4">
        <f t="shared" si="137"/>
        <v>141.41</v>
      </c>
      <c r="S1094" s="4">
        <f t="shared" si="138"/>
        <v>2.5139555555555555</v>
      </c>
      <c r="T1094" s="4">
        <f t="shared" si="139"/>
        <v>3.2296613683179594</v>
      </c>
      <c r="U1094" s="4">
        <f t="shared" si="140"/>
        <v>3.1595762158784386</v>
      </c>
      <c r="V1094" s="3">
        <f t="shared" si="141"/>
        <v>1.0791812460476249</v>
      </c>
      <c r="W1094" s="3">
        <f t="shared" si="141"/>
        <v>2.8293037728310249</v>
      </c>
      <c r="X1094" s="3">
        <f t="shared" si="142"/>
        <v>0.72997428569955558</v>
      </c>
      <c r="Y1094" s="3">
        <f t="shared" si="142"/>
        <v>2.1504801222703347</v>
      </c>
      <c r="Z1094" s="3">
        <f t="shared" si="142"/>
        <v>0.4003575954869345</v>
      </c>
      <c r="AA1094" s="2">
        <f t="shared" si="143"/>
        <v>39326</v>
      </c>
    </row>
    <row r="1095" spans="1:27" x14ac:dyDescent="0.2">
      <c r="A1095">
        <v>6509</v>
      </c>
      <c r="B1095" t="s">
        <v>15</v>
      </c>
      <c r="C1095">
        <v>2007</v>
      </c>
      <c r="D1095">
        <v>11</v>
      </c>
      <c r="E1095">
        <v>733</v>
      </c>
      <c r="F1095" s="4">
        <v>3120.96</v>
      </c>
      <c r="G1095" s="4">
        <v>3667.45</v>
      </c>
      <c r="H1095" s="4">
        <v>920.56</v>
      </c>
      <c r="I1095">
        <v>12</v>
      </c>
      <c r="J1095">
        <v>675</v>
      </c>
      <c r="K1095">
        <v>23844</v>
      </c>
      <c r="L1095" t="s">
        <v>18</v>
      </c>
      <c r="M1095">
        <v>70095</v>
      </c>
      <c r="N1095">
        <v>378.2</v>
      </c>
      <c r="O1095" s="4">
        <v>56605.42</v>
      </c>
      <c r="P1095" t="s">
        <v>168</v>
      </c>
      <c r="Q1095" s="4">
        <f t="shared" si="136"/>
        <v>5.0033424283765342</v>
      </c>
      <c r="R1095" s="4">
        <f t="shared" si="137"/>
        <v>305.62083333333334</v>
      </c>
      <c r="S1095" s="4">
        <f t="shared" si="138"/>
        <v>5.433259259259259</v>
      </c>
      <c r="T1095" s="4">
        <f t="shared" si="139"/>
        <v>3.5643642016231274</v>
      </c>
      <c r="U1095" s="4">
        <f t="shared" si="140"/>
        <v>3.4942882025356949</v>
      </c>
      <c r="V1095" s="3">
        <f t="shared" si="141"/>
        <v>1.0791812460476249</v>
      </c>
      <c r="W1095" s="3">
        <f t="shared" si="141"/>
        <v>2.8293037728310249</v>
      </c>
      <c r="X1095" s="3">
        <f t="shared" si="142"/>
        <v>0.6992602269819993</v>
      </c>
      <c r="Y1095" s="3">
        <f t="shared" si="142"/>
        <v>2.4851829555755023</v>
      </c>
      <c r="Z1095" s="3">
        <f t="shared" si="142"/>
        <v>0.73506042879210232</v>
      </c>
      <c r="AA1095" s="2">
        <f t="shared" si="143"/>
        <v>39387</v>
      </c>
    </row>
    <row r="1096" spans="1:27" x14ac:dyDescent="0.2">
      <c r="A1096">
        <v>6509</v>
      </c>
      <c r="B1096" t="s">
        <v>15</v>
      </c>
      <c r="C1096">
        <v>2007</v>
      </c>
      <c r="D1096">
        <v>12</v>
      </c>
      <c r="E1096">
        <v>369</v>
      </c>
      <c r="F1096" s="4">
        <v>1555.58</v>
      </c>
      <c r="G1096" s="4">
        <v>1827.93</v>
      </c>
      <c r="H1096" s="4">
        <v>548.95000000000005</v>
      </c>
      <c r="I1096">
        <v>12</v>
      </c>
      <c r="J1096">
        <v>675</v>
      </c>
      <c r="K1096">
        <v>23844</v>
      </c>
      <c r="L1096" t="s">
        <v>18</v>
      </c>
      <c r="M1096">
        <v>70095</v>
      </c>
      <c r="N1096">
        <v>378.2</v>
      </c>
      <c r="O1096" s="4">
        <v>56605.42</v>
      </c>
      <c r="P1096" t="s">
        <v>168</v>
      </c>
      <c r="Q1096" s="4">
        <f t="shared" si="136"/>
        <v>4.9537398373983743</v>
      </c>
      <c r="R1096" s="4">
        <f t="shared" si="137"/>
        <v>152.32750000000001</v>
      </c>
      <c r="S1096" s="4">
        <f t="shared" si="138"/>
        <v>2.7080444444444445</v>
      </c>
      <c r="T1096" s="4">
        <f t="shared" si="139"/>
        <v>3.2619595605467095</v>
      </c>
      <c r="U1096" s="4">
        <f t="shared" si="140"/>
        <v>3.1918923508128643</v>
      </c>
      <c r="V1096" s="3">
        <f t="shared" si="141"/>
        <v>1.0791812460476249</v>
      </c>
      <c r="W1096" s="3">
        <f t="shared" si="141"/>
        <v>2.8293037728310249</v>
      </c>
      <c r="X1096" s="3">
        <f t="shared" si="142"/>
        <v>0.694933194387649</v>
      </c>
      <c r="Y1096" s="3">
        <f t="shared" si="142"/>
        <v>2.1827783144990844</v>
      </c>
      <c r="Z1096" s="3">
        <f t="shared" si="142"/>
        <v>0.43265578771568447</v>
      </c>
      <c r="AA1096" s="2">
        <f t="shared" si="143"/>
        <v>39417</v>
      </c>
    </row>
    <row r="1097" spans="1:27" x14ac:dyDescent="0.2">
      <c r="A1097">
        <v>6533</v>
      </c>
      <c r="B1097" t="s">
        <v>15</v>
      </c>
      <c r="C1097">
        <v>2007</v>
      </c>
      <c r="D1097">
        <v>1</v>
      </c>
      <c r="E1097">
        <v>248</v>
      </c>
      <c r="F1097" s="4">
        <v>945.37</v>
      </c>
      <c r="G1097" s="4">
        <v>1110.92</v>
      </c>
      <c r="H1097" s="4">
        <v>424.12</v>
      </c>
      <c r="I1097">
        <v>15</v>
      </c>
      <c r="J1097">
        <v>740</v>
      </c>
      <c r="K1097">
        <v>23880</v>
      </c>
      <c r="L1097" t="s">
        <v>18</v>
      </c>
      <c r="M1097">
        <v>153529</v>
      </c>
      <c r="N1097">
        <v>459</v>
      </c>
      <c r="O1097" s="4">
        <v>56811.83</v>
      </c>
      <c r="P1097" t="s">
        <v>168</v>
      </c>
      <c r="Q1097" s="4">
        <f t="shared" si="136"/>
        <v>4.479516129032258</v>
      </c>
      <c r="R1097" s="4">
        <f t="shared" si="137"/>
        <v>74.061333333333337</v>
      </c>
      <c r="S1097" s="4">
        <f t="shared" si="138"/>
        <v>1.5012432432432434</v>
      </c>
      <c r="T1097" s="4">
        <f t="shared" si="139"/>
        <v>3.0456827854849671</v>
      </c>
      <c r="U1097" s="4">
        <f t="shared" si="140"/>
        <v>2.9756018164551743</v>
      </c>
      <c r="V1097" s="3">
        <f t="shared" si="141"/>
        <v>1.1760912590556813</v>
      </c>
      <c r="W1097" s="3">
        <f t="shared" si="141"/>
        <v>2.8692317197309762</v>
      </c>
      <c r="X1097" s="3">
        <f t="shared" si="142"/>
        <v>0.65123110465875078</v>
      </c>
      <c r="Y1097" s="3">
        <f t="shared" si="142"/>
        <v>1.8695915264292859</v>
      </c>
      <c r="Z1097" s="3">
        <f t="shared" si="142"/>
        <v>0.17645106575399092</v>
      </c>
      <c r="AA1097" s="2">
        <f t="shared" si="143"/>
        <v>39083</v>
      </c>
    </row>
    <row r="1098" spans="1:27" x14ac:dyDescent="0.2">
      <c r="A1098">
        <v>6533</v>
      </c>
      <c r="B1098" t="s">
        <v>15</v>
      </c>
      <c r="C1098">
        <v>2007</v>
      </c>
      <c r="D1098">
        <v>2</v>
      </c>
      <c r="E1098">
        <v>202</v>
      </c>
      <c r="F1098" s="4">
        <v>870</v>
      </c>
      <c r="G1098" s="4">
        <v>1022.36</v>
      </c>
      <c r="H1098" s="4">
        <v>501.35</v>
      </c>
      <c r="I1098">
        <v>15</v>
      </c>
      <c r="J1098">
        <v>740</v>
      </c>
      <c r="K1098">
        <v>23880</v>
      </c>
      <c r="L1098" t="s">
        <v>18</v>
      </c>
      <c r="M1098">
        <v>153529</v>
      </c>
      <c r="N1098">
        <v>459</v>
      </c>
      <c r="O1098" s="4">
        <v>56811.83</v>
      </c>
      <c r="P1098" t="s">
        <v>168</v>
      </c>
      <c r="Q1098" s="4">
        <f t="shared" si="136"/>
        <v>5.0611881188118817</v>
      </c>
      <c r="R1098" s="4">
        <f t="shared" si="137"/>
        <v>68.157333333333341</v>
      </c>
      <c r="S1098" s="4">
        <f t="shared" si="138"/>
        <v>1.3815675675675676</v>
      </c>
      <c r="T1098" s="4">
        <f t="shared" si="139"/>
        <v>3.0096038493050248</v>
      </c>
      <c r="U1098" s="4">
        <f t="shared" si="140"/>
        <v>2.9395192526186187</v>
      </c>
      <c r="V1098" s="3">
        <f t="shared" si="141"/>
        <v>1.1760912590556813</v>
      </c>
      <c r="W1098" s="3">
        <f t="shared" si="141"/>
        <v>2.8692317197309762</v>
      </c>
      <c r="X1098" s="3">
        <f t="shared" si="142"/>
        <v>0.704252479858401</v>
      </c>
      <c r="Y1098" s="3">
        <f t="shared" si="142"/>
        <v>1.8335125902493434</v>
      </c>
      <c r="Z1098" s="3">
        <f t="shared" si="142"/>
        <v>0.14037212957404854</v>
      </c>
      <c r="AA1098" s="2">
        <f t="shared" si="143"/>
        <v>39114</v>
      </c>
    </row>
    <row r="1099" spans="1:27" x14ac:dyDescent="0.2">
      <c r="A1099">
        <v>6533</v>
      </c>
      <c r="B1099" t="s">
        <v>15</v>
      </c>
      <c r="C1099">
        <v>2007</v>
      </c>
      <c r="D1099">
        <v>3</v>
      </c>
      <c r="E1099">
        <v>180</v>
      </c>
      <c r="F1099" s="4">
        <v>839.88</v>
      </c>
      <c r="G1099" s="4">
        <v>986.8</v>
      </c>
      <c r="H1099" s="4">
        <v>475.9</v>
      </c>
      <c r="I1099">
        <v>15</v>
      </c>
      <c r="J1099">
        <v>740</v>
      </c>
      <c r="K1099">
        <v>23880</v>
      </c>
      <c r="L1099" t="s">
        <v>18</v>
      </c>
      <c r="M1099">
        <v>153529</v>
      </c>
      <c r="N1099">
        <v>459</v>
      </c>
      <c r="O1099" s="4">
        <v>56811.83</v>
      </c>
      <c r="P1099" t="s">
        <v>168</v>
      </c>
      <c r="Q1099" s="4">
        <f t="shared" si="136"/>
        <v>5.4822222222222221</v>
      </c>
      <c r="R1099" s="4">
        <f t="shared" si="137"/>
        <v>65.786666666666662</v>
      </c>
      <c r="S1099" s="4">
        <f t="shared" si="138"/>
        <v>1.3335135135135134</v>
      </c>
      <c r="T1099" s="4">
        <f t="shared" si="139"/>
        <v>2.9942291408176982</v>
      </c>
      <c r="U1099" s="4">
        <f t="shared" si="140"/>
        <v>2.92421723956104</v>
      </c>
      <c r="V1099" s="3">
        <f t="shared" si="141"/>
        <v>1.1760912590556813</v>
      </c>
      <c r="W1099" s="3">
        <f t="shared" si="141"/>
        <v>2.8692317197309762</v>
      </c>
      <c r="X1099" s="3">
        <f t="shared" si="142"/>
        <v>0.7389566357143923</v>
      </c>
      <c r="Y1099" s="3">
        <f t="shared" si="142"/>
        <v>1.8181378817620171</v>
      </c>
      <c r="Z1099" s="3">
        <f t="shared" si="142"/>
        <v>0.12499742108672221</v>
      </c>
      <c r="AA1099" s="2">
        <f t="shared" si="143"/>
        <v>39142</v>
      </c>
    </row>
    <row r="1100" spans="1:27" x14ac:dyDescent="0.2">
      <c r="A1100">
        <v>6533</v>
      </c>
      <c r="B1100" t="s">
        <v>15</v>
      </c>
      <c r="C1100">
        <v>2007</v>
      </c>
      <c r="D1100">
        <v>4</v>
      </c>
      <c r="E1100">
        <v>279</v>
      </c>
      <c r="F1100" s="4">
        <v>1188.3599999999999</v>
      </c>
      <c r="G1100" s="4">
        <v>1396.43</v>
      </c>
      <c r="H1100" s="4">
        <v>620.32000000000005</v>
      </c>
      <c r="I1100">
        <v>15</v>
      </c>
      <c r="J1100">
        <v>740</v>
      </c>
      <c r="K1100">
        <v>23880</v>
      </c>
      <c r="L1100" t="s">
        <v>18</v>
      </c>
      <c r="M1100">
        <v>153529</v>
      </c>
      <c r="N1100">
        <v>459</v>
      </c>
      <c r="O1100" s="4">
        <v>56811.83</v>
      </c>
      <c r="P1100" t="s">
        <v>168</v>
      </c>
      <c r="Q1100" s="4">
        <f t="shared" si="136"/>
        <v>5.0051254480286742</v>
      </c>
      <c r="R1100" s="4">
        <f t="shared" si="137"/>
        <v>93.095333333333343</v>
      </c>
      <c r="S1100" s="4">
        <f t="shared" si="138"/>
        <v>1.8870675675675677</v>
      </c>
      <c r="T1100" s="4">
        <f t="shared" si="139"/>
        <v>3.1450191703444506</v>
      </c>
      <c r="U1100" s="4">
        <f t="shared" si="140"/>
        <v>3.0749480250975987</v>
      </c>
      <c r="V1100" s="3">
        <f t="shared" si="141"/>
        <v>1.1760912590556813</v>
      </c>
      <c r="W1100" s="3">
        <f t="shared" si="141"/>
        <v>2.8692317197309762</v>
      </c>
      <c r="X1100" s="3">
        <f t="shared" si="142"/>
        <v>0.69941496707085293</v>
      </c>
      <c r="Y1100" s="3">
        <f t="shared" si="142"/>
        <v>1.9689279112887692</v>
      </c>
      <c r="Z1100" s="3">
        <f t="shared" si="142"/>
        <v>0.27578745061347426</v>
      </c>
      <c r="AA1100" s="2">
        <f t="shared" si="143"/>
        <v>39173</v>
      </c>
    </row>
    <row r="1101" spans="1:27" x14ac:dyDescent="0.2">
      <c r="A1101">
        <v>6533</v>
      </c>
      <c r="B1101" t="s">
        <v>15</v>
      </c>
      <c r="C1101">
        <v>2007</v>
      </c>
      <c r="D1101">
        <v>5</v>
      </c>
      <c r="E1101">
        <v>415</v>
      </c>
      <c r="F1101" s="4">
        <v>1793.88</v>
      </c>
      <c r="G1101" s="4">
        <v>2108.04</v>
      </c>
      <c r="H1101" s="4">
        <v>858.02</v>
      </c>
      <c r="I1101">
        <v>15</v>
      </c>
      <c r="J1101">
        <v>740</v>
      </c>
      <c r="K1101">
        <v>23880</v>
      </c>
      <c r="L1101" t="s">
        <v>18</v>
      </c>
      <c r="M1101">
        <v>153529</v>
      </c>
      <c r="N1101">
        <v>459</v>
      </c>
      <c r="O1101" s="4">
        <v>56811.83</v>
      </c>
      <c r="P1101" t="s">
        <v>168</v>
      </c>
      <c r="Q1101" s="4">
        <f t="shared" si="136"/>
        <v>5.0796144578313251</v>
      </c>
      <c r="R1101" s="4">
        <f t="shared" si="137"/>
        <v>140.536</v>
      </c>
      <c r="S1101" s="4">
        <f t="shared" si="138"/>
        <v>2.8487027027027025</v>
      </c>
      <c r="T1101" s="4">
        <f t="shared" si="139"/>
        <v>3.3238788473443326</v>
      </c>
      <c r="U1101" s="4">
        <f t="shared" si="140"/>
        <v>3.2537933879383441</v>
      </c>
      <c r="V1101" s="3">
        <f t="shared" si="141"/>
        <v>1.1760912590556813</v>
      </c>
      <c r="W1101" s="3">
        <f t="shared" si="141"/>
        <v>2.8692317197309762</v>
      </c>
      <c r="X1101" s="3">
        <f t="shared" si="142"/>
        <v>0.7058307506322401</v>
      </c>
      <c r="Y1101" s="3">
        <f t="shared" si="142"/>
        <v>2.1477875882886517</v>
      </c>
      <c r="Z1101" s="3">
        <f t="shared" si="142"/>
        <v>0.45464712761335657</v>
      </c>
      <c r="AA1101" s="2">
        <f t="shared" si="143"/>
        <v>39203</v>
      </c>
    </row>
    <row r="1102" spans="1:27" x14ac:dyDescent="0.2">
      <c r="A1102">
        <v>6533</v>
      </c>
      <c r="B1102" t="s">
        <v>15</v>
      </c>
      <c r="C1102">
        <v>2007</v>
      </c>
      <c r="D1102">
        <v>6</v>
      </c>
      <c r="E1102">
        <v>513</v>
      </c>
      <c r="F1102" s="4">
        <v>2059.6</v>
      </c>
      <c r="G1102" s="4">
        <v>2420.09</v>
      </c>
      <c r="H1102" s="4">
        <v>1064.73</v>
      </c>
      <c r="I1102">
        <v>15</v>
      </c>
      <c r="J1102">
        <v>740</v>
      </c>
      <c r="K1102">
        <v>23880</v>
      </c>
      <c r="L1102" t="s">
        <v>18</v>
      </c>
      <c r="M1102">
        <v>153529</v>
      </c>
      <c r="N1102">
        <v>459</v>
      </c>
      <c r="O1102" s="4">
        <v>56811.83</v>
      </c>
      <c r="P1102" t="s">
        <v>168</v>
      </c>
      <c r="Q1102" s="4">
        <f t="shared" si="136"/>
        <v>4.7175243664717348</v>
      </c>
      <c r="R1102" s="4">
        <f t="shared" si="137"/>
        <v>161.33933333333334</v>
      </c>
      <c r="S1102" s="4">
        <f t="shared" si="138"/>
        <v>3.2703918918918919</v>
      </c>
      <c r="T1102" s="4">
        <f t="shared" si="139"/>
        <v>3.383831517127776</v>
      </c>
      <c r="U1102" s="4">
        <f t="shared" si="140"/>
        <v>3.3137828831551972</v>
      </c>
      <c r="V1102" s="3">
        <f t="shared" si="141"/>
        <v>1.1760912590556813</v>
      </c>
      <c r="W1102" s="3">
        <f t="shared" si="141"/>
        <v>2.8692317197309762</v>
      </c>
      <c r="X1102" s="3">
        <f t="shared" si="142"/>
        <v>0.67371415201595974</v>
      </c>
      <c r="Y1102" s="3">
        <f t="shared" si="142"/>
        <v>2.2077402580720946</v>
      </c>
      <c r="Z1102" s="3">
        <f t="shared" si="142"/>
        <v>0.51459979739679984</v>
      </c>
      <c r="AA1102" s="2">
        <f t="shared" si="143"/>
        <v>39234</v>
      </c>
    </row>
    <row r="1103" spans="1:27" x14ac:dyDescent="0.2">
      <c r="A1103">
        <v>6533</v>
      </c>
      <c r="B1103" t="s">
        <v>15</v>
      </c>
      <c r="C1103">
        <v>2007</v>
      </c>
      <c r="D1103">
        <v>7</v>
      </c>
      <c r="E1103">
        <v>405</v>
      </c>
      <c r="F1103" s="4">
        <v>1709.08</v>
      </c>
      <c r="G1103" s="4">
        <v>2008.13</v>
      </c>
      <c r="H1103" s="4">
        <v>949.49</v>
      </c>
      <c r="I1103">
        <v>15</v>
      </c>
      <c r="J1103">
        <v>740</v>
      </c>
      <c r="K1103">
        <v>23880</v>
      </c>
      <c r="L1103" t="s">
        <v>18</v>
      </c>
      <c r="M1103">
        <v>153529</v>
      </c>
      <c r="N1103">
        <v>459</v>
      </c>
      <c r="O1103" s="4">
        <v>56811.83</v>
      </c>
      <c r="P1103" t="s">
        <v>168</v>
      </c>
      <c r="Q1103" s="4">
        <f t="shared" si="136"/>
        <v>4.9583456790123464</v>
      </c>
      <c r="R1103" s="4">
        <f t="shared" si="137"/>
        <v>133.87533333333334</v>
      </c>
      <c r="S1103" s="4">
        <f t="shared" si="138"/>
        <v>2.7136891891891892</v>
      </c>
      <c r="T1103" s="4">
        <f t="shared" si="139"/>
        <v>3.3027918242374947</v>
      </c>
      <c r="U1103" s="4">
        <f t="shared" si="140"/>
        <v>3.2327623920041701</v>
      </c>
      <c r="V1103" s="3">
        <f t="shared" si="141"/>
        <v>1.1760912590556813</v>
      </c>
      <c r="W1103" s="3">
        <f t="shared" si="141"/>
        <v>2.8692317197309762</v>
      </c>
      <c r="X1103" s="3">
        <f t="shared" si="142"/>
        <v>0.69533680102282636</v>
      </c>
      <c r="Y1103" s="3">
        <f t="shared" si="142"/>
        <v>2.1267005651818138</v>
      </c>
      <c r="Z1103" s="3">
        <f t="shared" si="142"/>
        <v>0.43356010450651872</v>
      </c>
      <c r="AA1103" s="2">
        <f t="shared" si="143"/>
        <v>39264</v>
      </c>
    </row>
    <row r="1104" spans="1:27" x14ac:dyDescent="0.2">
      <c r="A1104">
        <v>6533</v>
      </c>
      <c r="B1104" t="s">
        <v>15</v>
      </c>
      <c r="C1104">
        <v>2007</v>
      </c>
      <c r="D1104">
        <v>8</v>
      </c>
      <c r="E1104">
        <v>431</v>
      </c>
      <c r="F1104" s="4">
        <v>1781.15</v>
      </c>
      <c r="G1104" s="4">
        <v>2092.98</v>
      </c>
      <c r="H1104" s="4">
        <v>899.22</v>
      </c>
      <c r="I1104">
        <v>15</v>
      </c>
      <c r="J1104">
        <v>740</v>
      </c>
      <c r="K1104">
        <v>23880</v>
      </c>
      <c r="L1104" t="s">
        <v>18</v>
      </c>
      <c r="M1104">
        <v>153529</v>
      </c>
      <c r="N1104">
        <v>459</v>
      </c>
      <c r="O1104" s="4">
        <v>56811.83</v>
      </c>
      <c r="P1104" t="s">
        <v>168</v>
      </c>
      <c r="Q1104" s="4">
        <f t="shared" si="136"/>
        <v>4.8561020881670531</v>
      </c>
      <c r="R1104" s="4">
        <f t="shared" si="137"/>
        <v>139.53200000000001</v>
      </c>
      <c r="S1104" s="4">
        <f t="shared" si="138"/>
        <v>2.8283513513513512</v>
      </c>
      <c r="T1104" s="4">
        <f t="shared" si="139"/>
        <v>3.3207650783476983</v>
      </c>
      <c r="U1104" s="4">
        <f t="shared" si="140"/>
        <v>3.2507004952235703</v>
      </c>
      <c r="V1104" s="3">
        <f t="shared" si="141"/>
        <v>1.1760912590556813</v>
      </c>
      <c r="W1104" s="3">
        <f t="shared" si="141"/>
        <v>2.8692317197309762</v>
      </c>
      <c r="X1104" s="3">
        <f t="shared" si="142"/>
        <v>0.68628780818696677</v>
      </c>
      <c r="Y1104" s="3">
        <f t="shared" si="142"/>
        <v>2.1446738192920174</v>
      </c>
      <c r="Z1104" s="3">
        <f t="shared" si="142"/>
        <v>0.45153335861672217</v>
      </c>
      <c r="AA1104" s="2">
        <f t="shared" si="143"/>
        <v>39295</v>
      </c>
    </row>
    <row r="1105" spans="1:27" x14ac:dyDescent="0.2">
      <c r="A1105">
        <v>6533</v>
      </c>
      <c r="B1105" t="s">
        <v>15</v>
      </c>
      <c r="C1105">
        <v>2007</v>
      </c>
      <c r="D1105">
        <v>9</v>
      </c>
      <c r="E1105">
        <v>509</v>
      </c>
      <c r="F1105" s="4">
        <v>1844.52</v>
      </c>
      <c r="G1105" s="4">
        <v>2167.3200000000002</v>
      </c>
      <c r="H1105" s="4">
        <v>803.46</v>
      </c>
      <c r="I1105">
        <v>15</v>
      </c>
      <c r="J1105">
        <v>740</v>
      </c>
      <c r="K1105">
        <v>23880</v>
      </c>
      <c r="L1105" t="s">
        <v>18</v>
      </c>
      <c r="M1105">
        <v>153529</v>
      </c>
      <c r="N1105">
        <v>459</v>
      </c>
      <c r="O1105" s="4">
        <v>56811.83</v>
      </c>
      <c r="P1105" t="s">
        <v>168</v>
      </c>
      <c r="Q1105" s="4">
        <f t="shared" si="136"/>
        <v>4.2579960707269162</v>
      </c>
      <c r="R1105" s="4">
        <f t="shared" si="137"/>
        <v>144.488</v>
      </c>
      <c r="S1105" s="4">
        <f t="shared" si="138"/>
        <v>2.9288108108108108</v>
      </c>
      <c r="T1105" s="4">
        <f t="shared" si="139"/>
        <v>3.3359230386728798</v>
      </c>
      <c r="U1105" s="4">
        <f t="shared" si="140"/>
        <v>3.2658833686127262</v>
      </c>
      <c r="V1105" s="3">
        <f t="shared" si="141"/>
        <v>1.1760912590556813</v>
      </c>
      <c r="W1105" s="3">
        <f t="shared" si="141"/>
        <v>2.8692317197309762</v>
      </c>
      <c r="X1105" s="3">
        <f t="shared" si="142"/>
        <v>0.62920525633612112</v>
      </c>
      <c r="Y1105" s="3">
        <f t="shared" si="142"/>
        <v>2.1598317796171984</v>
      </c>
      <c r="Z1105" s="3">
        <f t="shared" si="142"/>
        <v>0.46669131894190363</v>
      </c>
      <c r="AA1105" s="2">
        <f t="shared" si="143"/>
        <v>39326</v>
      </c>
    </row>
    <row r="1106" spans="1:27" x14ac:dyDescent="0.2">
      <c r="A1106">
        <v>6533</v>
      </c>
      <c r="B1106" t="s">
        <v>15</v>
      </c>
      <c r="C1106">
        <v>2007</v>
      </c>
      <c r="D1106">
        <v>11</v>
      </c>
      <c r="E1106">
        <v>698</v>
      </c>
      <c r="F1106" s="4">
        <v>2607.46</v>
      </c>
      <c r="G1106" s="4">
        <v>3063.98</v>
      </c>
      <c r="H1106" s="4">
        <v>1209.29</v>
      </c>
      <c r="I1106">
        <v>15</v>
      </c>
      <c r="J1106">
        <v>740</v>
      </c>
      <c r="K1106">
        <v>23880</v>
      </c>
      <c r="L1106" t="s">
        <v>18</v>
      </c>
      <c r="M1106">
        <v>153529</v>
      </c>
      <c r="N1106">
        <v>459</v>
      </c>
      <c r="O1106" s="4">
        <v>56811.83</v>
      </c>
      <c r="P1106" t="s">
        <v>168</v>
      </c>
      <c r="Q1106" s="4">
        <f t="shared" si="136"/>
        <v>4.3896561604584523</v>
      </c>
      <c r="R1106" s="4">
        <f t="shared" si="137"/>
        <v>204.26533333333333</v>
      </c>
      <c r="S1106" s="4">
        <f t="shared" si="138"/>
        <v>4.1405135135135138</v>
      </c>
      <c r="T1106" s="4">
        <f t="shared" si="139"/>
        <v>3.4862859261309365</v>
      </c>
      <c r="U1106" s="4">
        <f t="shared" si="140"/>
        <v>3.416217654811887</v>
      </c>
      <c r="V1106" s="3">
        <f t="shared" si="141"/>
        <v>1.1760912590556813</v>
      </c>
      <c r="W1106" s="3">
        <f t="shared" si="141"/>
        <v>2.8692317197309762</v>
      </c>
      <c r="X1106" s="3">
        <f t="shared" si="142"/>
        <v>0.6424305035077752</v>
      </c>
      <c r="Y1106" s="3">
        <f t="shared" si="142"/>
        <v>2.3101946670752551</v>
      </c>
      <c r="Z1106" s="3">
        <f t="shared" si="142"/>
        <v>0.61705420639996011</v>
      </c>
      <c r="AA1106" s="2">
        <f t="shared" si="143"/>
        <v>39387</v>
      </c>
    </row>
    <row r="1107" spans="1:27" x14ac:dyDescent="0.2">
      <c r="A1107">
        <v>6533</v>
      </c>
      <c r="B1107" t="s">
        <v>15</v>
      </c>
      <c r="C1107">
        <v>2007</v>
      </c>
      <c r="D1107">
        <v>12</v>
      </c>
      <c r="E1107">
        <v>384</v>
      </c>
      <c r="F1107" s="4">
        <v>1384.86</v>
      </c>
      <c r="G1107" s="4">
        <v>1627.3</v>
      </c>
      <c r="H1107" s="4">
        <v>596.75</v>
      </c>
      <c r="I1107">
        <v>15</v>
      </c>
      <c r="J1107">
        <v>740</v>
      </c>
      <c r="K1107">
        <v>23880</v>
      </c>
      <c r="L1107" t="s">
        <v>18</v>
      </c>
      <c r="M1107">
        <v>153529</v>
      </c>
      <c r="N1107">
        <v>459</v>
      </c>
      <c r="O1107" s="4">
        <v>56811.83</v>
      </c>
      <c r="P1107" t="s">
        <v>168</v>
      </c>
      <c r="Q1107" s="4">
        <f t="shared" si="136"/>
        <v>4.2377604166666663</v>
      </c>
      <c r="R1107" s="4">
        <f t="shared" si="137"/>
        <v>108.48666666666666</v>
      </c>
      <c r="S1107" s="4">
        <f t="shared" si="138"/>
        <v>2.199054054054054</v>
      </c>
      <c r="T1107" s="4">
        <f t="shared" si="139"/>
        <v>3.211467624439142</v>
      </c>
      <c r="U1107" s="4">
        <f t="shared" si="140"/>
        <v>3.1414058713783302</v>
      </c>
      <c r="V1107" s="3">
        <f t="shared" si="141"/>
        <v>1.1760912590556813</v>
      </c>
      <c r="W1107" s="3">
        <f t="shared" si="141"/>
        <v>2.8692317197309762</v>
      </c>
      <c r="X1107" s="3">
        <f t="shared" si="142"/>
        <v>0.62713640007161109</v>
      </c>
      <c r="Y1107" s="3">
        <f t="shared" si="142"/>
        <v>2.0353763653834607</v>
      </c>
      <c r="Z1107" s="3">
        <f t="shared" si="142"/>
        <v>0.34223590470816573</v>
      </c>
      <c r="AA1107" s="2">
        <f t="shared" si="143"/>
        <v>39417</v>
      </c>
    </row>
    <row r="1108" spans="1:27" x14ac:dyDescent="0.2">
      <c r="A1108">
        <v>6538</v>
      </c>
      <c r="B1108" t="s">
        <v>15</v>
      </c>
      <c r="C1108">
        <v>2007</v>
      </c>
      <c r="D1108">
        <v>1</v>
      </c>
      <c r="E1108">
        <v>167</v>
      </c>
      <c r="F1108" s="4">
        <v>754.93</v>
      </c>
      <c r="G1108" s="4">
        <v>887.19</v>
      </c>
      <c r="H1108" s="4">
        <v>302.60000000000002</v>
      </c>
      <c r="I1108">
        <v>16</v>
      </c>
      <c r="J1108">
        <v>1633</v>
      </c>
      <c r="K1108">
        <v>26448</v>
      </c>
      <c r="L1108" t="s">
        <v>18</v>
      </c>
      <c r="M1108">
        <v>153932</v>
      </c>
      <c r="N1108">
        <v>856.2</v>
      </c>
      <c r="O1108" s="4">
        <v>63473.19</v>
      </c>
      <c r="P1108" t="s">
        <v>168</v>
      </c>
      <c r="Q1108" s="4">
        <f t="shared" si="136"/>
        <v>5.3125149700598806</v>
      </c>
      <c r="R1108" s="4">
        <f t="shared" si="137"/>
        <v>55.449375000000003</v>
      </c>
      <c r="S1108" s="4">
        <f t="shared" si="138"/>
        <v>0.54328842620943052</v>
      </c>
      <c r="T1108" s="4">
        <f t="shared" si="139"/>
        <v>2.9480166379998787</v>
      </c>
      <c r="U1108" s="4">
        <f t="shared" si="140"/>
        <v>2.8779066840488965</v>
      </c>
      <c r="V1108" s="3">
        <f t="shared" si="141"/>
        <v>1.2041199826559248</v>
      </c>
      <c r="W1108" s="3">
        <f t="shared" si="141"/>
        <v>3.2129861847366681</v>
      </c>
      <c r="X1108" s="3">
        <f t="shared" si="142"/>
        <v>0.72530016685229548</v>
      </c>
      <c r="Y1108" s="3">
        <f t="shared" si="142"/>
        <v>1.7438966553439539</v>
      </c>
      <c r="Z1108" s="3">
        <f t="shared" si="142"/>
        <v>-0.26496954673678946</v>
      </c>
      <c r="AA1108" s="2">
        <f t="shared" si="143"/>
        <v>39083</v>
      </c>
    </row>
    <row r="1109" spans="1:27" x14ac:dyDescent="0.2">
      <c r="A1109">
        <v>6538</v>
      </c>
      <c r="B1109" t="s">
        <v>15</v>
      </c>
      <c r="C1109">
        <v>2007</v>
      </c>
      <c r="D1109">
        <v>2</v>
      </c>
      <c r="E1109">
        <v>119</v>
      </c>
      <c r="F1109" s="4">
        <v>573.97</v>
      </c>
      <c r="G1109" s="4">
        <v>674.51</v>
      </c>
      <c r="H1109" s="4">
        <v>270.43</v>
      </c>
      <c r="I1109">
        <v>16</v>
      </c>
      <c r="J1109">
        <v>1633</v>
      </c>
      <c r="K1109">
        <v>26448</v>
      </c>
      <c r="L1109" t="s">
        <v>18</v>
      </c>
      <c r="M1109">
        <v>153932</v>
      </c>
      <c r="N1109">
        <v>856.2</v>
      </c>
      <c r="O1109" s="4">
        <v>63473.19</v>
      </c>
      <c r="P1109" t="s">
        <v>168</v>
      </c>
      <c r="Q1109" s="4">
        <f t="shared" si="136"/>
        <v>5.6681512605042013</v>
      </c>
      <c r="R1109" s="4">
        <f t="shared" si="137"/>
        <v>42.156874999999999</v>
      </c>
      <c r="S1109" s="4">
        <f t="shared" si="138"/>
        <v>0.41304960195958357</v>
      </c>
      <c r="T1109" s="4">
        <f t="shared" si="139"/>
        <v>2.8289883927219712</v>
      </c>
      <c r="U1109" s="4">
        <f t="shared" si="140"/>
        <v>2.758889193486922</v>
      </c>
      <c r="V1109" s="3">
        <f t="shared" si="141"/>
        <v>1.2041199826559248</v>
      </c>
      <c r="W1109" s="3">
        <f t="shared" si="141"/>
        <v>3.2129861847366681</v>
      </c>
      <c r="X1109" s="3">
        <f t="shared" si="142"/>
        <v>0.75344143132944053</v>
      </c>
      <c r="Y1109" s="3">
        <f t="shared" si="142"/>
        <v>1.6248684100660464</v>
      </c>
      <c r="Z1109" s="3">
        <f t="shared" si="142"/>
        <v>-0.38399779201469691</v>
      </c>
      <c r="AA1109" s="2">
        <f t="shared" si="143"/>
        <v>39114</v>
      </c>
    </row>
    <row r="1110" spans="1:27" x14ac:dyDescent="0.2">
      <c r="A1110">
        <v>6538</v>
      </c>
      <c r="B1110" t="s">
        <v>15</v>
      </c>
      <c r="C1110">
        <v>2007</v>
      </c>
      <c r="D1110">
        <v>3</v>
      </c>
      <c r="E1110">
        <v>165</v>
      </c>
      <c r="F1110" s="4">
        <v>761.84</v>
      </c>
      <c r="G1110" s="4">
        <v>895.21</v>
      </c>
      <c r="H1110" s="4">
        <v>310.87</v>
      </c>
      <c r="I1110">
        <v>16</v>
      </c>
      <c r="J1110">
        <v>1633</v>
      </c>
      <c r="K1110">
        <v>26448</v>
      </c>
      <c r="L1110" t="s">
        <v>18</v>
      </c>
      <c r="M1110">
        <v>153932</v>
      </c>
      <c r="N1110">
        <v>856.2</v>
      </c>
      <c r="O1110" s="4">
        <v>63473.19</v>
      </c>
      <c r="P1110" t="s">
        <v>168</v>
      </c>
      <c r="Q1110" s="4">
        <f t="shared" si="136"/>
        <v>5.4255151515151514</v>
      </c>
      <c r="R1110" s="4">
        <f t="shared" si="137"/>
        <v>55.950625000000002</v>
      </c>
      <c r="S1110" s="4">
        <f t="shared" si="138"/>
        <v>0.54819963257807713</v>
      </c>
      <c r="T1110" s="4">
        <f t="shared" si="139"/>
        <v>2.9519249248614043</v>
      </c>
      <c r="U1110" s="4">
        <f t="shared" si="140"/>
        <v>2.8818637713220658</v>
      </c>
      <c r="V1110" s="3">
        <f t="shared" si="141"/>
        <v>1.2041199826559248</v>
      </c>
      <c r="W1110" s="3">
        <f t="shared" si="141"/>
        <v>3.2129861847366681</v>
      </c>
      <c r="X1110" s="3">
        <f t="shared" si="142"/>
        <v>0.73444098064749808</v>
      </c>
      <c r="Y1110" s="3">
        <f t="shared" si="142"/>
        <v>1.7478049422054796</v>
      </c>
      <c r="Z1110" s="3">
        <f t="shared" si="142"/>
        <v>-0.2610612598752638</v>
      </c>
      <c r="AA1110" s="2">
        <f t="shared" si="143"/>
        <v>39142</v>
      </c>
    </row>
    <row r="1111" spans="1:27" x14ac:dyDescent="0.2">
      <c r="A1111">
        <v>6538</v>
      </c>
      <c r="B1111" t="s">
        <v>15</v>
      </c>
      <c r="C1111">
        <v>2007</v>
      </c>
      <c r="D1111">
        <v>4</v>
      </c>
      <c r="E1111">
        <v>138</v>
      </c>
      <c r="F1111" s="4">
        <v>599.64</v>
      </c>
      <c r="G1111" s="4">
        <v>704.6</v>
      </c>
      <c r="H1111" s="4">
        <v>276.27</v>
      </c>
      <c r="I1111">
        <v>16</v>
      </c>
      <c r="J1111">
        <v>1633</v>
      </c>
      <c r="K1111">
        <v>26448</v>
      </c>
      <c r="L1111" t="s">
        <v>18</v>
      </c>
      <c r="M1111">
        <v>153932</v>
      </c>
      <c r="N1111">
        <v>856.2</v>
      </c>
      <c r="O1111" s="4">
        <v>63473.19</v>
      </c>
      <c r="P1111" t="s">
        <v>168</v>
      </c>
      <c r="Q1111" s="4">
        <f t="shared" si="136"/>
        <v>5.1057971014492756</v>
      </c>
      <c r="R1111" s="4">
        <f t="shared" si="137"/>
        <v>44.037500000000001</v>
      </c>
      <c r="S1111" s="4">
        <f t="shared" si="138"/>
        <v>0.43147581139007962</v>
      </c>
      <c r="T1111" s="4">
        <f t="shared" si="139"/>
        <v>2.8479426388452236</v>
      </c>
      <c r="U1111" s="4">
        <f t="shared" si="140"/>
        <v>2.7778905954902116</v>
      </c>
      <c r="V1111" s="3">
        <f t="shared" si="141"/>
        <v>1.2041199826559248</v>
      </c>
      <c r="W1111" s="3">
        <f t="shared" si="141"/>
        <v>3.2129861847366681</v>
      </c>
      <c r="X1111" s="3">
        <f t="shared" si="142"/>
        <v>0.70806355244398722</v>
      </c>
      <c r="Y1111" s="3">
        <f t="shared" si="142"/>
        <v>1.643822656189299</v>
      </c>
      <c r="Z1111" s="3">
        <f t="shared" si="142"/>
        <v>-0.36504354589144444</v>
      </c>
      <c r="AA1111" s="2">
        <f t="shared" si="143"/>
        <v>39173</v>
      </c>
    </row>
    <row r="1112" spans="1:27" x14ac:dyDescent="0.2">
      <c r="A1112">
        <v>6538</v>
      </c>
      <c r="B1112" t="s">
        <v>15</v>
      </c>
      <c r="C1112">
        <v>2007</v>
      </c>
      <c r="D1112">
        <v>5</v>
      </c>
      <c r="E1112">
        <v>309</v>
      </c>
      <c r="F1112" s="4">
        <v>1443.95</v>
      </c>
      <c r="G1112" s="4">
        <v>1696.75</v>
      </c>
      <c r="H1112" s="4">
        <v>648.35</v>
      </c>
      <c r="I1112">
        <v>16</v>
      </c>
      <c r="J1112">
        <v>1633</v>
      </c>
      <c r="K1112">
        <v>26448</v>
      </c>
      <c r="L1112" t="s">
        <v>18</v>
      </c>
      <c r="M1112">
        <v>153932</v>
      </c>
      <c r="N1112">
        <v>856.2</v>
      </c>
      <c r="O1112" s="4">
        <v>63473.19</v>
      </c>
      <c r="P1112" t="s">
        <v>168</v>
      </c>
      <c r="Q1112" s="4">
        <f t="shared" si="136"/>
        <v>5.4911003236245959</v>
      </c>
      <c r="R1112" s="4">
        <f t="shared" si="137"/>
        <v>106.046875</v>
      </c>
      <c r="S1112" s="4">
        <f t="shared" si="138"/>
        <v>1.0390385793018984</v>
      </c>
      <c r="T1112" s="4">
        <f t="shared" si="139"/>
        <v>3.2296178578635044</v>
      </c>
      <c r="U1112" s="4">
        <f t="shared" si="140"/>
        <v>3.1595521550756902</v>
      </c>
      <c r="V1112" s="3">
        <f t="shared" si="141"/>
        <v>1.2041199826559248</v>
      </c>
      <c r="W1112" s="3">
        <f t="shared" si="141"/>
        <v>3.2129861847366681</v>
      </c>
      <c r="X1112" s="3">
        <f t="shared" si="142"/>
        <v>0.73965937843866969</v>
      </c>
      <c r="Y1112" s="3">
        <f t="shared" si="142"/>
        <v>2.0254978752075794</v>
      </c>
      <c r="Z1112" s="3">
        <f t="shared" si="142"/>
        <v>1.6631673126836173E-2</v>
      </c>
      <c r="AA1112" s="2">
        <f t="shared" si="143"/>
        <v>39203</v>
      </c>
    </row>
    <row r="1113" spans="1:27" x14ac:dyDescent="0.2">
      <c r="A1113">
        <v>6538</v>
      </c>
      <c r="B1113" t="s">
        <v>15</v>
      </c>
      <c r="C1113">
        <v>2007</v>
      </c>
      <c r="D1113">
        <v>6</v>
      </c>
      <c r="E1113">
        <v>289</v>
      </c>
      <c r="F1113" s="4">
        <v>1266.5</v>
      </c>
      <c r="G1113" s="4">
        <v>1488.27</v>
      </c>
      <c r="H1113" s="4">
        <v>549.47</v>
      </c>
      <c r="I1113">
        <v>16</v>
      </c>
      <c r="J1113">
        <v>1633</v>
      </c>
      <c r="K1113">
        <v>26448</v>
      </c>
      <c r="L1113" t="s">
        <v>18</v>
      </c>
      <c r="M1113">
        <v>153932</v>
      </c>
      <c r="N1113">
        <v>856.2</v>
      </c>
      <c r="O1113" s="4">
        <v>63473.19</v>
      </c>
      <c r="P1113" t="s">
        <v>168</v>
      </c>
      <c r="Q1113" s="4">
        <f t="shared" si="136"/>
        <v>5.1497231833910035</v>
      </c>
      <c r="R1113" s="4">
        <f t="shared" si="137"/>
        <v>93.016874999999999</v>
      </c>
      <c r="S1113" s="4">
        <f t="shared" si="138"/>
        <v>0.91137170851194116</v>
      </c>
      <c r="T1113" s="4">
        <f t="shared" si="139"/>
        <v>3.1726817274954358</v>
      </c>
      <c r="U1113" s="4">
        <f t="shared" si="140"/>
        <v>3.1026051941265669</v>
      </c>
      <c r="V1113" s="3">
        <f t="shared" si="141"/>
        <v>1.2041199826559248</v>
      </c>
      <c r="W1113" s="3">
        <f t="shared" si="141"/>
        <v>3.2129861847366681</v>
      </c>
      <c r="X1113" s="3">
        <f t="shared" si="142"/>
        <v>0.71178388473888798</v>
      </c>
      <c r="Y1113" s="3">
        <f t="shared" si="142"/>
        <v>1.968561744839511</v>
      </c>
      <c r="Z1113" s="3">
        <f t="shared" si="142"/>
        <v>-4.0304457241232355E-2</v>
      </c>
      <c r="AA1113" s="2">
        <f t="shared" si="143"/>
        <v>39234</v>
      </c>
    </row>
    <row r="1114" spans="1:27" x14ac:dyDescent="0.2">
      <c r="A1114">
        <v>6538</v>
      </c>
      <c r="B1114" t="s">
        <v>15</v>
      </c>
      <c r="C1114">
        <v>2007</v>
      </c>
      <c r="D1114">
        <v>7</v>
      </c>
      <c r="E1114">
        <v>270</v>
      </c>
      <c r="F1114" s="4">
        <v>1186.3699999999999</v>
      </c>
      <c r="G1114" s="4">
        <v>1394.15</v>
      </c>
      <c r="H1114" s="4">
        <v>579.37</v>
      </c>
      <c r="I1114">
        <v>16</v>
      </c>
      <c r="J1114">
        <v>1633</v>
      </c>
      <c r="K1114">
        <v>26448</v>
      </c>
      <c r="L1114" t="s">
        <v>18</v>
      </c>
      <c r="M1114">
        <v>153932</v>
      </c>
      <c r="N1114">
        <v>856.2</v>
      </c>
      <c r="O1114" s="4">
        <v>63473.19</v>
      </c>
      <c r="P1114" t="s">
        <v>168</v>
      </c>
      <c r="Q1114" s="4">
        <f t="shared" si="136"/>
        <v>5.1635185185185186</v>
      </c>
      <c r="R1114" s="4">
        <f t="shared" si="137"/>
        <v>87.134375000000006</v>
      </c>
      <c r="S1114" s="4">
        <f t="shared" si="138"/>
        <v>0.85373545621555424</v>
      </c>
      <c r="T1114" s="4">
        <f t="shared" si="139"/>
        <v>3.1443095030788126</v>
      </c>
      <c r="U1114" s="4">
        <f t="shared" si="140"/>
        <v>3.0742201560587721</v>
      </c>
      <c r="V1114" s="3">
        <f t="shared" si="141"/>
        <v>1.2041199826559248</v>
      </c>
      <c r="W1114" s="3">
        <f t="shared" si="141"/>
        <v>3.2129861847366681</v>
      </c>
      <c r="X1114" s="3">
        <f t="shared" si="142"/>
        <v>0.71294573891982516</v>
      </c>
      <c r="Y1114" s="3">
        <f t="shared" si="142"/>
        <v>1.9401895204228876</v>
      </c>
      <c r="Z1114" s="3">
        <f t="shared" si="142"/>
        <v>-6.8676681657855732E-2</v>
      </c>
      <c r="AA1114" s="2">
        <f t="shared" si="143"/>
        <v>39264</v>
      </c>
    </row>
    <row r="1115" spans="1:27" x14ac:dyDescent="0.2">
      <c r="A1115">
        <v>6538</v>
      </c>
      <c r="B1115" t="s">
        <v>15</v>
      </c>
      <c r="C1115">
        <v>2007</v>
      </c>
      <c r="D1115">
        <v>8</v>
      </c>
      <c r="E1115">
        <v>357</v>
      </c>
      <c r="F1115" s="4">
        <v>1345.78</v>
      </c>
      <c r="G1115" s="4">
        <v>1581.35</v>
      </c>
      <c r="H1115" s="4">
        <v>574.39</v>
      </c>
      <c r="I1115">
        <v>16</v>
      </c>
      <c r="J1115">
        <v>1633</v>
      </c>
      <c r="K1115">
        <v>26448</v>
      </c>
      <c r="L1115" t="s">
        <v>18</v>
      </c>
      <c r="M1115">
        <v>153932</v>
      </c>
      <c r="N1115">
        <v>856.2</v>
      </c>
      <c r="O1115" s="4">
        <v>63473.19</v>
      </c>
      <c r="P1115" t="s">
        <v>168</v>
      </c>
      <c r="Q1115" s="4">
        <f t="shared" si="136"/>
        <v>4.4295518207282907</v>
      </c>
      <c r="R1115" s="4">
        <f t="shared" si="137"/>
        <v>98.834374999999994</v>
      </c>
      <c r="S1115" s="4">
        <f t="shared" si="138"/>
        <v>0.96837109614206973</v>
      </c>
      <c r="T1115" s="4">
        <f t="shared" si="139"/>
        <v>3.1990280029151408</v>
      </c>
      <c r="U1115" s="4">
        <f t="shared" si="140"/>
        <v>3.1289740698469952</v>
      </c>
      <c r="V1115" s="3">
        <f t="shared" si="141"/>
        <v>1.2041199826559248</v>
      </c>
      <c r="W1115" s="3">
        <f t="shared" si="141"/>
        <v>3.2129861847366681</v>
      </c>
      <c r="X1115" s="3">
        <f t="shared" si="142"/>
        <v>0.64635978680294737</v>
      </c>
      <c r="Y1115" s="3">
        <f t="shared" si="142"/>
        <v>1.9949080202592158</v>
      </c>
      <c r="Z1115" s="3">
        <f t="shared" si="142"/>
        <v>-1.3958181821527608E-2</v>
      </c>
      <c r="AA1115" s="2">
        <f t="shared" si="143"/>
        <v>39295</v>
      </c>
    </row>
    <row r="1116" spans="1:27" x14ac:dyDescent="0.2">
      <c r="A1116">
        <v>6538</v>
      </c>
      <c r="B1116" t="s">
        <v>15</v>
      </c>
      <c r="C1116">
        <v>2007</v>
      </c>
      <c r="D1116">
        <v>9</v>
      </c>
      <c r="E1116">
        <v>418</v>
      </c>
      <c r="F1116" s="4">
        <v>1692.13</v>
      </c>
      <c r="G1116" s="4">
        <v>1988.32</v>
      </c>
      <c r="H1116" s="4">
        <v>654.54999999999995</v>
      </c>
      <c r="I1116">
        <v>16</v>
      </c>
      <c r="J1116">
        <v>1633</v>
      </c>
      <c r="K1116">
        <v>26448</v>
      </c>
      <c r="L1116" t="s">
        <v>18</v>
      </c>
      <c r="M1116">
        <v>153932</v>
      </c>
      <c r="N1116">
        <v>856.2</v>
      </c>
      <c r="O1116" s="4">
        <v>63473.19</v>
      </c>
      <c r="P1116" t="s">
        <v>168</v>
      </c>
      <c r="Q1116" s="4">
        <f t="shared" si="136"/>
        <v>4.7567464114832534</v>
      </c>
      <c r="R1116" s="4">
        <f t="shared" si="137"/>
        <v>124.27</v>
      </c>
      <c r="S1116" s="4">
        <f t="shared" si="138"/>
        <v>1.2175872627066748</v>
      </c>
      <c r="T1116" s="4">
        <f t="shared" si="139"/>
        <v>3.298486280992059</v>
      </c>
      <c r="U1116" s="4">
        <f t="shared" si="140"/>
        <v>3.2284337252005537</v>
      </c>
      <c r="V1116" s="3">
        <f t="shared" si="141"/>
        <v>1.2041199826559248</v>
      </c>
      <c r="W1116" s="3">
        <f t="shared" si="141"/>
        <v>3.2129861847366681</v>
      </c>
      <c r="X1116" s="3">
        <f t="shared" si="142"/>
        <v>0.67730999921702395</v>
      </c>
      <c r="Y1116" s="3">
        <f t="shared" si="142"/>
        <v>2.0943662983361344</v>
      </c>
      <c r="Z1116" s="3">
        <f t="shared" si="142"/>
        <v>8.5500096255390998E-2</v>
      </c>
      <c r="AA1116" s="2">
        <f t="shared" si="143"/>
        <v>39326</v>
      </c>
    </row>
    <row r="1117" spans="1:27" x14ac:dyDescent="0.2">
      <c r="A1117">
        <v>6538</v>
      </c>
      <c r="B1117" t="s">
        <v>15</v>
      </c>
      <c r="C1117">
        <v>2007</v>
      </c>
      <c r="D1117">
        <v>11</v>
      </c>
      <c r="E1117">
        <v>870</v>
      </c>
      <c r="F1117" s="4">
        <v>3305.87</v>
      </c>
      <c r="G1117" s="4">
        <v>3884.59</v>
      </c>
      <c r="H1117" s="4">
        <v>1173.07</v>
      </c>
      <c r="I1117">
        <v>16</v>
      </c>
      <c r="J1117">
        <v>1633</v>
      </c>
      <c r="K1117">
        <v>26448</v>
      </c>
      <c r="L1117" t="s">
        <v>18</v>
      </c>
      <c r="M1117">
        <v>153932</v>
      </c>
      <c r="N1117">
        <v>856.2</v>
      </c>
      <c r="O1117" s="4">
        <v>63473.19</v>
      </c>
      <c r="P1117" t="s">
        <v>168</v>
      </c>
      <c r="Q1117" s="4">
        <f t="shared" si="136"/>
        <v>4.4650459770114947</v>
      </c>
      <c r="R1117" s="4">
        <f t="shared" si="137"/>
        <v>242.78687500000001</v>
      </c>
      <c r="S1117" s="4">
        <f t="shared" si="138"/>
        <v>2.3788058787507658</v>
      </c>
      <c r="T1117" s="4">
        <f t="shared" si="139"/>
        <v>3.5893451878386107</v>
      </c>
      <c r="U1117" s="4">
        <f t="shared" si="140"/>
        <v>3.519285771379193</v>
      </c>
      <c r="V1117" s="3">
        <f t="shared" si="141"/>
        <v>1.2041199826559248</v>
      </c>
      <c r="W1117" s="3">
        <f t="shared" si="141"/>
        <v>3.2129861847366681</v>
      </c>
      <c r="X1117" s="3">
        <f t="shared" si="142"/>
        <v>0.64982593521999243</v>
      </c>
      <c r="Y1117" s="3">
        <f t="shared" si="142"/>
        <v>2.3852252051826861</v>
      </c>
      <c r="Z1117" s="3">
        <f t="shared" si="142"/>
        <v>0.37635900310194276</v>
      </c>
      <c r="AA1117" s="2">
        <f t="shared" si="143"/>
        <v>39387</v>
      </c>
    </row>
    <row r="1118" spans="1:27" x14ac:dyDescent="0.2">
      <c r="A1118">
        <v>6538</v>
      </c>
      <c r="B1118" t="s">
        <v>15</v>
      </c>
      <c r="C1118">
        <v>2007</v>
      </c>
      <c r="D1118">
        <v>12</v>
      </c>
      <c r="E1118">
        <v>464</v>
      </c>
      <c r="F1118" s="4">
        <v>1803.94</v>
      </c>
      <c r="G1118" s="4">
        <v>2119.84</v>
      </c>
      <c r="H1118" s="4">
        <v>710.96</v>
      </c>
      <c r="I1118">
        <v>16</v>
      </c>
      <c r="J1118">
        <v>1633</v>
      </c>
      <c r="K1118">
        <v>26448</v>
      </c>
      <c r="L1118" t="s">
        <v>18</v>
      </c>
      <c r="M1118">
        <v>153932</v>
      </c>
      <c r="N1118">
        <v>856.2</v>
      </c>
      <c r="O1118" s="4">
        <v>63473.19</v>
      </c>
      <c r="P1118" t="s">
        <v>168</v>
      </c>
      <c r="Q1118" s="4">
        <f t="shared" si="136"/>
        <v>4.5686206896551731</v>
      </c>
      <c r="R1118" s="4">
        <f t="shared" si="137"/>
        <v>132.49</v>
      </c>
      <c r="S1118" s="4">
        <f t="shared" si="138"/>
        <v>1.2981261481935089</v>
      </c>
      <c r="T1118" s="4">
        <f t="shared" si="139"/>
        <v>3.326303082749793</v>
      </c>
      <c r="U1118" s="4">
        <f t="shared" si="140"/>
        <v>3.2562220885816129</v>
      </c>
      <c r="V1118" s="3">
        <f t="shared" si="141"/>
        <v>1.2041199826559248</v>
      </c>
      <c r="W1118" s="3">
        <f t="shared" si="141"/>
        <v>3.2129861847366681</v>
      </c>
      <c r="X1118" s="3">
        <f t="shared" si="142"/>
        <v>0.65978510219491227</v>
      </c>
      <c r="Y1118" s="3">
        <f t="shared" si="142"/>
        <v>2.1221831000938685</v>
      </c>
      <c r="Z1118" s="3">
        <f t="shared" si="142"/>
        <v>0.11331689801312488</v>
      </c>
      <c r="AA1118" s="2">
        <f t="shared" si="143"/>
        <v>39417</v>
      </c>
    </row>
    <row r="1119" spans="1:27" x14ac:dyDescent="0.2">
      <c r="A1119">
        <v>6551</v>
      </c>
      <c r="B1119" t="s">
        <v>15</v>
      </c>
      <c r="C1119">
        <v>2007</v>
      </c>
      <c r="D1119">
        <v>1</v>
      </c>
      <c r="E1119">
        <v>196</v>
      </c>
      <c r="F1119" s="4">
        <v>730.99</v>
      </c>
      <c r="G1119" s="4">
        <v>858.97</v>
      </c>
      <c r="H1119" s="4">
        <v>341.9</v>
      </c>
      <c r="I1119">
        <v>18</v>
      </c>
      <c r="J1119">
        <v>775</v>
      </c>
      <c r="K1119">
        <v>22232</v>
      </c>
      <c r="L1119" t="s">
        <v>18</v>
      </c>
      <c r="M1119">
        <v>91517</v>
      </c>
      <c r="N1119">
        <v>480</v>
      </c>
      <c r="O1119" s="4">
        <v>50952.99</v>
      </c>
      <c r="P1119" t="s">
        <v>168</v>
      </c>
      <c r="Q1119" s="4">
        <f t="shared" si="136"/>
        <v>4.3825000000000003</v>
      </c>
      <c r="R1119" s="4">
        <f t="shared" si="137"/>
        <v>47.720555555555556</v>
      </c>
      <c r="S1119" s="4">
        <f t="shared" si="138"/>
        <v>1.1083483870967743</v>
      </c>
      <c r="T1119" s="4">
        <f t="shared" si="139"/>
        <v>2.9339779961223087</v>
      </c>
      <c r="U1119" s="4">
        <f t="shared" si="140"/>
        <v>2.8639114358162399</v>
      </c>
      <c r="V1119" s="3">
        <f t="shared" si="141"/>
        <v>1.255272505103306</v>
      </c>
      <c r="W1119" s="3">
        <f t="shared" si="141"/>
        <v>2.8893017025063101</v>
      </c>
      <c r="X1119" s="3">
        <f t="shared" si="142"/>
        <v>0.64172192476583256</v>
      </c>
      <c r="Y1119" s="3">
        <f t="shared" si="142"/>
        <v>1.6787054910190025</v>
      </c>
      <c r="Z1119" s="3">
        <f t="shared" si="142"/>
        <v>4.4676293615998348E-2</v>
      </c>
      <c r="AA1119" s="2">
        <f t="shared" si="143"/>
        <v>39083</v>
      </c>
    </row>
    <row r="1120" spans="1:27" x14ac:dyDescent="0.2">
      <c r="A1120">
        <v>6551</v>
      </c>
      <c r="B1120" t="s">
        <v>15</v>
      </c>
      <c r="C1120">
        <v>2007</v>
      </c>
      <c r="D1120">
        <v>2</v>
      </c>
      <c r="E1120">
        <v>195</v>
      </c>
      <c r="F1120" s="4">
        <v>874.14</v>
      </c>
      <c r="G1120" s="4">
        <v>1027.28</v>
      </c>
      <c r="H1120" s="4">
        <v>497.74</v>
      </c>
      <c r="I1120">
        <v>18</v>
      </c>
      <c r="J1120">
        <v>775</v>
      </c>
      <c r="K1120">
        <v>22232</v>
      </c>
      <c r="L1120" t="s">
        <v>18</v>
      </c>
      <c r="M1120">
        <v>91517</v>
      </c>
      <c r="N1120">
        <v>480</v>
      </c>
      <c r="O1120" s="4">
        <v>50952.99</v>
      </c>
      <c r="P1120" t="s">
        <v>168</v>
      </c>
      <c r="Q1120" s="4">
        <f t="shared" si="136"/>
        <v>5.2681025641025636</v>
      </c>
      <c r="R1120" s="4">
        <f t="shared" si="137"/>
        <v>57.071111111111108</v>
      </c>
      <c r="S1120" s="4">
        <f t="shared" si="138"/>
        <v>1.3255225806451612</v>
      </c>
      <c r="T1120" s="4">
        <f t="shared" si="139"/>
        <v>3.0116888329655103</v>
      </c>
      <c r="U1120" s="4">
        <f t="shared" si="140"/>
        <v>2.9415809936851156</v>
      </c>
      <c r="V1120" s="3">
        <f t="shared" si="141"/>
        <v>1.255272505103306</v>
      </c>
      <c r="W1120" s="3">
        <f t="shared" si="141"/>
        <v>2.8893017025063101</v>
      </c>
      <c r="X1120" s="3">
        <f t="shared" si="142"/>
        <v>0.72165422160299231</v>
      </c>
      <c r="Y1120" s="3">
        <f t="shared" si="142"/>
        <v>1.7564163278622043</v>
      </c>
      <c r="Z1120" s="3">
        <f t="shared" si="142"/>
        <v>0.12238713045919999</v>
      </c>
      <c r="AA1120" s="2">
        <f t="shared" si="143"/>
        <v>39114</v>
      </c>
    </row>
    <row r="1121" spans="1:27" x14ac:dyDescent="0.2">
      <c r="A1121">
        <v>6551</v>
      </c>
      <c r="B1121" t="s">
        <v>15</v>
      </c>
      <c r="C1121">
        <v>2007</v>
      </c>
      <c r="D1121">
        <v>3</v>
      </c>
      <c r="E1121">
        <v>156</v>
      </c>
      <c r="F1121" s="4">
        <v>619.64</v>
      </c>
      <c r="G1121" s="4">
        <v>728.17</v>
      </c>
      <c r="H1121" s="4">
        <v>240.48</v>
      </c>
      <c r="I1121">
        <v>18</v>
      </c>
      <c r="J1121">
        <v>775</v>
      </c>
      <c r="K1121">
        <v>22232</v>
      </c>
      <c r="L1121" t="s">
        <v>18</v>
      </c>
      <c r="M1121">
        <v>91517</v>
      </c>
      <c r="N1121">
        <v>480</v>
      </c>
      <c r="O1121" s="4">
        <v>50952.99</v>
      </c>
      <c r="P1121" t="s">
        <v>168</v>
      </c>
      <c r="Q1121" s="4">
        <f t="shared" si="136"/>
        <v>4.66775641025641</v>
      </c>
      <c r="R1121" s="4">
        <f t="shared" si="137"/>
        <v>40.453888888888883</v>
      </c>
      <c r="S1121" s="4">
        <f t="shared" si="138"/>
        <v>0.939574193548387</v>
      </c>
      <c r="T1121" s="4">
        <f t="shared" si="139"/>
        <v>2.8622327823940772</v>
      </c>
      <c r="U1121" s="4">
        <f t="shared" si="140"/>
        <v>2.792139445269477</v>
      </c>
      <c r="V1121" s="3">
        <f t="shared" si="141"/>
        <v>1.255272505103306</v>
      </c>
      <c r="W1121" s="3">
        <f t="shared" si="141"/>
        <v>2.8893017025063101</v>
      </c>
      <c r="X1121" s="3">
        <f t="shared" si="142"/>
        <v>0.66910818403961547</v>
      </c>
      <c r="Y1121" s="3">
        <f t="shared" si="142"/>
        <v>1.606960277290771</v>
      </c>
      <c r="Z1121" s="3">
        <f t="shared" si="142"/>
        <v>-2.7068920112233198E-2</v>
      </c>
      <c r="AA1121" s="2">
        <f t="shared" si="143"/>
        <v>39142</v>
      </c>
    </row>
    <row r="1122" spans="1:27" x14ac:dyDescent="0.2">
      <c r="A1122">
        <v>6551</v>
      </c>
      <c r="B1122" t="s">
        <v>15</v>
      </c>
      <c r="C1122">
        <v>2007</v>
      </c>
      <c r="D1122">
        <v>4</v>
      </c>
      <c r="E1122">
        <v>332</v>
      </c>
      <c r="F1122" s="4">
        <v>1331.93</v>
      </c>
      <c r="G1122" s="4">
        <v>1565.04</v>
      </c>
      <c r="H1122" s="4">
        <v>577.05999999999995</v>
      </c>
      <c r="I1122">
        <v>18</v>
      </c>
      <c r="J1122">
        <v>775</v>
      </c>
      <c r="K1122">
        <v>22232</v>
      </c>
      <c r="L1122" t="s">
        <v>18</v>
      </c>
      <c r="M1122">
        <v>91517</v>
      </c>
      <c r="N1122">
        <v>480</v>
      </c>
      <c r="O1122" s="4">
        <v>50952.99</v>
      </c>
      <c r="P1122" t="s">
        <v>168</v>
      </c>
      <c r="Q1122" s="4">
        <f t="shared" si="136"/>
        <v>4.7139759036144575</v>
      </c>
      <c r="R1122" s="4">
        <f t="shared" si="137"/>
        <v>86.946666666666658</v>
      </c>
      <c r="S1122" s="4">
        <f t="shared" si="138"/>
        <v>2.0194064516129031</v>
      </c>
      <c r="T1122" s="4">
        <f t="shared" si="139"/>
        <v>3.1945254419190654</v>
      </c>
      <c r="U1122" s="4">
        <f t="shared" si="140"/>
        <v>3.1244814009509669</v>
      </c>
      <c r="V1122" s="3">
        <f t="shared" si="141"/>
        <v>1.255272505103306</v>
      </c>
      <c r="W1122" s="3">
        <f t="shared" si="141"/>
        <v>2.8893017025063101</v>
      </c>
      <c r="X1122" s="3">
        <f t="shared" si="142"/>
        <v>0.67338735821502926</v>
      </c>
      <c r="Y1122" s="3">
        <f t="shared" si="142"/>
        <v>1.9392529368157594</v>
      </c>
      <c r="Z1122" s="3">
        <f t="shared" si="142"/>
        <v>0.30522373941275527</v>
      </c>
      <c r="AA1122" s="2">
        <f t="shared" si="143"/>
        <v>39173</v>
      </c>
    </row>
    <row r="1123" spans="1:27" x14ac:dyDescent="0.2">
      <c r="A1123">
        <v>6551</v>
      </c>
      <c r="B1123" t="s">
        <v>15</v>
      </c>
      <c r="C1123">
        <v>2007</v>
      </c>
      <c r="D1123">
        <v>5</v>
      </c>
      <c r="E1123">
        <v>400</v>
      </c>
      <c r="F1123" s="4">
        <v>1562.89</v>
      </c>
      <c r="G1123" s="4">
        <v>1836.36</v>
      </c>
      <c r="H1123" s="4">
        <v>676.63</v>
      </c>
      <c r="I1123">
        <v>18</v>
      </c>
      <c r="J1123">
        <v>775</v>
      </c>
      <c r="K1123">
        <v>22232</v>
      </c>
      <c r="L1123" t="s">
        <v>18</v>
      </c>
      <c r="M1123">
        <v>91517</v>
      </c>
      <c r="N1123">
        <v>480</v>
      </c>
      <c r="O1123" s="4">
        <v>50952.99</v>
      </c>
      <c r="P1123" t="s">
        <v>168</v>
      </c>
      <c r="Q1123" s="4">
        <f t="shared" si="136"/>
        <v>4.5908999999999995</v>
      </c>
      <c r="R1123" s="4">
        <f t="shared" si="137"/>
        <v>102.02</v>
      </c>
      <c r="S1123" s="4">
        <f t="shared" si="138"/>
        <v>2.3694967741935482</v>
      </c>
      <c r="T1123" s="4">
        <f t="shared" si="139"/>
        <v>3.2639578242984744</v>
      </c>
      <c r="U1123" s="4">
        <f t="shared" si="140"/>
        <v>3.1939284123927387</v>
      </c>
      <c r="V1123" s="3">
        <f t="shared" si="141"/>
        <v>1.255272505103306</v>
      </c>
      <c r="W1123" s="3">
        <f t="shared" si="141"/>
        <v>2.8893017025063101</v>
      </c>
      <c r="X1123" s="3">
        <f t="shared" si="142"/>
        <v>0.66189783297051175</v>
      </c>
      <c r="Y1123" s="3">
        <f t="shared" si="142"/>
        <v>2.0086853191951679</v>
      </c>
      <c r="Z1123" s="3">
        <f t="shared" si="142"/>
        <v>0.37465612179216384</v>
      </c>
      <c r="AA1123" s="2">
        <f t="shared" si="143"/>
        <v>39203</v>
      </c>
    </row>
    <row r="1124" spans="1:27" x14ac:dyDescent="0.2">
      <c r="A1124">
        <v>6551</v>
      </c>
      <c r="B1124" t="s">
        <v>15</v>
      </c>
      <c r="C1124">
        <v>2007</v>
      </c>
      <c r="D1124">
        <v>6</v>
      </c>
      <c r="E1124">
        <v>429</v>
      </c>
      <c r="F1124" s="4">
        <v>1746.8</v>
      </c>
      <c r="G1124" s="4">
        <v>2052.59</v>
      </c>
      <c r="H1124" s="4">
        <v>821.31</v>
      </c>
      <c r="I1124">
        <v>18</v>
      </c>
      <c r="J1124">
        <v>775</v>
      </c>
      <c r="K1124">
        <v>22232</v>
      </c>
      <c r="L1124" t="s">
        <v>18</v>
      </c>
      <c r="M1124">
        <v>91517</v>
      </c>
      <c r="N1124">
        <v>480</v>
      </c>
      <c r="O1124" s="4">
        <v>50952.99</v>
      </c>
      <c r="P1124" t="s">
        <v>168</v>
      </c>
      <c r="Q1124" s="4">
        <f t="shared" si="136"/>
        <v>4.7845920745920747</v>
      </c>
      <c r="R1124" s="4">
        <f t="shared" si="137"/>
        <v>114.03277777777778</v>
      </c>
      <c r="S1124" s="4">
        <f t="shared" si="138"/>
        <v>2.6485032258064516</v>
      </c>
      <c r="T1124" s="4">
        <f t="shared" si="139"/>
        <v>3.3123022087373712</v>
      </c>
      <c r="U1124" s="4">
        <f t="shared" si="140"/>
        <v>3.2422431832493026</v>
      </c>
      <c r="V1124" s="3">
        <f t="shared" si="141"/>
        <v>1.255272505103306</v>
      </c>
      <c r="W1124" s="3">
        <f t="shared" si="141"/>
        <v>2.8893017025063101</v>
      </c>
      <c r="X1124" s="3">
        <f t="shared" si="142"/>
        <v>0.67984491655264701</v>
      </c>
      <c r="Y1124" s="3">
        <f t="shared" si="142"/>
        <v>2.0570297036340652</v>
      </c>
      <c r="Z1124" s="3">
        <f t="shared" si="142"/>
        <v>0.42300050623106089</v>
      </c>
      <c r="AA1124" s="2">
        <f t="shared" si="143"/>
        <v>39234</v>
      </c>
    </row>
    <row r="1125" spans="1:27" x14ac:dyDescent="0.2">
      <c r="A1125">
        <v>6551</v>
      </c>
      <c r="B1125" t="s">
        <v>15</v>
      </c>
      <c r="C1125">
        <v>2007</v>
      </c>
      <c r="D1125">
        <v>7</v>
      </c>
      <c r="E1125">
        <v>541</v>
      </c>
      <c r="F1125" s="4">
        <v>2112.86</v>
      </c>
      <c r="G1125" s="4">
        <v>2482.62</v>
      </c>
      <c r="H1125" s="4">
        <v>1074.3599999999999</v>
      </c>
      <c r="I1125">
        <v>18</v>
      </c>
      <c r="J1125">
        <v>775</v>
      </c>
      <c r="K1125">
        <v>22232</v>
      </c>
      <c r="L1125" t="s">
        <v>18</v>
      </c>
      <c r="M1125">
        <v>91517</v>
      </c>
      <c r="N1125">
        <v>480</v>
      </c>
      <c r="O1125" s="4">
        <v>50952.99</v>
      </c>
      <c r="P1125" t="s">
        <v>168</v>
      </c>
      <c r="Q1125" s="4">
        <f t="shared" si="136"/>
        <v>4.5889463955637702</v>
      </c>
      <c r="R1125" s="4">
        <f t="shared" si="137"/>
        <v>137.92333333333332</v>
      </c>
      <c r="S1125" s="4">
        <f t="shared" si="138"/>
        <v>3.2033806451612903</v>
      </c>
      <c r="T1125" s="4">
        <f t="shared" si="139"/>
        <v>3.394910249746788</v>
      </c>
      <c r="U1125" s="4">
        <f t="shared" si="140"/>
        <v>3.3248707212634852</v>
      </c>
      <c r="V1125" s="3">
        <f t="shared" si="141"/>
        <v>1.255272505103306</v>
      </c>
      <c r="W1125" s="3">
        <f t="shared" si="141"/>
        <v>2.8893017025063101</v>
      </c>
      <c r="X1125" s="3">
        <f t="shared" si="142"/>
        <v>0.66171298464021833</v>
      </c>
      <c r="Y1125" s="3">
        <f t="shared" si="142"/>
        <v>2.1396377446434816</v>
      </c>
      <c r="Z1125" s="3">
        <f t="shared" si="142"/>
        <v>0.50560854724047755</v>
      </c>
      <c r="AA1125" s="2">
        <f t="shared" si="143"/>
        <v>39264</v>
      </c>
    </row>
    <row r="1126" spans="1:27" x14ac:dyDescent="0.2">
      <c r="A1126">
        <v>6551</v>
      </c>
      <c r="B1126" t="s">
        <v>15</v>
      </c>
      <c r="C1126">
        <v>2007</v>
      </c>
      <c r="D1126">
        <v>8</v>
      </c>
      <c r="E1126">
        <v>317</v>
      </c>
      <c r="F1126" s="4">
        <v>1223.8599999999999</v>
      </c>
      <c r="G1126" s="4">
        <v>1438.2</v>
      </c>
      <c r="H1126" s="4">
        <v>530.95000000000005</v>
      </c>
      <c r="I1126">
        <v>18</v>
      </c>
      <c r="J1126">
        <v>775</v>
      </c>
      <c r="K1126">
        <v>22232</v>
      </c>
      <c r="L1126" t="s">
        <v>18</v>
      </c>
      <c r="M1126">
        <v>91517</v>
      </c>
      <c r="N1126">
        <v>480</v>
      </c>
      <c r="O1126" s="4">
        <v>50952.99</v>
      </c>
      <c r="P1126" t="s">
        <v>168</v>
      </c>
      <c r="Q1126" s="4">
        <f t="shared" si="136"/>
        <v>4.5369085173501578</v>
      </c>
      <c r="R1126" s="4">
        <f t="shared" si="137"/>
        <v>79.900000000000006</v>
      </c>
      <c r="S1126" s="4">
        <f t="shared" si="138"/>
        <v>1.8557419354838711</v>
      </c>
      <c r="T1126" s="4">
        <f t="shared" si="139"/>
        <v>3.1578192844172976</v>
      </c>
      <c r="U1126" s="4">
        <f t="shared" si="140"/>
        <v>3.0877317407630342</v>
      </c>
      <c r="V1126" s="3">
        <f t="shared" si="141"/>
        <v>1.255272505103306</v>
      </c>
      <c r="W1126" s="3">
        <f t="shared" si="141"/>
        <v>2.8893017025063101</v>
      </c>
      <c r="X1126" s="3">
        <f t="shared" si="142"/>
        <v>0.65676002219954599</v>
      </c>
      <c r="Y1126" s="3">
        <f t="shared" si="142"/>
        <v>1.9025467793139914</v>
      </c>
      <c r="Z1126" s="3">
        <f t="shared" si="142"/>
        <v>0.26851758191098724</v>
      </c>
      <c r="AA1126" s="2">
        <f t="shared" si="143"/>
        <v>39295</v>
      </c>
    </row>
    <row r="1127" spans="1:27" x14ac:dyDescent="0.2">
      <c r="A1127">
        <v>6551</v>
      </c>
      <c r="B1127" t="s">
        <v>15</v>
      </c>
      <c r="C1127">
        <v>2007</v>
      </c>
      <c r="D1127">
        <v>9</v>
      </c>
      <c r="E1127">
        <v>572</v>
      </c>
      <c r="F1127" s="4">
        <v>2114.52</v>
      </c>
      <c r="G1127" s="4">
        <v>2484.5300000000002</v>
      </c>
      <c r="H1127" s="4">
        <v>804.66</v>
      </c>
      <c r="I1127">
        <v>18</v>
      </c>
      <c r="J1127">
        <v>775</v>
      </c>
      <c r="K1127">
        <v>22232</v>
      </c>
      <c r="L1127" t="s">
        <v>18</v>
      </c>
      <c r="M1127">
        <v>91517</v>
      </c>
      <c r="N1127">
        <v>480</v>
      </c>
      <c r="O1127" s="4">
        <v>50952.99</v>
      </c>
      <c r="P1127" t="s">
        <v>168</v>
      </c>
      <c r="Q1127" s="4">
        <f t="shared" si="136"/>
        <v>4.343583916083916</v>
      </c>
      <c r="R1127" s="4">
        <f t="shared" si="137"/>
        <v>138.02944444444447</v>
      </c>
      <c r="S1127" s="4">
        <f t="shared" si="138"/>
        <v>3.2058451612903229</v>
      </c>
      <c r="T1127" s="4">
        <f t="shared" si="139"/>
        <v>3.3952442450967646</v>
      </c>
      <c r="U1127" s="4">
        <f t="shared" si="140"/>
        <v>3.3252117972382091</v>
      </c>
      <c r="V1127" s="3">
        <f t="shared" si="141"/>
        <v>1.255272505103306</v>
      </c>
      <c r="W1127" s="3">
        <f t="shared" si="141"/>
        <v>2.8893017025063101</v>
      </c>
      <c r="X1127" s="3">
        <f t="shared" si="142"/>
        <v>0.63784821630374056</v>
      </c>
      <c r="Y1127" s="3">
        <f t="shared" si="142"/>
        <v>2.1399717399934586</v>
      </c>
      <c r="Z1127" s="3">
        <f t="shared" si="142"/>
        <v>0.50594254259045446</v>
      </c>
      <c r="AA1127" s="2">
        <f t="shared" si="143"/>
        <v>39326</v>
      </c>
    </row>
    <row r="1128" spans="1:27" x14ac:dyDescent="0.2">
      <c r="A1128">
        <v>6551</v>
      </c>
      <c r="B1128" t="s">
        <v>15</v>
      </c>
      <c r="C1128">
        <v>2007</v>
      </c>
      <c r="D1128">
        <v>11</v>
      </c>
      <c r="E1128">
        <v>808</v>
      </c>
      <c r="F1128" s="4">
        <v>2937.11</v>
      </c>
      <c r="G1128" s="4">
        <v>3451.3</v>
      </c>
      <c r="H1128" s="4">
        <v>1004.78</v>
      </c>
      <c r="I1128">
        <v>18</v>
      </c>
      <c r="J1128">
        <v>775</v>
      </c>
      <c r="K1128">
        <v>22232</v>
      </c>
      <c r="L1128" t="s">
        <v>18</v>
      </c>
      <c r="M1128">
        <v>91517</v>
      </c>
      <c r="N1128">
        <v>480</v>
      </c>
      <c r="O1128" s="4">
        <v>50952.99</v>
      </c>
      <c r="P1128" t="s">
        <v>168</v>
      </c>
      <c r="Q1128" s="4">
        <f t="shared" si="136"/>
        <v>4.2714108910891095</v>
      </c>
      <c r="R1128" s="4">
        <f t="shared" si="137"/>
        <v>191.73888888888891</v>
      </c>
      <c r="S1128" s="4">
        <f t="shared" si="138"/>
        <v>4.4532903225806457</v>
      </c>
      <c r="T1128" s="4">
        <f t="shared" si="139"/>
        <v>3.5379827114450162</v>
      </c>
      <c r="U1128" s="4">
        <f t="shared" si="140"/>
        <v>3.4679202119291395</v>
      </c>
      <c r="V1128" s="3">
        <f t="shared" si="141"/>
        <v>1.255272505103306</v>
      </c>
      <c r="W1128" s="3">
        <f t="shared" si="141"/>
        <v>2.8893017025063101</v>
      </c>
      <c r="X1128" s="3">
        <f t="shared" si="142"/>
        <v>0.63057135067043013</v>
      </c>
      <c r="Y1128" s="3">
        <f t="shared" si="142"/>
        <v>2.2827102063417102</v>
      </c>
      <c r="Z1128" s="3">
        <f t="shared" si="142"/>
        <v>0.64868100893870606</v>
      </c>
      <c r="AA1128" s="2">
        <f t="shared" si="143"/>
        <v>39387</v>
      </c>
    </row>
    <row r="1129" spans="1:27" x14ac:dyDescent="0.2">
      <c r="A1129">
        <v>6551</v>
      </c>
      <c r="B1129" t="s">
        <v>15</v>
      </c>
      <c r="C1129">
        <v>2007</v>
      </c>
      <c r="D1129">
        <v>12</v>
      </c>
      <c r="E1129">
        <v>406</v>
      </c>
      <c r="F1129" s="4">
        <v>1519.94</v>
      </c>
      <c r="G1129" s="4">
        <v>1785.93</v>
      </c>
      <c r="H1129" s="4">
        <v>563</v>
      </c>
      <c r="I1129">
        <v>18</v>
      </c>
      <c r="J1129">
        <v>775</v>
      </c>
      <c r="K1129">
        <v>22232</v>
      </c>
      <c r="L1129" t="s">
        <v>18</v>
      </c>
      <c r="M1129">
        <v>91517</v>
      </c>
      <c r="N1129">
        <v>480</v>
      </c>
      <c r="O1129" s="4">
        <v>50952.99</v>
      </c>
      <c r="P1129" t="s">
        <v>168</v>
      </c>
      <c r="Q1129" s="4">
        <f t="shared" ref="Q1129:Q1175" si="144">G1129/E1129</f>
        <v>4.3988423645320198</v>
      </c>
      <c r="R1129" s="4">
        <f t="shared" ref="R1129:R1175" si="145">G1129/I1129</f>
        <v>99.218333333333334</v>
      </c>
      <c r="S1129" s="4">
        <f t="shared" ref="S1129:S1175" si="146">G1129/J1129</f>
        <v>2.3044258064516128</v>
      </c>
      <c r="T1129" s="4">
        <f t="shared" ref="T1129:T1175" si="147">LOG(G1129)</f>
        <v>3.2518644325987172</v>
      </c>
      <c r="U1129" s="4">
        <f t="shared" ref="U1129:U1175" si="148">LOG(F1129)</f>
        <v>3.1818264444031779</v>
      </c>
      <c r="V1129" s="3">
        <f t="shared" ref="V1129:W1175" si="149">LOG(I1129)</f>
        <v>1.255272505103306</v>
      </c>
      <c r="W1129" s="3">
        <f t="shared" si="149"/>
        <v>2.8893017025063101</v>
      </c>
      <c r="X1129" s="3">
        <f t="shared" ref="X1129:Z1175" si="150">LOG(Q1129)</f>
        <v>0.64333839902152301</v>
      </c>
      <c r="Y1129" s="3">
        <f t="shared" si="150"/>
        <v>1.9965919274954111</v>
      </c>
      <c r="Z1129" s="3">
        <f t="shared" si="150"/>
        <v>0.36256273009240686</v>
      </c>
      <c r="AA1129" s="2">
        <f t="shared" ref="AA1129:AA1175" si="151">DATE(C1129,D1129,1)</f>
        <v>39417</v>
      </c>
    </row>
    <row r="1130" spans="1:27" x14ac:dyDescent="0.2">
      <c r="A1130">
        <v>6561</v>
      </c>
      <c r="B1130" t="s">
        <v>15</v>
      </c>
      <c r="C1130">
        <v>2007</v>
      </c>
      <c r="D1130">
        <v>1</v>
      </c>
      <c r="E1130">
        <v>128</v>
      </c>
      <c r="F1130" s="4">
        <v>502.53</v>
      </c>
      <c r="G1130" s="4">
        <v>590.5</v>
      </c>
      <c r="H1130" s="4">
        <v>287.52</v>
      </c>
      <c r="I1130">
        <v>15</v>
      </c>
      <c r="J1130">
        <v>696</v>
      </c>
      <c r="K1130">
        <v>16353</v>
      </c>
      <c r="L1130" t="s">
        <v>18</v>
      </c>
      <c r="M1130">
        <v>136420</v>
      </c>
      <c r="N1130">
        <v>438</v>
      </c>
      <c r="O1130" s="4">
        <v>39239.1</v>
      </c>
      <c r="P1130" t="s">
        <v>168</v>
      </c>
      <c r="Q1130" s="4">
        <f t="shared" si="144"/>
        <v>4.61328125</v>
      </c>
      <c r="R1130" s="4">
        <f t="shared" si="145"/>
        <v>39.366666666666667</v>
      </c>
      <c r="S1130" s="4">
        <f t="shared" si="146"/>
        <v>0.84841954022988508</v>
      </c>
      <c r="T1130" s="4">
        <f t="shared" si="147"/>
        <v>2.7712199019495336</v>
      </c>
      <c r="U1130" s="4">
        <f t="shared" si="148"/>
        <v>2.7011619933473567</v>
      </c>
      <c r="V1130" s="3">
        <f t="shared" si="149"/>
        <v>1.1760912590556813</v>
      </c>
      <c r="W1130" s="3">
        <f t="shared" si="149"/>
        <v>2.842609239610562</v>
      </c>
      <c r="X1130" s="3">
        <f t="shared" si="150"/>
        <v>0.66400993230166527</v>
      </c>
      <c r="Y1130" s="3">
        <f t="shared" si="150"/>
        <v>1.5951286428938525</v>
      </c>
      <c r="Z1130" s="3">
        <f t="shared" si="150"/>
        <v>-7.1389337661028493E-2</v>
      </c>
      <c r="AA1130" s="2">
        <f t="shared" si="151"/>
        <v>39083</v>
      </c>
    </row>
    <row r="1131" spans="1:27" x14ac:dyDescent="0.2">
      <c r="A1131">
        <v>6561</v>
      </c>
      <c r="B1131" t="s">
        <v>15</v>
      </c>
      <c r="C1131">
        <v>2007</v>
      </c>
      <c r="D1131">
        <v>2</v>
      </c>
      <c r="E1131">
        <v>109</v>
      </c>
      <c r="F1131" s="4">
        <v>452.9</v>
      </c>
      <c r="G1131" s="4">
        <v>532.17999999999995</v>
      </c>
      <c r="H1131" s="4">
        <v>199.08</v>
      </c>
      <c r="I1131">
        <v>15</v>
      </c>
      <c r="J1131">
        <v>696</v>
      </c>
      <c r="K1131">
        <v>16353</v>
      </c>
      <c r="L1131" t="s">
        <v>18</v>
      </c>
      <c r="M1131">
        <v>136420</v>
      </c>
      <c r="N1131">
        <v>438</v>
      </c>
      <c r="O1131" s="4">
        <v>39239.1</v>
      </c>
      <c r="P1131" t="s">
        <v>168</v>
      </c>
      <c r="Q1131" s="4">
        <f t="shared" si="144"/>
        <v>4.8823853211009167</v>
      </c>
      <c r="R1131" s="4">
        <f t="shared" si="145"/>
        <v>35.478666666666662</v>
      </c>
      <c r="S1131" s="4">
        <f t="shared" si="146"/>
        <v>0.76462643678160913</v>
      </c>
      <c r="T1131" s="4">
        <f t="shared" si="147"/>
        <v>2.7260585491840859</v>
      </c>
      <c r="U1131" s="4">
        <f t="shared" si="148"/>
        <v>2.6560023206829571</v>
      </c>
      <c r="V1131" s="3">
        <f t="shared" si="149"/>
        <v>1.1760912590556813</v>
      </c>
      <c r="W1131" s="3">
        <f t="shared" si="149"/>
        <v>2.842609239610562</v>
      </c>
      <c r="X1131" s="3">
        <f t="shared" si="150"/>
        <v>0.68863205124346227</v>
      </c>
      <c r="Y1131" s="3">
        <f t="shared" si="150"/>
        <v>1.5499672901284047</v>
      </c>
      <c r="Z1131" s="3">
        <f t="shared" si="150"/>
        <v>-0.11655069042647623</v>
      </c>
      <c r="AA1131" s="2">
        <f t="shared" si="151"/>
        <v>39114</v>
      </c>
    </row>
    <row r="1132" spans="1:27" x14ac:dyDescent="0.2">
      <c r="A1132">
        <v>6561</v>
      </c>
      <c r="B1132" t="s">
        <v>15</v>
      </c>
      <c r="C1132">
        <v>2007</v>
      </c>
      <c r="D1132">
        <v>3</v>
      </c>
      <c r="E1132">
        <v>144</v>
      </c>
      <c r="F1132" s="4">
        <v>593.98</v>
      </c>
      <c r="G1132" s="4">
        <v>697.97</v>
      </c>
      <c r="H1132" s="4">
        <v>278.16000000000003</v>
      </c>
      <c r="I1132">
        <v>15</v>
      </c>
      <c r="J1132">
        <v>696</v>
      </c>
      <c r="K1132">
        <v>16353</v>
      </c>
      <c r="L1132" t="s">
        <v>18</v>
      </c>
      <c r="M1132">
        <v>136420</v>
      </c>
      <c r="N1132">
        <v>438</v>
      </c>
      <c r="O1132" s="4">
        <v>39239.1</v>
      </c>
      <c r="P1132" t="s">
        <v>168</v>
      </c>
      <c r="Q1132" s="4">
        <f t="shared" si="144"/>
        <v>4.8470138888888892</v>
      </c>
      <c r="R1132" s="4">
        <f t="shared" si="145"/>
        <v>46.531333333333336</v>
      </c>
      <c r="S1132" s="4">
        <f t="shared" si="146"/>
        <v>1.002830459770115</v>
      </c>
      <c r="T1132" s="4">
        <f t="shared" si="147"/>
        <v>2.8438367562700746</v>
      </c>
      <c r="U1132" s="4">
        <f t="shared" si="148"/>
        <v>2.7737718220251861</v>
      </c>
      <c r="V1132" s="3">
        <f t="shared" si="149"/>
        <v>1.1760912590556813</v>
      </c>
      <c r="W1132" s="3">
        <f t="shared" si="149"/>
        <v>2.842609239610562</v>
      </c>
      <c r="X1132" s="3">
        <f t="shared" si="150"/>
        <v>0.68547426417482493</v>
      </c>
      <c r="Y1132" s="3">
        <f t="shared" si="150"/>
        <v>1.6677454972143932</v>
      </c>
      <c r="Z1132" s="3">
        <f t="shared" si="150"/>
        <v>1.2275166595124649E-3</v>
      </c>
      <c r="AA1132" s="2">
        <f t="shared" si="151"/>
        <v>39142</v>
      </c>
    </row>
    <row r="1133" spans="1:27" x14ac:dyDescent="0.2">
      <c r="A1133">
        <v>6561</v>
      </c>
      <c r="B1133" t="s">
        <v>15</v>
      </c>
      <c r="C1133">
        <v>2007</v>
      </c>
      <c r="D1133">
        <v>4</v>
      </c>
      <c r="E1133">
        <v>152</v>
      </c>
      <c r="F1133" s="4">
        <v>634.94000000000005</v>
      </c>
      <c r="G1133" s="4">
        <v>746.05</v>
      </c>
      <c r="H1133" s="4">
        <v>364.53</v>
      </c>
      <c r="I1133">
        <v>15</v>
      </c>
      <c r="J1133">
        <v>696</v>
      </c>
      <c r="K1133">
        <v>16353</v>
      </c>
      <c r="L1133" t="s">
        <v>18</v>
      </c>
      <c r="M1133">
        <v>136420</v>
      </c>
      <c r="N1133">
        <v>438</v>
      </c>
      <c r="O1133" s="4">
        <v>39239.1</v>
      </c>
      <c r="P1133" t="s">
        <v>168</v>
      </c>
      <c r="Q1133" s="4">
        <f t="shared" si="144"/>
        <v>4.908223684210526</v>
      </c>
      <c r="R1133" s="4">
        <f t="shared" si="145"/>
        <v>49.736666666666665</v>
      </c>
      <c r="S1133" s="4">
        <f t="shared" si="146"/>
        <v>1.0719109195402299</v>
      </c>
      <c r="T1133" s="4">
        <f t="shared" si="147"/>
        <v>2.872767934706479</v>
      </c>
      <c r="U1133" s="4">
        <f t="shared" si="148"/>
        <v>2.8027326876540815</v>
      </c>
      <c r="V1133" s="3">
        <f t="shared" si="149"/>
        <v>1.1760912590556813</v>
      </c>
      <c r="W1133" s="3">
        <f t="shared" si="149"/>
        <v>2.842609239610562</v>
      </c>
      <c r="X1133" s="3">
        <f t="shared" si="150"/>
        <v>0.69092434676170644</v>
      </c>
      <c r="Y1133" s="3">
        <f t="shared" si="150"/>
        <v>1.6966766756507978</v>
      </c>
      <c r="Z1133" s="3">
        <f t="shared" si="150"/>
        <v>3.0158695095916937E-2</v>
      </c>
      <c r="AA1133" s="2">
        <f t="shared" si="151"/>
        <v>39173</v>
      </c>
    </row>
    <row r="1134" spans="1:27" x14ac:dyDescent="0.2">
      <c r="A1134">
        <v>6561</v>
      </c>
      <c r="B1134" t="s">
        <v>15</v>
      </c>
      <c r="C1134">
        <v>2007</v>
      </c>
      <c r="D1134">
        <v>5</v>
      </c>
      <c r="E1134">
        <v>285</v>
      </c>
      <c r="F1134" s="4">
        <v>1126.17</v>
      </c>
      <c r="G1134" s="4">
        <v>1323.37</v>
      </c>
      <c r="H1134" s="4">
        <v>470.7</v>
      </c>
      <c r="I1134">
        <v>15</v>
      </c>
      <c r="J1134">
        <v>696</v>
      </c>
      <c r="K1134">
        <v>16353</v>
      </c>
      <c r="L1134" t="s">
        <v>18</v>
      </c>
      <c r="M1134">
        <v>136420</v>
      </c>
      <c r="N1134">
        <v>438</v>
      </c>
      <c r="O1134" s="4">
        <v>39239.1</v>
      </c>
      <c r="P1134" t="s">
        <v>168</v>
      </c>
      <c r="Q1134" s="4">
        <f t="shared" si="144"/>
        <v>4.6434035087719296</v>
      </c>
      <c r="R1134" s="4">
        <f t="shared" si="145"/>
        <v>88.224666666666664</v>
      </c>
      <c r="S1134" s="4">
        <f t="shared" si="146"/>
        <v>1.9013936781609193</v>
      </c>
      <c r="T1134" s="4">
        <f t="shared" si="147"/>
        <v>3.1216812852251117</v>
      </c>
      <c r="U1134" s="4">
        <f t="shared" si="148"/>
        <v>3.0516039540048188</v>
      </c>
      <c r="V1134" s="3">
        <f t="shared" si="149"/>
        <v>1.1760912590556813</v>
      </c>
      <c r="W1134" s="3">
        <f t="shared" si="149"/>
        <v>2.842609239610562</v>
      </c>
      <c r="X1134" s="3">
        <f t="shared" si="150"/>
        <v>0.66683642521660169</v>
      </c>
      <c r="Y1134" s="3">
        <f t="shared" si="150"/>
        <v>1.9455900261694308</v>
      </c>
      <c r="Z1134" s="3">
        <f t="shared" si="150"/>
        <v>0.27907204561454979</v>
      </c>
      <c r="AA1134" s="2">
        <f t="shared" si="151"/>
        <v>39203</v>
      </c>
    </row>
    <row r="1135" spans="1:27" x14ac:dyDescent="0.2">
      <c r="A1135">
        <v>6561</v>
      </c>
      <c r="B1135" t="s">
        <v>15</v>
      </c>
      <c r="C1135">
        <v>2007</v>
      </c>
      <c r="D1135">
        <v>6</v>
      </c>
      <c r="E1135">
        <v>314</v>
      </c>
      <c r="F1135" s="4">
        <v>1333.92</v>
      </c>
      <c r="G1135" s="4">
        <v>1567.5</v>
      </c>
      <c r="H1135" s="4">
        <v>605.54999999999995</v>
      </c>
      <c r="I1135">
        <v>15</v>
      </c>
      <c r="J1135">
        <v>696</v>
      </c>
      <c r="K1135">
        <v>16353</v>
      </c>
      <c r="L1135" t="s">
        <v>18</v>
      </c>
      <c r="M1135">
        <v>136420</v>
      </c>
      <c r="N1135">
        <v>438</v>
      </c>
      <c r="O1135" s="4">
        <v>39239.1</v>
      </c>
      <c r="P1135" t="s">
        <v>168</v>
      </c>
      <c r="Q1135" s="4">
        <f t="shared" si="144"/>
        <v>4.9920382165605099</v>
      </c>
      <c r="R1135" s="4">
        <f t="shared" si="145"/>
        <v>104.5</v>
      </c>
      <c r="S1135" s="4">
        <f t="shared" si="146"/>
        <v>2.2521551724137931</v>
      </c>
      <c r="T1135" s="4">
        <f t="shared" si="147"/>
        <v>3.1952075495027539</v>
      </c>
      <c r="U1135" s="4">
        <f t="shared" si="148"/>
        <v>3.1251297841529593</v>
      </c>
      <c r="V1135" s="3">
        <f t="shared" si="149"/>
        <v>1.1760912590556813</v>
      </c>
      <c r="W1135" s="3">
        <f t="shared" si="149"/>
        <v>2.842609239610562</v>
      </c>
      <c r="X1135" s="3">
        <f t="shared" si="150"/>
        <v>0.69827790142953916</v>
      </c>
      <c r="Y1135" s="3">
        <f t="shared" si="150"/>
        <v>2.019116290447073</v>
      </c>
      <c r="Z1135" s="3">
        <f t="shared" si="150"/>
        <v>0.35259830989219193</v>
      </c>
      <c r="AA1135" s="2">
        <f t="shared" si="151"/>
        <v>39234</v>
      </c>
    </row>
    <row r="1136" spans="1:27" x14ac:dyDescent="0.2">
      <c r="A1136">
        <v>6561</v>
      </c>
      <c r="B1136" t="s">
        <v>15</v>
      </c>
      <c r="C1136">
        <v>2007</v>
      </c>
      <c r="D1136">
        <v>7</v>
      </c>
      <c r="E1136">
        <v>240</v>
      </c>
      <c r="F1136" s="4">
        <v>1039.8800000000001</v>
      </c>
      <c r="G1136" s="4">
        <v>1221.93</v>
      </c>
      <c r="H1136" s="4">
        <v>494.55</v>
      </c>
      <c r="I1136">
        <v>15</v>
      </c>
      <c r="J1136">
        <v>696</v>
      </c>
      <c r="K1136">
        <v>16353</v>
      </c>
      <c r="L1136" t="s">
        <v>18</v>
      </c>
      <c r="M1136">
        <v>136420</v>
      </c>
      <c r="N1136">
        <v>438</v>
      </c>
      <c r="O1136" s="4">
        <v>39239.1</v>
      </c>
      <c r="P1136" t="s">
        <v>168</v>
      </c>
      <c r="Q1136" s="4">
        <f t="shared" si="144"/>
        <v>5.0913750000000002</v>
      </c>
      <c r="R1136" s="4">
        <f t="shared" si="145"/>
        <v>81.462000000000003</v>
      </c>
      <c r="S1136" s="4">
        <f t="shared" si="146"/>
        <v>1.755646551724138</v>
      </c>
      <c r="T1136" s="4">
        <f t="shared" si="147"/>
        <v>3.0870463274413247</v>
      </c>
      <c r="U1136" s="4">
        <f t="shared" si="148"/>
        <v>3.0169832255057862</v>
      </c>
      <c r="V1136" s="3">
        <f t="shared" si="149"/>
        <v>1.1760912590556813</v>
      </c>
      <c r="W1136" s="3">
        <f t="shared" si="149"/>
        <v>2.842609239610562</v>
      </c>
      <c r="X1136" s="3">
        <f t="shared" si="150"/>
        <v>0.70683508572971843</v>
      </c>
      <c r="Y1136" s="3">
        <f t="shared" si="150"/>
        <v>1.9109550683856433</v>
      </c>
      <c r="Z1136" s="3">
        <f t="shared" si="150"/>
        <v>0.24443708783076235</v>
      </c>
      <c r="AA1136" s="2">
        <f t="shared" si="151"/>
        <v>39264</v>
      </c>
    </row>
    <row r="1137" spans="1:27" x14ac:dyDescent="0.2">
      <c r="A1137">
        <v>6561</v>
      </c>
      <c r="B1137" t="s">
        <v>15</v>
      </c>
      <c r="C1137">
        <v>2007</v>
      </c>
      <c r="D1137">
        <v>8</v>
      </c>
      <c r="E1137">
        <v>268</v>
      </c>
      <c r="F1137" s="4">
        <v>1133.6400000000001</v>
      </c>
      <c r="G1137" s="4">
        <v>1332.06</v>
      </c>
      <c r="H1137" s="4">
        <v>590.9</v>
      </c>
      <c r="I1137">
        <v>15</v>
      </c>
      <c r="J1137">
        <v>696</v>
      </c>
      <c r="K1137">
        <v>16353</v>
      </c>
      <c r="L1137" t="s">
        <v>18</v>
      </c>
      <c r="M1137">
        <v>136420</v>
      </c>
      <c r="N1137">
        <v>438</v>
      </c>
      <c r="O1137" s="4">
        <v>39239.1</v>
      </c>
      <c r="P1137" t="s">
        <v>168</v>
      </c>
      <c r="Q1137" s="4">
        <f t="shared" si="144"/>
        <v>4.9703731343283577</v>
      </c>
      <c r="R1137" s="4">
        <f t="shared" si="145"/>
        <v>88.804000000000002</v>
      </c>
      <c r="S1137" s="4">
        <f t="shared" si="146"/>
        <v>1.9138793103448275</v>
      </c>
      <c r="T1137" s="4">
        <f t="shared" si="147"/>
        <v>3.1245237872081919</v>
      </c>
      <c r="U1137" s="4">
        <f t="shared" si="148"/>
        <v>3.0544751614038312</v>
      </c>
      <c r="V1137" s="3">
        <f t="shared" si="149"/>
        <v>1.1760912590556813</v>
      </c>
      <c r="W1137" s="3">
        <f t="shared" si="149"/>
        <v>2.842609239610562</v>
      </c>
      <c r="X1137" s="3">
        <f t="shared" si="150"/>
        <v>0.69638899317940284</v>
      </c>
      <c r="Y1137" s="3">
        <f t="shared" si="150"/>
        <v>1.9484325281525106</v>
      </c>
      <c r="Z1137" s="3">
        <f t="shared" si="150"/>
        <v>0.28191454759762957</v>
      </c>
      <c r="AA1137" s="2">
        <f t="shared" si="151"/>
        <v>39295</v>
      </c>
    </row>
    <row r="1138" spans="1:27" x14ac:dyDescent="0.2">
      <c r="A1138">
        <v>6561</v>
      </c>
      <c r="B1138" t="s">
        <v>15</v>
      </c>
      <c r="C1138">
        <v>2007</v>
      </c>
      <c r="D1138">
        <v>9</v>
      </c>
      <c r="E1138">
        <v>401</v>
      </c>
      <c r="F1138" s="4">
        <v>1639.55</v>
      </c>
      <c r="G1138" s="4">
        <v>1926.52</v>
      </c>
      <c r="H1138" s="4">
        <v>809.98</v>
      </c>
      <c r="I1138">
        <v>15</v>
      </c>
      <c r="J1138">
        <v>696</v>
      </c>
      <c r="K1138">
        <v>16353</v>
      </c>
      <c r="L1138" t="s">
        <v>18</v>
      </c>
      <c r="M1138">
        <v>136420</v>
      </c>
      <c r="N1138">
        <v>438</v>
      </c>
      <c r="O1138" s="4">
        <v>39239.1</v>
      </c>
      <c r="P1138" t="s">
        <v>168</v>
      </c>
      <c r="Q1138" s="4">
        <f t="shared" si="144"/>
        <v>4.8042892768079799</v>
      </c>
      <c r="R1138" s="4">
        <f t="shared" si="145"/>
        <v>128.43466666666666</v>
      </c>
      <c r="S1138" s="4">
        <f t="shared" si="146"/>
        <v>2.7679885057471263</v>
      </c>
      <c r="T1138" s="4">
        <f t="shared" si="147"/>
        <v>3.2847735219628542</v>
      </c>
      <c r="U1138" s="4">
        <f t="shared" si="148"/>
        <v>3.2147246655268744</v>
      </c>
      <c r="V1138" s="3">
        <f t="shared" si="149"/>
        <v>1.1760912590556813</v>
      </c>
      <c r="W1138" s="3">
        <f t="shared" si="149"/>
        <v>2.842609239610562</v>
      </c>
      <c r="X1138" s="3">
        <f t="shared" si="150"/>
        <v>0.68162914934267183</v>
      </c>
      <c r="Y1138" s="3">
        <f t="shared" si="150"/>
        <v>2.1086822629071729</v>
      </c>
      <c r="Z1138" s="3">
        <f t="shared" si="150"/>
        <v>0.44216428235229199</v>
      </c>
      <c r="AA1138" s="2">
        <f t="shared" si="151"/>
        <v>39326</v>
      </c>
    </row>
    <row r="1139" spans="1:27" x14ac:dyDescent="0.2">
      <c r="A1139">
        <v>6561</v>
      </c>
      <c r="B1139" t="s">
        <v>15</v>
      </c>
      <c r="C1139">
        <v>2007</v>
      </c>
      <c r="D1139">
        <v>11</v>
      </c>
      <c r="E1139">
        <v>585</v>
      </c>
      <c r="F1139" s="4">
        <v>2291.2600000000002</v>
      </c>
      <c r="G1139" s="4">
        <v>2692.52</v>
      </c>
      <c r="H1139" s="4">
        <v>735.14</v>
      </c>
      <c r="I1139">
        <v>15</v>
      </c>
      <c r="J1139">
        <v>696</v>
      </c>
      <c r="K1139">
        <v>16353</v>
      </c>
      <c r="L1139" t="s">
        <v>18</v>
      </c>
      <c r="M1139">
        <v>136420</v>
      </c>
      <c r="N1139">
        <v>438</v>
      </c>
      <c r="O1139" s="4">
        <v>39239.1</v>
      </c>
      <c r="P1139" t="s">
        <v>168</v>
      </c>
      <c r="Q1139" s="4">
        <f t="shared" si="144"/>
        <v>4.6025982905982907</v>
      </c>
      <c r="R1139" s="4">
        <f t="shared" si="145"/>
        <v>179.50133333333332</v>
      </c>
      <c r="S1139" s="4">
        <f t="shared" si="146"/>
        <v>3.8685632183908045</v>
      </c>
      <c r="T1139" s="4">
        <f t="shared" si="147"/>
        <v>3.4301589379151922</v>
      </c>
      <c r="U1139" s="4">
        <f t="shared" si="148"/>
        <v>3.3600743734139575</v>
      </c>
      <c r="V1139" s="3">
        <f t="shared" si="149"/>
        <v>1.1760912590556813</v>
      </c>
      <c r="W1139" s="3">
        <f t="shared" si="149"/>
        <v>2.842609239610562</v>
      </c>
      <c r="X1139" s="3">
        <f t="shared" si="150"/>
        <v>0.66300307183301188</v>
      </c>
      <c r="Y1139" s="3">
        <f t="shared" si="150"/>
        <v>2.2540676788595109</v>
      </c>
      <c r="Z1139" s="3">
        <f t="shared" si="150"/>
        <v>0.58754969830463022</v>
      </c>
      <c r="AA1139" s="2">
        <f t="shared" si="151"/>
        <v>39387</v>
      </c>
    </row>
    <row r="1140" spans="1:27" x14ac:dyDescent="0.2">
      <c r="A1140">
        <v>6561</v>
      </c>
      <c r="B1140" t="s">
        <v>15</v>
      </c>
      <c r="C1140">
        <v>2007</v>
      </c>
      <c r="D1140">
        <v>12</v>
      </c>
      <c r="E1140">
        <v>352</v>
      </c>
      <c r="F1140" s="4">
        <v>1402.56</v>
      </c>
      <c r="G1140" s="4">
        <v>1647.97</v>
      </c>
      <c r="H1140" s="4">
        <v>447.95</v>
      </c>
      <c r="I1140">
        <v>15</v>
      </c>
      <c r="J1140">
        <v>696</v>
      </c>
      <c r="K1140">
        <v>16353</v>
      </c>
      <c r="L1140" t="s">
        <v>18</v>
      </c>
      <c r="M1140">
        <v>136420</v>
      </c>
      <c r="N1140">
        <v>438</v>
      </c>
      <c r="O1140" s="4">
        <v>39239.1</v>
      </c>
      <c r="P1140" t="s">
        <v>168</v>
      </c>
      <c r="Q1140" s="4">
        <f t="shared" si="144"/>
        <v>4.6817329545454545</v>
      </c>
      <c r="R1140" s="4">
        <f t="shared" si="145"/>
        <v>109.86466666666666</v>
      </c>
      <c r="S1140" s="4">
        <f t="shared" si="146"/>
        <v>2.367772988505747</v>
      </c>
      <c r="T1140" s="4">
        <f t="shared" si="147"/>
        <v>3.2169493014429866</v>
      </c>
      <c r="U1140" s="4">
        <f t="shared" si="148"/>
        <v>3.1469214489738651</v>
      </c>
      <c r="V1140" s="3">
        <f t="shared" si="149"/>
        <v>1.1760912590556813</v>
      </c>
      <c r="W1140" s="3">
        <f t="shared" si="149"/>
        <v>2.842609239610562</v>
      </c>
      <c r="X1140" s="3">
        <f t="shared" si="150"/>
        <v>0.67040663796485533</v>
      </c>
      <c r="Y1140" s="3">
        <f t="shared" si="150"/>
        <v>2.0408580423873053</v>
      </c>
      <c r="Z1140" s="3">
        <f t="shared" si="150"/>
        <v>0.3743400618324243</v>
      </c>
      <c r="AA1140" s="2">
        <f t="shared" si="151"/>
        <v>39417</v>
      </c>
    </row>
    <row r="1141" spans="1:27" x14ac:dyDescent="0.2">
      <c r="A1141">
        <v>6561</v>
      </c>
      <c r="B1141" t="s">
        <v>15</v>
      </c>
      <c r="C1141">
        <v>2007</v>
      </c>
      <c r="D1141">
        <v>10</v>
      </c>
      <c r="E1141">
        <v>784</v>
      </c>
      <c r="F1141" s="4">
        <v>3130.72</v>
      </c>
      <c r="G1141" s="4">
        <v>3678.77</v>
      </c>
      <c r="H1141" s="4">
        <v>1173.53</v>
      </c>
      <c r="I1141">
        <v>15</v>
      </c>
      <c r="J1141">
        <v>696</v>
      </c>
      <c r="K1141">
        <v>16353</v>
      </c>
      <c r="L1141" t="s">
        <v>18</v>
      </c>
      <c r="M1141">
        <v>136420</v>
      </c>
      <c r="N1141">
        <v>438</v>
      </c>
      <c r="O1141" s="4">
        <v>39239.1</v>
      </c>
      <c r="P1141" t="s">
        <v>168</v>
      </c>
      <c r="Q1141" s="4">
        <f t="shared" si="144"/>
        <v>4.6923086734693875</v>
      </c>
      <c r="R1141" s="4">
        <f t="shared" si="145"/>
        <v>245.25133333333332</v>
      </c>
      <c r="S1141" s="4">
        <f t="shared" si="146"/>
        <v>5.2855890804597703</v>
      </c>
      <c r="T1141" s="4">
        <f t="shared" si="147"/>
        <v>3.56570263619935</v>
      </c>
      <c r="U1141" s="4">
        <f t="shared" si="148"/>
        <v>3.4956442276639903</v>
      </c>
      <c r="V1141" s="3">
        <f t="shared" si="149"/>
        <v>1.1760912590556813</v>
      </c>
      <c r="W1141" s="3">
        <f t="shared" si="149"/>
        <v>2.842609239610562</v>
      </c>
      <c r="X1141" s="3">
        <f t="shared" si="150"/>
        <v>0.67138657351491149</v>
      </c>
      <c r="Y1141" s="3">
        <f t="shared" si="150"/>
        <v>2.3896113771436687</v>
      </c>
      <c r="Z1141" s="3">
        <f t="shared" si="150"/>
        <v>0.7230933965887878</v>
      </c>
      <c r="AA1141" s="2">
        <f t="shared" si="151"/>
        <v>39356</v>
      </c>
    </row>
    <row r="1142" spans="1:27" x14ac:dyDescent="0.2">
      <c r="A1142">
        <v>6565</v>
      </c>
      <c r="B1142" t="s">
        <v>15</v>
      </c>
      <c r="C1142">
        <v>2007</v>
      </c>
      <c r="D1142">
        <v>7</v>
      </c>
      <c r="E1142">
        <v>218</v>
      </c>
      <c r="F1142" s="4">
        <v>926.94</v>
      </c>
      <c r="G1142" s="4">
        <v>1089.21</v>
      </c>
      <c r="H1142" s="4">
        <v>462.04</v>
      </c>
      <c r="I1142">
        <v>12</v>
      </c>
      <c r="J1142">
        <v>736</v>
      </c>
      <c r="K1142">
        <v>16429</v>
      </c>
      <c r="L1142" t="s">
        <v>18</v>
      </c>
      <c r="M1142">
        <v>292562</v>
      </c>
      <c r="N1142">
        <v>437</v>
      </c>
      <c r="O1142" s="4">
        <v>38590.21</v>
      </c>
      <c r="P1142" t="s">
        <v>168</v>
      </c>
      <c r="Q1142" s="4">
        <f t="shared" si="144"/>
        <v>4.9963761467889913</v>
      </c>
      <c r="R1142" s="4">
        <f t="shared" si="145"/>
        <v>90.767499999999998</v>
      </c>
      <c r="S1142" s="4">
        <f t="shared" si="146"/>
        <v>1.4799048913043478</v>
      </c>
      <c r="T1142" s="4">
        <f t="shared" si="147"/>
        <v>3.0371116199291119</v>
      </c>
      <c r="U1142" s="4">
        <f t="shared" si="148"/>
        <v>2.9670516235595557</v>
      </c>
      <c r="V1142" s="3">
        <f t="shared" si="149"/>
        <v>1.0791812460476249</v>
      </c>
      <c r="W1142" s="3">
        <f t="shared" si="149"/>
        <v>2.8668778143374989</v>
      </c>
      <c r="X1142" s="3">
        <f t="shared" si="150"/>
        <v>0.69865512632450721</v>
      </c>
      <c r="Y1142" s="3">
        <f t="shared" si="150"/>
        <v>1.9579303738814873</v>
      </c>
      <c r="Z1142" s="3">
        <f t="shared" si="150"/>
        <v>0.17023380559161314</v>
      </c>
      <c r="AA1142" s="2">
        <f t="shared" si="151"/>
        <v>39264</v>
      </c>
    </row>
    <row r="1143" spans="1:27" x14ac:dyDescent="0.2">
      <c r="A1143">
        <v>6565</v>
      </c>
      <c r="B1143" t="s">
        <v>15</v>
      </c>
      <c r="C1143">
        <v>2007</v>
      </c>
      <c r="D1143">
        <v>8</v>
      </c>
      <c r="E1143">
        <v>185</v>
      </c>
      <c r="F1143" s="4">
        <v>749.26</v>
      </c>
      <c r="G1143" s="4">
        <v>880.42</v>
      </c>
      <c r="H1143" s="4">
        <v>370.87</v>
      </c>
      <c r="I1143">
        <v>12</v>
      </c>
      <c r="J1143">
        <v>736</v>
      </c>
      <c r="K1143">
        <v>16429</v>
      </c>
      <c r="L1143" t="s">
        <v>18</v>
      </c>
      <c r="M1143">
        <v>292562</v>
      </c>
      <c r="N1143">
        <v>437</v>
      </c>
      <c r="O1143" s="4">
        <v>38590.21</v>
      </c>
      <c r="P1143" t="s">
        <v>168</v>
      </c>
      <c r="Q1143" s="4">
        <f t="shared" si="144"/>
        <v>4.7590270270270265</v>
      </c>
      <c r="R1143" s="4">
        <f t="shared" si="145"/>
        <v>73.368333333333325</v>
      </c>
      <c r="S1143" s="4">
        <f t="shared" si="146"/>
        <v>1.1962228260869565</v>
      </c>
      <c r="T1143" s="4">
        <f t="shared" si="147"/>
        <v>2.9446898996139104</v>
      </c>
      <c r="U1143" s="4">
        <f t="shared" si="148"/>
        <v>2.8746325479684831</v>
      </c>
      <c r="V1143" s="3">
        <f t="shared" si="149"/>
        <v>1.0791812460476249</v>
      </c>
      <c r="W1143" s="3">
        <f t="shared" si="149"/>
        <v>2.8668778143374989</v>
      </c>
      <c r="X1143" s="3">
        <f t="shared" si="150"/>
        <v>0.67751817121089664</v>
      </c>
      <c r="Y1143" s="3">
        <f t="shared" si="150"/>
        <v>1.8655086535662855</v>
      </c>
      <c r="Z1143" s="3">
        <f t="shared" si="150"/>
        <v>7.7812085276411577E-2</v>
      </c>
      <c r="AA1143" s="2">
        <f t="shared" si="151"/>
        <v>39295</v>
      </c>
    </row>
    <row r="1144" spans="1:27" x14ac:dyDescent="0.2">
      <c r="A1144">
        <v>6565</v>
      </c>
      <c r="B1144" t="s">
        <v>15</v>
      </c>
      <c r="C1144">
        <v>2007</v>
      </c>
      <c r="D1144">
        <v>9</v>
      </c>
      <c r="E1144">
        <v>484</v>
      </c>
      <c r="F1144" s="4">
        <v>1941.34</v>
      </c>
      <c r="G1144" s="4">
        <v>2281.16</v>
      </c>
      <c r="H1144" s="4">
        <v>665.14</v>
      </c>
      <c r="I1144">
        <v>12</v>
      </c>
      <c r="J1144">
        <v>736</v>
      </c>
      <c r="K1144">
        <v>16429</v>
      </c>
      <c r="L1144" t="s">
        <v>18</v>
      </c>
      <c r="M1144">
        <v>292562</v>
      </c>
      <c r="N1144">
        <v>437</v>
      </c>
      <c r="O1144" s="4">
        <v>38590.21</v>
      </c>
      <c r="P1144" t="s">
        <v>168</v>
      </c>
      <c r="Q1144" s="4">
        <f t="shared" si="144"/>
        <v>4.7131404958677683</v>
      </c>
      <c r="R1144" s="4">
        <f t="shared" si="145"/>
        <v>190.09666666666666</v>
      </c>
      <c r="S1144" s="4">
        <f t="shared" si="146"/>
        <v>3.0994021739130431</v>
      </c>
      <c r="T1144" s="4">
        <f t="shared" si="147"/>
        <v>3.3581557476528618</v>
      </c>
      <c r="U1144" s="4">
        <f t="shared" si="148"/>
        <v>3.2881016029786432</v>
      </c>
      <c r="V1144" s="3">
        <f t="shared" si="149"/>
        <v>1.0791812460476249</v>
      </c>
      <c r="W1144" s="3">
        <f t="shared" si="149"/>
        <v>2.8668778143374989</v>
      </c>
      <c r="X1144" s="3">
        <f t="shared" si="150"/>
        <v>0.6733103860084495</v>
      </c>
      <c r="Y1144" s="3">
        <f t="shared" si="150"/>
        <v>2.2789745016052372</v>
      </c>
      <c r="Z1144" s="3">
        <f t="shared" si="150"/>
        <v>0.49127793331536312</v>
      </c>
      <c r="AA1144" s="2">
        <f t="shared" si="151"/>
        <v>39326</v>
      </c>
    </row>
    <row r="1145" spans="1:27" x14ac:dyDescent="0.2">
      <c r="A1145">
        <v>6565</v>
      </c>
      <c r="B1145" t="s">
        <v>15</v>
      </c>
      <c r="C1145">
        <v>2007</v>
      </c>
      <c r="D1145">
        <v>10</v>
      </c>
      <c r="E1145">
        <v>785</v>
      </c>
      <c r="F1145" s="4">
        <v>3212.11</v>
      </c>
      <c r="G1145" s="4">
        <v>3774.38</v>
      </c>
      <c r="H1145" s="4">
        <v>1122.23</v>
      </c>
      <c r="I1145">
        <v>12</v>
      </c>
      <c r="J1145">
        <v>736</v>
      </c>
      <c r="K1145">
        <v>16429</v>
      </c>
      <c r="L1145" t="s">
        <v>18</v>
      </c>
      <c r="M1145">
        <v>292562</v>
      </c>
      <c r="N1145">
        <v>437</v>
      </c>
      <c r="O1145" s="4">
        <v>38590.21</v>
      </c>
      <c r="P1145" t="s">
        <v>168</v>
      </c>
      <c r="Q1145" s="4">
        <f t="shared" si="144"/>
        <v>4.8081273885350324</v>
      </c>
      <c r="R1145" s="4">
        <f t="shared" si="145"/>
        <v>314.53166666666669</v>
      </c>
      <c r="S1145" s="4">
        <f t="shared" si="146"/>
        <v>5.1282336956521739</v>
      </c>
      <c r="T1145" s="4">
        <f t="shared" si="147"/>
        <v>3.5768456222717422</v>
      </c>
      <c r="U1145" s="4">
        <f t="shared" si="148"/>
        <v>3.5067904094506681</v>
      </c>
      <c r="V1145" s="3">
        <f t="shared" si="149"/>
        <v>1.0791812460476249</v>
      </c>
      <c r="W1145" s="3">
        <f t="shared" si="149"/>
        <v>2.8668778143374989</v>
      </c>
      <c r="X1145" s="3">
        <f t="shared" si="150"/>
        <v>0.68197596552648954</v>
      </c>
      <c r="Y1145" s="3">
        <f t="shared" si="150"/>
        <v>2.4976643762241171</v>
      </c>
      <c r="Z1145" s="3">
        <f t="shared" si="150"/>
        <v>0.70996780793424319</v>
      </c>
      <c r="AA1145" s="2">
        <f t="shared" si="151"/>
        <v>39356</v>
      </c>
    </row>
    <row r="1146" spans="1:27" x14ac:dyDescent="0.2">
      <c r="A1146">
        <v>6565</v>
      </c>
      <c r="B1146" t="s">
        <v>15</v>
      </c>
      <c r="C1146">
        <v>2007</v>
      </c>
      <c r="D1146">
        <v>11</v>
      </c>
      <c r="E1146">
        <v>482</v>
      </c>
      <c r="F1146" s="4">
        <v>1949.18</v>
      </c>
      <c r="G1146" s="4">
        <v>2290.5</v>
      </c>
      <c r="H1146" s="4">
        <v>746.19</v>
      </c>
      <c r="I1146">
        <v>12</v>
      </c>
      <c r="J1146">
        <v>736</v>
      </c>
      <c r="K1146">
        <v>16429</v>
      </c>
      <c r="L1146" t="s">
        <v>18</v>
      </c>
      <c r="M1146">
        <v>292562</v>
      </c>
      <c r="N1146">
        <v>437</v>
      </c>
      <c r="O1146" s="4">
        <v>38590.21</v>
      </c>
      <c r="P1146" t="s">
        <v>168</v>
      </c>
      <c r="Q1146" s="4">
        <f t="shared" si="144"/>
        <v>4.7520746887966805</v>
      </c>
      <c r="R1146" s="4">
        <f t="shared" si="145"/>
        <v>190.875</v>
      </c>
      <c r="S1146" s="4">
        <f t="shared" si="146"/>
        <v>3.1120923913043477</v>
      </c>
      <c r="T1146" s="4">
        <f t="shared" si="147"/>
        <v>3.3599302961121023</v>
      </c>
      <c r="U1146" s="4">
        <f t="shared" si="148"/>
        <v>3.2898519465558609</v>
      </c>
      <c r="V1146" s="3">
        <f t="shared" si="149"/>
        <v>1.0791812460476249</v>
      </c>
      <c r="W1146" s="3">
        <f t="shared" si="149"/>
        <v>2.8668778143374989</v>
      </c>
      <c r="X1146" s="3">
        <f t="shared" si="150"/>
        <v>0.67688325787325287</v>
      </c>
      <c r="Y1146" s="3">
        <f t="shared" si="150"/>
        <v>2.2807490500644776</v>
      </c>
      <c r="Z1146" s="3">
        <f t="shared" si="150"/>
        <v>0.49305248177460353</v>
      </c>
      <c r="AA1146" s="2">
        <f t="shared" si="151"/>
        <v>39387</v>
      </c>
    </row>
    <row r="1147" spans="1:27" x14ac:dyDescent="0.2">
      <c r="A1147">
        <v>6565</v>
      </c>
      <c r="B1147" t="s">
        <v>15</v>
      </c>
      <c r="C1147">
        <v>2007</v>
      </c>
      <c r="D1147">
        <v>12</v>
      </c>
      <c r="E1147">
        <v>297</v>
      </c>
      <c r="F1147" s="4">
        <v>1112.8599999999999</v>
      </c>
      <c r="G1147" s="4">
        <v>1307.77</v>
      </c>
      <c r="H1147" s="4">
        <v>456.16</v>
      </c>
      <c r="I1147">
        <v>12</v>
      </c>
      <c r="J1147">
        <v>736</v>
      </c>
      <c r="K1147">
        <v>16429</v>
      </c>
      <c r="L1147" t="s">
        <v>18</v>
      </c>
      <c r="M1147">
        <v>292562</v>
      </c>
      <c r="N1147">
        <v>437</v>
      </c>
      <c r="O1147" s="4">
        <v>38590.21</v>
      </c>
      <c r="P1147" t="s">
        <v>168</v>
      </c>
      <c r="Q1147" s="4">
        <f t="shared" si="144"/>
        <v>4.4032659932659932</v>
      </c>
      <c r="R1147" s="4">
        <f t="shared" si="145"/>
        <v>108.98083333333334</v>
      </c>
      <c r="S1147" s="4">
        <f t="shared" si="146"/>
        <v>1.7768614130434783</v>
      </c>
      <c r="T1147" s="4">
        <f t="shared" si="147"/>
        <v>3.116531370506562</v>
      </c>
      <c r="U1147" s="4">
        <f t="shared" si="148"/>
        <v>3.0464405326619648</v>
      </c>
      <c r="V1147" s="3">
        <f t="shared" si="149"/>
        <v>1.0791812460476249</v>
      </c>
      <c r="W1147" s="3">
        <f t="shared" si="149"/>
        <v>2.8668778143374989</v>
      </c>
      <c r="X1147" s="3">
        <f t="shared" si="150"/>
        <v>0.64377492118934987</v>
      </c>
      <c r="Y1147" s="3">
        <f t="shared" si="150"/>
        <v>2.0373501244589374</v>
      </c>
      <c r="Z1147" s="3">
        <f t="shared" si="150"/>
        <v>0.2496535561690634</v>
      </c>
      <c r="AA1147" s="2">
        <f t="shared" si="151"/>
        <v>39417</v>
      </c>
    </row>
    <row r="1148" spans="1:27" x14ac:dyDescent="0.2">
      <c r="A1148">
        <v>6565</v>
      </c>
      <c r="B1148" t="s">
        <v>15</v>
      </c>
      <c r="C1148">
        <v>2007</v>
      </c>
      <c r="D1148">
        <v>1</v>
      </c>
      <c r="E1148">
        <v>99</v>
      </c>
      <c r="F1148" s="4">
        <v>448.61</v>
      </c>
      <c r="G1148" s="4">
        <v>527.21</v>
      </c>
      <c r="H1148" s="4">
        <v>175.64</v>
      </c>
      <c r="I1148">
        <v>12</v>
      </c>
      <c r="J1148">
        <v>736</v>
      </c>
      <c r="K1148">
        <v>16429</v>
      </c>
      <c r="L1148" t="s">
        <v>18</v>
      </c>
      <c r="M1148">
        <v>292562</v>
      </c>
      <c r="N1148">
        <v>437</v>
      </c>
      <c r="O1148" s="4">
        <v>38590.21</v>
      </c>
      <c r="P1148" t="s">
        <v>168</v>
      </c>
      <c r="Q1148" s="4">
        <f t="shared" si="144"/>
        <v>5.3253535353535355</v>
      </c>
      <c r="R1148" s="4">
        <f t="shared" si="145"/>
        <v>43.93416666666667</v>
      </c>
      <c r="S1148" s="4">
        <f t="shared" si="146"/>
        <v>0.71631793478260875</v>
      </c>
      <c r="T1148" s="4">
        <f t="shared" si="147"/>
        <v>2.7219836392635535</v>
      </c>
      <c r="U1148" s="4">
        <f t="shared" si="148"/>
        <v>2.6518689502465347</v>
      </c>
      <c r="V1148" s="3">
        <f t="shared" si="149"/>
        <v>1.0791812460476249</v>
      </c>
      <c r="W1148" s="3">
        <f t="shared" si="149"/>
        <v>2.8668778143374989</v>
      </c>
      <c r="X1148" s="3">
        <f t="shared" si="150"/>
        <v>0.72634844466600368</v>
      </c>
      <c r="Y1148" s="3">
        <f t="shared" si="150"/>
        <v>1.6428023932159288</v>
      </c>
      <c r="Z1148" s="3">
        <f t="shared" si="150"/>
        <v>-0.14489417507394528</v>
      </c>
      <c r="AA1148" s="2">
        <f t="shared" si="151"/>
        <v>39083</v>
      </c>
    </row>
    <row r="1149" spans="1:27" x14ac:dyDescent="0.2">
      <c r="A1149">
        <v>6565</v>
      </c>
      <c r="B1149" t="s">
        <v>15</v>
      </c>
      <c r="C1149">
        <v>2007</v>
      </c>
      <c r="D1149">
        <v>3</v>
      </c>
      <c r="E1149">
        <v>136</v>
      </c>
      <c r="F1149" s="4">
        <v>585.1</v>
      </c>
      <c r="G1149" s="4">
        <v>687.52</v>
      </c>
      <c r="H1149" s="4">
        <v>225.44</v>
      </c>
      <c r="I1149">
        <v>12</v>
      </c>
      <c r="J1149">
        <v>736</v>
      </c>
      <c r="K1149">
        <v>16429</v>
      </c>
      <c r="L1149" t="s">
        <v>18</v>
      </c>
      <c r="M1149">
        <v>292562</v>
      </c>
      <c r="N1149">
        <v>437</v>
      </c>
      <c r="O1149" s="4">
        <v>38590.21</v>
      </c>
      <c r="P1149" t="s">
        <v>168</v>
      </c>
      <c r="Q1149" s="4">
        <f t="shared" si="144"/>
        <v>5.0552941176470583</v>
      </c>
      <c r="R1149" s="4">
        <f t="shared" si="145"/>
        <v>57.293333333333329</v>
      </c>
      <c r="S1149" s="4">
        <f t="shared" si="146"/>
        <v>0.93413043478260871</v>
      </c>
      <c r="T1149" s="4">
        <f t="shared" si="147"/>
        <v>2.837285336339828</v>
      </c>
      <c r="U1149" s="4">
        <f t="shared" si="148"/>
        <v>2.7672300981107183</v>
      </c>
      <c r="V1149" s="3">
        <f t="shared" si="149"/>
        <v>1.0791812460476249</v>
      </c>
      <c r="W1149" s="3">
        <f t="shared" si="149"/>
        <v>2.8668778143374989</v>
      </c>
      <c r="X1149" s="3">
        <f t="shared" si="150"/>
        <v>0.7037464279696104</v>
      </c>
      <c r="Y1149" s="3">
        <f t="shared" si="150"/>
        <v>1.7581040902922032</v>
      </c>
      <c r="Z1149" s="3">
        <f t="shared" si="150"/>
        <v>-2.9592477997670875E-2</v>
      </c>
      <c r="AA1149" s="2">
        <f t="shared" si="151"/>
        <v>39142</v>
      </c>
    </row>
    <row r="1150" spans="1:27" x14ac:dyDescent="0.2">
      <c r="A1150">
        <v>6565</v>
      </c>
      <c r="B1150" t="s">
        <v>15</v>
      </c>
      <c r="C1150">
        <v>2007</v>
      </c>
      <c r="D1150">
        <v>4</v>
      </c>
      <c r="E1150">
        <v>199</v>
      </c>
      <c r="F1150" s="4">
        <v>855.19</v>
      </c>
      <c r="G1150" s="4">
        <v>1004.91</v>
      </c>
      <c r="H1150" s="4">
        <v>339.71</v>
      </c>
      <c r="I1150">
        <v>12</v>
      </c>
      <c r="J1150">
        <v>736</v>
      </c>
      <c r="K1150">
        <v>16429</v>
      </c>
      <c r="L1150" t="s">
        <v>18</v>
      </c>
      <c r="M1150">
        <v>292562</v>
      </c>
      <c r="N1150">
        <v>437</v>
      </c>
      <c r="O1150" s="4">
        <v>38590.21</v>
      </c>
      <c r="P1150" t="s">
        <v>168</v>
      </c>
      <c r="Q1150" s="4">
        <f t="shared" si="144"/>
        <v>5.0497989949748741</v>
      </c>
      <c r="R1150" s="4">
        <f t="shared" si="145"/>
        <v>83.742499999999993</v>
      </c>
      <c r="S1150" s="4">
        <f t="shared" si="146"/>
        <v>1.365366847826087</v>
      </c>
      <c r="T1150" s="4">
        <f t="shared" si="147"/>
        <v>3.0021271679718136</v>
      </c>
      <c r="U1150" s="4">
        <f t="shared" si="148"/>
        <v>2.9320626138913077</v>
      </c>
      <c r="V1150" s="3">
        <f t="shared" si="149"/>
        <v>1.0791812460476249</v>
      </c>
      <c r="W1150" s="3">
        <f t="shared" si="149"/>
        <v>2.8668778143374989</v>
      </c>
      <c r="X1150" s="3">
        <f t="shared" si="150"/>
        <v>0.70327409156210674</v>
      </c>
      <c r="Y1150" s="3">
        <f t="shared" si="150"/>
        <v>1.9229459219241885</v>
      </c>
      <c r="Z1150" s="3">
        <f t="shared" si="150"/>
        <v>0.13524935363431456</v>
      </c>
      <c r="AA1150" s="2">
        <f t="shared" si="151"/>
        <v>39173</v>
      </c>
    </row>
    <row r="1151" spans="1:27" x14ac:dyDescent="0.2">
      <c r="A1151">
        <v>6565</v>
      </c>
      <c r="B1151" t="s">
        <v>15</v>
      </c>
      <c r="C1151">
        <v>2007</v>
      </c>
      <c r="D1151">
        <v>5</v>
      </c>
      <c r="E1151">
        <v>272</v>
      </c>
      <c r="F1151" s="4">
        <v>1240.3800000000001</v>
      </c>
      <c r="G1151" s="4">
        <v>1457.58</v>
      </c>
      <c r="H1151" s="4">
        <v>413.09</v>
      </c>
      <c r="I1151">
        <v>12</v>
      </c>
      <c r="J1151">
        <v>736</v>
      </c>
      <c r="K1151">
        <v>16429</v>
      </c>
      <c r="L1151" t="s">
        <v>18</v>
      </c>
      <c r="M1151">
        <v>292562</v>
      </c>
      <c r="N1151">
        <v>437</v>
      </c>
      <c r="O1151" s="4">
        <v>38590.21</v>
      </c>
      <c r="P1151" t="s">
        <v>168</v>
      </c>
      <c r="Q1151" s="4">
        <f t="shared" si="144"/>
        <v>5.3587499999999997</v>
      </c>
      <c r="R1151" s="4">
        <f t="shared" si="145"/>
        <v>121.46499999999999</v>
      </c>
      <c r="S1151" s="4">
        <f t="shared" si="146"/>
        <v>1.9804076086956521</v>
      </c>
      <c r="T1151" s="4">
        <f t="shared" si="147"/>
        <v>3.163632400552888</v>
      </c>
      <c r="U1151" s="4">
        <f t="shared" si="148"/>
        <v>3.0935547550179945</v>
      </c>
      <c r="V1151" s="3">
        <f t="shared" si="149"/>
        <v>1.0791812460476249</v>
      </c>
      <c r="W1151" s="3">
        <f t="shared" si="149"/>
        <v>2.8668778143374989</v>
      </c>
      <c r="X1151" s="3">
        <f t="shared" si="150"/>
        <v>0.72906349651868907</v>
      </c>
      <c r="Y1151" s="3">
        <f t="shared" si="150"/>
        <v>2.0844511545052629</v>
      </c>
      <c r="Z1151" s="3">
        <f t="shared" si="150"/>
        <v>0.29675458621538892</v>
      </c>
      <c r="AA1151" s="2">
        <f t="shared" si="151"/>
        <v>39203</v>
      </c>
    </row>
    <row r="1152" spans="1:27" x14ac:dyDescent="0.2">
      <c r="A1152">
        <v>6565</v>
      </c>
      <c r="B1152" t="s">
        <v>15</v>
      </c>
      <c r="C1152">
        <v>2007</v>
      </c>
      <c r="D1152">
        <v>2</v>
      </c>
      <c r="E1152">
        <v>94</v>
      </c>
      <c r="F1152" s="4">
        <v>390.24</v>
      </c>
      <c r="G1152" s="4">
        <v>458.62</v>
      </c>
      <c r="H1152" s="4">
        <v>117.57</v>
      </c>
      <c r="I1152">
        <v>12</v>
      </c>
      <c r="J1152">
        <v>736</v>
      </c>
      <c r="K1152">
        <v>16429</v>
      </c>
      <c r="L1152" t="s">
        <v>18</v>
      </c>
      <c r="M1152">
        <v>292562</v>
      </c>
      <c r="N1152">
        <v>437</v>
      </c>
      <c r="O1152" s="4">
        <v>38590.21</v>
      </c>
      <c r="P1152" t="s">
        <v>168</v>
      </c>
      <c r="Q1152" s="4">
        <f t="shared" si="144"/>
        <v>4.878936170212766</v>
      </c>
      <c r="R1152" s="4">
        <f t="shared" si="145"/>
        <v>38.218333333333334</v>
      </c>
      <c r="S1152" s="4">
        <f t="shared" si="146"/>
        <v>0.62312500000000004</v>
      </c>
      <c r="T1152" s="4">
        <f t="shared" si="147"/>
        <v>2.6614529899932298</v>
      </c>
      <c r="U1152" s="4">
        <f t="shared" si="148"/>
        <v>2.5913317829696556</v>
      </c>
      <c r="V1152" s="3">
        <f t="shared" si="149"/>
        <v>1.0791812460476249</v>
      </c>
      <c r="W1152" s="3">
        <f t="shared" si="149"/>
        <v>2.8668778143374989</v>
      </c>
      <c r="X1152" s="3">
        <f t="shared" si="150"/>
        <v>0.6883251363935311</v>
      </c>
      <c r="Y1152" s="3">
        <f t="shared" si="150"/>
        <v>1.5822717439456049</v>
      </c>
      <c r="Z1152" s="3">
        <f t="shared" si="150"/>
        <v>-0.20542482434426904</v>
      </c>
      <c r="AA1152" s="2">
        <f t="shared" si="151"/>
        <v>39114</v>
      </c>
    </row>
    <row r="1153" spans="1:27" x14ac:dyDescent="0.2">
      <c r="A1153">
        <v>6565</v>
      </c>
      <c r="B1153" t="s">
        <v>15</v>
      </c>
      <c r="C1153">
        <v>2007</v>
      </c>
      <c r="D1153">
        <v>6</v>
      </c>
      <c r="E1153">
        <v>324</v>
      </c>
      <c r="F1153" s="4">
        <v>1384.76</v>
      </c>
      <c r="G1153" s="4">
        <v>1627.21</v>
      </c>
      <c r="H1153" s="4">
        <v>530.96</v>
      </c>
      <c r="I1153">
        <v>12</v>
      </c>
      <c r="J1153">
        <v>736</v>
      </c>
      <c r="K1153">
        <v>16429</v>
      </c>
      <c r="L1153" t="s">
        <v>18</v>
      </c>
      <c r="M1153">
        <v>292562</v>
      </c>
      <c r="N1153">
        <v>437</v>
      </c>
      <c r="O1153" s="4">
        <v>38590.21</v>
      </c>
      <c r="P1153" t="s">
        <v>168</v>
      </c>
      <c r="Q1153" s="4">
        <f t="shared" si="144"/>
        <v>5.0222530864197532</v>
      </c>
      <c r="R1153" s="4">
        <f t="shared" si="145"/>
        <v>135.60083333333333</v>
      </c>
      <c r="S1153" s="4">
        <f t="shared" si="146"/>
        <v>2.210883152173913</v>
      </c>
      <c r="T1153" s="4">
        <f t="shared" si="147"/>
        <v>3.2114436045385233</v>
      </c>
      <c r="U1153" s="4">
        <f t="shared" si="148"/>
        <v>3.1413745100737405</v>
      </c>
      <c r="V1153" s="3">
        <f t="shared" si="149"/>
        <v>1.0791812460476249</v>
      </c>
      <c r="W1153" s="3">
        <f t="shared" si="149"/>
        <v>2.8668778143374989</v>
      </c>
      <c r="X1153" s="3">
        <f t="shared" si="150"/>
        <v>0.70089859433191115</v>
      </c>
      <c r="Y1153" s="3">
        <f t="shared" si="150"/>
        <v>2.1322623584908986</v>
      </c>
      <c r="Z1153" s="3">
        <f t="shared" si="150"/>
        <v>0.3445657902010244</v>
      </c>
      <c r="AA1153" s="2">
        <f t="shared" si="151"/>
        <v>39234</v>
      </c>
    </row>
    <row r="1154" spans="1:27" x14ac:dyDescent="0.2">
      <c r="A1154">
        <v>6566</v>
      </c>
      <c r="B1154" t="s">
        <v>15</v>
      </c>
      <c r="C1154">
        <v>2007</v>
      </c>
      <c r="D1154">
        <v>1</v>
      </c>
      <c r="E1154">
        <v>165</v>
      </c>
      <c r="F1154" s="4">
        <v>726.56</v>
      </c>
      <c r="G1154" s="4">
        <v>853.72</v>
      </c>
      <c r="H1154" s="4">
        <v>355.99</v>
      </c>
      <c r="I1154">
        <v>12</v>
      </c>
      <c r="J1154">
        <v>980</v>
      </c>
      <c r="K1154">
        <v>20651</v>
      </c>
      <c r="L1154" t="s">
        <v>18</v>
      </c>
      <c r="M1154">
        <v>297849</v>
      </c>
      <c r="N1154">
        <v>617</v>
      </c>
      <c r="O1154" s="4">
        <v>57909.15</v>
      </c>
      <c r="P1154" t="s">
        <v>168</v>
      </c>
      <c r="Q1154" s="4">
        <f t="shared" si="144"/>
        <v>5.174060606060606</v>
      </c>
      <c r="R1154" s="4">
        <f t="shared" si="145"/>
        <v>71.143333333333331</v>
      </c>
      <c r="S1154" s="4">
        <f t="shared" si="146"/>
        <v>0.87114285714285722</v>
      </c>
      <c r="T1154" s="4">
        <f t="shared" si="147"/>
        <v>2.9313154557075998</v>
      </c>
      <c r="U1154" s="4">
        <f t="shared" si="148"/>
        <v>2.8612714845568914</v>
      </c>
      <c r="V1154" s="3">
        <f t="shared" si="149"/>
        <v>1.0791812460476249</v>
      </c>
      <c r="W1154" s="3">
        <f t="shared" si="149"/>
        <v>2.9912260756924947</v>
      </c>
      <c r="X1154" s="3">
        <f t="shared" si="150"/>
        <v>0.71383151149369362</v>
      </c>
      <c r="Y1154" s="3">
        <f t="shared" si="150"/>
        <v>1.8521342096599751</v>
      </c>
      <c r="Z1154" s="3">
        <f t="shared" si="150"/>
        <v>-5.9910619984894914E-2</v>
      </c>
      <c r="AA1154" s="2">
        <f t="shared" si="151"/>
        <v>39083</v>
      </c>
    </row>
    <row r="1155" spans="1:27" x14ac:dyDescent="0.2">
      <c r="A1155">
        <v>6566</v>
      </c>
      <c r="B1155" t="s">
        <v>15</v>
      </c>
      <c r="C1155">
        <v>2007</v>
      </c>
      <c r="D1155">
        <v>2</v>
      </c>
      <c r="E1155">
        <v>150</v>
      </c>
      <c r="F1155" s="4">
        <v>679.23</v>
      </c>
      <c r="G1155" s="4">
        <v>798.05</v>
      </c>
      <c r="H1155" s="4">
        <v>270.77999999999997</v>
      </c>
      <c r="I1155">
        <v>12</v>
      </c>
      <c r="J1155">
        <v>980</v>
      </c>
      <c r="K1155">
        <v>20651</v>
      </c>
      <c r="L1155" t="s">
        <v>18</v>
      </c>
      <c r="M1155">
        <v>297849</v>
      </c>
      <c r="N1155">
        <v>617</v>
      </c>
      <c r="O1155" s="4">
        <v>57909.15</v>
      </c>
      <c r="P1155" t="s">
        <v>168</v>
      </c>
      <c r="Q1155" s="4">
        <f t="shared" si="144"/>
        <v>5.3203333333333331</v>
      </c>
      <c r="R1155" s="4">
        <f t="shared" si="145"/>
        <v>66.504166666666663</v>
      </c>
      <c r="S1155" s="4">
        <f t="shared" si="146"/>
        <v>0.81433673469387746</v>
      </c>
      <c r="T1155" s="4">
        <f t="shared" si="147"/>
        <v>2.9020301019319796</v>
      </c>
      <c r="U1155" s="4">
        <f t="shared" si="148"/>
        <v>2.8320168594307229</v>
      </c>
      <c r="V1155" s="3">
        <f t="shared" si="149"/>
        <v>1.0791812460476249</v>
      </c>
      <c r="W1155" s="3">
        <f t="shared" si="149"/>
        <v>2.9912260756924947</v>
      </c>
      <c r="X1155" s="3">
        <f t="shared" si="150"/>
        <v>0.72593884287629851</v>
      </c>
      <c r="Y1155" s="3">
        <f t="shared" si="150"/>
        <v>1.822848855884355</v>
      </c>
      <c r="Z1155" s="3">
        <f t="shared" si="150"/>
        <v>-8.919597376051519E-2</v>
      </c>
      <c r="AA1155" s="2">
        <f t="shared" si="151"/>
        <v>39114</v>
      </c>
    </row>
    <row r="1156" spans="1:27" x14ac:dyDescent="0.2">
      <c r="A1156">
        <v>6566</v>
      </c>
      <c r="B1156" t="s">
        <v>15</v>
      </c>
      <c r="C1156">
        <v>2007</v>
      </c>
      <c r="D1156">
        <v>3</v>
      </c>
      <c r="E1156">
        <v>148</v>
      </c>
      <c r="F1156" s="4">
        <v>580.58000000000004</v>
      </c>
      <c r="G1156" s="4">
        <v>682.25</v>
      </c>
      <c r="H1156" s="4">
        <v>199.81</v>
      </c>
      <c r="I1156">
        <v>12</v>
      </c>
      <c r="J1156">
        <v>980</v>
      </c>
      <c r="K1156">
        <v>20651</v>
      </c>
      <c r="L1156" t="s">
        <v>18</v>
      </c>
      <c r="M1156">
        <v>297849</v>
      </c>
      <c r="N1156">
        <v>617</v>
      </c>
      <c r="O1156" s="4">
        <v>57909.15</v>
      </c>
      <c r="P1156" t="s">
        <v>168</v>
      </c>
      <c r="Q1156" s="4">
        <f t="shared" si="144"/>
        <v>4.6097972972972974</v>
      </c>
      <c r="R1156" s="4">
        <f t="shared" si="145"/>
        <v>56.854166666666664</v>
      </c>
      <c r="S1156" s="4">
        <f t="shared" si="146"/>
        <v>0.69617346938775515</v>
      </c>
      <c r="T1156" s="4">
        <f t="shared" si="147"/>
        <v>2.8339435443419343</v>
      </c>
      <c r="U1156" s="4">
        <f t="shared" si="148"/>
        <v>2.7638620710422561</v>
      </c>
      <c r="V1156" s="3">
        <f t="shared" si="149"/>
        <v>1.0791812460476249</v>
      </c>
      <c r="W1156" s="3">
        <f t="shared" si="149"/>
        <v>2.9912260756924947</v>
      </c>
      <c r="X1156" s="3">
        <f t="shared" si="150"/>
        <v>0.6636818289469768</v>
      </c>
      <c r="Y1156" s="3">
        <f t="shared" si="150"/>
        <v>1.7547622982943092</v>
      </c>
      <c r="Z1156" s="3">
        <f t="shared" si="150"/>
        <v>-0.15728253135056069</v>
      </c>
      <c r="AA1156" s="2">
        <f t="shared" si="151"/>
        <v>39142</v>
      </c>
    </row>
    <row r="1157" spans="1:27" x14ac:dyDescent="0.2">
      <c r="A1157">
        <v>6566</v>
      </c>
      <c r="B1157" t="s">
        <v>15</v>
      </c>
      <c r="C1157">
        <v>2007</v>
      </c>
      <c r="D1157">
        <v>4</v>
      </c>
      <c r="E1157">
        <v>226</v>
      </c>
      <c r="F1157" s="4">
        <v>945.92</v>
      </c>
      <c r="G1157" s="4">
        <v>1111.43</v>
      </c>
      <c r="H1157" s="4">
        <v>488.76</v>
      </c>
      <c r="I1157">
        <v>12</v>
      </c>
      <c r="J1157">
        <v>980</v>
      </c>
      <c r="K1157">
        <v>20651</v>
      </c>
      <c r="L1157" t="s">
        <v>18</v>
      </c>
      <c r="M1157">
        <v>297849</v>
      </c>
      <c r="N1157">
        <v>617</v>
      </c>
      <c r="O1157" s="4">
        <v>57909.15</v>
      </c>
      <c r="P1157" t="s">
        <v>168</v>
      </c>
      <c r="Q1157" s="4">
        <f t="shared" si="144"/>
        <v>4.9178318584070801</v>
      </c>
      <c r="R1157" s="4">
        <f t="shared" si="145"/>
        <v>92.619166666666672</v>
      </c>
      <c r="S1157" s="4">
        <f t="shared" si="146"/>
        <v>1.1341122448979593</v>
      </c>
      <c r="T1157" s="4">
        <f t="shared" si="147"/>
        <v>3.0458821151942019</v>
      </c>
      <c r="U1157" s="4">
        <f t="shared" si="148"/>
        <v>2.9758544080426943</v>
      </c>
      <c r="V1157" s="3">
        <f t="shared" si="149"/>
        <v>1.0791812460476249</v>
      </c>
      <c r="W1157" s="3">
        <f t="shared" si="149"/>
        <v>2.9912260756924947</v>
      </c>
      <c r="X1157" s="3">
        <f t="shared" si="150"/>
        <v>0.69177367604680085</v>
      </c>
      <c r="Y1157" s="3">
        <f t="shared" si="150"/>
        <v>1.966700869146577</v>
      </c>
      <c r="Z1157" s="3">
        <f t="shared" si="150"/>
        <v>5.4656039501706929E-2</v>
      </c>
      <c r="AA1157" s="2">
        <f t="shared" si="151"/>
        <v>39173</v>
      </c>
    </row>
    <row r="1158" spans="1:27" x14ac:dyDescent="0.2">
      <c r="A1158">
        <v>6566</v>
      </c>
      <c r="B1158" t="s">
        <v>15</v>
      </c>
      <c r="C1158">
        <v>2007</v>
      </c>
      <c r="D1158">
        <v>5</v>
      </c>
      <c r="E1158">
        <v>490</v>
      </c>
      <c r="F1158" s="4">
        <v>2181.89</v>
      </c>
      <c r="G1158" s="4">
        <v>2563.79</v>
      </c>
      <c r="H1158" s="4">
        <v>995.95</v>
      </c>
      <c r="I1158">
        <v>12</v>
      </c>
      <c r="J1158">
        <v>980</v>
      </c>
      <c r="K1158">
        <v>20651</v>
      </c>
      <c r="L1158" t="s">
        <v>18</v>
      </c>
      <c r="M1158">
        <v>297849</v>
      </c>
      <c r="N1158">
        <v>617</v>
      </c>
      <c r="O1158" s="4">
        <v>57909.15</v>
      </c>
      <c r="P1158" t="s">
        <v>168</v>
      </c>
      <c r="Q1158" s="4">
        <f t="shared" si="144"/>
        <v>5.232224489795918</v>
      </c>
      <c r="R1158" s="4">
        <f t="shared" si="145"/>
        <v>213.64916666666667</v>
      </c>
      <c r="S1158" s="4">
        <f t="shared" si="146"/>
        <v>2.616112244897959</v>
      </c>
      <c r="T1158" s="4">
        <f t="shared" si="147"/>
        <v>3.4088824492491714</v>
      </c>
      <c r="U1158" s="4">
        <f t="shared" si="148"/>
        <v>3.3388328518448014</v>
      </c>
      <c r="V1158" s="3">
        <f t="shared" si="149"/>
        <v>1.0791812460476249</v>
      </c>
      <c r="W1158" s="3">
        <f t="shared" si="149"/>
        <v>2.9912260756924947</v>
      </c>
      <c r="X1158" s="3">
        <f t="shared" si="150"/>
        <v>0.71868636922065754</v>
      </c>
      <c r="Y1158" s="3">
        <f t="shared" si="150"/>
        <v>2.3297012032015463</v>
      </c>
      <c r="Z1158" s="3">
        <f t="shared" si="150"/>
        <v>0.41765637355667634</v>
      </c>
      <c r="AA1158" s="2">
        <f t="shared" si="151"/>
        <v>39203</v>
      </c>
    </row>
    <row r="1159" spans="1:27" x14ac:dyDescent="0.2">
      <c r="A1159">
        <v>6566</v>
      </c>
      <c r="B1159" t="s">
        <v>15</v>
      </c>
      <c r="C1159">
        <v>2007</v>
      </c>
      <c r="D1159">
        <v>6</v>
      </c>
      <c r="E1159">
        <v>448</v>
      </c>
      <c r="F1159" s="4">
        <v>1977.58</v>
      </c>
      <c r="G1159" s="4">
        <v>2323.63</v>
      </c>
      <c r="H1159" s="4">
        <v>906.23</v>
      </c>
      <c r="I1159">
        <v>12</v>
      </c>
      <c r="J1159">
        <v>980</v>
      </c>
      <c r="K1159">
        <v>20651</v>
      </c>
      <c r="L1159" t="s">
        <v>18</v>
      </c>
      <c r="M1159">
        <v>297849</v>
      </c>
      <c r="N1159">
        <v>617</v>
      </c>
      <c r="O1159" s="4">
        <v>57909.15</v>
      </c>
      <c r="P1159" t="s">
        <v>168</v>
      </c>
      <c r="Q1159" s="4">
        <f t="shared" si="144"/>
        <v>5.1866741071428573</v>
      </c>
      <c r="R1159" s="4">
        <f t="shared" si="145"/>
        <v>193.63583333333335</v>
      </c>
      <c r="S1159" s="4">
        <f t="shared" si="146"/>
        <v>2.3710510204081632</v>
      </c>
      <c r="T1159" s="4">
        <f t="shared" si="147"/>
        <v>3.3661669749441248</v>
      </c>
      <c r="U1159" s="4">
        <f t="shared" si="148"/>
        <v>3.2961340612497616</v>
      </c>
      <c r="V1159" s="3">
        <f t="shared" si="149"/>
        <v>1.0791812460476249</v>
      </c>
      <c r="W1159" s="3">
        <f t="shared" si="149"/>
        <v>2.9912260756924947</v>
      </c>
      <c r="X1159" s="3">
        <f t="shared" si="150"/>
        <v>0.71488896094598098</v>
      </c>
      <c r="Y1159" s="3">
        <f t="shared" si="150"/>
        <v>2.2869857288965001</v>
      </c>
      <c r="Z1159" s="3">
        <f t="shared" si="150"/>
        <v>0.37494089925163004</v>
      </c>
      <c r="AA1159" s="2">
        <f t="shared" si="151"/>
        <v>39234</v>
      </c>
    </row>
    <row r="1160" spans="1:27" x14ac:dyDescent="0.2">
      <c r="A1160">
        <v>6566</v>
      </c>
      <c r="B1160" t="s">
        <v>15</v>
      </c>
      <c r="C1160">
        <v>2007</v>
      </c>
      <c r="D1160">
        <v>7</v>
      </c>
      <c r="E1160">
        <v>332</v>
      </c>
      <c r="F1160" s="4">
        <v>1399.98</v>
      </c>
      <c r="G1160" s="4">
        <v>1645.03</v>
      </c>
      <c r="H1160" s="4">
        <v>780.98</v>
      </c>
      <c r="I1160">
        <v>12</v>
      </c>
      <c r="J1160">
        <v>980</v>
      </c>
      <c r="K1160">
        <v>20651</v>
      </c>
      <c r="L1160" t="s">
        <v>18</v>
      </c>
      <c r="M1160">
        <v>297849</v>
      </c>
      <c r="N1160">
        <v>617</v>
      </c>
      <c r="O1160" s="4">
        <v>57909.15</v>
      </c>
      <c r="P1160" t="s">
        <v>168</v>
      </c>
      <c r="Q1160" s="4">
        <f t="shared" si="144"/>
        <v>4.9549096385542164</v>
      </c>
      <c r="R1160" s="4">
        <f t="shared" si="145"/>
        <v>137.08583333333334</v>
      </c>
      <c r="S1160" s="4">
        <f t="shared" si="146"/>
        <v>1.6786020408163265</v>
      </c>
      <c r="T1160" s="4">
        <f t="shared" si="147"/>
        <v>3.2161738224778804</v>
      </c>
      <c r="U1160" s="4">
        <f t="shared" si="148"/>
        <v>3.1461218314270374</v>
      </c>
      <c r="V1160" s="3">
        <f t="shared" si="149"/>
        <v>1.0791812460476249</v>
      </c>
      <c r="W1160" s="3">
        <f t="shared" si="149"/>
        <v>2.9912260756924947</v>
      </c>
      <c r="X1160" s="3">
        <f t="shared" si="150"/>
        <v>0.69503573877384406</v>
      </c>
      <c r="Y1160" s="3">
        <f t="shared" si="150"/>
        <v>2.1369925764302558</v>
      </c>
      <c r="Z1160" s="3">
        <f t="shared" si="150"/>
        <v>0.22494774678538551</v>
      </c>
      <c r="AA1160" s="2">
        <f t="shared" si="151"/>
        <v>39264</v>
      </c>
    </row>
    <row r="1161" spans="1:27" x14ac:dyDescent="0.2">
      <c r="A1161">
        <v>6566</v>
      </c>
      <c r="B1161" t="s">
        <v>15</v>
      </c>
      <c r="C1161">
        <v>2007</v>
      </c>
      <c r="D1161">
        <v>8</v>
      </c>
      <c r="E1161">
        <v>376</v>
      </c>
      <c r="F1161" s="4">
        <v>1448.96</v>
      </c>
      <c r="G1161" s="4">
        <v>1702.62</v>
      </c>
      <c r="H1161" s="4">
        <v>707.37</v>
      </c>
      <c r="I1161">
        <v>12</v>
      </c>
      <c r="J1161">
        <v>980</v>
      </c>
      <c r="K1161">
        <v>20651</v>
      </c>
      <c r="L1161" t="s">
        <v>18</v>
      </c>
      <c r="M1161">
        <v>297849</v>
      </c>
      <c r="N1161">
        <v>617</v>
      </c>
      <c r="O1161" s="4">
        <v>57909.15</v>
      </c>
      <c r="P1161" t="s">
        <v>168</v>
      </c>
      <c r="Q1161" s="4">
        <f t="shared" si="144"/>
        <v>4.5282446808510635</v>
      </c>
      <c r="R1161" s="4">
        <f t="shared" si="145"/>
        <v>141.88499999999999</v>
      </c>
      <c r="S1161" s="4">
        <f t="shared" si="146"/>
        <v>1.7373673469387754</v>
      </c>
      <c r="T1161" s="4">
        <f t="shared" si="147"/>
        <v>3.2311177305708729</v>
      </c>
      <c r="U1161" s="4">
        <f t="shared" si="148"/>
        <v>3.161056396500121</v>
      </c>
      <c r="V1161" s="3">
        <f t="shared" si="149"/>
        <v>1.0791812460476249</v>
      </c>
      <c r="W1161" s="3">
        <f t="shared" si="149"/>
        <v>2.9912260756924947</v>
      </c>
      <c r="X1161" s="3">
        <f t="shared" si="150"/>
        <v>0.65592988564321209</v>
      </c>
      <c r="Y1161" s="3">
        <f t="shared" si="150"/>
        <v>2.1519364845232483</v>
      </c>
      <c r="Z1161" s="3">
        <f t="shared" si="150"/>
        <v>0.23989165487837827</v>
      </c>
      <c r="AA1161" s="2">
        <f t="shared" si="151"/>
        <v>39295</v>
      </c>
    </row>
    <row r="1162" spans="1:27" x14ac:dyDescent="0.2">
      <c r="A1162">
        <v>6566</v>
      </c>
      <c r="B1162" t="s">
        <v>15</v>
      </c>
      <c r="C1162">
        <v>2007</v>
      </c>
      <c r="D1162">
        <v>9</v>
      </c>
      <c r="E1162">
        <v>471</v>
      </c>
      <c r="F1162" s="4">
        <v>1847.11</v>
      </c>
      <c r="G1162" s="4">
        <v>2170.4899999999998</v>
      </c>
      <c r="H1162" s="4">
        <v>762.06</v>
      </c>
      <c r="I1162">
        <v>12</v>
      </c>
      <c r="J1162">
        <v>980</v>
      </c>
      <c r="K1162">
        <v>20651</v>
      </c>
      <c r="L1162" t="s">
        <v>18</v>
      </c>
      <c r="M1162">
        <v>297849</v>
      </c>
      <c r="N1162">
        <v>617</v>
      </c>
      <c r="O1162" s="4">
        <v>57909.15</v>
      </c>
      <c r="P1162" t="s">
        <v>168</v>
      </c>
      <c r="Q1162" s="4">
        <f t="shared" si="144"/>
        <v>4.6082590233545639</v>
      </c>
      <c r="R1162" s="4">
        <f t="shared" si="145"/>
        <v>180.87416666666664</v>
      </c>
      <c r="S1162" s="4">
        <f t="shared" si="146"/>
        <v>2.2147857142857141</v>
      </c>
      <c r="T1162" s="4">
        <f t="shared" si="147"/>
        <v>3.3365577892740856</v>
      </c>
      <c r="U1162" s="4">
        <f t="shared" si="148"/>
        <v>3.2664927595282212</v>
      </c>
      <c r="V1162" s="3">
        <f t="shared" si="149"/>
        <v>1.0791812460476249</v>
      </c>
      <c r="W1162" s="3">
        <f t="shared" si="149"/>
        <v>2.9912260756924947</v>
      </c>
      <c r="X1162" s="3">
        <f t="shared" si="150"/>
        <v>0.66353688214518969</v>
      </c>
      <c r="Y1162" s="3">
        <f t="shared" si="150"/>
        <v>2.257376543226461</v>
      </c>
      <c r="Z1162" s="3">
        <f t="shared" si="150"/>
        <v>0.34533171358159098</v>
      </c>
      <c r="AA1162" s="2">
        <f t="shared" si="151"/>
        <v>39326</v>
      </c>
    </row>
    <row r="1163" spans="1:27" x14ac:dyDescent="0.2">
      <c r="A1163">
        <v>6566</v>
      </c>
      <c r="B1163" t="s">
        <v>15</v>
      </c>
      <c r="C1163">
        <v>2007</v>
      </c>
      <c r="D1163">
        <v>11</v>
      </c>
      <c r="E1163">
        <v>724</v>
      </c>
      <c r="F1163" s="4">
        <v>2944.04</v>
      </c>
      <c r="G1163" s="4">
        <v>3459.34</v>
      </c>
      <c r="H1163" s="4">
        <v>1171.17</v>
      </c>
      <c r="I1163">
        <v>12</v>
      </c>
      <c r="J1163">
        <v>980</v>
      </c>
      <c r="K1163">
        <v>20651</v>
      </c>
      <c r="L1163" t="s">
        <v>18</v>
      </c>
      <c r="M1163">
        <v>297849</v>
      </c>
      <c r="N1163">
        <v>617</v>
      </c>
      <c r="O1163" s="4">
        <v>57909.15</v>
      </c>
      <c r="P1163" t="s">
        <v>168</v>
      </c>
      <c r="Q1163" s="4">
        <f t="shared" si="144"/>
        <v>4.7780939226519337</v>
      </c>
      <c r="R1163" s="4">
        <f t="shared" si="145"/>
        <v>288.27833333333336</v>
      </c>
      <c r="S1163" s="4">
        <f t="shared" si="146"/>
        <v>3.5299387755102041</v>
      </c>
      <c r="T1163" s="4">
        <f t="shared" si="147"/>
        <v>3.5389932485906113</v>
      </c>
      <c r="U1163" s="4">
        <f t="shared" si="148"/>
        <v>3.4689437063656183</v>
      </c>
      <c r="V1163" s="3">
        <f t="shared" si="149"/>
        <v>1.0791812460476249</v>
      </c>
      <c r="W1163" s="3">
        <f t="shared" si="149"/>
        <v>2.9912260756924947</v>
      </c>
      <c r="X1163" s="3">
        <f t="shared" si="150"/>
        <v>0.67925468239346432</v>
      </c>
      <c r="Y1163" s="3">
        <f t="shared" si="150"/>
        <v>2.4598120025429866</v>
      </c>
      <c r="Z1163" s="3">
        <f t="shared" si="150"/>
        <v>0.54776717289811638</v>
      </c>
      <c r="AA1163" s="2">
        <f t="shared" si="151"/>
        <v>39387</v>
      </c>
    </row>
    <row r="1164" spans="1:27" x14ac:dyDescent="0.2">
      <c r="A1164">
        <v>6566</v>
      </c>
      <c r="B1164" t="s">
        <v>15</v>
      </c>
      <c r="C1164">
        <v>2007</v>
      </c>
      <c r="D1164">
        <v>12</v>
      </c>
      <c r="E1164">
        <v>338</v>
      </c>
      <c r="F1164" s="4">
        <v>1406.53</v>
      </c>
      <c r="G1164" s="4">
        <v>1652.77</v>
      </c>
      <c r="H1164" s="4">
        <v>428.96</v>
      </c>
      <c r="I1164">
        <v>12</v>
      </c>
      <c r="J1164">
        <v>980</v>
      </c>
      <c r="K1164">
        <v>20651</v>
      </c>
      <c r="L1164" t="s">
        <v>18</v>
      </c>
      <c r="M1164">
        <v>297849</v>
      </c>
      <c r="N1164">
        <v>617</v>
      </c>
      <c r="O1164" s="4">
        <v>57909.15</v>
      </c>
      <c r="P1164" t="s">
        <v>168</v>
      </c>
      <c r="Q1164" s="4">
        <f t="shared" si="144"/>
        <v>4.889852071005917</v>
      </c>
      <c r="R1164" s="4">
        <f t="shared" si="145"/>
        <v>137.73083333333332</v>
      </c>
      <c r="S1164" s="4">
        <f t="shared" si="146"/>
        <v>1.6864999999999999</v>
      </c>
      <c r="T1164" s="4">
        <f t="shared" si="147"/>
        <v>3.2182124212177152</v>
      </c>
      <c r="U1164" s="4">
        <f t="shared" si="148"/>
        <v>3.148148999704568</v>
      </c>
      <c r="V1164" s="3">
        <f t="shared" si="149"/>
        <v>1.0791812460476249</v>
      </c>
      <c r="W1164" s="3">
        <f t="shared" si="149"/>
        <v>2.9912260756924947</v>
      </c>
      <c r="X1164" s="3">
        <f t="shared" si="150"/>
        <v>0.68929572094006042</v>
      </c>
      <c r="Y1164" s="3">
        <f t="shared" si="150"/>
        <v>2.1390311751700901</v>
      </c>
      <c r="Z1164" s="3">
        <f t="shared" si="150"/>
        <v>0.22698634552522023</v>
      </c>
      <c r="AA1164" s="2">
        <f t="shared" si="151"/>
        <v>39417</v>
      </c>
    </row>
    <row r="1165" spans="1:27" x14ac:dyDescent="0.2">
      <c r="A1165">
        <v>6577</v>
      </c>
      <c r="B1165" t="s">
        <v>15</v>
      </c>
      <c r="C1165">
        <v>2007</v>
      </c>
      <c r="D1165">
        <v>1</v>
      </c>
      <c r="E1165">
        <v>199</v>
      </c>
      <c r="F1165" s="4">
        <v>752.8</v>
      </c>
      <c r="G1165" s="4">
        <v>884.67</v>
      </c>
      <c r="H1165" s="4">
        <v>346.56</v>
      </c>
      <c r="I1165">
        <v>18</v>
      </c>
      <c r="J1165">
        <v>1075</v>
      </c>
      <c r="K1165">
        <v>22168</v>
      </c>
      <c r="L1165" t="s">
        <v>18</v>
      </c>
      <c r="M1165">
        <v>145258</v>
      </c>
      <c r="N1165">
        <v>645</v>
      </c>
      <c r="O1165" s="4">
        <v>50108.97</v>
      </c>
      <c r="P1165" t="s">
        <v>168</v>
      </c>
      <c r="Q1165" s="4">
        <f t="shared" si="144"/>
        <v>4.445577889447236</v>
      </c>
      <c r="R1165" s="4">
        <f t="shared" si="145"/>
        <v>49.148333333333333</v>
      </c>
      <c r="S1165" s="4">
        <f t="shared" si="146"/>
        <v>0.82294883720930234</v>
      </c>
      <c r="T1165" s="4">
        <f t="shared" si="147"/>
        <v>2.9467813001827698</v>
      </c>
      <c r="U1165" s="4">
        <f t="shared" si="148"/>
        <v>2.8766796104192003</v>
      </c>
      <c r="V1165" s="3">
        <f t="shared" si="149"/>
        <v>1.255272505103306</v>
      </c>
      <c r="W1165" s="3">
        <f t="shared" si="149"/>
        <v>3.0314084642516241</v>
      </c>
      <c r="X1165" s="3">
        <f t="shared" si="150"/>
        <v>0.64792822377306314</v>
      </c>
      <c r="Y1165" s="3">
        <f t="shared" si="150"/>
        <v>1.6915087950794636</v>
      </c>
      <c r="Z1165" s="3">
        <f t="shared" si="150"/>
        <v>-8.4627164068854344E-2</v>
      </c>
      <c r="AA1165" s="2">
        <f t="shared" si="151"/>
        <v>39083</v>
      </c>
    </row>
    <row r="1166" spans="1:27" x14ac:dyDescent="0.2">
      <c r="A1166">
        <v>6577</v>
      </c>
      <c r="B1166" t="s">
        <v>15</v>
      </c>
      <c r="C1166">
        <v>2007</v>
      </c>
      <c r="D1166">
        <v>2</v>
      </c>
      <c r="E1166">
        <v>152</v>
      </c>
      <c r="F1166" s="4">
        <v>683.19</v>
      </c>
      <c r="G1166" s="4">
        <v>802.75</v>
      </c>
      <c r="H1166" s="4">
        <v>330.16</v>
      </c>
      <c r="I1166">
        <v>18</v>
      </c>
      <c r="J1166">
        <v>1075</v>
      </c>
      <c r="K1166">
        <v>22168</v>
      </c>
      <c r="L1166" t="s">
        <v>18</v>
      </c>
      <c r="M1166">
        <v>145258</v>
      </c>
      <c r="N1166">
        <v>645</v>
      </c>
      <c r="O1166" s="4">
        <v>50108.97</v>
      </c>
      <c r="P1166" t="s">
        <v>168</v>
      </c>
      <c r="Q1166" s="4">
        <f t="shared" si="144"/>
        <v>5.28125</v>
      </c>
      <c r="R1166" s="4">
        <f t="shared" si="145"/>
        <v>44.597222222222221</v>
      </c>
      <c r="S1166" s="4">
        <f t="shared" si="146"/>
        <v>0.7467441860465116</v>
      </c>
      <c r="T1166" s="4">
        <f t="shared" si="147"/>
        <v>2.9045803142385402</v>
      </c>
      <c r="U1166" s="4">
        <f t="shared" si="148"/>
        <v>2.8345415008650776</v>
      </c>
      <c r="V1166" s="3">
        <f t="shared" si="149"/>
        <v>1.255272505103306</v>
      </c>
      <c r="W1166" s="3">
        <f t="shared" si="149"/>
        <v>3.0314084642516241</v>
      </c>
      <c r="X1166" s="3">
        <f t="shared" si="150"/>
        <v>0.72273672629376762</v>
      </c>
      <c r="Y1166" s="3">
        <f t="shared" si="150"/>
        <v>1.649307809135234</v>
      </c>
      <c r="Z1166" s="3">
        <f t="shared" si="150"/>
        <v>-0.12682815001308403</v>
      </c>
      <c r="AA1166" s="2">
        <f t="shared" si="151"/>
        <v>39114</v>
      </c>
    </row>
    <row r="1167" spans="1:27" x14ac:dyDescent="0.2">
      <c r="A1167">
        <v>6577</v>
      </c>
      <c r="B1167" t="s">
        <v>15</v>
      </c>
      <c r="C1167">
        <v>2007</v>
      </c>
      <c r="D1167">
        <v>3</v>
      </c>
      <c r="E1167">
        <v>219</v>
      </c>
      <c r="F1167" s="4">
        <v>937.51</v>
      </c>
      <c r="G1167" s="4">
        <v>1101.73</v>
      </c>
      <c r="H1167" s="4">
        <v>430.18</v>
      </c>
      <c r="I1167">
        <v>18</v>
      </c>
      <c r="J1167">
        <v>1075</v>
      </c>
      <c r="K1167">
        <v>22168</v>
      </c>
      <c r="L1167" t="s">
        <v>18</v>
      </c>
      <c r="M1167">
        <v>145258</v>
      </c>
      <c r="N1167">
        <v>645</v>
      </c>
      <c r="O1167" s="4">
        <v>50108.97</v>
      </c>
      <c r="P1167" t="s">
        <v>168</v>
      </c>
      <c r="Q1167" s="4">
        <f t="shared" si="144"/>
        <v>5.0307305936073057</v>
      </c>
      <c r="R1167" s="4">
        <f t="shared" si="145"/>
        <v>61.207222222222221</v>
      </c>
      <c r="S1167" s="4">
        <f t="shared" si="146"/>
        <v>1.0248651162790698</v>
      </c>
      <c r="T1167" s="4">
        <f t="shared" si="147"/>
        <v>3.0420751753893756</v>
      </c>
      <c r="U1167" s="4">
        <f t="shared" si="148"/>
        <v>2.9719759088495237</v>
      </c>
      <c r="V1167" s="3">
        <f t="shared" si="149"/>
        <v>1.255272505103306</v>
      </c>
      <c r="W1167" s="3">
        <f t="shared" si="149"/>
        <v>3.0314084642516241</v>
      </c>
      <c r="X1167" s="3">
        <f t="shared" si="150"/>
        <v>0.70163106054925706</v>
      </c>
      <c r="Y1167" s="3">
        <f t="shared" si="150"/>
        <v>1.7868026702860693</v>
      </c>
      <c r="Z1167" s="3">
        <f t="shared" si="150"/>
        <v>1.0666711137751334E-2</v>
      </c>
      <c r="AA1167" s="2">
        <f t="shared" si="151"/>
        <v>39142</v>
      </c>
    </row>
    <row r="1168" spans="1:27" x14ac:dyDescent="0.2">
      <c r="A1168">
        <v>6577</v>
      </c>
      <c r="B1168" t="s">
        <v>15</v>
      </c>
      <c r="C1168">
        <v>2007</v>
      </c>
      <c r="D1168">
        <v>4</v>
      </c>
      <c r="E1168">
        <v>280</v>
      </c>
      <c r="F1168" s="4">
        <v>1132.95</v>
      </c>
      <c r="G1168" s="4">
        <v>1331.2</v>
      </c>
      <c r="H1168" s="4">
        <v>510.66</v>
      </c>
      <c r="I1168">
        <v>18</v>
      </c>
      <c r="J1168">
        <v>1075</v>
      </c>
      <c r="K1168">
        <v>22168</v>
      </c>
      <c r="L1168" t="s">
        <v>18</v>
      </c>
      <c r="M1168">
        <v>145258</v>
      </c>
      <c r="N1168">
        <v>645</v>
      </c>
      <c r="O1168" s="4">
        <v>50108.97</v>
      </c>
      <c r="P1168" t="s">
        <v>168</v>
      </c>
      <c r="Q1168" s="4">
        <f t="shared" si="144"/>
        <v>4.7542857142857144</v>
      </c>
      <c r="R1168" s="4">
        <f t="shared" si="145"/>
        <v>73.955555555555563</v>
      </c>
      <c r="S1168" s="4">
        <f t="shared" si="146"/>
        <v>1.2383255813953489</v>
      </c>
      <c r="T1168" s="4">
        <f t="shared" si="147"/>
        <v>3.1242433089466486</v>
      </c>
      <c r="U1168" s="4">
        <f t="shared" si="148"/>
        <v>3.054210743752849</v>
      </c>
      <c r="V1168" s="3">
        <f t="shared" si="149"/>
        <v>1.255272505103306</v>
      </c>
      <c r="W1168" s="3">
        <f t="shared" si="149"/>
        <v>3.0314084642516241</v>
      </c>
      <c r="X1168" s="3">
        <f t="shared" si="150"/>
        <v>0.67708527760442949</v>
      </c>
      <c r="Y1168" s="3">
        <f t="shared" si="150"/>
        <v>1.8689708038433428</v>
      </c>
      <c r="Z1168" s="3">
        <f t="shared" si="150"/>
        <v>9.2834844695024593E-2</v>
      </c>
      <c r="AA1168" s="2">
        <f t="shared" si="151"/>
        <v>39173</v>
      </c>
    </row>
    <row r="1169" spans="1:27" x14ac:dyDescent="0.2">
      <c r="A1169">
        <v>6577</v>
      </c>
      <c r="B1169" t="s">
        <v>15</v>
      </c>
      <c r="C1169">
        <v>2007</v>
      </c>
      <c r="D1169">
        <v>5</v>
      </c>
      <c r="E1169">
        <v>367</v>
      </c>
      <c r="F1169" s="4">
        <v>1510.44</v>
      </c>
      <c r="G1169" s="4">
        <v>1774.89</v>
      </c>
      <c r="H1169" s="4">
        <v>677.68</v>
      </c>
      <c r="I1169">
        <v>18</v>
      </c>
      <c r="J1169">
        <v>1075</v>
      </c>
      <c r="K1169">
        <v>22168</v>
      </c>
      <c r="L1169" t="s">
        <v>18</v>
      </c>
      <c r="M1169">
        <v>145258</v>
      </c>
      <c r="N1169">
        <v>645</v>
      </c>
      <c r="O1169" s="4">
        <v>50108.97</v>
      </c>
      <c r="P1169" t="s">
        <v>168</v>
      </c>
      <c r="Q1169" s="4">
        <f t="shared" si="144"/>
        <v>4.8362125340599453</v>
      </c>
      <c r="R1169" s="4">
        <f t="shared" si="145"/>
        <v>98.605000000000004</v>
      </c>
      <c r="S1169" s="4">
        <f t="shared" si="146"/>
        <v>1.6510604651162792</v>
      </c>
      <c r="T1169" s="4">
        <f t="shared" si="147"/>
        <v>3.2491714425328921</v>
      </c>
      <c r="U1169" s="4">
        <f t="shared" si="148"/>
        <v>3.1791034782445466</v>
      </c>
      <c r="V1169" s="3">
        <f t="shared" si="149"/>
        <v>1.255272505103306</v>
      </c>
      <c r="W1169" s="3">
        <f t="shared" si="149"/>
        <v>3.0314084642516241</v>
      </c>
      <c r="X1169" s="3">
        <f t="shared" si="150"/>
        <v>0.68450537828080282</v>
      </c>
      <c r="Y1169" s="3">
        <f t="shared" si="150"/>
        <v>1.9938989374295861</v>
      </c>
      <c r="Z1169" s="3">
        <f t="shared" si="150"/>
        <v>0.21776297828126803</v>
      </c>
      <c r="AA1169" s="2">
        <f t="shared" si="151"/>
        <v>39203</v>
      </c>
    </row>
    <row r="1170" spans="1:27" x14ac:dyDescent="0.2">
      <c r="A1170">
        <v>6577</v>
      </c>
      <c r="B1170" t="s">
        <v>15</v>
      </c>
      <c r="C1170">
        <v>2007</v>
      </c>
      <c r="D1170">
        <v>6</v>
      </c>
      <c r="E1170">
        <v>362</v>
      </c>
      <c r="F1170" s="4">
        <v>1414.27</v>
      </c>
      <c r="G1170" s="4">
        <v>1661.95</v>
      </c>
      <c r="H1170" s="4">
        <v>624.09</v>
      </c>
      <c r="I1170">
        <v>18</v>
      </c>
      <c r="J1170">
        <v>1075</v>
      </c>
      <c r="K1170">
        <v>22168</v>
      </c>
      <c r="L1170" t="s">
        <v>18</v>
      </c>
      <c r="M1170">
        <v>145258</v>
      </c>
      <c r="N1170">
        <v>645</v>
      </c>
      <c r="O1170" s="4">
        <v>50108.97</v>
      </c>
      <c r="P1170" t="s">
        <v>168</v>
      </c>
      <c r="Q1170" s="4">
        <f t="shared" si="144"/>
        <v>4.5910220994475139</v>
      </c>
      <c r="R1170" s="4">
        <f t="shared" si="145"/>
        <v>92.330555555555563</v>
      </c>
      <c r="S1170" s="4">
        <f t="shared" si="146"/>
        <v>1.546</v>
      </c>
      <c r="T1170" s="4">
        <f t="shared" si="147"/>
        <v>3.2206179538339303</v>
      </c>
      <c r="U1170" s="4">
        <f t="shared" si="148"/>
        <v>3.1505323290622411</v>
      </c>
      <c r="V1170" s="3">
        <f t="shared" si="149"/>
        <v>1.255272505103306</v>
      </c>
      <c r="W1170" s="3">
        <f t="shared" si="149"/>
        <v>3.0314084642516241</v>
      </c>
      <c r="X1170" s="3">
        <f t="shared" si="150"/>
        <v>0.66190938330076454</v>
      </c>
      <c r="Y1170" s="3">
        <f t="shared" si="150"/>
        <v>1.9653454487306241</v>
      </c>
      <c r="Z1170" s="3">
        <f t="shared" si="150"/>
        <v>0.18920948958230613</v>
      </c>
      <c r="AA1170" s="2">
        <f t="shared" si="151"/>
        <v>39234</v>
      </c>
    </row>
    <row r="1171" spans="1:27" x14ac:dyDescent="0.2">
      <c r="A1171">
        <v>6577</v>
      </c>
      <c r="B1171" t="s">
        <v>15</v>
      </c>
      <c r="C1171">
        <v>2007</v>
      </c>
      <c r="D1171">
        <v>7</v>
      </c>
      <c r="E1171">
        <v>300</v>
      </c>
      <c r="F1171" s="4">
        <v>1132.25</v>
      </c>
      <c r="G1171" s="4">
        <v>1330.6</v>
      </c>
      <c r="H1171" s="4">
        <v>483.14</v>
      </c>
      <c r="I1171">
        <v>18</v>
      </c>
      <c r="J1171">
        <v>1075</v>
      </c>
      <c r="K1171">
        <v>22168</v>
      </c>
      <c r="L1171" t="s">
        <v>18</v>
      </c>
      <c r="M1171">
        <v>145258</v>
      </c>
      <c r="N1171">
        <v>645</v>
      </c>
      <c r="O1171" s="4">
        <v>50108.97</v>
      </c>
      <c r="P1171" t="s">
        <v>168</v>
      </c>
      <c r="Q1171" s="4">
        <f t="shared" si="144"/>
        <v>4.4353333333333333</v>
      </c>
      <c r="R1171" s="4">
        <f t="shared" si="145"/>
        <v>73.922222222222217</v>
      </c>
      <c r="S1171" s="4">
        <f t="shared" si="146"/>
        <v>1.2377674418604649</v>
      </c>
      <c r="T1171" s="4">
        <f t="shared" si="147"/>
        <v>3.1240475191100305</v>
      </c>
      <c r="U1171" s="4">
        <f t="shared" si="148"/>
        <v>3.053942329354995</v>
      </c>
      <c r="V1171" s="3">
        <f t="shared" si="149"/>
        <v>1.255272505103306</v>
      </c>
      <c r="W1171" s="3">
        <f t="shared" si="149"/>
        <v>3.0314084642516241</v>
      </c>
      <c r="X1171" s="3">
        <f t="shared" si="150"/>
        <v>0.64692626439036804</v>
      </c>
      <c r="Y1171" s="3">
        <f t="shared" si="150"/>
        <v>1.8687750140067243</v>
      </c>
      <c r="Z1171" s="3">
        <f t="shared" si="150"/>
        <v>9.2639054858406233E-2</v>
      </c>
      <c r="AA1171" s="2">
        <f t="shared" si="151"/>
        <v>39264</v>
      </c>
    </row>
    <row r="1172" spans="1:27" x14ac:dyDescent="0.2">
      <c r="A1172">
        <v>6577</v>
      </c>
      <c r="B1172" t="s">
        <v>15</v>
      </c>
      <c r="C1172">
        <v>2007</v>
      </c>
      <c r="D1172">
        <v>8</v>
      </c>
      <c r="E1172">
        <v>376</v>
      </c>
      <c r="F1172" s="4">
        <v>1478.31</v>
      </c>
      <c r="G1172" s="4">
        <v>1737.2</v>
      </c>
      <c r="H1172" s="4">
        <v>551.26</v>
      </c>
      <c r="I1172">
        <v>18</v>
      </c>
      <c r="J1172">
        <v>1075</v>
      </c>
      <c r="K1172">
        <v>22168</v>
      </c>
      <c r="L1172" t="s">
        <v>18</v>
      </c>
      <c r="M1172">
        <v>145258</v>
      </c>
      <c r="N1172">
        <v>645</v>
      </c>
      <c r="O1172" s="4">
        <v>50108.97</v>
      </c>
      <c r="P1172" t="s">
        <v>168</v>
      </c>
      <c r="Q1172" s="4">
        <f t="shared" si="144"/>
        <v>4.6202127659574472</v>
      </c>
      <c r="R1172" s="4">
        <f t="shared" si="145"/>
        <v>96.51111111111112</v>
      </c>
      <c r="S1172" s="4">
        <f t="shared" si="146"/>
        <v>1.6160000000000001</v>
      </c>
      <c r="T1172" s="4">
        <f t="shared" si="147"/>
        <v>3.2398498206901913</v>
      </c>
      <c r="U1172" s="4">
        <f t="shared" si="148"/>
        <v>3.16976551468965</v>
      </c>
      <c r="V1172" s="3">
        <f t="shared" si="149"/>
        <v>1.255272505103306</v>
      </c>
      <c r="W1172" s="3">
        <f t="shared" si="149"/>
        <v>3.0314084642516241</v>
      </c>
      <c r="X1172" s="3">
        <f t="shared" si="150"/>
        <v>0.6646619757625305</v>
      </c>
      <c r="Y1172" s="3">
        <f t="shared" si="150"/>
        <v>1.9845773155868855</v>
      </c>
      <c r="Z1172" s="3">
        <f t="shared" si="150"/>
        <v>0.20844135643856737</v>
      </c>
      <c r="AA1172" s="2">
        <f t="shared" si="151"/>
        <v>39295</v>
      </c>
    </row>
    <row r="1173" spans="1:27" x14ac:dyDescent="0.2">
      <c r="A1173">
        <v>6577</v>
      </c>
      <c r="B1173" t="s">
        <v>15</v>
      </c>
      <c r="C1173">
        <v>2007</v>
      </c>
      <c r="D1173">
        <v>9</v>
      </c>
      <c r="E1173">
        <v>514</v>
      </c>
      <c r="F1173" s="4">
        <v>1945.52</v>
      </c>
      <c r="G1173" s="4">
        <v>2286.08</v>
      </c>
      <c r="H1173" s="4">
        <v>779.53</v>
      </c>
      <c r="I1173">
        <v>18</v>
      </c>
      <c r="J1173">
        <v>1075</v>
      </c>
      <c r="K1173">
        <v>22168</v>
      </c>
      <c r="L1173" t="s">
        <v>18</v>
      </c>
      <c r="M1173">
        <v>145258</v>
      </c>
      <c r="N1173">
        <v>645</v>
      </c>
      <c r="O1173" s="4">
        <v>50108.97</v>
      </c>
      <c r="P1173" t="s">
        <v>168</v>
      </c>
      <c r="Q1173" s="4">
        <f t="shared" si="144"/>
        <v>4.4476264591439687</v>
      </c>
      <c r="R1173" s="4">
        <f t="shared" si="145"/>
        <v>127.00444444444445</v>
      </c>
      <c r="S1173" s="4">
        <f t="shared" si="146"/>
        <v>2.126586046511628</v>
      </c>
      <c r="T1173" s="4">
        <f t="shared" si="147"/>
        <v>3.359091424200396</v>
      </c>
      <c r="U1173" s="4">
        <f t="shared" si="148"/>
        <v>3.2890356997221271</v>
      </c>
      <c r="V1173" s="3">
        <f t="shared" si="149"/>
        <v>1.255272505103306</v>
      </c>
      <c r="W1173" s="3">
        <f t="shared" si="149"/>
        <v>3.0314084642516241</v>
      </c>
      <c r="X1173" s="3">
        <f t="shared" si="150"/>
        <v>0.64812830520512021</v>
      </c>
      <c r="Y1173" s="3">
        <f t="shared" si="150"/>
        <v>2.10381891909709</v>
      </c>
      <c r="Z1173" s="3">
        <f t="shared" si="150"/>
        <v>0.32768295994877189</v>
      </c>
      <c r="AA1173" s="2">
        <f t="shared" si="151"/>
        <v>39326</v>
      </c>
    </row>
    <row r="1174" spans="1:27" x14ac:dyDescent="0.2">
      <c r="A1174">
        <v>6577</v>
      </c>
      <c r="B1174" t="s">
        <v>15</v>
      </c>
      <c r="C1174">
        <v>2007</v>
      </c>
      <c r="D1174">
        <v>11</v>
      </c>
      <c r="E1174">
        <v>691</v>
      </c>
      <c r="F1174" s="4">
        <v>2561.8200000000002</v>
      </c>
      <c r="G1174" s="4">
        <v>3010.35</v>
      </c>
      <c r="H1174" s="4">
        <v>964.79</v>
      </c>
      <c r="I1174">
        <v>18</v>
      </c>
      <c r="J1174">
        <v>1075</v>
      </c>
      <c r="K1174">
        <v>22168</v>
      </c>
      <c r="L1174" t="s">
        <v>18</v>
      </c>
      <c r="M1174">
        <v>145258</v>
      </c>
      <c r="N1174">
        <v>645</v>
      </c>
      <c r="O1174" s="4">
        <v>50108.97</v>
      </c>
      <c r="P1174" t="s">
        <v>168</v>
      </c>
      <c r="Q1174" s="4">
        <f t="shared" si="144"/>
        <v>4.3565123010130247</v>
      </c>
      <c r="R1174" s="4">
        <f t="shared" si="145"/>
        <v>167.24166666666667</v>
      </c>
      <c r="S1174" s="4">
        <f t="shared" si="146"/>
        <v>2.8003255813953487</v>
      </c>
      <c r="T1174" s="4">
        <f t="shared" si="147"/>
        <v>3.4786169920164225</v>
      </c>
      <c r="U1174" s="4">
        <f t="shared" si="148"/>
        <v>3.4085486118438761</v>
      </c>
      <c r="V1174" s="3">
        <f t="shared" si="149"/>
        <v>1.255272505103306</v>
      </c>
      <c r="W1174" s="3">
        <f t="shared" si="149"/>
        <v>3.0314084642516241</v>
      </c>
      <c r="X1174" s="3">
        <f t="shared" si="150"/>
        <v>0.6391389446422242</v>
      </c>
      <c r="Y1174" s="3">
        <f t="shared" si="150"/>
        <v>2.2233444869131165</v>
      </c>
      <c r="Z1174" s="3">
        <f t="shared" si="150"/>
        <v>0.44720852776479841</v>
      </c>
      <c r="AA1174" s="2">
        <f t="shared" si="151"/>
        <v>39387</v>
      </c>
    </row>
    <row r="1175" spans="1:27" x14ac:dyDescent="0.2">
      <c r="A1175">
        <v>6577</v>
      </c>
      <c r="B1175" t="s">
        <v>15</v>
      </c>
      <c r="C1175">
        <v>2007</v>
      </c>
      <c r="D1175">
        <v>12</v>
      </c>
      <c r="E1175">
        <v>348</v>
      </c>
      <c r="F1175" s="4">
        <v>1315.77</v>
      </c>
      <c r="G1175" s="4">
        <v>1546.26</v>
      </c>
      <c r="H1175" s="4">
        <v>498.89</v>
      </c>
      <c r="I1175">
        <v>18</v>
      </c>
      <c r="J1175">
        <v>1075</v>
      </c>
      <c r="K1175">
        <v>22168</v>
      </c>
      <c r="L1175" t="s">
        <v>18</v>
      </c>
      <c r="M1175">
        <v>145258</v>
      </c>
      <c r="N1175">
        <v>645</v>
      </c>
      <c r="O1175" s="4">
        <v>50108.97</v>
      </c>
      <c r="P1175" t="s">
        <v>168</v>
      </c>
      <c r="Q1175" s="4">
        <f t="shared" si="144"/>
        <v>4.4432758620689654</v>
      </c>
      <c r="R1175" s="4">
        <f t="shared" si="145"/>
        <v>85.903333333333336</v>
      </c>
      <c r="S1175" s="4">
        <f t="shared" si="146"/>
        <v>1.4383813953488371</v>
      </c>
      <c r="T1175" s="4">
        <f t="shared" si="147"/>
        <v>3.1892825213232081</v>
      </c>
      <c r="U1175" s="4">
        <f t="shared" si="148"/>
        <v>3.1191799801133122</v>
      </c>
      <c r="V1175" s="3">
        <f t="shared" si="149"/>
        <v>1.255272505103306</v>
      </c>
      <c r="W1175" s="3">
        <f t="shared" si="149"/>
        <v>3.0314084642516241</v>
      </c>
      <c r="X1175" s="3">
        <f t="shared" si="150"/>
        <v>0.64770327737662725</v>
      </c>
      <c r="Y1175" s="3">
        <f t="shared" si="150"/>
        <v>1.9340100162199021</v>
      </c>
      <c r="Z1175" s="3">
        <f t="shared" si="150"/>
        <v>0.15787405707158403</v>
      </c>
      <c r="AA1175" s="2">
        <f t="shared" si="151"/>
        <v>39417</v>
      </c>
    </row>
    <row r="1177" spans="1:27" ht="17" customHeight="1" x14ac:dyDescent="0.3">
      <c r="B1177" s="11"/>
      <c r="K1177" s="4"/>
      <c r="L1177" s="4"/>
      <c r="M1177" s="4"/>
      <c r="N1177" s="4"/>
      <c r="P1177" s="3"/>
      <c r="Q1177" s="3"/>
      <c r="R1177" s="3"/>
      <c r="S1177" s="3"/>
      <c r="T1177" s="3"/>
      <c r="U1177"/>
      <c r="V1177"/>
      <c r="W1177"/>
      <c r="X1177"/>
      <c r="Y1177"/>
      <c r="Z1177"/>
    </row>
    <row r="1178" spans="1:27" x14ac:dyDescent="0.2">
      <c r="F1178" s="19" t="s">
        <v>6</v>
      </c>
      <c r="G1178" s="19"/>
      <c r="H1178" s="19"/>
      <c r="I1178" s="19"/>
      <c r="K1178" s="4"/>
      <c r="L1178" s="4"/>
      <c r="M1178" s="4"/>
      <c r="N1178" s="4"/>
      <c r="P1178" s="3"/>
      <c r="Q1178" s="3"/>
      <c r="R1178" s="3"/>
      <c r="S1178" s="3"/>
      <c r="T1178" s="3"/>
      <c r="U1178"/>
      <c r="V1178"/>
      <c r="W1178"/>
      <c r="X1178"/>
      <c r="Y1178"/>
      <c r="Z1178"/>
    </row>
    <row r="1179" spans="1:27" x14ac:dyDescent="0.2">
      <c r="G1179" s="4" t="s">
        <v>17</v>
      </c>
      <c r="H1179" s="4" t="s">
        <v>18</v>
      </c>
      <c r="I1179" t="s">
        <v>16</v>
      </c>
      <c r="K1179" s="4"/>
      <c r="L1179" s="4"/>
      <c r="M1179" s="4"/>
      <c r="N1179" s="4"/>
      <c r="P1179" s="3"/>
      <c r="Q1179" s="3"/>
      <c r="R1179" s="3"/>
      <c r="S1179" s="3"/>
      <c r="T1179" s="3"/>
      <c r="U1179"/>
      <c r="V1179"/>
      <c r="W1179"/>
      <c r="X1179"/>
      <c r="Y1179"/>
      <c r="Z1179"/>
    </row>
    <row r="1180" spans="1:27" x14ac:dyDescent="0.2">
      <c r="F1180" s="4" t="s">
        <v>192</v>
      </c>
      <c r="G1180" s="4">
        <f>SUMIF($L2:$L1175,"Chemist",$G2:$G1175)</f>
        <v>70313.35000000002</v>
      </c>
      <c r="H1180" s="4">
        <f>SUMIF($L2:$L1175,"Destination",$G2:$G1175)</f>
        <v>1468392.4800000007</v>
      </c>
      <c r="I1180" s="4">
        <f>SUMIF($L2:$L1175,"Convenience",$G2:$G1175)</f>
        <v>85650.8</v>
      </c>
      <c r="K1180" s="4"/>
      <c r="L1180" s="4"/>
      <c r="M1180" s="4"/>
      <c r="N1180" s="4"/>
      <c r="P1180" s="3"/>
      <c r="Q1180" s="3"/>
      <c r="R1180" s="3"/>
      <c r="S1180" s="3"/>
      <c r="T1180" s="3"/>
      <c r="U1180"/>
      <c r="V1180"/>
      <c r="W1180"/>
      <c r="X1180"/>
      <c r="Y1180"/>
      <c r="Z1180"/>
    </row>
    <row r="1181" spans="1:27" x14ac:dyDescent="0.2">
      <c r="F1181" s="4" t="s">
        <v>194</v>
      </c>
      <c r="G1181" s="4">
        <f>_xlfn.MINIFS($G2:$G1175,$L2:$L1175,"Chemist")</f>
        <v>153.96</v>
      </c>
      <c r="H1181" s="4">
        <f>_xlfn.MINIFS($G2:$G1175,$L2:$L1175,"Destination")</f>
        <v>136.13999999999999</v>
      </c>
      <c r="I1181" s="4">
        <f>_xlfn.MINIFS($G2:$G1175,$L2:$L1175,"Convenience")</f>
        <v>265.33</v>
      </c>
      <c r="K1181" s="4"/>
      <c r="L1181" s="4"/>
      <c r="M1181" s="4"/>
      <c r="N1181" s="4"/>
      <c r="P1181" s="3"/>
      <c r="Q1181" s="3"/>
      <c r="R1181" s="3"/>
      <c r="S1181" s="3"/>
      <c r="T1181" s="3"/>
      <c r="U1181"/>
      <c r="V1181"/>
      <c r="W1181"/>
      <c r="X1181"/>
      <c r="Y1181"/>
      <c r="Z1181"/>
    </row>
    <row r="1182" spans="1:27" x14ac:dyDescent="0.2">
      <c r="F1182" s="4" t="s">
        <v>193</v>
      </c>
      <c r="G1182" s="4">
        <f>_xlfn.MAXIFS($G2:$G1175,$L2:$L1175,"Chemist")</f>
        <v>2966.12</v>
      </c>
      <c r="H1182" s="4">
        <f t="array" ref="H1182">_xlfn.MAXIFS($G2:$G1175,$L2:$L1175,"Destination")</f>
        <v>3965.79</v>
      </c>
      <c r="I1182" s="4">
        <f t="array" ref="I1182">_xlfn.MAXIFS($G2:$G1175,$L2:$L1175,"Convenience")</f>
        <v>3953.16</v>
      </c>
      <c r="K1182" s="4"/>
      <c r="L1182" s="4"/>
      <c r="M1182" s="4"/>
      <c r="N1182" s="4"/>
      <c r="P1182" s="3"/>
      <c r="Q1182" s="3"/>
      <c r="R1182" s="3"/>
      <c r="S1182" s="3"/>
      <c r="T1182" s="3"/>
      <c r="U1182"/>
      <c r="V1182"/>
      <c r="W1182"/>
      <c r="X1182"/>
      <c r="Y1182"/>
      <c r="Z1182"/>
    </row>
    <row r="1183" spans="1:27" x14ac:dyDescent="0.2">
      <c r="F1183" s="4" t="s">
        <v>195</v>
      </c>
      <c r="G1183" s="4">
        <f t="array" ref="G1183">PERCENTILE(IF($L2:$L1175 ="Chemist",$G2:$G1175),0.99)</f>
        <v>2886.0109999999995</v>
      </c>
      <c r="H1183" s="4">
        <f t="array" ref="H1183">PERCENTILE(IF($L2:$L1175 ="Destination",$G2:$G1175),0.99)</f>
        <v>3855.5986999999996</v>
      </c>
      <c r="I1183" s="4">
        <f t="array" ref="I1183">PERCENTILE(IF($L2:$L1175 ="Convenience",$G2:$G1175),0.99)</f>
        <v>3767.3670000000006</v>
      </c>
      <c r="K1183" s="4"/>
      <c r="L1183" s="4"/>
      <c r="M1183" s="4"/>
      <c r="N1183" s="4"/>
      <c r="P1183" s="3"/>
      <c r="Q1183" s="3"/>
      <c r="R1183" s="3"/>
      <c r="S1183" s="3"/>
      <c r="T1183" s="3"/>
      <c r="U1183"/>
      <c r="V1183"/>
      <c r="W1183"/>
      <c r="X1183"/>
      <c r="Y1183"/>
      <c r="Z1183"/>
    </row>
    <row r="1184" spans="1:27" x14ac:dyDescent="0.2">
      <c r="F1184" s="4" t="s">
        <v>196</v>
      </c>
      <c r="G1184" s="4">
        <f t="array" ref="G1184">PERCENTILE(IF($L2:$L1175 ="Chemist",$G2:$G1175),0.01)</f>
        <v>161.36339999999998</v>
      </c>
      <c r="H1184" s="4">
        <f t="array" ref="H1184">PERCENTILE(IF($L2:$L1175 ="Destination",$G2:$G1175),0.01)</f>
        <v>187.82820000000001</v>
      </c>
      <c r="I1184" s="4">
        <f t="array" ref="I1184">PERCENTILE(IF($L2:$L1175 ="Convenience",$G2:$G1175),0.01)</f>
        <v>319.3288</v>
      </c>
      <c r="K1184" s="4"/>
      <c r="L1184" s="4"/>
      <c r="M1184" s="4"/>
      <c r="N1184" s="4"/>
      <c r="P1184" s="3"/>
      <c r="Q1184" s="3"/>
      <c r="R1184" s="3"/>
      <c r="S1184" s="3"/>
      <c r="T1184" s="3"/>
      <c r="U1184"/>
      <c r="V1184"/>
      <c r="W1184"/>
      <c r="X1184"/>
      <c r="Y1184"/>
      <c r="Z1184"/>
    </row>
    <row r="1185" spans="6:26" x14ac:dyDescent="0.2">
      <c r="F1185" s="4" t="s">
        <v>197</v>
      </c>
      <c r="G1185" s="10">
        <f t="array" ref="G1185">COUNTIFS($G2:$G1175, "&gt;"&amp;$G1183, $L2:$L1175, "=Chemist")</f>
        <v>1</v>
      </c>
      <c r="H1185" s="10">
        <f>COUNTIFS($G2:$G1175, "&gt;"&amp;$H1183, $L2:$L1175, "=Destination")</f>
        <v>11</v>
      </c>
      <c r="I1185" s="10">
        <f>COUNTIFS($G2:$G1175, "&gt;"&amp;$I1183, $L2:$L1175, "=Convenience")</f>
        <v>1</v>
      </c>
      <c r="K1185" s="4"/>
      <c r="L1185" s="4"/>
      <c r="M1185" s="4"/>
      <c r="N1185" s="4"/>
      <c r="P1185" s="3"/>
      <c r="Q1185" s="3"/>
      <c r="R1185" s="3"/>
      <c r="S1185" s="3"/>
      <c r="T1185" s="3"/>
      <c r="U1185"/>
      <c r="V1185"/>
      <c r="W1185"/>
      <c r="X1185"/>
      <c r="Y1185"/>
      <c r="Z1185"/>
    </row>
    <row r="1186" spans="6:26" x14ac:dyDescent="0.2">
      <c r="F1186" s="4" t="s">
        <v>198</v>
      </c>
      <c r="G1186" s="10">
        <f t="array" ref="G1186">COUNTIFS($G2:$G1175, "&lt;"&amp;$G1184, $L2:$L1175, "=Chemist")</f>
        <v>1</v>
      </c>
      <c r="H1186" s="10">
        <f t="array" ref="H1186">COUNTIFS($G2:$G1175, "&lt;"&amp;$H1184, $L2:$L1175, "=Destination")</f>
        <v>11</v>
      </c>
      <c r="I1186" s="10">
        <f t="array" ref="I1186">COUNTIFS($G2:$G1175, "&lt;"&amp;$I1184, $L2:$L1175, "=Convenience")</f>
        <v>1</v>
      </c>
      <c r="K1186" s="4"/>
      <c r="L1186" s="4"/>
      <c r="M1186" s="4"/>
      <c r="N1186" s="4"/>
      <c r="P1186" s="3"/>
      <c r="Q1186" s="3"/>
      <c r="R1186" s="3"/>
      <c r="S1186" s="3"/>
      <c r="T1186" s="3"/>
      <c r="U1186"/>
      <c r="V1186"/>
      <c r="W1186"/>
      <c r="X1186"/>
      <c r="Y1186"/>
      <c r="Z1186"/>
    </row>
    <row r="1187" spans="6:26" x14ac:dyDescent="0.2">
      <c r="F1187" s="4" t="s">
        <v>200</v>
      </c>
      <c r="G1187" s="10">
        <f>COUNTIF($L2:$L1175, "=Chemist")</f>
        <v>82</v>
      </c>
      <c r="H1187" s="10">
        <f>COUNTIF($L2:$L1175, "=Destination")</f>
        <v>1040</v>
      </c>
      <c r="I1187" s="10">
        <f t="array" ref="I1187">COUNTIF($L2:$L1175, "=Convenience")</f>
        <v>52</v>
      </c>
      <c r="K1187" s="4"/>
      <c r="L1187" s="4"/>
      <c r="M1187" s="4"/>
      <c r="N1187" s="4"/>
      <c r="P1187" s="3"/>
      <c r="Q1187" s="3"/>
      <c r="R1187" s="3"/>
      <c r="S1187" s="3"/>
      <c r="T1187" s="3"/>
      <c r="U1187"/>
      <c r="V1187"/>
      <c r="W1187"/>
      <c r="X1187"/>
      <c r="Y1187"/>
      <c r="Z1187"/>
    </row>
    <row r="1188" spans="6:26" x14ac:dyDescent="0.2">
      <c r="K1188" s="4"/>
      <c r="L1188" s="4"/>
      <c r="M1188" s="4"/>
      <c r="N1188" s="4"/>
      <c r="P1188" s="3"/>
      <c r="Q1188" s="3"/>
      <c r="R1188" s="3"/>
      <c r="S1188" s="3"/>
      <c r="T1188" s="3"/>
      <c r="U1188"/>
      <c r="V1188"/>
      <c r="W1188"/>
      <c r="X1188"/>
      <c r="Y1188"/>
      <c r="Z1188"/>
    </row>
    <row r="1189" spans="6:26" x14ac:dyDescent="0.2">
      <c r="K1189" s="4"/>
      <c r="L1189" s="4"/>
      <c r="M1189" s="4"/>
      <c r="N1189" s="4"/>
      <c r="P1189" s="3"/>
      <c r="Q1189" s="3"/>
      <c r="R1189" s="3"/>
      <c r="S1189" s="3"/>
      <c r="T1189" s="3"/>
      <c r="U1189"/>
      <c r="V1189"/>
      <c r="W1189"/>
      <c r="X1189"/>
      <c r="Y1189"/>
      <c r="Z1189"/>
    </row>
    <row r="1190" spans="6:26" x14ac:dyDescent="0.2">
      <c r="K1190" s="4"/>
      <c r="L1190" s="4"/>
      <c r="M1190" s="4"/>
      <c r="N1190" s="4"/>
      <c r="P1190" s="3"/>
      <c r="Q1190" s="3"/>
      <c r="R1190" s="3"/>
      <c r="S1190" s="3"/>
      <c r="T1190" s="3"/>
      <c r="U1190"/>
      <c r="V1190"/>
      <c r="W1190"/>
      <c r="X1190"/>
      <c r="Y1190"/>
      <c r="Z1190"/>
    </row>
  </sheetData>
  <autoFilter ref="A1:AA1175" xr:uid="{9A0B69BB-77E2-7D47-BA3A-7920B38876AA}"/>
  <mergeCells count="1">
    <mergeCell ref="F1178:I1178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BFD0D4-4D0C-2340-AE1E-B172BAEA3BFA}">
  <dimension ref="A1:AE1223"/>
  <sheetViews>
    <sheetView tabSelected="1" zoomScale="115" workbookViewId="0">
      <pane xSplit="5" ySplit="12" topLeftCell="F13" activePane="bottomRight" state="frozen"/>
      <selection pane="topRight" activeCell="F1" sqref="F1"/>
      <selection pane="bottomLeft" activeCell="A13" sqref="A13"/>
      <selection pane="bottomRight" activeCell="D18" sqref="D18"/>
    </sheetView>
  </sheetViews>
  <sheetFormatPr baseColWidth="10" defaultColWidth="8.83203125" defaultRowHeight="15" x14ac:dyDescent="0.2"/>
  <cols>
    <col min="1" max="1" width="10.83203125" bestFit="1" customWidth="1"/>
    <col min="2" max="2" width="18.5" bestFit="1" customWidth="1"/>
    <col min="3" max="3" width="7.33203125" bestFit="1" customWidth="1"/>
    <col min="4" max="4" width="9.5" bestFit="1" customWidth="1"/>
    <col min="5" max="5" width="13.33203125" bestFit="1" customWidth="1"/>
    <col min="6" max="6" width="18" style="4" bestFit="1" customWidth="1"/>
    <col min="7" max="7" width="13.6640625" style="4" bestFit="1" customWidth="1"/>
    <col min="8" max="8" width="17" style="4" bestFit="1" customWidth="1"/>
    <col min="9" max="9" width="18" bestFit="1" customWidth="1"/>
    <col min="10" max="10" width="7.83203125" bestFit="1" customWidth="1"/>
    <col min="11" max="11" width="18" bestFit="1" customWidth="1"/>
    <col min="12" max="12" width="11.1640625" bestFit="1" customWidth="1"/>
    <col min="13" max="13" width="19.33203125" bestFit="1" customWidth="1"/>
    <col min="14" max="14" width="14" bestFit="1" customWidth="1"/>
    <col min="15" max="15" width="13.33203125" style="4" bestFit="1" customWidth="1"/>
    <col min="16" max="16" width="10.6640625" bestFit="1" customWidth="1"/>
    <col min="17" max="17" width="12" style="4" bestFit="1" customWidth="1"/>
    <col min="18" max="18" width="13" style="4" bestFit="1" customWidth="1"/>
    <col min="19" max="19" width="13.33203125" style="4" bestFit="1" customWidth="1"/>
    <col min="20" max="20" width="11.83203125" style="4" bestFit="1" customWidth="1"/>
    <col min="21" max="21" width="12.1640625" style="4" bestFit="1" customWidth="1"/>
    <col min="22" max="22" width="12" style="3" bestFit="1" customWidth="1"/>
    <col min="23" max="23" width="11.83203125" style="3" bestFit="1" customWidth="1"/>
    <col min="24" max="24" width="11.5" style="3" bestFit="1" customWidth="1"/>
    <col min="25" max="25" width="16.5" style="3" bestFit="1" customWidth="1"/>
    <col min="26" max="26" width="16.33203125" style="3" bestFit="1" customWidth="1"/>
    <col min="27" max="27" width="7.5" bestFit="1" customWidth="1"/>
    <col min="29" max="29" width="11.6640625" bestFit="1" customWidth="1"/>
    <col min="30" max="30" width="11.83203125" customWidth="1"/>
    <col min="31" max="31" width="17" customWidth="1"/>
  </cols>
  <sheetData>
    <row r="1" spans="1:3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s="4" t="s">
        <v>5</v>
      </c>
      <c r="G1" s="4" t="s">
        <v>6</v>
      </c>
      <c r="H1" s="4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s="4" t="s">
        <v>14</v>
      </c>
      <c r="P1" t="s">
        <v>37</v>
      </c>
      <c r="Q1" s="4" t="s">
        <v>156</v>
      </c>
      <c r="R1" s="4" t="s">
        <v>157</v>
      </c>
      <c r="S1" s="4" t="s">
        <v>158</v>
      </c>
      <c r="T1" s="4" t="s">
        <v>159</v>
      </c>
      <c r="U1" s="4" t="s">
        <v>160</v>
      </c>
      <c r="V1" s="3" t="s">
        <v>161</v>
      </c>
      <c r="W1" s="3" t="s">
        <v>162</v>
      </c>
      <c r="X1" s="3" t="s">
        <v>163</v>
      </c>
      <c r="Y1" s="3" t="s">
        <v>164</v>
      </c>
      <c r="Z1" s="3" t="s">
        <v>165</v>
      </c>
      <c r="AA1" t="s">
        <v>166</v>
      </c>
      <c r="AE1" s="2"/>
    </row>
    <row r="2" spans="1:31" x14ac:dyDescent="0.2">
      <c r="A2">
        <v>10</v>
      </c>
      <c r="B2" t="s">
        <v>15</v>
      </c>
      <c r="C2">
        <v>2007</v>
      </c>
      <c r="D2">
        <v>2</v>
      </c>
      <c r="E2">
        <v>276</v>
      </c>
      <c r="F2" s="4">
        <v>1154.3699999999999</v>
      </c>
      <c r="G2" s="4">
        <v>1356.44</v>
      </c>
      <c r="H2" s="4">
        <v>592.80999999999995</v>
      </c>
      <c r="I2">
        <v>18</v>
      </c>
      <c r="J2">
        <v>777</v>
      </c>
      <c r="K2">
        <v>68936</v>
      </c>
      <c r="L2" t="s">
        <v>16</v>
      </c>
      <c r="M2">
        <v>525825</v>
      </c>
      <c r="N2">
        <v>442</v>
      </c>
      <c r="O2" s="4">
        <v>94679.84</v>
      </c>
      <c r="P2" t="s">
        <v>167</v>
      </c>
      <c r="Q2" s="4">
        <f>G2/E2</f>
        <v>4.9146376811594203</v>
      </c>
      <c r="R2" s="4">
        <f>G2/I2</f>
        <v>75.357777777777784</v>
      </c>
      <c r="S2" s="4">
        <f>G2/J2</f>
        <v>1.7457400257400257</v>
      </c>
      <c r="T2" s="4">
        <f>LOG(G2)</f>
        <v>3.1324005881859187</v>
      </c>
      <c r="U2" s="4">
        <f>LOG(F2)</f>
        <v>3.0623450316996497</v>
      </c>
      <c r="V2" s="3">
        <f>LOG(I2)</f>
        <v>1.255272505103306</v>
      </c>
      <c r="W2" s="3">
        <f>LOG(J2)</f>
        <v>2.8904210188009141</v>
      </c>
      <c r="X2" s="3">
        <f>LOG(Q2)</f>
        <v>0.69149150612070109</v>
      </c>
      <c r="Y2" s="3">
        <f>LOG(R2)</f>
        <v>1.8771280830826127</v>
      </c>
      <c r="Z2" s="3">
        <f>LOG(S2)</f>
        <v>0.24197956938500451</v>
      </c>
      <c r="AA2" s="2">
        <f>DATE(C2,D2,1)</f>
        <v>39114</v>
      </c>
    </row>
    <row r="3" spans="1:31" x14ac:dyDescent="0.2">
      <c r="A3">
        <v>10</v>
      </c>
      <c r="B3" t="s">
        <v>15</v>
      </c>
      <c r="C3">
        <v>2007</v>
      </c>
      <c r="D3">
        <v>3</v>
      </c>
      <c r="E3">
        <v>268</v>
      </c>
      <c r="F3" s="4">
        <v>1074.0999999999999</v>
      </c>
      <c r="G3" s="4">
        <v>1262.1300000000001</v>
      </c>
      <c r="H3" s="4">
        <v>517.88</v>
      </c>
      <c r="I3">
        <v>18</v>
      </c>
      <c r="J3">
        <v>777</v>
      </c>
      <c r="K3">
        <v>68936</v>
      </c>
      <c r="L3" t="s">
        <v>16</v>
      </c>
      <c r="M3">
        <v>525825</v>
      </c>
      <c r="N3">
        <v>442</v>
      </c>
      <c r="O3" s="4">
        <v>94679.84</v>
      </c>
      <c r="P3" t="s">
        <v>167</v>
      </c>
      <c r="Q3" s="4">
        <f t="shared" ref="Q3:Q66" si="0">G3/E3</f>
        <v>4.709440298507463</v>
      </c>
      <c r="R3" s="4">
        <f t="shared" ref="R3:R66" si="1">G3/I3</f>
        <v>70.118333333333339</v>
      </c>
      <c r="S3" s="4">
        <f t="shared" ref="S3:S66" si="2">G3/J3</f>
        <v>1.6243629343629344</v>
      </c>
      <c r="T3" s="4">
        <f t="shared" ref="T3:T66" si="3">LOG(G3)</f>
        <v>3.1011040897535453</v>
      </c>
      <c r="U3" s="4">
        <f t="shared" ref="U3:U66" si="4">LOG(F3)</f>
        <v>3.0310447165837049</v>
      </c>
      <c r="V3" s="3">
        <f t="shared" ref="V3:V66" si="5">LOG(I3)</f>
        <v>1.255272505103306</v>
      </c>
      <c r="W3" s="3">
        <f t="shared" ref="W3:W66" si="6">LOG(J3)</f>
        <v>2.8904210188009141</v>
      </c>
      <c r="X3" s="3">
        <f t="shared" ref="X3:X66" si="7">LOG(Q3)</f>
        <v>0.6729692957247565</v>
      </c>
      <c r="Y3" s="3">
        <f t="shared" ref="Y3:Y66" si="8">LOG(R3)</f>
        <v>1.8458315846502393</v>
      </c>
      <c r="Z3" s="3">
        <f t="shared" ref="Z3:Z66" si="9">LOG(S3)</f>
        <v>0.21068307095263106</v>
      </c>
      <c r="AA3" s="2">
        <f t="shared" ref="AA3:AA66" si="10">DATE(C3,D3,1)</f>
        <v>39142</v>
      </c>
    </row>
    <row r="4" spans="1:31" x14ac:dyDescent="0.2">
      <c r="A4">
        <v>10</v>
      </c>
      <c r="B4" t="s">
        <v>15</v>
      </c>
      <c r="C4">
        <v>2007</v>
      </c>
      <c r="D4">
        <v>4</v>
      </c>
      <c r="E4">
        <v>310</v>
      </c>
      <c r="F4" s="4">
        <v>1205.5999999999999</v>
      </c>
      <c r="G4" s="4">
        <v>1416.68</v>
      </c>
      <c r="H4" s="4">
        <v>597.74</v>
      </c>
      <c r="I4">
        <v>18</v>
      </c>
      <c r="J4">
        <v>777</v>
      </c>
      <c r="K4">
        <v>68936</v>
      </c>
      <c r="L4" t="s">
        <v>16</v>
      </c>
      <c r="M4">
        <v>525825</v>
      </c>
      <c r="N4">
        <v>442</v>
      </c>
      <c r="O4" s="4">
        <v>94679.84</v>
      </c>
      <c r="P4" t="s">
        <v>167</v>
      </c>
      <c r="Q4" s="4">
        <f t="shared" si="0"/>
        <v>4.5699354838709683</v>
      </c>
      <c r="R4" s="4">
        <f t="shared" si="1"/>
        <v>78.704444444444448</v>
      </c>
      <c r="S4" s="4">
        <f t="shared" si="2"/>
        <v>1.8232689832689835</v>
      </c>
      <c r="T4" s="4">
        <f t="shared" si="3"/>
        <v>3.1512717627888907</v>
      </c>
      <c r="U4" s="4">
        <f t="shared" si="4"/>
        <v>3.0812032393065754</v>
      </c>
      <c r="V4" s="3">
        <f t="shared" si="5"/>
        <v>1.255272505103306</v>
      </c>
      <c r="W4" s="3">
        <f t="shared" si="6"/>
        <v>2.8904210188009141</v>
      </c>
      <c r="X4" s="3">
        <f t="shared" si="7"/>
        <v>0.65991006895461812</v>
      </c>
      <c r="Y4" s="3">
        <f t="shared" si="8"/>
        <v>1.8959992576855846</v>
      </c>
      <c r="Z4" s="3">
        <f t="shared" si="9"/>
        <v>0.26085074398797653</v>
      </c>
      <c r="AA4" s="2">
        <f t="shared" si="10"/>
        <v>39173</v>
      </c>
    </row>
    <row r="5" spans="1:31" x14ac:dyDescent="0.2">
      <c r="A5">
        <v>10</v>
      </c>
      <c r="B5" t="s">
        <v>15</v>
      </c>
      <c r="C5">
        <v>2007</v>
      </c>
      <c r="D5">
        <v>1</v>
      </c>
      <c r="E5">
        <v>299</v>
      </c>
      <c r="F5" s="4">
        <v>1253.21</v>
      </c>
      <c r="G5" s="4">
        <v>1472.53</v>
      </c>
      <c r="H5" s="4">
        <v>679.61</v>
      </c>
      <c r="I5">
        <v>18</v>
      </c>
      <c r="J5">
        <v>777</v>
      </c>
      <c r="K5">
        <v>68936</v>
      </c>
      <c r="L5" t="s">
        <v>16</v>
      </c>
      <c r="M5">
        <v>525825</v>
      </c>
      <c r="N5">
        <v>442</v>
      </c>
      <c r="O5" s="4">
        <v>94679.84</v>
      </c>
      <c r="P5" t="s">
        <v>167</v>
      </c>
      <c r="Q5" s="4">
        <f t="shared" si="0"/>
        <v>4.9248494983277595</v>
      </c>
      <c r="R5" s="4">
        <f t="shared" si="1"/>
        <v>81.807222222222222</v>
      </c>
      <c r="S5" s="4">
        <f t="shared" si="2"/>
        <v>1.8951480051480052</v>
      </c>
      <c r="T5" s="4">
        <f t="shared" si="3"/>
        <v>3.1680641514739016</v>
      </c>
      <c r="U5" s="4">
        <f t="shared" si="4"/>
        <v>3.0980238516800567</v>
      </c>
      <c r="V5" s="3">
        <f t="shared" si="5"/>
        <v>1.255272505103306</v>
      </c>
      <c r="W5" s="3">
        <f t="shared" si="6"/>
        <v>2.8904210188009141</v>
      </c>
      <c r="X5" s="3">
        <f t="shared" si="7"/>
        <v>0.69239296314947185</v>
      </c>
      <c r="Y5" s="3">
        <f t="shared" si="8"/>
        <v>1.9127916463705954</v>
      </c>
      <c r="Z5" s="3">
        <f t="shared" si="9"/>
        <v>0.27764313267298718</v>
      </c>
      <c r="AA5" s="2">
        <f t="shared" si="10"/>
        <v>39083</v>
      </c>
    </row>
    <row r="6" spans="1:31" x14ac:dyDescent="0.2">
      <c r="A6">
        <v>10</v>
      </c>
      <c r="B6" t="s">
        <v>15</v>
      </c>
      <c r="C6">
        <v>2007</v>
      </c>
      <c r="D6">
        <v>6</v>
      </c>
      <c r="E6">
        <v>714</v>
      </c>
      <c r="F6" s="4">
        <v>2820.43</v>
      </c>
      <c r="G6" s="4">
        <v>3314.06</v>
      </c>
      <c r="H6" s="4">
        <v>1306.18</v>
      </c>
      <c r="I6">
        <v>18</v>
      </c>
      <c r="J6">
        <v>777</v>
      </c>
      <c r="K6">
        <v>68936</v>
      </c>
      <c r="L6" t="s">
        <v>16</v>
      </c>
      <c r="M6">
        <v>525825</v>
      </c>
      <c r="N6">
        <v>442</v>
      </c>
      <c r="O6" s="4">
        <v>94679.84</v>
      </c>
      <c r="P6" t="s">
        <v>167</v>
      </c>
      <c r="Q6" s="4">
        <f t="shared" si="0"/>
        <v>4.6415406162464983</v>
      </c>
      <c r="R6" s="4">
        <f t="shared" si="1"/>
        <v>184.11444444444444</v>
      </c>
      <c r="S6" s="4">
        <f t="shared" si="2"/>
        <v>4.265199485199485</v>
      </c>
      <c r="T6" s="4">
        <f t="shared" si="3"/>
        <v>3.5203603669176662</v>
      </c>
      <c r="U6" s="4">
        <f t="shared" si="4"/>
        <v>3.4503153254792513</v>
      </c>
      <c r="V6" s="3">
        <f t="shared" si="5"/>
        <v>1.255272505103306</v>
      </c>
      <c r="W6" s="3">
        <f t="shared" si="6"/>
        <v>2.8904210188009141</v>
      </c>
      <c r="X6" s="3">
        <f t="shared" si="7"/>
        <v>0.66666215514149174</v>
      </c>
      <c r="Y6" s="3">
        <f t="shared" si="8"/>
        <v>2.2650878618143602</v>
      </c>
      <c r="Z6" s="3">
        <f t="shared" si="9"/>
        <v>0.62993934811675178</v>
      </c>
      <c r="AA6" s="2">
        <f t="shared" si="10"/>
        <v>39234</v>
      </c>
    </row>
    <row r="7" spans="1:31" x14ac:dyDescent="0.2">
      <c r="A7">
        <v>10</v>
      </c>
      <c r="B7" t="s">
        <v>15</v>
      </c>
      <c r="C7">
        <v>2007</v>
      </c>
      <c r="D7">
        <v>7</v>
      </c>
      <c r="E7">
        <v>446</v>
      </c>
      <c r="F7" s="4">
        <v>1786.66</v>
      </c>
      <c r="G7" s="4">
        <v>2099.41</v>
      </c>
      <c r="H7" s="4">
        <v>981.44</v>
      </c>
      <c r="I7">
        <v>18</v>
      </c>
      <c r="J7">
        <v>777</v>
      </c>
      <c r="K7">
        <v>68936</v>
      </c>
      <c r="L7" t="s">
        <v>16</v>
      </c>
      <c r="M7">
        <v>525825</v>
      </c>
      <c r="N7">
        <v>442</v>
      </c>
      <c r="O7" s="4">
        <v>94679.84</v>
      </c>
      <c r="P7" t="s">
        <v>167</v>
      </c>
      <c r="Q7" s="4">
        <f t="shared" si="0"/>
        <v>4.7071973094170403</v>
      </c>
      <c r="R7" s="4">
        <f t="shared" si="1"/>
        <v>116.63388888888888</v>
      </c>
      <c r="S7" s="4">
        <f t="shared" si="2"/>
        <v>2.7019433719433716</v>
      </c>
      <c r="T7" s="4">
        <f t="shared" si="3"/>
        <v>3.3220972615216304</v>
      </c>
      <c r="U7" s="4">
        <f t="shared" si="4"/>
        <v>3.2520419144682862</v>
      </c>
      <c r="V7" s="3">
        <f t="shared" si="5"/>
        <v>1.255272505103306</v>
      </c>
      <c r="W7" s="3">
        <f t="shared" si="6"/>
        <v>2.8904210188009141</v>
      </c>
      <c r="X7" s="3">
        <f t="shared" si="7"/>
        <v>0.67276240280948862</v>
      </c>
      <c r="Y7" s="3">
        <f t="shared" si="8"/>
        <v>2.0668247564183244</v>
      </c>
      <c r="Z7" s="3">
        <f t="shared" si="9"/>
        <v>0.43167624272071614</v>
      </c>
      <c r="AA7" s="2">
        <f t="shared" si="10"/>
        <v>39264</v>
      </c>
    </row>
    <row r="8" spans="1:31" x14ac:dyDescent="0.2">
      <c r="A8">
        <v>10</v>
      </c>
      <c r="B8" t="s">
        <v>15</v>
      </c>
      <c r="C8">
        <v>2007</v>
      </c>
      <c r="D8">
        <v>8</v>
      </c>
      <c r="E8">
        <v>556</v>
      </c>
      <c r="F8" s="4">
        <v>2208.33</v>
      </c>
      <c r="G8" s="4">
        <v>2594.9699999999998</v>
      </c>
      <c r="H8" s="4">
        <v>780.4</v>
      </c>
      <c r="I8">
        <v>18</v>
      </c>
      <c r="J8">
        <v>777</v>
      </c>
      <c r="K8">
        <v>68936</v>
      </c>
      <c r="L8" t="s">
        <v>16</v>
      </c>
      <c r="M8">
        <v>525825</v>
      </c>
      <c r="N8">
        <v>442</v>
      </c>
      <c r="O8" s="4">
        <v>94679.84</v>
      </c>
      <c r="P8" t="s">
        <v>167</v>
      </c>
      <c r="Q8" s="4">
        <f t="shared" si="0"/>
        <v>4.667212230215827</v>
      </c>
      <c r="R8" s="4">
        <f t="shared" si="1"/>
        <v>144.16499999999999</v>
      </c>
      <c r="S8" s="4">
        <f t="shared" si="2"/>
        <v>3.3397297297297293</v>
      </c>
      <c r="T8" s="4">
        <f t="shared" si="3"/>
        <v>3.4141323414099993</v>
      </c>
      <c r="U8" s="4">
        <f t="shared" si="4"/>
        <v>3.3440639723498475</v>
      </c>
      <c r="V8" s="3">
        <f t="shared" si="5"/>
        <v>1.255272505103306</v>
      </c>
      <c r="W8" s="3">
        <f t="shared" si="6"/>
        <v>2.8904210188009141</v>
      </c>
      <c r="X8" s="3">
        <f t="shared" si="7"/>
        <v>0.66905754982794174</v>
      </c>
      <c r="Y8" s="3">
        <f t="shared" si="8"/>
        <v>2.1588598363066933</v>
      </c>
      <c r="Z8" s="3">
        <f t="shared" si="9"/>
        <v>0.52371132260908493</v>
      </c>
      <c r="AA8" s="2">
        <f t="shared" si="10"/>
        <v>39295</v>
      </c>
    </row>
    <row r="9" spans="1:31" x14ac:dyDescent="0.2">
      <c r="A9">
        <v>10</v>
      </c>
      <c r="B9" t="s">
        <v>15</v>
      </c>
      <c r="C9">
        <v>2007</v>
      </c>
      <c r="D9">
        <v>5</v>
      </c>
      <c r="E9">
        <v>705</v>
      </c>
      <c r="F9" s="4">
        <v>2779.81</v>
      </c>
      <c r="G9" s="4">
        <v>3266.26</v>
      </c>
      <c r="H9" s="4">
        <v>1274.5999999999999</v>
      </c>
      <c r="I9">
        <v>18</v>
      </c>
      <c r="J9">
        <v>777</v>
      </c>
      <c r="K9">
        <v>68936</v>
      </c>
      <c r="L9" t="s">
        <v>16</v>
      </c>
      <c r="M9">
        <v>525825</v>
      </c>
      <c r="N9">
        <v>442</v>
      </c>
      <c r="O9" s="4">
        <v>94679.84</v>
      </c>
      <c r="P9" t="s">
        <v>167</v>
      </c>
      <c r="Q9" s="4">
        <f t="shared" si="0"/>
        <v>4.6329929078014187</v>
      </c>
      <c r="R9" s="4">
        <f t="shared" si="1"/>
        <v>181.45888888888891</v>
      </c>
      <c r="S9" s="4">
        <f t="shared" si="2"/>
        <v>4.2036808236808243</v>
      </c>
      <c r="T9" s="4">
        <f t="shared" si="3"/>
        <v>3.5140507523758475</v>
      </c>
      <c r="U9" s="4">
        <f t="shared" si="4"/>
        <v>3.4440151129067527</v>
      </c>
      <c r="V9" s="3">
        <f t="shared" si="5"/>
        <v>1.255272505103306</v>
      </c>
      <c r="W9" s="3">
        <f t="shared" si="6"/>
        <v>2.8904210188009141</v>
      </c>
      <c r="X9" s="3">
        <f t="shared" si="7"/>
        <v>0.66586163538444898</v>
      </c>
      <c r="Y9" s="3">
        <f t="shared" si="8"/>
        <v>2.2587782472725415</v>
      </c>
      <c r="Z9" s="3">
        <f t="shared" si="9"/>
        <v>0.62362973357493345</v>
      </c>
      <c r="AA9" s="2">
        <f t="shared" si="10"/>
        <v>39203</v>
      </c>
    </row>
    <row r="10" spans="1:31" x14ac:dyDescent="0.2">
      <c r="A10">
        <v>10</v>
      </c>
      <c r="B10" t="s">
        <v>15</v>
      </c>
      <c r="C10">
        <v>2007</v>
      </c>
      <c r="D10">
        <v>12</v>
      </c>
      <c r="E10">
        <v>700</v>
      </c>
      <c r="F10" s="4">
        <v>2628.96</v>
      </c>
      <c r="G10" s="4">
        <v>3089.03</v>
      </c>
      <c r="H10" s="4">
        <v>861.01</v>
      </c>
      <c r="I10">
        <v>18</v>
      </c>
      <c r="J10">
        <v>777</v>
      </c>
      <c r="K10">
        <v>68936</v>
      </c>
      <c r="L10" t="s">
        <v>16</v>
      </c>
      <c r="M10">
        <v>525825</v>
      </c>
      <c r="N10">
        <v>442</v>
      </c>
      <c r="O10" s="4">
        <v>94679.84</v>
      </c>
      <c r="P10" t="s">
        <v>167</v>
      </c>
      <c r="Q10" s="4">
        <f t="shared" si="0"/>
        <v>4.4129000000000005</v>
      </c>
      <c r="R10" s="4">
        <f t="shared" si="1"/>
        <v>171.61277777777778</v>
      </c>
      <c r="S10" s="4">
        <f t="shared" si="2"/>
        <v>3.9755855855855859</v>
      </c>
      <c r="T10" s="4">
        <f t="shared" si="3"/>
        <v>3.4898221260972391</v>
      </c>
      <c r="U10" s="4">
        <f t="shared" si="4"/>
        <v>3.4197839783043724</v>
      </c>
      <c r="V10" s="3">
        <f t="shared" si="5"/>
        <v>1.255272505103306</v>
      </c>
      <c r="W10" s="3">
        <f t="shared" si="6"/>
        <v>2.8904210188009141</v>
      </c>
      <c r="X10" s="3">
        <f t="shared" si="7"/>
        <v>0.64472408608298226</v>
      </c>
      <c r="Y10" s="3">
        <f t="shared" si="8"/>
        <v>2.2345496209939331</v>
      </c>
      <c r="Z10" s="3">
        <f t="shared" si="9"/>
        <v>0.59940110729632479</v>
      </c>
      <c r="AA10" s="2">
        <f t="shared" si="10"/>
        <v>39417</v>
      </c>
    </row>
    <row r="11" spans="1:31" x14ac:dyDescent="0.2">
      <c r="A11">
        <v>10</v>
      </c>
      <c r="B11" t="s">
        <v>15</v>
      </c>
      <c r="C11">
        <v>2007</v>
      </c>
      <c r="D11">
        <v>9</v>
      </c>
      <c r="E11">
        <v>882</v>
      </c>
      <c r="F11" s="4">
        <v>3364.38</v>
      </c>
      <c r="G11" s="4">
        <v>3953.16</v>
      </c>
      <c r="H11" s="4">
        <v>1356.92</v>
      </c>
      <c r="I11">
        <v>18</v>
      </c>
      <c r="J11">
        <v>777</v>
      </c>
      <c r="K11">
        <v>68936</v>
      </c>
      <c r="L11" t="s">
        <v>16</v>
      </c>
      <c r="M11">
        <v>525825</v>
      </c>
      <c r="N11">
        <v>442</v>
      </c>
      <c r="O11" s="4">
        <v>94679.84</v>
      </c>
      <c r="P11" t="s">
        <v>167</v>
      </c>
      <c r="Q11" s="4">
        <f t="shared" si="0"/>
        <v>4.4820408163265304</v>
      </c>
      <c r="R11" s="4">
        <f t="shared" si="1"/>
        <v>219.62</v>
      </c>
      <c r="S11" s="4">
        <f t="shared" si="2"/>
        <v>5.0877220077220073</v>
      </c>
      <c r="T11" s="4">
        <f t="shared" si="3"/>
        <v>3.5969443923118236</v>
      </c>
      <c r="U11" s="4">
        <f t="shared" si="4"/>
        <v>3.5269050425904287</v>
      </c>
      <c r="V11" s="3">
        <f t="shared" si="5"/>
        <v>1.255272505103306</v>
      </c>
      <c r="W11" s="3">
        <f t="shared" si="6"/>
        <v>2.8904210188009141</v>
      </c>
      <c r="X11" s="3">
        <f t="shared" si="7"/>
        <v>0.65147580718000397</v>
      </c>
      <c r="Y11" s="3">
        <f t="shared" si="8"/>
        <v>2.3416718872085176</v>
      </c>
      <c r="Z11" s="3">
        <f t="shared" si="9"/>
        <v>0.70652337351090944</v>
      </c>
      <c r="AA11" s="2">
        <f t="shared" si="10"/>
        <v>39326</v>
      </c>
    </row>
    <row r="12" spans="1:31" x14ac:dyDescent="0.2">
      <c r="A12">
        <v>19</v>
      </c>
      <c r="B12" t="s">
        <v>15</v>
      </c>
      <c r="C12">
        <v>2007</v>
      </c>
      <c r="D12">
        <v>6</v>
      </c>
      <c r="E12">
        <v>159</v>
      </c>
      <c r="F12" s="4">
        <v>614.47</v>
      </c>
      <c r="G12" s="4">
        <v>722.04</v>
      </c>
      <c r="H12" s="4">
        <v>255.87</v>
      </c>
      <c r="I12">
        <v>5</v>
      </c>
      <c r="J12">
        <v>237</v>
      </c>
      <c r="K12">
        <v>11545</v>
      </c>
      <c r="L12" t="s">
        <v>17</v>
      </c>
      <c r="M12">
        <v>32981</v>
      </c>
      <c r="N12">
        <v>160</v>
      </c>
      <c r="O12" s="4">
        <v>16435.91</v>
      </c>
      <c r="P12" t="s">
        <v>168</v>
      </c>
      <c r="Q12" s="4">
        <f t="shared" si="0"/>
        <v>4.5411320754716975</v>
      </c>
      <c r="R12" s="4">
        <f t="shared" si="1"/>
        <v>144.40799999999999</v>
      </c>
      <c r="S12" s="4">
        <f t="shared" si="2"/>
        <v>3.0465822784810124</v>
      </c>
      <c r="T12" s="4">
        <f t="shared" si="3"/>
        <v>2.8585612575392805</v>
      </c>
      <c r="U12" s="4">
        <f t="shared" si="4"/>
        <v>2.7885006843705566</v>
      </c>
      <c r="V12" s="3">
        <f t="shared" si="5"/>
        <v>0.69897000433601886</v>
      </c>
      <c r="W12" s="3">
        <f t="shared" si="6"/>
        <v>2.374748346010104</v>
      </c>
      <c r="X12" s="3">
        <f t="shared" si="7"/>
        <v>0.65716413321882905</v>
      </c>
      <c r="Y12" s="3">
        <f t="shared" si="8"/>
        <v>2.1595912532032617</v>
      </c>
      <c r="Z12" s="3">
        <f t="shared" si="9"/>
        <v>0.48381291152917671</v>
      </c>
      <c r="AA12" s="2">
        <f t="shared" si="10"/>
        <v>39234</v>
      </c>
    </row>
    <row r="13" spans="1:31" x14ac:dyDescent="0.2">
      <c r="A13">
        <v>19</v>
      </c>
      <c r="B13" t="s">
        <v>15</v>
      </c>
      <c r="C13">
        <v>2007</v>
      </c>
      <c r="D13">
        <v>7</v>
      </c>
      <c r="E13">
        <v>94</v>
      </c>
      <c r="F13" s="4">
        <v>437.54</v>
      </c>
      <c r="G13" s="4">
        <v>514.08000000000004</v>
      </c>
      <c r="H13" s="4">
        <v>209.28</v>
      </c>
      <c r="I13">
        <v>5</v>
      </c>
      <c r="J13">
        <v>237</v>
      </c>
      <c r="K13">
        <v>11545</v>
      </c>
      <c r="L13" t="s">
        <v>17</v>
      </c>
      <c r="M13">
        <v>32981</v>
      </c>
      <c r="N13">
        <v>160</v>
      </c>
      <c r="O13" s="4">
        <v>16435.91</v>
      </c>
      <c r="P13" t="s">
        <v>168</v>
      </c>
      <c r="Q13" s="4">
        <f t="shared" si="0"/>
        <v>5.4689361702127668</v>
      </c>
      <c r="R13" s="4">
        <f t="shared" si="1"/>
        <v>102.816</v>
      </c>
      <c r="S13" s="4">
        <f t="shared" si="2"/>
        <v>2.1691139240506332</v>
      </c>
      <c r="T13" s="4">
        <f t="shared" si="3"/>
        <v>2.711030708207443</v>
      </c>
      <c r="U13" s="4">
        <f t="shared" si="4"/>
        <v>2.6410177624673286</v>
      </c>
      <c r="V13" s="3">
        <f t="shared" si="5"/>
        <v>0.69897000433601886</v>
      </c>
      <c r="W13" s="3">
        <f t="shared" si="6"/>
        <v>2.374748346010104</v>
      </c>
      <c r="X13" s="3">
        <f t="shared" si="7"/>
        <v>0.7379028546077443</v>
      </c>
      <c r="Y13" s="3">
        <f t="shared" si="8"/>
        <v>2.0120607038714242</v>
      </c>
      <c r="Z13" s="3">
        <f t="shared" si="9"/>
        <v>0.33628236219733904</v>
      </c>
      <c r="AA13" s="2">
        <f t="shared" si="10"/>
        <v>39264</v>
      </c>
    </row>
    <row r="14" spans="1:31" x14ac:dyDescent="0.2">
      <c r="A14">
        <v>19</v>
      </c>
      <c r="B14" t="s">
        <v>15</v>
      </c>
      <c r="C14">
        <v>2007</v>
      </c>
      <c r="D14">
        <v>5</v>
      </c>
      <c r="E14">
        <v>160</v>
      </c>
      <c r="F14" s="4">
        <v>688.84</v>
      </c>
      <c r="G14" s="4">
        <v>809.43</v>
      </c>
      <c r="H14" s="4">
        <v>290.86</v>
      </c>
      <c r="I14">
        <v>5</v>
      </c>
      <c r="J14">
        <v>237</v>
      </c>
      <c r="K14">
        <v>11545</v>
      </c>
      <c r="L14" t="s">
        <v>17</v>
      </c>
      <c r="M14">
        <v>32981</v>
      </c>
      <c r="N14">
        <v>160</v>
      </c>
      <c r="O14" s="4">
        <v>16435.91</v>
      </c>
      <c r="P14" t="s">
        <v>168</v>
      </c>
      <c r="Q14" s="4">
        <f t="shared" si="0"/>
        <v>5.0589374999999999</v>
      </c>
      <c r="R14" s="4">
        <f t="shared" si="1"/>
        <v>161.886</v>
      </c>
      <c r="S14" s="4">
        <f t="shared" si="2"/>
        <v>3.4153164556962023</v>
      </c>
      <c r="T14" s="4">
        <f t="shared" si="3"/>
        <v>2.9081792966616877</v>
      </c>
      <c r="U14" s="4">
        <f t="shared" si="4"/>
        <v>2.8381183580665166</v>
      </c>
      <c r="V14" s="3">
        <f t="shared" si="5"/>
        <v>0.69897000433601886</v>
      </c>
      <c r="W14" s="3">
        <f t="shared" si="6"/>
        <v>2.374748346010104</v>
      </c>
      <c r="X14" s="3">
        <f t="shared" si="7"/>
        <v>0.70405931400576283</v>
      </c>
      <c r="Y14" s="3">
        <f t="shared" si="8"/>
        <v>2.209209292325669</v>
      </c>
      <c r="Z14" s="3">
        <f t="shared" si="9"/>
        <v>0.53343095065158375</v>
      </c>
      <c r="AA14" s="2">
        <f t="shared" si="10"/>
        <v>39203</v>
      </c>
    </row>
    <row r="15" spans="1:31" x14ac:dyDescent="0.2">
      <c r="A15">
        <v>19</v>
      </c>
      <c r="B15" t="s">
        <v>15</v>
      </c>
      <c r="C15">
        <v>2007</v>
      </c>
      <c r="D15">
        <v>1</v>
      </c>
      <c r="E15">
        <v>65</v>
      </c>
      <c r="F15" s="4">
        <v>270.75</v>
      </c>
      <c r="G15" s="4">
        <v>318.16000000000003</v>
      </c>
      <c r="H15" s="4">
        <v>139.38999999999999</v>
      </c>
      <c r="I15">
        <v>5</v>
      </c>
      <c r="J15">
        <v>237</v>
      </c>
      <c r="K15">
        <v>11545</v>
      </c>
      <c r="L15" t="s">
        <v>17</v>
      </c>
      <c r="M15">
        <v>32981</v>
      </c>
      <c r="N15">
        <v>160</v>
      </c>
      <c r="O15" s="4">
        <v>16435.91</v>
      </c>
      <c r="P15" t="s">
        <v>168</v>
      </c>
      <c r="Q15" s="4">
        <f t="shared" si="0"/>
        <v>4.8947692307692314</v>
      </c>
      <c r="R15" s="4">
        <f t="shared" si="1"/>
        <v>63.632000000000005</v>
      </c>
      <c r="S15" s="4">
        <f t="shared" si="2"/>
        <v>1.3424472573839663</v>
      </c>
      <c r="T15" s="4">
        <f t="shared" si="3"/>
        <v>2.502645577977924</v>
      </c>
      <c r="U15" s="4">
        <f t="shared" si="4"/>
        <v>2.4325684652973578</v>
      </c>
      <c r="V15" s="3">
        <f t="shared" si="5"/>
        <v>0.69897000433601886</v>
      </c>
      <c r="W15" s="3">
        <f t="shared" si="6"/>
        <v>2.374748346010104</v>
      </c>
      <c r="X15" s="3">
        <f t="shared" si="7"/>
        <v>0.6897322213350684</v>
      </c>
      <c r="Y15" s="3">
        <f t="shared" si="8"/>
        <v>1.8036755736419052</v>
      </c>
      <c r="Z15" s="3">
        <f t="shared" si="9"/>
        <v>0.12789723196782007</v>
      </c>
      <c r="AA15" s="2">
        <f t="shared" si="10"/>
        <v>39083</v>
      </c>
    </row>
    <row r="16" spans="1:31" x14ac:dyDescent="0.2">
      <c r="A16">
        <v>19</v>
      </c>
      <c r="B16" t="s">
        <v>15</v>
      </c>
      <c r="C16">
        <v>2007</v>
      </c>
      <c r="D16">
        <v>2</v>
      </c>
      <c r="E16">
        <v>40</v>
      </c>
      <c r="F16" s="4">
        <v>131.01</v>
      </c>
      <c r="G16" s="4">
        <v>153.96</v>
      </c>
      <c r="H16" s="4">
        <v>45.22</v>
      </c>
      <c r="I16">
        <v>5</v>
      </c>
      <c r="J16">
        <v>237</v>
      </c>
      <c r="K16">
        <v>11545</v>
      </c>
      <c r="L16" t="s">
        <v>17</v>
      </c>
      <c r="M16">
        <v>32981</v>
      </c>
      <c r="N16">
        <v>160</v>
      </c>
      <c r="O16" s="4">
        <v>16435.91</v>
      </c>
      <c r="P16" t="s">
        <v>168</v>
      </c>
      <c r="Q16" s="4">
        <f t="shared" si="0"/>
        <v>3.8490000000000002</v>
      </c>
      <c r="R16" s="4">
        <f t="shared" si="1"/>
        <v>30.792000000000002</v>
      </c>
      <c r="S16" s="4">
        <f t="shared" si="2"/>
        <v>0.64962025316455696</v>
      </c>
      <c r="T16" s="4">
        <f t="shared" si="3"/>
        <v>2.1874079024225535</v>
      </c>
      <c r="U16" s="4">
        <f t="shared" si="4"/>
        <v>2.1173044466410027</v>
      </c>
      <c r="V16" s="3">
        <f t="shared" si="5"/>
        <v>0.69897000433601886</v>
      </c>
      <c r="W16" s="3">
        <f t="shared" si="6"/>
        <v>2.374748346010104</v>
      </c>
      <c r="X16" s="3">
        <f t="shared" si="7"/>
        <v>0.58534791109459094</v>
      </c>
      <c r="Y16" s="3">
        <f t="shared" si="8"/>
        <v>1.4884378980865345</v>
      </c>
      <c r="Z16" s="3">
        <f t="shared" si="9"/>
        <v>-0.18734044358755053</v>
      </c>
      <c r="AA16" s="2">
        <f t="shared" si="10"/>
        <v>39114</v>
      </c>
    </row>
    <row r="17" spans="1:27" x14ac:dyDescent="0.2">
      <c r="A17">
        <v>19</v>
      </c>
      <c r="B17" t="s">
        <v>15</v>
      </c>
      <c r="C17">
        <v>2007</v>
      </c>
      <c r="D17">
        <v>3</v>
      </c>
      <c r="E17">
        <v>40</v>
      </c>
      <c r="F17" s="4">
        <v>138.78</v>
      </c>
      <c r="G17" s="4">
        <v>163.1</v>
      </c>
      <c r="H17" s="4">
        <v>54.46</v>
      </c>
      <c r="I17">
        <v>5</v>
      </c>
      <c r="J17">
        <v>237</v>
      </c>
      <c r="K17">
        <v>11545</v>
      </c>
      <c r="L17" t="s">
        <v>17</v>
      </c>
      <c r="M17">
        <v>32981</v>
      </c>
      <c r="N17">
        <v>160</v>
      </c>
      <c r="O17" s="4">
        <v>16435.91</v>
      </c>
      <c r="P17" t="s">
        <v>168</v>
      </c>
      <c r="Q17" s="4">
        <f t="shared" si="0"/>
        <v>4.0774999999999997</v>
      </c>
      <c r="R17" s="4">
        <f t="shared" si="1"/>
        <v>32.619999999999997</v>
      </c>
      <c r="S17" s="4">
        <f t="shared" si="2"/>
        <v>0.68818565400843879</v>
      </c>
      <c r="T17" s="4">
        <f t="shared" si="3"/>
        <v>2.2124539610402758</v>
      </c>
      <c r="U17" s="4">
        <f t="shared" si="4"/>
        <v>2.1423268831542632</v>
      </c>
      <c r="V17" s="3">
        <f t="shared" si="5"/>
        <v>0.69897000433601886</v>
      </c>
      <c r="W17" s="3">
        <f t="shared" si="6"/>
        <v>2.374748346010104</v>
      </c>
      <c r="X17" s="3">
        <f t="shared" si="7"/>
        <v>0.61039396971231341</v>
      </c>
      <c r="Y17" s="3">
        <f t="shared" si="8"/>
        <v>1.5134839567042571</v>
      </c>
      <c r="Z17" s="3">
        <f t="shared" si="9"/>
        <v>-0.16229438496982809</v>
      </c>
      <c r="AA17" s="2">
        <f t="shared" si="10"/>
        <v>39142</v>
      </c>
    </row>
    <row r="18" spans="1:27" x14ac:dyDescent="0.2">
      <c r="A18">
        <v>19</v>
      </c>
      <c r="B18" t="s">
        <v>15</v>
      </c>
      <c r="C18">
        <v>2007</v>
      </c>
      <c r="D18">
        <v>4</v>
      </c>
      <c r="E18">
        <v>76</v>
      </c>
      <c r="F18" s="4">
        <v>323.35000000000002</v>
      </c>
      <c r="G18" s="4">
        <v>379.96</v>
      </c>
      <c r="H18" s="4">
        <v>200.73</v>
      </c>
      <c r="I18">
        <v>5</v>
      </c>
      <c r="J18">
        <v>237</v>
      </c>
      <c r="K18">
        <v>11545</v>
      </c>
      <c r="L18" t="s">
        <v>17</v>
      </c>
      <c r="M18">
        <v>32981</v>
      </c>
      <c r="N18">
        <v>160</v>
      </c>
      <c r="O18" s="4">
        <v>16435.91</v>
      </c>
      <c r="P18" t="s">
        <v>168</v>
      </c>
      <c r="Q18" s="4">
        <f t="shared" si="0"/>
        <v>4.9994736842105256</v>
      </c>
      <c r="R18" s="4">
        <f t="shared" si="1"/>
        <v>75.99199999999999</v>
      </c>
      <c r="S18" s="4">
        <f t="shared" si="2"/>
        <v>1.6032067510548522</v>
      </c>
      <c r="T18" s="4">
        <f t="shared" si="3"/>
        <v>2.5797378790019563</v>
      </c>
      <c r="U18" s="4">
        <f t="shared" si="4"/>
        <v>2.5096728652831355</v>
      </c>
      <c r="V18" s="3">
        <f t="shared" si="5"/>
        <v>0.69897000433601886</v>
      </c>
      <c r="W18" s="3">
        <f t="shared" si="6"/>
        <v>2.374748346010104</v>
      </c>
      <c r="X18" s="3">
        <f t="shared" si="7"/>
        <v>0.69892428672116491</v>
      </c>
      <c r="Y18" s="3">
        <f t="shared" si="8"/>
        <v>1.8807678746659375</v>
      </c>
      <c r="Z18" s="3">
        <f t="shared" si="9"/>
        <v>0.20498953299185241</v>
      </c>
      <c r="AA18" s="2">
        <f t="shared" si="10"/>
        <v>39173</v>
      </c>
    </row>
    <row r="19" spans="1:27" x14ac:dyDescent="0.2">
      <c r="A19">
        <v>19</v>
      </c>
      <c r="B19" t="s">
        <v>15</v>
      </c>
      <c r="C19">
        <v>2007</v>
      </c>
      <c r="D19">
        <v>9</v>
      </c>
      <c r="E19">
        <v>215</v>
      </c>
      <c r="F19" s="4">
        <v>876.59</v>
      </c>
      <c r="G19" s="4">
        <v>1030.02</v>
      </c>
      <c r="H19" s="4">
        <v>294.54000000000002</v>
      </c>
      <c r="I19">
        <v>5</v>
      </c>
      <c r="J19">
        <v>237</v>
      </c>
      <c r="K19">
        <v>11545</v>
      </c>
      <c r="L19" t="s">
        <v>17</v>
      </c>
      <c r="M19">
        <v>32981</v>
      </c>
      <c r="N19">
        <v>160</v>
      </c>
      <c r="O19" s="4">
        <v>16435.91</v>
      </c>
      <c r="P19" t="s">
        <v>168</v>
      </c>
      <c r="Q19" s="4">
        <f t="shared" si="0"/>
        <v>4.7907906976744181</v>
      </c>
      <c r="R19" s="4">
        <f t="shared" si="1"/>
        <v>206.00399999999999</v>
      </c>
      <c r="S19" s="4">
        <f t="shared" si="2"/>
        <v>4.3460759493670889</v>
      </c>
      <c r="T19" s="4">
        <f t="shared" si="3"/>
        <v>3.0128456575258618</v>
      </c>
      <c r="U19" s="4">
        <f t="shared" si="4"/>
        <v>2.9427965119834769</v>
      </c>
      <c r="V19" s="3">
        <f t="shared" si="5"/>
        <v>0.69897000433601886</v>
      </c>
      <c r="W19" s="3">
        <f t="shared" si="6"/>
        <v>2.374748346010104</v>
      </c>
      <c r="X19" s="3">
        <f t="shared" si="7"/>
        <v>0.68040719761025625</v>
      </c>
      <c r="Y19" s="3">
        <f t="shared" si="8"/>
        <v>2.313875653189843</v>
      </c>
      <c r="Z19" s="3">
        <f t="shared" si="9"/>
        <v>0.63809731151575777</v>
      </c>
      <c r="AA19" s="2">
        <f t="shared" si="10"/>
        <v>39326</v>
      </c>
    </row>
    <row r="20" spans="1:27" x14ac:dyDescent="0.2">
      <c r="A20">
        <v>19</v>
      </c>
      <c r="B20" t="s">
        <v>15</v>
      </c>
      <c r="C20">
        <v>2007</v>
      </c>
      <c r="D20">
        <v>10</v>
      </c>
      <c r="E20">
        <v>460</v>
      </c>
      <c r="F20" s="4">
        <v>1792.52</v>
      </c>
      <c r="G20" s="4">
        <v>2106.39</v>
      </c>
      <c r="H20" s="4">
        <v>583.78</v>
      </c>
      <c r="I20">
        <v>5</v>
      </c>
      <c r="J20">
        <v>237</v>
      </c>
      <c r="K20">
        <v>11545</v>
      </c>
      <c r="L20" t="s">
        <v>17</v>
      </c>
      <c r="M20">
        <v>32981</v>
      </c>
      <c r="N20">
        <v>160</v>
      </c>
      <c r="O20" s="4">
        <v>16435.91</v>
      </c>
      <c r="P20" t="s">
        <v>168</v>
      </c>
      <c r="Q20" s="4">
        <f t="shared" si="0"/>
        <v>4.5791086956521738</v>
      </c>
      <c r="R20" s="4">
        <f t="shared" si="1"/>
        <v>421.27799999999996</v>
      </c>
      <c r="S20" s="4">
        <f t="shared" si="2"/>
        <v>8.8877215189873411</v>
      </c>
      <c r="T20" s="4">
        <f t="shared" si="3"/>
        <v>3.3235387843076927</v>
      </c>
      <c r="U20" s="4">
        <f t="shared" si="4"/>
        <v>3.2534640099974008</v>
      </c>
      <c r="V20" s="3">
        <f t="shared" si="5"/>
        <v>0.69897000433601886</v>
      </c>
      <c r="W20" s="3">
        <f t="shared" si="6"/>
        <v>2.374748346010104</v>
      </c>
      <c r="X20" s="3">
        <f t="shared" si="7"/>
        <v>0.66078095262611869</v>
      </c>
      <c r="Y20" s="3">
        <f t="shared" si="8"/>
        <v>2.6245687799716739</v>
      </c>
      <c r="Z20" s="3">
        <f t="shared" si="9"/>
        <v>0.9487904382975888</v>
      </c>
      <c r="AA20" s="2">
        <f t="shared" si="10"/>
        <v>39356</v>
      </c>
    </row>
    <row r="21" spans="1:27" x14ac:dyDescent="0.2">
      <c r="A21">
        <v>19</v>
      </c>
      <c r="B21" t="s">
        <v>15</v>
      </c>
      <c r="C21">
        <v>2007</v>
      </c>
      <c r="D21">
        <v>11</v>
      </c>
      <c r="E21">
        <v>262</v>
      </c>
      <c r="F21" s="4">
        <v>1052.8900000000001</v>
      </c>
      <c r="G21" s="4">
        <v>1237.24</v>
      </c>
      <c r="H21" s="4">
        <v>348.92</v>
      </c>
      <c r="I21">
        <v>5</v>
      </c>
      <c r="J21">
        <v>237</v>
      </c>
      <c r="K21">
        <v>11545</v>
      </c>
      <c r="L21" t="s">
        <v>17</v>
      </c>
      <c r="M21">
        <v>32981</v>
      </c>
      <c r="N21">
        <v>160</v>
      </c>
      <c r="O21" s="4">
        <v>16435.91</v>
      </c>
      <c r="P21" t="s">
        <v>168</v>
      </c>
      <c r="Q21" s="4">
        <f t="shared" si="0"/>
        <v>4.7222900763358782</v>
      </c>
      <c r="R21" s="4">
        <f t="shared" si="1"/>
        <v>247.44800000000001</v>
      </c>
      <c r="S21" s="4">
        <f t="shared" si="2"/>
        <v>5.2204219409282704</v>
      </c>
      <c r="T21" s="4">
        <f t="shared" si="3"/>
        <v>3.0924539523095267</v>
      </c>
      <c r="U21" s="4">
        <f t="shared" si="4"/>
        <v>3.0223830009210828</v>
      </c>
      <c r="V21" s="3">
        <f t="shared" si="5"/>
        <v>0.69897000433601886</v>
      </c>
      <c r="W21" s="3">
        <f t="shared" si="6"/>
        <v>2.374748346010104</v>
      </c>
      <c r="X21" s="3">
        <f t="shared" si="7"/>
        <v>0.67415266098978111</v>
      </c>
      <c r="Y21" s="3">
        <f t="shared" si="8"/>
        <v>2.3934839479735075</v>
      </c>
      <c r="Z21" s="3">
        <f t="shared" si="9"/>
        <v>0.7177056062994227</v>
      </c>
      <c r="AA21" s="2">
        <f t="shared" si="10"/>
        <v>39387</v>
      </c>
    </row>
    <row r="22" spans="1:27" x14ac:dyDescent="0.2">
      <c r="A22">
        <v>19</v>
      </c>
      <c r="B22" t="s">
        <v>15</v>
      </c>
      <c r="C22">
        <v>2007</v>
      </c>
      <c r="D22">
        <v>8</v>
      </c>
      <c r="E22">
        <v>146</v>
      </c>
      <c r="F22" s="4">
        <v>609.15</v>
      </c>
      <c r="G22" s="4">
        <v>715.85</v>
      </c>
      <c r="H22" s="4">
        <v>226.62</v>
      </c>
      <c r="I22">
        <v>5</v>
      </c>
      <c r="J22">
        <v>237</v>
      </c>
      <c r="K22">
        <v>11545</v>
      </c>
      <c r="L22" t="s">
        <v>17</v>
      </c>
      <c r="M22">
        <v>32981</v>
      </c>
      <c r="N22">
        <v>160</v>
      </c>
      <c r="O22" s="4">
        <v>16435.91</v>
      </c>
      <c r="P22" t="s">
        <v>168</v>
      </c>
      <c r="Q22" s="4">
        <f t="shared" si="0"/>
        <v>4.9030821917808218</v>
      </c>
      <c r="R22" s="4">
        <f t="shared" si="1"/>
        <v>143.17000000000002</v>
      </c>
      <c r="S22" s="4">
        <f t="shared" si="2"/>
        <v>3.020464135021097</v>
      </c>
      <c r="T22" s="4">
        <f t="shared" si="3"/>
        <v>2.8548220292952862</v>
      </c>
      <c r="U22" s="4">
        <f t="shared" si="4"/>
        <v>2.784724248545718</v>
      </c>
      <c r="V22" s="3">
        <f t="shared" si="5"/>
        <v>0.69897000433601886</v>
      </c>
      <c r="W22" s="3">
        <f t="shared" si="6"/>
        <v>2.374748346010104</v>
      </c>
      <c r="X22" s="3">
        <f t="shared" si="7"/>
        <v>0.69046917351084902</v>
      </c>
      <c r="Y22" s="3">
        <f t="shared" si="8"/>
        <v>2.1558520249592674</v>
      </c>
      <c r="Z22" s="3">
        <f t="shared" si="9"/>
        <v>0.48007368328518224</v>
      </c>
      <c r="AA22" s="2">
        <f t="shared" si="10"/>
        <v>39295</v>
      </c>
    </row>
    <row r="23" spans="1:27" x14ac:dyDescent="0.2">
      <c r="A23">
        <v>19</v>
      </c>
      <c r="B23" t="s">
        <v>15</v>
      </c>
      <c r="C23">
        <v>2007</v>
      </c>
      <c r="D23">
        <v>12</v>
      </c>
      <c r="E23">
        <v>115</v>
      </c>
      <c r="F23" s="4">
        <v>346.79</v>
      </c>
      <c r="G23" s="4">
        <v>407.52</v>
      </c>
      <c r="H23" s="4">
        <v>101.46</v>
      </c>
      <c r="I23">
        <v>5</v>
      </c>
      <c r="J23">
        <v>237</v>
      </c>
      <c r="K23">
        <v>11545</v>
      </c>
      <c r="L23" t="s">
        <v>17</v>
      </c>
      <c r="M23">
        <v>32981</v>
      </c>
      <c r="N23">
        <v>160</v>
      </c>
      <c r="O23" s="4">
        <v>16435.91</v>
      </c>
      <c r="P23" t="s">
        <v>168</v>
      </c>
      <c r="Q23" s="4">
        <f t="shared" si="0"/>
        <v>3.5436521739130433</v>
      </c>
      <c r="R23" s="4">
        <f t="shared" si="1"/>
        <v>81.503999999999991</v>
      </c>
      <c r="S23" s="4">
        <f t="shared" si="2"/>
        <v>1.719493670886076</v>
      </c>
      <c r="T23" s="4">
        <f t="shared" si="3"/>
        <v>2.61014892761954</v>
      </c>
      <c r="U23" s="4">
        <f t="shared" si="4"/>
        <v>2.5400665657146839</v>
      </c>
      <c r="V23" s="3">
        <f t="shared" si="5"/>
        <v>0.69897000433601886</v>
      </c>
      <c r="W23" s="3">
        <f t="shared" si="6"/>
        <v>2.374748346010104</v>
      </c>
      <c r="X23" s="3">
        <f t="shared" si="7"/>
        <v>0.54945108726592817</v>
      </c>
      <c r="Y23" s="3">
        <f t="shared" si="8"/>
        <v>1.911178923283521</v>
      </c>
      <c r="Z23" s="3">
        <f t="shared" si="9"/>
        <v>0.23540058160943603</v>
      </c>
      <c r="AA23" s="2">
        <f t="shared" si="10"/>
        <v>39417</v>
      </c>
    </row>
    <row r="24" spans="1:27" x14ac:dyDescent="0.2">
      <c r="A24">
        <v>23</v>
      </c>
      <c r="B24" t="s">
        <v>15</v>
      </c>
      <c r="C24">
        <v>2007</v>
      </c>
      <c r="D24">
        <v>1</v>
      </c>
      <c r="E24">
        <v>602</v>
      </c>
      <c r="F24" s="4">
        <v>2320.2800000000002</v>
      </c>
      <c r="G24" s="4">
        <v>2726.31</v>
      </c>
      <c r="H24" s="4">
        <v>1184.52</v>
      </c>
      <c r="I24">
        <v>18</v>
      </c>
      <c r="J24">
        <v>2109</v>
      </c>
      <c r="K24">
        <v>96876</v>
      </c>
      <c r="L24" t="s">
        <v>18</v>
      </c>
      <c r="M24">
        <v>299374</v>
      </c>
      <c r="N24">
        <v>1018.2</v>
      </c>
      <c r="O24" s="4">
        <v>185999.5</v>
      </c>
      <c r="P24" t="s">
        <v>168</v>
      </c>
      <c r="Q24" s="4">
        <f t="shared" si="0"/>
        <v>4.5287541528239199</v>
      </c>
      <c r="R24" s="4">
        <f t="shared" si="1"/>
        <v>151.46166666666667</v>
      </c>
      <c r="S24" s="4">
        <f t="shared" si="2"/>
        <v>1.2927027027027027</v>
      </c>
      <c r="T24" s="4">
        <f t="shared" si="3"/>
        <v>3.4355752365444556</v>
      </c>
      <c r="U24" s="4">
        <f t="shared" si="4"/>
        <v>3.365540396579453</v>
      </c>
      <c r="V24" s="3">
        <f t="shared" si="5"/>
        <v>1.255272505103306</v>
      </c>
      <c r="W24" s="3">
        <f t="shared" si="6"/>
        <v>3.3240765797394864</v>
      </c>
      <c r="X24" s="3">
        <f t="shared" si="7"/>
        <v>0.65597874528663092</v>
      </c>
      <c r="Y24" s="3">
        <f t="shared" si="8"/>
        <v>2.1803027314411496</v>
      </c>
      <c r="Z24" s="3">
        <f t="shared" si="9"/>
        <v>0.11149865680496915</v>
      </c>
      <c r="AA24" s="2">
        <f t="shared" si="10"/>
        <v>39083</v>
      </c>
    </row>
    <row r="25" spans="1:27" x14ac:dyDescent="0.2">
      <c r="A25">
        <v>23</v>
      </c>
      <c r="B25" t="s">
        <v>15</v>
      </c>
      <c r="C25">
        <v>2007</v>
      </c>
      <c r="D25">
        <v>2</v>
      </c>
      <c r="E25">
        <v>483</v>
      </c>
      <c r="F25" s="4">
        <v>1957.78</v>
      </c>
      <c r="G25" s="4">
        <v>2300.44</v>
      </c>
      <c r="H25" s="4">
        <v>1083.51</v>
      </c>
      <c r="I25">
        <v>18</v>
      </c>
      <c r="J25">
        <v>2109</v>
      </c>
      <c r="K25">
        <v>96876</v>
      </c>
      <c r="L25" t="s">
        <v>18</v>
      </c>
      <c r="M25">
        <v>299374</v>
      </c>
      <c r="N25">
        <v>1018.2</v>
      </c>
      <c r="O25" s="4">
        <v>185999.5</v>
      </c>
      <c r="P25" t="s">
        <v>168</v>
      </c>
      <c r="Q25" s="4">
        <f t="shared" si="0"/>
        <v>4.7628157349896485</v>
      </c>
      <c r="R25" s="4">
        <f t="shared" si="1"/>
        <v>127.80222222222223</v>
      </c>
      <c r="S25" s="4">
        <f t="shared" si="2"/>
        <v>1.0907728781412993</v>
      </c>
      <c r="T25" s="4">
        <f t="shared" si="3"/>
        <v>3.3618109104942171</v>
      </c>
      <c r="U25" s="4">
        <f t="shared" si="4"/>
        <v>3.2917638875927038</v>
      </c>
      <c r="V25" s="3">
        <f t="shared" si="5"/>
        <v>1.255272505103306</v>
      </c>
      <c r="W25" s="3">
        <f t="shared" si="6"/>
        <v>3.3240765797394864</v>
      </c>
      <c r="X25" s="3">
        <f t="shared" si="7"/>
        <v>0.67786377974270484</v>
      </c>
      <c r="Y25" s="3">
        <f t="shared" si="8"/>
        <v>2.1065384053909106</v>
      </c>
      <c r="Z25" s="3">
        <f t="shared" si="9"/>
        <v>3.7734330754730545E-2</v>
      </c>
      <c r="AA25" s="2">
        <f t="shared" si="10"/>
        <v>39114</v>
      </c>
    </row>
    <row r="26" spans="1:27" x14ac:dyDescent="0.2">
      <c r="A26">
        <v>23</v>
      </c>
      <c r="B26" t="s">
        <v>15</v>
      </c>
      <c r="C26">
        <v>2007</v>
      </c>
      <c r="D26">
        <v>3</v>
      </c>
      <c r="E26">
        <v>455</v>
      </c>
      <c r="F26" s="4">
        <v>1618.28</v>
      </c>
      <c r="G26" s="4">
        <v>1901.59</v>
      </c>
      <c r="H26" s="4">
        <v>852.58</v>
      </c>
      <c r="I26">
        <v>18</v>
      </c>
      <c r="J26">
        <v>2109</v>
      </c>
      <c r="K26">
        <v>96876</v>
      </c>
      <c r="L26" t="s">
        <v>18</v>
      </c>
      <c r="M26">
        <v>299374</v>
      </c>
      <c r="N26">
        <v>1018.2</v>
      </c>
      <c r="O26" s="4">
        <v>185999.5</v>
      </c>
      <c r="P26" t="s">
        <v>168</v>
      </c>
      <c r="Q26" s="4">
        <f t="shared" si="0"/>
        <v>4.1793186813186809</v>
      </c>
      <c r="R26" s="4">
        <f t="shared" si="1"/>
        <v>105.64388888888888</v>
      </c>
      <c r="S26" s="4">
        <f t="shared" si="2"/>
        <v>0.9016548127074443</v>
      </c>
      <c r="T26" s="4">
        <f t="shared" si="3"/>
        <v>3.279116884876919</v>
      </c>
      <c r="U26" s="4">
        <f t="shared" si="4"/>
        <v>3.2090536668030167</v>
      </c>
      <c r="V26" s="3">
        <f t="shared" si="5"/>
        <v>1.255272505103306</v>
      </c>
      <c r="W26" s="3">
        <f t="shared" si="6"/>
        <v>3.3240765797394864</v>
      </c>
      <c r="X26" s="3">
        <f t="shared" si="7"/>
        <v>0.6211054882198066</v>
      </c>
      <c r="Y26" s="3">
        <f t="shared" si="8"/>
        <v>2.023844379773613</v>
      </c>
      <c r="Z26" s="3">
        <f t="shared" si="9"/>
        <v>-4.4959694862567338E-2</v>
      </c>
      <c r="AA26" s="2">
        <f t="shared" si="10"/>
        <v>39142</v>
      </c>
    </row>
    <row r="27" spans="1:27" x14ac:dyDescent="0.2">
      <c r="A27">
        <v>23</v>
      </c>
      <c r="B27" t="s">
        <v>15</v>
      </c>
      <c r="C27">
        <v>2007</v>
      </c>
      <c r="D27">
        <v>4</v>
      </c>
      <c r="E27">
        <v>710</v>
      </c>
      <c r="F27" s="4">
        <v>2453.88</v>
      </c>
      <c r="G27" s="4">
        <v>2883.43</v>
      </c>
      <c r="H27" s="4">
        <v>1268.5</v>
      </c>
      <c r="I27">
        <v>18</v>
      </c>
      <c r="J27">
        <v>2109</v>
      </c>
      <c r="K27">
        <v>96876</v>
      </c>
      <c r="L27" t="s">
        <v>18</v>
      </c>
      <c r="M27">
        <v>299374</v>
      </c>
      <c r="N27">
        <v>1018.2</v>
      </c>
      <c r="O27" s="4">
        <v>185999.5</v>
      </c>
      <c r="P27" t="s">
        <v>168</v>
      </c>
      <c r="Q27" s="4">
        <f t="shared" si="0"/>
        <v>4.0611690140845065</v>
      </c>
      <c r="R27" s="4">
        <f t="shared" si="1"/>
        <v>160.19055555555553</v>
      </c>
      <c r="S27" s="4">
        <f t="shared" si="2"/>
        <v>1.3672024656235182</v>
      </c>
      <c r="T27" s="4">
        <f t="shared" si="3"/>
        <v>3.4599094126629062</v>
      </c>
      <c r="U27" s="4">
        <f t="shared" si="4"/>
        <v>3.3898533209777484</v>
      </c>
      <c r="V27" s="3">
        <f t="shared" si="5"/>
        <v>1.255272505103306</v>
      </c>
      <c r="W27" s="3">
        <f t="shared" si="6"/>
        <v>3.3240765797394864</v>
      </c>
      <c r="X27" s="3">
        <f t="shared" si="7"/>
        <v>0.60865106394383084</v>
      </c>
      <c r="Y27" s="3">
        <f t="shared" si="8"/>
        <v>2.2046369075596002</v>
      </c>
      <c r="Z27" s="3">
        <f t="shared" si="9"/>
        <v>0.1358328329234198</v>
      </c>
      <c r="AA27" s="2">
        <f t="shared" si="10"/>
        <v>39173</v>
      </c>
    </row>
    <row r="28" spans="1:27" x14ac:dyDescent="0.2">
      <c r="A28">
        <v>52</v>
      </c>
      <c r="B28" t="s">
        <v>15</v>
      </c>
      <c r="C28">
        <v>2007</v>
      </c>
      <c r="D28">
        <v>3</v>
      </c>
      <c r="E28">
        <v>156</v>
      </c>
      <c r="F28" s="4">
        <v>544.95000000000005</v>
      </c>
      <c r="G28" s="4">
        <v>640.36</v>
      </c>
      <c r="H28" s="4">
        <v>241.66</v>
      </c>
      <c r="I28">
        <v>9</v>
      </c>
      <c r="J28">
        <v>684</v>
      </c>
      <c r="K28">
        <v>35746</v>
      </c>
      <c r="L28" t="s">
        <v>18</v>
      </c>
      <c r="M28">
        <v>130277</v>
      </c>
      <c r="N28">
        <v>377</v>
      </c>
      <c r="O28" s="4">
        <v>45658.94</v>
      </c>
      <c r="P28" t="s">
        <v>168</v>
      </c>
      <c r="Q28" s="4">
        <f t="shared" si="0"/>
        <v>4.1048717948717952</v>
      </c>
      <c r="R28" s="4">
        <f t="shared" si="1"/>
        <v>71.151111111111106</v>
      </c>
      <c r="S28" s="4">
        <f t="shared" si="2"/>
        <v>0.9361988304093567</v>
      </c>
      <c r="T28" s="4">
        <f t="shared" si="3"/>
        <v>2.8064241959489675</v>
      </c>
      <c r="U28" s="4">
        <f t="shared" si="4"/>
        <v>2.7363566569183959</v>
      </c>
      <c r="V28" s="3">
        <f t="shared" si="5"/>
        <v>0.95424250943932487</v>
      </c>
      <c r="W28" s="3">
        <f t="shared" si="6"/>
        <v>2.8350561017201161</v>
      </c>
      <c r="X28" s="3">
        <f t="shared" si="7"/>
        <v>0.61329959759450614</v>
      </c>
      <c r="Y28" s="3">
        <f t="shared" si="8"/>
        <v>1.8521816865096428</v>
      </c>
      <c r="Z28" s="3">
        <f t="shared" si="9"/>
        <v>-2.8631905771148533E-2</v>
      </c>
      <c r="AA28" s="2">
        <f t="shared" si="10"/>
        <v>39142</v>
      </c>
    </row>
    <row r="29" spans="1:27" x14ac:dyDescent="0.2">
      <c r="A29">
        <v>52</v>
      </c>
      <c r="B29" t="s">
        <v>15</v>
      </c>
      <c r="C29">
        <v>2007</v>
      </c>
      <c r="D29">
        <v>4</v>
      </c>
      <c r="E29">
        <v>238</v>
      </c>
      <c r="F29" s="4">
        <v>898.84</v>
      </c>
      <c r="G29" s="4">
        <v>1056.24</v>
      </c>
      <c r="H29" s="4">
        <v>417.59</v>
      </c>
      <c r="I29">
        <v>9</v>
      </c>
      <c r="J29">
        <v>684</v>
      </c>
      <c r="K29">
        <v>35746</v>
      </c>
      <c r="L29" t="s">
        <v>18</v>
      </c>
      <c r="M29">
        <v>130277</v>
      </c>
      <c r="N29">
        <v>377</v>
      </c>
      <c r="O29" s="4">
        <v>45658.94</v>
      </c>
      <c r="P29" t="s">
        <v>168</v>
      </c>
      <c r="Q29" s="4">
        <f t="shared" si="0"/>
        <v>4.4379831932773106</v>
      </c>
      <c r="R29" s="4">
        <f t="shared" si="1"/>
        <v>117.36</v>
      </c>
      <c r="S29" s="4">
        <f t="shared" si="2"/>
        <v>1.5442105263157895</v>
      </c>
      <c r="T29" s="4">
        <f t="shared" si="3"/>
        <v>3.023762610274551</v>
      </c>
      <c r="U29" s="4">
        <f t="shared" si="4"/>
        <v>2.9536823910643282</v>
      </c>
      <c r="V29" s="3">
        <f t="shared" si="5"/>
        <v>0.95424250943932487</v>
      </c>
      <c r="W29" s="3">
        <f t="shared" si="6"/>
        <v>2.8350561017201161</v>
      </c>
      <c r="X29" s="3">
        <f t="shared" si="7"/>
        <v>0.64718565321803911</v>
      </c>
      <c r="Y29" s="3">
        <f t="shared" si="8"/>
        <v>2.0695201008352262</v>
      </c>
      <c r="Z29" s="3">
        <f t="shared" si="9"/>
        <v>0.18870650855443491</v>
      </c>
      <c r="AA29" s="2">
        <f t="shared" si="10"/>
        <v>39173</v>
      </c>
    </row>
    <row r="30" spans="1:27" x14ac:dyDescent="0.2">
      <c r="A30">
        <v>52</v>
      </c>
      <c r="B30" t="s">
        <v>15</v>
      </c>
      <c r="C30">
        <v>2007</v>
      </c>
      <c r="D30">
        <v>5</v>
      </c>
      <c r="E30">
        <v>256</v>
      </c>
      <c r="F30" s="4">
        <v>1039.6600000000001</v>
      </c>
      <c r="G30" s="4">
        <v>1221.6300000000001</v>
      </c>
      <c r="H30" s="4">
        <v>468.91</v>
      </c>
      <c r="I30">
        <v>9</v>
      </c>
      <c r="J30">
        <v>684</v>
      </c>
      <c r="K30">
        <v>35746</v>
      </c>
      <c r="L30" t="s">
        <v>18</v>
      </c>
      <c r="M30">
        <v>130277</v>
      </c>
      <c r="N30">
        <v>377</v>
      </c>
      <c r="O30" s="4">
        <v>45658.94</v>
      </c>
      <c r="P30" t="s">
        <v>168</v>
      </c>
      <c r="Q30" s="4">
        <f t="shared" si="0"/>
        <v>4.7719921875000004</v>
      </c>
      <c r="R30" s="4">
        <f t="shared" si="1"/>
        <v>135.73666666666668</v>
      </c>
      <c r="S30" s="4">
        <f t="shared" si="2"/>
        <v>1.7860087719298248</v>
      </c>
      <c r="T30" s="4">
        <f t="shared" si="3"/>
        <v>3.0869396893025223</v>
      </c>
      <c r="U30" s="4">
        <f t="shared" si="4"/>
        <v>3.0168913351969922</v>
      </c>
      <c r="V30" s="3">
        <f t="shared" si="5"/>
        <v>0.95424250943932487</v>
      </c>
      <c r="W30" s="3">
        <f t="shared" si="6"/>
        <v>2.8350561017201161</v>
      </c>
      <c r="X30" s="3">
        <f t="shared" si="7"/>
        <v>0.67869972399067291</v>
      </c>
      <c r="Y30" s="3">
        <f t="shared" si="8"/>
        <v>2.1326971798631975</v>
      </c>
      <c r="Z30" s="3">
        <f t="shared" si="9"/>
        <v>0.2518835875824062</v>
      </c>
      <c r="AA30" s="2">
        <f t="shared" si="10"/>
        <v>39203</v>
      </c>
    </row>
    <row r="31" spans="1:27" x14ac:dyDescent="0.2">
      <c r="A31">
        <v>52</v>
      </c>
      <c r="B31" t="s">
        <v>15</v>
      </c>
      <c r="C31">
        <v>2007</v>
      </c>
      <c r="D31">
        <v>1</v>
      </c>
      <c r="E31">
        <v>140</v>
      </c>
      <c r="F31" s="4">
        <v>550.21</v>
      </c>
      <c r="G31" s="4">
        <v>646.59</v>
      </c>
      <c r="H31" s="4">
        <v>293.64999999999998</v>
      </c>
      <c r="I31">
        <v>9</v>
      </c>
      <c r="J31">
        <v>684</v>
      </c>
      <c r="K31">
        <v>35746</v>
      </c>
      <c r="L31" t="s">
        <v>18</v>
      </c>
      <c r="M31">
        <v>130277</v>
      </c>
      <c r="N31">
        <v>377</v>
      </c>
      <c r="O31" s="4">
        <v>45658.94</v>
      </c>
      <c r="P31" t="s">
        <v>168</v>
      </c>
      <c r="Q31" s="4">
        <f t="shared" si="0"/>
        <v>4.6185</v>
      </c>
      <c r="R31" s="4">
        <f t="shared" si="1"/>
        <v>71.843333333333334</v>
      </c>
      <c r="S31" s="4">
        <f t="shared" si="2"/>
        <v>0.94530701754385971</v>
      </c>
      <c r="T31" s="4">
        <f t="shared" si="3"/>
        <v>2.8106289836371174</v>
      </c>
      <c r="U31" s="4">
        <f t="shared" si="4"/>
        <v>2.7405284793749161</v>
      </c>
      <c r="V31" s="3">
        <f t="shared" si="5"/>
        <v>0.95424250943932487</v>
      </c>
      <c r="W31" s="3">
        <f t="shared" si="6"/>
        <v>2.8350561017201161</v>
      </c>
      <c r="X31" s="3">
        <f t="shared" si="7"/>
        <v>0.66450094795887937</v>
      </c>
      <c r="Y31" s="3">
        <f t="shared" si="8"/>
        <v>1.8563864741977925</v>
      </c>
      <c r="Z31" s="3">
        <f t="shared" si="9"/>
        <v>-2.4427118082998831E-2</v>
      </c>
      <c r="AA31" s="2">
        <f t="shared" si="10"/>
        <v>39083</v>
      </c>
    </row>
    <row r="32" spans="1:27" x14ac:dyDescent="0.2">
      <c r="A32">
        <v>52</v>
      </c>
      <c r="B32" t="s">
        <v>15</v>
      </c>
      <c r="C32">
        <v>2007</v>
      </c>
      <c r="D32">
        <v>2</v>
      </c>
      <c r="E32">
        <v>126</v>
      </c>
      <c r="F32" s="4">
        <v>480.75</v>
      </c>
      <c r="G32" s="4">
        <v>564.94000000000005</v>
      </c>
      <c r="H32" s="4">
        <v>226.92</v>
      </c>
      <c r="I32">
        <v>9</v>
      </c>
      <c r="J32">
        <v>684</v>
      </c>
      <c r="K32">
        <v>35746</v>
      </c>
      <c r="L32" t="s">
        <v>18</v>
      </c>
      <c r="M32">
        <v>130277</v>
      </c>
      <c r="N32">
        <v>377</v>
      </c>
      <c r="O32" s="4">
        <v>45658.94</v>
      </c>
      <c r="P32" t="s">
        <v>168</v>
      </c>
      <c r="Q32" s="4">
        <f t="shared" si="0"/>
        <v>4.4836507936507939</v>
      </c>
      <c r="R32" s="4">
        <f t="shared" si="1"/>
        <v>62.771111111111118</v>
      </c>
      <c r="S32" s="4">
        <f t="shared" si="2"/>
        <v>0.82593567251461997</v>
      </c>
      <c r="T32" s="4">
        <f t="shared" si="3"/>
        <v>2.7520023256024384</v>
      </c>
      <c r="U32" s="4">
        <f t="shared" si="4"/>
        <v>2.6819192929105173</v>
      </c>
      <c r="V32" s="3">
        <f t="shared" si="5"/>
        <v>0.95424250943932487</v>
      </c>
      <c r="W32" s="3">
        <f t="shared" si="6"/>
        <v>2.8350561017201161</v>
      </c>
      <c r="X32" s="3">
        <f t="shared" si="7"/>
        <v>0.65163178048487536</v>
      </c>
      <c r="Y32" s="3">
        <f t="shared" si="8"/>
        <v>1.7977598161631134</v>
      </c>
      <c r="Z32" s="3">
        <f t="shared" si="9"/>
        <v>-8.3053776117678002E-2</v>
      </c>
      <c r="AA32" s="2">
        <f t="shared" si="10"/>
        <v>39114</v>
      </c>
    </row>
    <row r="33" spans="1:27" x14ac:dyDescent="0.2">
      <c r="A33">
        <v>52</v>
      </c>
      <c r="B33" t="s">
        <v>15</v>
      </c>
      <c r="C33">
        <v>2007</v>
      </c>
      <c r="D33">
        <v>7</v>
      </c>
      <c r="E33">
        <v>236</v>
      </c>
      <c r="F33" s="4">
        <v>946.67</v>
      </c>
      <c r="G33" s="4">
        <v>1112.3499999999999</v>
      </c>
      <c r="H33" s="4">
        <v>565.59</v>
      </c>
      <c r="I33">
        <v>9</v>
      </c>
      <c r="J33">
        <v>684</v>
      </c>
      <c r="K33">
        <v>35746</v>
      </c>
      <c r="L33" t="s">
        <v>18</v>
      </c>
      <c r="M33">
        <v>130277</v>
      </c>
      <c r="N33">
        <v>377</v>
      </c>
      <c r="O33" s="4">
        <v>45658.94</v>
      </c>
      <c r="P33" t="s">
        <v>168</v>
      </c>
      <c r="Q33" s="4">
        <f t="shared" si="0"/>
        <v>4.7133474576271182</v>
      </c>
      <c r="R33" s="4">
        <f t="shared" si="1"/>
        <v>123.59444444444443</v>
      </c>
      <c r="S33" s="4">
        <f t="shared" si="2"/>
        <v>1.6262426900584794</v>
      </c>
      <c r="T33" s="4">
        <f t="shared" si="3"/>
        <v>3.0462414591456235</v>
      </c>
      <c r="U33" s="4">
        <f t="shared" si="4"/>
        <v>2.9761986145306052</v>
      </c>
      <c r="V33" s="3">
        <f t="shared" si="5"/>
        <v>0.95424250943932487</v>
      </c>
      <c r="W33" s="3">
        <f t="shared" si="6"/>
        <v>2.8350561017201161</v>
      </c>
      <c r="X33" s="3">
        <f t="shared" si="7"/>
        <v>0.67332945617551676</v>
      </c>
      <c r="Y33" s="3">
        <f t="shared" si="8"/>
        <v>2.0919989497062983</v>
      </c>
      <c r="Z33" s="3">
        <f t="shared" si="9"/>
        <v>0.21118535742550712</v>
      </c>
      <c r="AA33" s="2">
        <f t="shared" si="10"/>
        <v>39264</v>
      </c>
    </row>
    <row r="34" spans="1:27" x14ac:dyDescent="0.2">
      <c r="A34">
        <v>52</v>
      </c>
      <c r="B34" t="s">
        <v>15</v>
      </c>
      <c r="C34">
        <v>2007</v>
      </c>
      <c r="D34">
        <v>8</v>
      </c>
      <c r="E34">
        <v>322</v>
      </c>
      <c r="F34" s="4">
        <v>1185.93</v>
      </c>
      <c r="G34" s="4">
        <v>1393.5</v>
      </c>
      <c r="H34" s="4">
        <v>468.79</v>
      </c>
      <c r="I34">
        <v>9</v>
      </c>
      <c r="J34">
        <v>684</v>
      </c>
      <c r="K34">
        <v>35746</v>
      </c>
      <c r="L34" t="s">
        <v>18</v>
      </c>
      <c r="M34">
        <v>130277</v>
      </c>
      <c r="N34">
        <v>377</v>
      </c>
      <c r="O34" s="4">
        <v>45658.94</v>
      </c>
      <c r="P34" t="s">
        <v>168</v>
      </c>
      <c r="Q34" s="4">
        <f t="shared" si="0"/>
        <v>4.3276397515527947</v>
      </c>
      <c r="R34" s="4">
        <f t="shared" si="1"/>
        <v>154.83333333333334</v>
      </c>
      <c r="S34" s="4">
        <f t="shared" si="2"/>
        <v>2.0372807017543861</v>
      </c>
      <c r="T34" s="4">
        <f t="shared" si="3"/>
        <v>3.1441069730493232</v>
      </c>
      <c r="U34" s="4">
        <f t="shared" si="4"/>
        <v>3.0740590553765408</v>
      </c>
      <c r="V34" s="3">
        <f t="shared" si="5"/>
        <v>0.95424250943932487</v>
      </c>
      <c r="W34" s="3">
        <f t="shared" si="6"/>
        <v>2.8350561017201161</v>
      </c>
      <c r="X34" s="3">
        <f t="shared" si="7"/>
        <v>0.63625110135349205</v>
      </c>
      <c r="Y34" s="3">
        <f t="shared" si="8"/>
        <v>2.189864463609998</v>
      </c>
      <c r="Z34" s="3">
        <f t="shared" si="9"/>
        <v>0.30905087132920683</v>
      </c>
      <c r="AA34" s="2">
        <f t="shared" si="10"/>
        <v>39295</v>
      </c>
    </row>
    <row r="35" spans="1:27" x14ac:dyDescent="0.2">
      <c r="A35">
        <v>52</v>
      </c>
      <c r="B35" t="s">
        <v>15</v>
      </c>
      <c r="C35">
        <v>2007</v>
      </c>
      <c r="D35">
        <v>9</v>
      </c>
      <c r="E35">
        <v>383</v>
      </c>
      <c r="F35" s="4">
        <v>1417.7</v>
      </c>
      <c r="G35" s="4">
        <v>1665.93</v>
      </c>
      <c r="H35" s="4">
        <v>485.71</v>
      </c>
      <c r="I35">
        <v>9</v>
      </c>
      <c r="J35">
        <v>684</v>
      </c>
      <c r="K35">
        <v>35746</v>
      </c>
      <c r="L35" t="s">
        <v>18</v>
      </c>
      <c r="M35">
        <v>130277</v>
      </c>
      <c r="N35">
        <v>377</v>
      </c>
      <c r="O35" s="4">
        <v>45658.94</v>
      </c>
      <c r="P35" t="s">
        <v>168</v>
      </c>
      <c r="Q35" s="4">
        <f t="shared" si="0"/>
        <v>4.3496866840731077</v>
      </c>
      <c r="R35" s="4">
        <f t="shared" si="1"/>
        <v>185.10333333333335</v>
      </c>
      <c r="S35" s="4">
        <f t="shared" si="2"/>
        <v>2.4355701754385968</v>
      </c>
      <c r="T35" s="4">
        <f t="shared" si="3"/>
        <v>3.2216567490200969</v>
      </c>
      <c r="U35" s="4">
        <f t="shared" si="4"/>
        <v>3.1515843393598968</v>
      </c>
      <c r="V35" s="3">
        <f t="shared" si="5"/>
        <v>0.95424250943932487</v>
      </c>
      <c r="W35" s="3">
        <f t="shared" si="6"/>
        <v>2.8350561017201161</v>
      </c>
      <c r="X35" s="3">
        <f t="shared" si="7"/>
        <v>0.63845797505147417</v>
      </c>
      <c r="Y35" s="3">
        <f t="shared" si="8"/>
        <v>2.2674142395807722</v>
      </c>
      <c r="Z35" s="3">
        <f t="shared" si="9"/>
        <v>0.38660064729998067</v>
      </c>
      <c r="AA35" s="2">
        <f t="shared" si="10"/>
        <v>39326</v>
      </c>
    </row>
    <row r="36" spans="1:27" x14ac:dyDescent="0.2">
      <c r="A36">
        <v>52</v>
      </c>
      <c r="B36" t="s">
        <v>15</v>
      </c>
      <c r="C36">
        <v>2007</v>
      </c>
      <c r="D36">
        <v>6</v>
      </c>
      <c r="E36">
        <v>411</v>
      </c>
      <c r="F36" s="4">
        <v>1666.26</v>
      </c>
      <c r="G36" s="4">
        <v>1957.87</v>
      </c>
      <c r="H36" s="4">
        <v>806.27</v>
      </c>
      <c r="I36">
        <v>9</v>
      </c>
      <c r="J36">
        <v>684</v>
      </c>
      <c r="K36">
        <v>35746</v>
      </c>
      <c r="L36" t="s">
        <v>18</v>
      </c>
      <c r="M36">
        <v>130277</v>
      </c>
      <c r="N36">
        <v>377</v>
      </c>
      <c r="O36" s="4">
        <v>45658.94</v>
      </c>
      <c r="P36" t="s">
        <v>168</v>
      </c>
      <c r="Q36" s="4">
        <f t="shared" si="0"/>
        <v>4.7636739659367393</v>
      </c>
      <c r="R36" s="4">
        <f t="shared" si="1"/>
        <v>217.54111111111109</v>
      </c>
      <c r="S36" s="4">
        <f t="shared" si="2"/>
        <v>2.8623830409356725</v>
      </c>
      <c r="T36" s="4">
        <f t="shared" si="3"/>
        <v>3.2917838518404672</v>
      </c>
      <c r="U36" s="4">
        <f t="shared" si="4"/>
        <v>3.2217427688325904</v>
      </c>
      <c r="V36" s="3">
        <f t="shared" si="5"/>
        <v>0.95424250943932487</v>
      </c>
      <c r="W36" s="3">
        <f t="shared" si="6"/>
        <v>2.8350561017201161</v>
      </c>
      <c r="X36" s="3">
        <f t="shared" si="7"/>
        <v>0.67794202996439812</v>
      </c>
      <c r="Y36" s="3">
        <f t="shared" si="8"/>
        <v>2.3375413424011424</v>
      </c>
      <c r="Z36" s="3">
        <f t="shared" si="9"/>
        <v>0.45672775012035116</v>
      </c>
      <c r="AA36" s="2">
        <f t="shared" si="10"/>
        <v>39234</v>
      </c>
    </row>
    <row r="37" spans="1:27" x14ac:dyDescent="0.2">
      <c r="A37">
        <v>52</v>
      </c>
      <c r="B37" t="s">
        <v>15</v>
      </c>
      <c r="C37">
        <v>2007</v>
      </c>
      <c r="D37">
        <v>11</v>
      </c>
      <c r="E37">
        <v>544</v>
      </c>
      <c r="F37" s="4">
        <v>1944.25</v>
      </c>
      <c r="G37" s="4">
        <v>2284.6799999999998</v>
      </c>
      <c r="H37" s="4">
        <v>710.63</v>
      </c>
      <c r="I37">
        <v>9</v>
      </c>
      <c r="J37">
        <v>684</v>
      </c>
      <c r="K37">
        <v>35746</v>
      </c>
      <c r="L37" t="s">
        <v>18</v>
      </c>
      <c r="M37">
        <v>130277</v>
      </c>
      <c r="N37">
        <v>377</v>
      </c>
      <c r="O37" s="4">
        <v>45658.94</v>
      </c>
      <c r="P37" t="s">
        <v>168</v>
      </c>
      <c r="Q37" s="4">
        <f t="shared" si="0"/>
        <v>4.1997794117647054</v>
      </c>
      <c r="R37" s="4">
        <f t="shared" si="1"/>
        <v>253.85333333333332</v>
      </c>
      <c r="S37" s="4">
        <f t="shared" si="2"/>
        <v>3.340175438596491</v>
      </c>
      <c r="T37" s="4">
        <f t="shared" si="3"/>
        <v>3.3588253799129344</v>
      </c>
      <c r="U37" s="4">
        <f t="shared" si="4"/>
        <v>3.288752107627162</v>
      </c>
      <c r="V37" s="3">
        <f t="shared" si="5"/>
        <v>0.95424250943932487</v>
      </c>
      <c r="W37" s="3">
        <f t="shared" si="6"/>
        <v>2.8350561017201161</v>
      </c>
      <c r="X37" s="3">
        <f t="shared" si="7"/>
        <v>0.62322648021475469</v>
      </c>
      <c r="Y37" s="3">
        <f t="shared" si="8"/>
        <v>2.4045828704736096</v>
      </c>
      <c r="Z37" s="3">
        <f t="shared" si="9"/>
        <v>0.52376927819281838</v>
      </c>
      <c r="AA37" s="2">
        <f t="shared" si="10"/>
        <v>39387</v>
      </c>
    </row>
    <row r="38" spans="1:27" x14ac:dyDescent="0.2">
      <c r="A38">
        <v>52</v>
      </c>
      <c r="B38" t="s">
        <v>15</v>
      </c>
      <c r="C38">
        <v>2007</v>
      </c>
      <c r="D38">
        <v>12</v>
      </c>
      <c r="E38">
        <v>270</v>
      </c>
      <c r="F38" s="4">
        <v>938.71</v>
      </c>
      <c r="G38" s="4">
        <v>1103.0999999999999</v>
      </c>
      <c r="H38" s="4">
        <v>239.08</v>
      </c>
      <c r="I38">
        <v>9</v>
      </c>
      <c r="J38">
        <v>684</v>
      </c>
      <c r="K38">
        <v>35746</v>
      </c>
      <c r="L38" t="s">
        <v>18</v>
      </c>
      <c r="M38">
        <v>130277</v>
      </c>
      <c r="N38">
        <v>377</v>
      </c>
      <c r="O38" s="4">
        <v>45658.94</v>
      </c>
      <c r="P38" t="s">
        <v>168</v>
      </c>
      <c r="Q38" s="4">
        <f t="shared" si="0"/>
        <v>4.0855555555555556</v>
      </c>
      <c r="R38" s="4">
        <f t="shared" si="1"/>
        <v>122.56666666666666</v>
      </c>
      <c r="S38" s="4">
        <f t="shared" si="2"/>
        <v>1.612719298245614</v>
      </c>
      <c r="T38" s="4">
        <f t="shared" si="3"/>
        <v>3.0426148845885246</v>
      </c>
      <c r="U38" s="4">
        <f t="shared" si="4"/>
        <v>2.9725314443936988</v>
      </c>
      <c r="V38" s="3">
        <f t="shared" si="5"/>
        <v>0.95424250943932487</v>
      </c>
      <c r="W38" s="3">
        <f t="shared" si="6"/>
        <v>2.8350561017201161</v>
      </c>
      <c r="X38" s="3">
        <f t="shared" si="7"/>
        <v>0.61125112042953755</v>
      </c>
      <c r="Y38" s="3">
        <f t="shared" si="8"/>
        <v>2.0883723751491998</v>
      </c>
      <c r="Z38" s="3">
        <f t="shared" si="9"/>
        <v>0.20755878286840859</v>
      </c>
      <c r="AA38" s="2">
        <f t="shared" si="10"/>
        <v>39417</v>
      </c>
    </row>
    <row r="39" spans="1:27" x14ac:dyDescent="0.2">
      <c r="A39">
        <v>52</v>
      </c>
      <c r="B39" t="s">
        <v>15</v>
      </c>
      <c r="C39">
        <v>2007</v>
      </c>
      <c r="D39">
        <v>10</v>
      </c>
      <c r="E39">
        <v>757</v>
      </c>
      <c r="F39" s="4">
        <v>2721.34</v>
      </c>
      <c r="G39" s="4">
        <v>3197.68</v>
      </c>
      <c r="H39" s="4">
        <v>873.23</v>
      </c>
      <c r="I39">
        <v>9</v>
      </c>
      <c r="J39">
        <v>684</v>
      </c>
      <c r="K39">
        <v>35746</v>
      </c>
      <c r="L39" t="s">
        <v>18</v>
      </c>
      <c r="M39">
        <v>130277</v>
      </c>
      <c r="N39">
        <v>377</v>
      </c>
      <c r="O39" s="4">
        <v>45658.94</v>
      </c>
      <c r="P39" t="s">
        <v>168</v>
      </c>
      <c r="Q39" s="4">
        <f t="shared" si="0"/>
        <v>4.2241479524438574</v>
      </c>
      <c r="R39" s="4">
        <f t="shared" si="1"/>
        <v>355.29777777777775</v>
      </c>
      <c r="S39" s="4">
        <f t="shared" si="2"/>
        <v>4.6749707602339177</v>
      </c>
      <c r="T39" s="4">
        <f t="shared" si="3"/>
        <v>3.504835000627311</v>
      </c>
      <c r="U39" s="4">
        <f t="shared" si="4"/>
        <v>3.4347828052487945</v>
      </c>
      <c r="V39" s="3">
        <f t="shared" si="5"/>
        <v>0.95424250943932487</v>
      </c>
      <c r="W39" s="3">
        <f t="shared" si="6"/>
        <v>2.8350561017201161</v>
      </c>
      <c r="X39" s="3">
        <f t="shared" si="7"/>
        <v>0.62573912112723817</v>
      </c>
      <c r="Y39" s="3">
        <f t="shared" si="8"/>
        <v>2.5505924911879858</v>
      </c>
      <c r="Z39" s="3">
        <f t="shared" si="9"/>
        <v>0.66977889890719455</v>
      </c>
      <c r="AA39" s="2">
        <f t="shared" si="10"/>
        <v>39356</v>
      </c>
    </row>
    <row r="40" spans="1:27" x14ac:dyDescent="0.2">
      <c r="A40">
        <v>57</v>
      </c>
      <c r="B40" t="s">
        <v>15</v>
      </c>
      <c r="C40">
        <v>2007</v>
      </c>
      <c r="D40">
        <v>6</v>
      </c>
      <c r="E40">
        <v>226</v>
      </c>
      <c r="F40" s="4">
        <v>924.5</v>
      </c>
      <c r="G40" s="4">
        <v>1086.4100000000001</v>
      </c>
      <c r="H40" s="4">
        <v>518.76</v>
      </c>
      <c r="I40">
        <v>6</v>
      </c>
      <c r="J40">
        <v>406</v>
      </c>
      <c r="K40">
        <v>21880</v>
      </c>
      <c r="L40" t="s">
        <v>18</v>
      </c>
      <c r="M40">
        <v>47406</v>
      </c>
      <c r="N40">
        <v>204.2</v>
      </c>
      <c r="O40" s="4">
        <v>26671.59</v>
      </c>
      <c r="P40" t="s">
        <v>168</v>
      </c>
      <c r="Q40" s="4">
        <f t="shared" si="0"/>
        <v>4.8071238938053105</v>
      </c>
      <c r="R40" s="4">
        <f t="shared" si="1"/>
        <v>181.06833333333336</v>
      </c>
      <c r="S40" s="4">
        <f t="shared" si="2"/>
        <v>2.6758866995073896</v>
      </c>
      <c r="T40" s="4">
        <f t="shared" si="3"/>
        <v>3.0359937544740108</v>
      </c>
      <c r="U40" s="4">
        <f t="shared" si="4"/>
        <v>2.965906915495192</v>
      </c>
      <c r="V40" s="3">
        <f t="shared" si="5"/>
        <v>0.77815125038364363</v>
      </c>
      <c r="W40" s="3">
        <f t="shared" si="6"/>
        <v>2.6085260335771943</v>
      </c>
      <c r="X40" s="3">
        <f t="shared" si="7"/>
        <v>0.68188531532660968</v>
      </c>
      <c r="Y40" s="3">
        <f t="shared" si="8"/>
        <v>2.2578425040903669</v>
      </c>
      <c r="Z40" s="3">
        <f t="shared" si="9"/>
        <v>0.42746772089681651</v>
      </c>
      <c r="AA40" s="2">
        <f t="shared" si="10"/>
        <v>39234</v>
      </c>
    </row>
    <row r="41" spans="1:27" x14ac:dyDescent="0.2">
      <c r="A41">
        <v>57</v>
      </c>
      <c r="B41" t="s">
        <v>15</v>
      </c>
      <c r="C41">
        <v>2007</v>
      </c>
      <c r="D41">
        <v>4</v>
      </c>
      <c r="E41">
        <v>99</v>
      </c>
      <c r="F41" s="4">
        <v>365.88</v>
      </c>
      <c r="G41" s="4">
        <v>429.95</v>
      </c>
      <c r="H41" s="4">
        <v>154.97999999999999</v>
      </c>
      <c r="I41">
        <v>6</v>
      </c>
      <c r="J41">
        <v>406</v>
      </c>
      <c r="K41">
        <v>21880</v>
      </c>
      <c r="L41" t="s">
        <v>18</v>
      </c>
      <c r="M41">
        <v>47406</v>
      </c>
      <c r="N41">
        <v>204.2</v>
      </c>
      <c r="O41" s="4">
        <v>26671.59</v>
      </c>
      <c r="P41" t="s">
        <v>168</v>
      </c>
      <c r="Q41" s="4">
        <f t="shared" si="0"/>
        <v>4.3429292929292931</v>
      </c>
      <c r="R41" s="4">
        <f t="shared" si="1"/>
        <v>71.658333333333331</v>
      </c>
      <c r="S41" s="4">
        <f t="shared" si="2"/>
        <v>1.0589901477832513</v>
      </c>
      <c r="T41" s="4">
        <f t="shared" si="3"/>
        <v>2.6334179532849888</v>
      </c>
      <c r="U41" s="4">
        <f t="shared" si="4"/>
        <v>2.5633386704130054</v>
      </c>
      <c r="V41" s="3">
        <f t="shared" si="5"/>
        <v>0.77815125038364363</v>
      </c>
      <c r="W41" s="3">
        <f t="shared" si="6"/>
        <v>2.6085260335771943</v>
      </c>
      <c r="X41" s="3">
        <f t="shared" si="7"/>
        <v>0.63778275868743894</v>
      </c>
      <c r="Y41" s="3">
        <f t="shared" si="8"/>
        <v>1.8552667029013452</v>
      </c>
      <c r="Z41" s="3">
        <f t="shared" si="9"/>
        <v>2.4891919707794769E-2</v>
      </c>
      <c r="AA41" s="2">
        <f t="shared" si="10"/>
        <v>39173</v>
      </c>
    </row>
    <row r="42" spans="1:27" x14ac:dyDescent="0.2">
      <c r="A42">
        <v>57</v>
      </c>
      <c r="B42" t="s">
        <v>15</v>
      </c>
      <c r="C42">
        <v>2007</v>
      </c>
      <c r="D42">
        <v>5</v>
      </c>
      <c r="E42">
        <v>188</v>
      </c>
      <c r="F42" s="4">
        <v>690.43</v>
      </c>
      <c r="G42" s="4">
        <v>811.4</v>
      </c>
      <c r="H42" s="4">
        <v>349.35</v>
      </c>
      <c r="I42">
        <v>6</v>
      </c>
      <c r="J42">
        <v>406</v>
      </c>
      <c r="K42">
        <v>21880</v>
      </c>
      <c r="L42" t="s">
        <v>18</v>
      </c>
      <c r="M42">
        <v>47406</v>
      </c>
      <c r="N42">
        <v>204.2</v>
      </c>
      <c r="O42" s="4">
        <v>26671.59</v>
      </c>
      <c r="P42" t="s">
        <v>168</v>
      </c>
      <c r="Q42" s="4">
        <f t="shared" si="0"/>
        <v>4.3159574468085102</v>
      </c>
      <c r="R42" s="4">
        <f t="shared" si="1"/>
        <v>135.23333333333332</v>
      </c>
      <c r="S42" s="4">
        <f t="shared" si="2"/>
        <v>1.9985221674876847</v>
      </c>
      <c r="T42" s="4">
        <f t="shared" si="3"/>
        <v>2.9092350033683072</v>
      </c>
      <c r="U42" s="4">
        <f t="shared" si="4"/>
        <v>2.839119653725974</v>
      </c>
      <c r="V42" s="3">
        <f t="shared" si="5"/>
        <v>0.77815125038364363</v>
      </c>
      <c r="W42" s="3">
        <f t="shared" si="6"/>
        <v>2.6085260335771943</v>
      </c>
      <c r="X42" s="3">
        <f t="shared" si="7"/>
        <v>0.63507715410462751</v>
      </c>
      <c r="Y42" s="3">
        <f t="shared" si="8"/>
        <v>2.1310837529846638</v>
      </c>
      <c r="Z42" s="3">
        <f t="shared" si="9"/>
        <v>0.30070896979111328</v>
      </c>
      <c r="AA42" s="2">
        <f t="shared" si="10"/>
        <v>39203</v>
      </c>
    </row>
    <row r="43" spans="1:27" x14ac:dyDescent="0.2">
      <c r="A43">
        <v>57</v>
      </c>
      <c r="B43" t="s">
        <v>15</v>
      </c>
      <c r="C43">
        <v>2007</v>
      </c>
      <c r="D43">
        <v>1</v>
      </c>
      <c r="E43">
        <v>88</v>
      </c>
      <c r="F43" s="4">
        <v>328.14</v>
      </c>
      <c r="G43" s="4">
        <v>385.6</v>
      </c>
      <c r="H43" s="4">
        <v>159.05000000000001</v>
      </c>
      <c r="I43">
        <v>6</v>
      </c>
      <c r="J43">
        <v>406</v>
      </c>
      <c r="K43">
        <v>21880</v>
      </c>
      <c r="L43" t="s">
        <v>18</v>
      </c>
      <c r="M43">
        <v>47406</v>
      </c>
      <c r="N43">
        <v>204.2</v>
      </c>
      <c r="O43" s="4">
        <v>26671.59</v>
      </c>
      <c r="P43" t="s">
        <v>168</v>
      </c>
      <c r="Q43" s="4">
        <f t="shared" si="0"/>
        <v>4.3818181818181818</v>
      </c>
      <c r="R43" s="4">
        <f t="shared" si="1"/>
        <v>64.266666666666666</v>
      </c>
      <c r="S43" s="4">
        <f t="shared" si="2"/>
        <v>0.94975369458128089</v>
      </c>
      <c r="T43" s="4">
        <f t="shared" si="3"/>
        <v>2.5861370252307934</v>
      </c>
      <c r="U43" s="4">
        <f t="shared" si="4"/>
        <v>2.5160591737582823</v>
      </c>
      <c r="V43" s="3">
        <f t="shared" si="5"/>
        <v>0.77815125038364363</v>
      </c>
      <c r="W43" s="3">
        <f t="shared" si="6"/>
        <v>2.6085260335771943</v>
      </c>
      <c r="X43" s="3">
        <f t="shared" si="7"/>
        <v>0.64165435308062457</v>
      </c>
      <c r="Y43" s="3">
        <f t="shared" si="8"/>
        <v>1.8079857748471495</v>
      </c>
      <c r="Z43" s="3">
        <f t="shared" si="9"/>
        <v>-2.2389008346400899E-2</v>
      </c>
      <c r="AA43" s="2">
        <f t="shared" si="10"/>
        <v>39083</v>
      </c>
    </row>
    <row r="44" spans="1:27" x14ac:dyDescent="0.2">
      <c r="A44">
        <v>57</v>
      </c>
      <c r="B44" t="s">
        <v>15</v>
      </c>
      <c r="C44">
        <v>2007</v>
      </c>
      <c r="D44">
        <v>2</v>
      </c>
      <c r="E44">
        <v>89</v>
      </c>
      <c r="F44" s="4">
        <v>325.23</v>
      </c>
      <c r="G44" s="4">
        <v>382.11</v>
      </c>
      <c r="H44" s="4">
        <v>215.02</v>
      </c>
      <c r="I44">
        <v>6</v>
      </c>
      <c r="J44">
        <v>406</v>
      </c>
      <c r="K44">
        <v>21880</v>
      </c>
      <c r="L44" t="s">
        <v>18</v>
      </c>
      <c r="M44">
        <v>47406</v>
      </c>
      <c r="N44">
        <v>204.2</v>
      </c>
      <c r="O44" s="4">
        <v>26671.59</v>
      </c>
      <c r="P44" t="s">
        <v>168</v>
      </c>
      <c r="Q44" s="4">
        <f t="shared" si="0"/>
        <v>4.2933707865168538</v>
      </c>
      <c r="R44" s="4">
        <f t="shared" si="1"/>
        <v>63.685000000000002</v>
      </c>
      <c r="S44" s="4">
        <f t="shared" si="2"/>
        <v>0.94115763546798037</v>
      </c>
      <c r="T44" s="4">
        <f t="shared" si="3"/>
        <v>2.5821884035297855</v>
      </c>
      <c r="U44" s="4">
        <f t="shared" si="4"/>
        <v>2.5121905991407667</v>
      </c>
      <c r="V44" s="3">
        <f t="shared" si="5"/>
        <v>0.77815125038364363</v>
      </c>
      <c r="W44" s="3">
        <f t="shared" si="6"/>
        <v>2.6085260335771943</v>
      </c>
      <c r="X44" s="3">
        <f t="shared" si="7"/>
        <v>0.63279839688487283</v>
      </c>
      <c r="Y44" s="3">
        <f t="shared" si="8"/>
        <v>1.8040371531461421</v>
      </c>
      <c r="Z44" s="3">
        <f t="shared" si="9"/>
        <v>-2.6337630047408449E-2</v>
      </c>
      <c r="AA44" s="2">
        <f t="shared" si="10"/>
        <v>39114</v>
      </c>
    </row>
    <row r="45" spans="1:27" x14ac:dyDescent="0.2">
      <c r="A45">
        <v>57</v>
      </c>
      <c r="B45" t="s">
        <v>15</v>
      </c>
      <c r="C45">
        <v>2007</v>
      </c>
      <c r="D45">
        <v>3</v>
      </c>
      <c r="E45">
        <v>111</v>
      </c>
      <c r="F45" s="4">
        <v>440.39</v>
      </c>
      <c r="G45" s="4">
        <v>517.52</v>
      </c>
      <c r="H45" s="4">
        <v>224.73</v>
      </c>
      <c r="I45">
        <v>6</v>
      </c>
      <c r="J45">
        <v>406</v>
      </c>
      <c r="K45">
        <v>21880</v>
      </c>
      <c r="L45" t="s">
        <v>18</v>
      </c>
      <c r="M45">
        <v>47406</v>
      </c>
      <c r="N45">
        <v>204.2</v>
      </c>
      <c r="O45" s="4">
        <v>26671.59</v>
      </c>
      <c r="P45" t="s">
        <v>168</v>
      </c>
      <c r="Q45" s="4">
        <f t="shared" si="0"/>
        <v>4.6623423423423418</v>
      </c>
      <c r="R45" s="4">
        <f t="shared" si="1"/>
        <v>86.25333333333333</v>
      </c>
      <c r="S45" s="4">
        <f t="shared" si="2"/>
        <v>1.274679802955665</v>
      </c>
      <c r="T45" s="4">
        <f t="shared" si="3"/>
        <v>2.7139271381324317</v>
      </c>
      <c r="U45" s="4">
        <f t="shared" si="4"/>
        <v>2.6438374488234957</v>
      </c>
      <c r="V45" s="3">
        <f t="shared" si="5"/>
        <v>0.77815125038364363</v>
      </c>
      <c r="W45" s="3">
        <f t="shared" si="6"/>
        <v>2.6085260335771943</v>
      </c>
      <c r="X45" s="3">
        <f t="shared" si="7"/>
        <v>0.66860415934577444</v>
      </c>
      <c r="Y45" s="3">
        <f t="shared" si="8"/>
        <v>1.9357758877487883</v>
      </c>
      <c r="Z45" s="3">
        <f t="shared" si="9"/>
        <v>0.10540110455523777</v>
      </c>
      <c r="AA45" s="2">
        <f t="shared" si="10"/>
        <v>39142</v>
      </c>
    </row>
    <row r="46" spans="1:27" x14ac:dyDescent="0.2">
      <c r="A46">
        <v>57</v>
      </c>
      <c r="B46" t="s">
        <v>15</v>
      </c>
      <c r="C46">
        <v>2007</v>
      </c>
      <c r="D46">
        <v>8</v>
      </c>
      <c r="E46">
        <v>208</v>
      </c>
      <c r="F46" s="4">
        <v>866.62</v>
      </c>
      <c r="G46" s="4">
        <v>1018.28</v>
      </c>
      <c r="H46" s="4">
        <v>419.07</v>
      </c>
      <c r="I46">
        <v>6</v>
      </c>
      <c r="J46">
        <v>406</v>
      </c>
      <c r="K46">
        <v>21880</v>
      </c>
      <c r="L46" t="s">
        <v>18</v>
      </c>
      <c r="M46">
        <v>47406</v>
      </c>
      <c r="N46">
        <v>204.2</v>
      </c>
      <c r="O46" s="4">
        <v>26671.59</v>
      </c>
      <c r="P46" t="s">
        <v>168</v>
      </c>
      <c r="Q46" s="4">
        <f t="shared" si="0"/>
        <v>4.8955769230769226</v>
      </c>
      <c r="R46" s="4">
        <f t="shared" si="1"/>
        <v>169.71333333333334</v>
      </c>
      <c r="S46" s="4">
        <f t="shared" si="2"/>
        <v>2.5080788177339901</v>
      </c>
      <c r="T46" s="4">
        <f t="shared" si="3"/>
        <v>3.0078672138894187</v>
      </c>
      <c r="U46" s="4">
        <f t="shared" si="4"/>
        <v>2.9378287075340475</v>
      </c>
      <c r="V46" s="3">
        <f t="shared" si="5"/>
        <v>0.77815125038364363</v>
      </c>
      <c r="W46" s="3">
        <f t="shared" si="6"/>
        <v>2.6085260335771943</v>
      </c>
      <c r="X46" s="3">
        <f t="shared" si="7"/>
        <v>0.68980387892665707</v>
      </c>
      <c r="Y46" s="3">
        <f t="shared" si="8"/>
        <v>2.2297159635057748</v>
      </c>
      <c r="Z46" s="3">
        <f t="shared" si="9"/>
        <v>0.39934118031222449</v>
      </c>
      <c r="AA46" s="2">
        <f t="shared" si="10"/>
        <v>39295</v>
      </c>
    </row>
    <row r="47" spans="1:27" x14ac:dyDescent="0.2">
      <c r="A47">
        <v>57</v>
      </c>
      <c r="B47" t="s">
        <v>15</v>
      </c>
      <c r="C47">
        <v>2007</v>
      </c>
      <c r="D47">
        <v>9</v>
      </c>
      <c r="E47">
        <v>309</v>
      </c>
      <c r="F47" s="4">
        <v>1188.58</v>
      </c>
      <c r="G47" s="4">
        <v>1396.6</v>
      </c>
      <c r="H47" s="4">
        <v>593.11</v>
      </c>
      <c r="I47">
        <v>6</v>
      </c>
      <c r="J47">
        <v>406</v>
      </c>
      <c r="K47">
        <v>21880</v>
      </c>
      <c r="L47" t="s">
        <v>18</v>
      </c>
      <c r="M47">
        <v>47406</v>
      </c>
      <c r="N47">
        <v>204.2</v>
      </c>
      <c r="O47" s="4">
        <v>26671.59</v>
      </c>
      <c r="P47" t="s">
        <v>168</v>
      </c>
      <c r="Q47" s="4">
        <f t="shared" si="0"/>
        <v>4.5197411003236239</v>
      </c>
      <c r="R47" s="4">
        <f t="shared" si="1"/>
        <v>232.76666666666665</v>
      </c>
      <c r="S47" s="4">
        <f t="shared" si="2"/>
        <v>3.4399014778325121</v>
      </c>
      <c r="T47" s="4">
        <f t="shared" si="3"/>
        <v>3.1450720377049977</v>
      </c>
      <c r="U47" s="4">
        <f t="shared" si="4"/>
        <v>3.0750284181965339</v>
      </c>
      <c r="V47" s="3">
        <f t="shared" si="5"/>
        <v>0.77815125038364363</v>
      </c>
      <c r="W47" s="3">
        <f t="shared" si="6"/>
        <v>2.6085260335771943</v>
      </c>
      <c r="X47" s="3">
        <f t="shared" si="7"/>
        <v>0.65511355828016304</v>
      </c>
      <c r="Y47" s="3">
        <f t="shared" si="8"/>
        <v>2.3669207873213542</v>
      </c>
      <c r="Z47" s="3">
        <f t="shared" si="9"/>
        <v>0.53654600412780362</v>
      </c>
      <c r="AA47" s="2">
        <f t="shared" si="10"/>
        <v>39326</v>
      </c>
    </row>
    <row r="48" spans="1:27" x14ac:dyDescent="0.2">
      <c r="A48">
        <v>57</v>
      </c>
      <c r="B48" t="s">
        <v>15</v>
      </c>
      <c r="C48">
        <v>2007</v>
      </c>
      <c r="D48">
        <v>10</v>
      </c>
      <c r="E48">
        <v>599</v>
      </c>
      <c r="F48" s="4">
        <v>2209.66</v>
      </c>
      <c r="G48" s="4">
        <v>2596.44</v>
      </c>
      <c r="H48" s="4">
        <v>1025.27</v>
      </c>
      <c r="I48">
        <v>6</v>
      </c>
      <c r="J48">
        <v>406</v>
      </c>
      <c r="K48">
        <v>21880</v>
      </c>
      <c r="L48" t="s">
        <v>18</v>
      </c>
      <c r="M48">
        <v>47406</v>
      </c>
      <c r="N48">
        <v>204.2</v>
      </c>
      <c r="O48" s="4">
        <v>26671.59</v>
      </c>
      <c r="P48" t="s">
        <v>168</v>
      </c>
      <c r="Q48" s="4">
        <f t="shared" si="0"/>
        <v>4.3346243739565944</v>
      </c>
      <c r="R48" s="4">
        <f t="shared" si="1"/>
        <v>432.74</v>
      </c>
      <c r="S48" s="4">
        <f t="shared" si="2"/>
        <v>6.3951724137931034</v>
      </c>
      <c r="T48" s="4">
        <f t="shared" si="3"/>
        <v>3.4143782911251868</v>
      </c>
      <c r="U48" s="4">
        <f t="shared" si="4"/>
        <v>3.3443254540093266</v>
      </c>
      <c r="V48" s="3">
        <f t="shared" si="5"/>
        <v>0.77815125038364363</v>
      </c>
      <c r="W48" s="3">
        <f t="shared" si="6"/>
        <v>2.6085260335771943</v>
      </c>
      <c r="X48" s="3">
        <f t="shared" si="7"/>
        <v>0.63695146873587527</v>
      </c>
      <c r="Y48" s="3">
        <f t="shared" si="8"/>
        <v>2.6362270407415429</v>
      </c>
      <c r="Z48" s="3">
        <f t="shared" si="9"/>
        <v>0.8058522575479925</v>
      </c>
      <c r="AA48" s="2">
        <f t="shared" si="10"/>
        <v>39356</v>
      </c>
    </row>
    <row r="49" spans="1:27" x14ac:dyDescent="0.2">
      <c r="A49">
        <v>57</v>
      </c>
      <c r="B49" t="s">
        <v>15</v>
      </c>
      <c r="C49">
        <v>2007</v>
      </c>
      <c r="D49">
        <v>7</v>
      </c>
      <c r="E49">
        <v>152</v>
      </c>
      <c r="F49" s="4">
        <v>585.55999999999995</v>
      </c>
      <c r="G49" s="4">
        <v>688.03</v>
      </c>
      <c r="H49" s="4">
        <v>414.11</v>
      </c>
      <c r="I49">
        <v>6</v>
      </c>
      <c r="J49">
        <v>406</v>
      </c>
      <c r="K49">
        <v>21880</v>
      </c>
      <c r="L49" t="s">
        <v>18</v>
      </c>
      <c r="M49">
        <v>47406</v>
      </c>
      <c r="N49">
        <v>204.2</v>
      </c>
      <c r="O49" s="4">
        <v>26671.59</v>
      </c>
      <c r="P49" t="s">
        <v>168</v>
      </c>
      <c r="Q49" s="4">
        <f t="shared" si="0"/>
        <v>4.5265131578947368</v>
      </c>
      <c r="R49" s="4">
        <f t="shared" si="1"/>
        <v>114.67166666666667</v>
      </c>
      <c r="S49" s="4">
        <f t="shared" si="2"/>
        <v>1.694655172413793</v>
      </c>
      <c r="T49" s="4">
        <f t="shared" si="3"/>
        <v>2.8376073750820323</v>
      </c>
      <c r="U49" s="4">
        <f t="shared" si="4"/>
        <v>2.7675714021135156</v>
      </c>
      <c r="V49" s="3">
        <f t="shared" si="5"/>
        <v>0.77815125038364363</v>
      </c>
      <c r="W49" s="3">
        <f t="shared" si="6"/>
        <v>2.6085260335771943</v>
      </c>
      <c r="X49" s="3">
        <f t="shared" si="7"/>
        <v>0.6557637871372598</v>
      </c>
      <c r="Y49" s="3">
        <f t="shared" si="8"/>
        <v>2.0594561246983889</v>
      </c>
      <c r="Z49" s="3">
        <f t="shared" si="9"/>
        <v>0.22908134150483819</v>
      </c>
      <c r="AA49" s="2">
        <f t="shared" si="10"/>
        <v>39264</v>
      </c>
    </row>
    <row r="50" spans="1:27" x14ac:dyDescent="0.2">
      <c r="A50">
        <v>57</v>
      </c>
      <c r="B50" t="s">
        <v>15</v>
      </c>
      <c r="C50">
        <v>2007</v>
      </c>
      <c r="D50">
        <v>12</v>
      </c>
      <c r="E50">
        <v>226</v>
      </c>
      <c r="F50" s="4">
        <v>903.18</v>
      </c>
      <c r="G50" s="4">
        <v>1061.27</v>
      </c>
      <c r="H50" s="4">
        <v>363.09</v>
      </c>
      <c r="I50">
        <v>6</v>
      </c>
      <c r="J50">
        <v>406</v>
      </c>
      <c r="K50">
        <v>21880</v>
      </c>
      <c r="L50" t="s">
        <v>18</v>
      </c>
      <c r="M50">
        <v>47406</v>
      </c>
      <c r="N50">
        <v>204.2</v>
      </c>
      <c r="O50" s="4">
        <v>26671.59</v>
      </c>
      <c r="P50" t="s">
        <v>168</v>
      </c>
      <c r="Q50" s="4">
        <f t="shared" si="0"/>
        <v>4.695884955752212</v>
      </c>
      <c r="R50" s="4">
        <f t="shared" si="1"/>
        <v>176.87833333333333</v>
      </c>
      <c r="S50" s="4">
        <f t="shared" si="2"/>
        <v>2.6139655172413794</v>
      </c>
      <c r="T50" s="4">
        <f t="shared" si="3"/>
        <v>3.0258258877587636</v>
      </c>
      <c r="U50" s="4">
        <f t="shared" si="4"/>
        <v>2.9557743120149986</v>
      </c>
      <c r="V50" s="3">
        <f t="shared" si="5"/>
        <v>0.77815125038364363</v>
      </c>
      <c r="W50" s="3">
        <f t="shared" si="6"/>
        <v>2.6085260335771943</v>
      </c>
      <c r="X50" s="3">
        <f t="shared" si="7"/>
        <v>0.67171744861136262</v>
      </c>
      <c r="Y50" s="3">
        <f t="shared" si="8"/>
        <v>2.2476746373751202</v>
      </c>
      <c r="Z50" s="3">
        <f t="shared" si="9"/>
        <v>0.41729985418156951</v>
      </c>
      <c r="AA50" s="2">
        <f t="shared" si="10"/>
        <v>39417</v>
      </c>
    </row>
    <row r="51" spans="1:27" x14ac:dyDescent="0.2">
      <c r="A51">
        <v>57</v>
      </c>
      <c r="B51" t="s">
        <v>15</v>
      </c>
      <c r="C51">
        <v>2007</v>
      </c>
      <c r="D51">
        <v>11</v>
      </c>
      <c r="E51">
        <v>408</v>
      </c>
      <c r="F51" s="4">
        <v>1678.96</v>
      </c>
      <c r="G51" s="4">
        <v>1972.9</v>
      </c>
      <c r="H51" s="4">
        <v>699.93</v>
      </c>
      <c r="I51">
        <v>6</v>
      </c>
      <c r="J51">
        <v>406</v>
      </c>
      <c r="K51">
        <v>21880</v>
      </c>
      <c r="L51" t="s">
        <v>18</v>
      </c>
      <c r="M51">
        <v>47406</v>
      </c>
      <c r="N51">
        <v>204.2</v>
      </c>
      <c r="O51" s="4">
        <v>26671.59</v>
      </c>
      <c r="P51" t="s">
        <v>168</v>
      </c>
      <c r="Q51" s="4">
        <f t="shared" si="0"/>
        <v>4.8355392156862749</v>
      </c>
      <c r="R51" s="4">
        <f t="shared" si="1"/>
        <v>328.81666666666666</v>
      </c>
      <c r="S51" s="4">
        <f t="shared" si="2"/>
        <v>4.8593596059113304</v>
      </c>
      <c r="T51" s="4">
        <f t="shared" si="3"/>
        <v>3.2951050728098084</v>
      </c>
      <c r="U51" s="4">
        <f t="shared" si="4"/>
        <v>3.2250403495113606</v>
      </c>
      <c r="V51" s="3">
        <f t="shared" si="5"/>
        <v>0.77815125038364363</v>
      </c>
      <c r="W51" s="3">
        <f t="shared" si="6"/>
        <v>2.6085260335771943</v>
      </c>
      <c r="X51" s="3">
        <f t="shared" si="7"/>
        <v>0.68444490971992822</v>
      </c>
      <c r="Y51" s="3">
        <f t="shared" si="8"/>
        <v>2.5169538224261645</v>
      </c>
      <c r="Z51" s="3">
        <f t="shared" si="9"/>
        <v>0.6865790392326141</v>
      </c>
      <c r="AA51" s="2">
        <f t="shared" si="10"/>
        <v>39387</v>
      </c>
    </row>
    <row r="52" spans="1:27" x14ac:dyDescent="0.2">
      <c r="A52">
        <v>74</v>
      </c>
      <c r="B52" t="s">
        <v>15</v>
      </c>
      <c r="C52">
        <v>2007</v>
      </c>
      <c r="D52">
        <v>6</v>
      </c>
      <c r="E52">
        <v>293</v>
      </c>
      <c r="F52" s="4">
        <v>1179.21</v>
      </c>
      <c r="G52" s="4">
        <v>1385.59</v>
      </c>
      <c r="H52" s="4">
        <v>452.14</v>
      </c>
      <c r="I52">
        <v>5</v>
      </c>
      <c r="J52">
        <v>400</v>
      </c>
      <c r="K52">
        <v>21687</v>
      </c>
      <c r="L52" t="s">
        <v>18</v>
      </c>
      <c r="M52">
        <v>63846</v>
      </c>
      <c r="N52">
        <v>265.2</v>
      </c>
      <c r="O52" s="4">
        <v>32015.41</v>
      </c>
      <c r="P52" t="s">
        <v>168</v>
      </c>
      <c r="Q52" s="4">
        <f t="shared" si="0"/>
        <v>4.7289761092150169</v>
      </c>
      <c r="R52" s="4">
        <f t="shared" si="1"/>
        <v>277.11799999999999</v>
      </c>
      <c r="S52" s="4">
        <f t="shared" si="2"/>
        <v>3.4639749999999996</v>
      </c>
      <c r="T52" s="4">
        <f t="shared" si="3"/>
        <v>3.1416347403195686</v>
      </c>
      <c r="U52" s="4">
        <f t="shared" si="4"/>
        <v>3.0715911534579923</v>
      </c>
      <c r="V52" s="3">
        <f t="shared" si="5"/>
        <v>0.69897000433601886</v>
      </c>
      <c r="W52" s="3">
        <f t="shared" si="6"/>
        <v>2.6020599913279625</v>
      </c>
      <c r="X52" s="3">
        <f t="shared" si="7"/>
        <v>0.67476711996545902</v>
      </c>
      <c r="Y52" s="3">
        <f t="shared" si="8"/>
        <v>2.4426647359835498</v>
      </c>
      <c r="Z52" s="3">
        <f t="shared" si="9"/>
        <v>0.53957474899160607</v>
      </c>
      <c r="AA52" s="2">
        <f t="shared" si="10"/>
        <v>39234</v>
      </c>
    </row>
    <row r="53" spans="1:27" x14ac:dyDescent="0.2">
      <c r="A53">
        <v>74</v>
      </c>
      <c r="B53" t="s">
        <v>15</v>
      </c>
      <c r="C53">
        <v>2007</v>
      </c>
      <c r="D53">
        <v>7</v>
      </c>
      <c r="E53">
        <v>191</v>
      </c>
      <c r="F53" s="4">
        <v>764.62</v>
      </c>
      <c r="G53" s="4">
        <v>898.47</v>
      </c>
      <c r="H53" s="4">
        <v>370.93</v>
      </c>
      <c r="I53">
        <v>5</v>
      </c>
      <c r="J53">
        <v>400</v>
      </c>
      <c r="K53">
        <v>21687</v>
      </c>
      <c r="L53" t="s">
        <v>18</v>
      </c>
      <c r="M53">
        <v>63846</v>
      </c>
      <c r="N53">
        <v>265.2</v>
      </c>
      <c r="O53" s="4">
        <v>32015.41</v>
      </c>
      <c r="P53" t="s">
        <v>168</v>
      </c>
      <c r="Q53" s="4">
        <f t="shared" si="0"/>
        <v>4.7040314136125652</v>
      </c>
      <c r="R53" s="4">
        <f t="shared" si="1"/>
        <v>179.69400000000002</v>
      </c>
      <c r="S53" s="4">
        <f t="shared" si="2"/>
        <v>2.246175</v>
      </c>
      <c r="T53" s="4">
        <f t="shared" si="3"/>
        <v>2.9535035805524252</v>
      </c>
      <c r="U53" s="4">
        <f t="shared" si="4"/>
        <v>2.8834456535784314</v>
      </c>
      <c r="V53" s="3">
        <f t="shared" si="5"/>
        <v>0.69897000433601886</v>
      </c>
      <c r="W53" s="3">
        <f t="shared" si="6"/>
        <v>2.6020599913279625</v>
      </c>
      <c r="X53" s="3">
        <f t="shared" si="7"/>
        <v>0.67247021330469781</v>
      </c>
      <c r="Y53" s="3">
        <f t="shared" si="8"/>
        <v>2.2545335762164065</v>
      </c>
      <c r="Z53" s="3">
        <f t="shared" si="9"/>
        <v>0.35144358922446295</v>
      </c>
      <c r="AA53" s="2">
        <f t="shared" si="10"/>
        <v>39264</v>
      </c>
    </row>
    <row r="54" spans="1:27" x14ac:dyDescent="0.2">
      <c r="A54">
        <v>74</v>
      </c>
      <c r="B54" t="s">
        <v>15</v>
      </c>
      <c r="C54">
        <v>2007</v>
      </c>
      <c r="D54">
        <v>5</v>
      </c>
      <c r="E54">
        <v>270</v>
      </c>
      <c r="F54" s="4">
        <v>1162.3499999999999</v>
      </c>
      <c r="G54" s="4">
        <v>1365.86</v>
      </c>
      <c r="H54" s="4">
        <v>369.06</v>
      </c>
      <c r="I54">
        <v>5</v>
      </c>
      <c r="J54">
        <v>400</v>
      </c>
      <c r="K54">
        <v>21687</v>
      </c>
      <c r="L54" t="s">
        <v>18</v>
      </c>
      <c r="M54">
        <v>63846</v>
      </c>
      <c r="N54">
        <v>265.2</v>
      </c>
      <c r="O54" s="4">
        <v>32015.41</v>
      </c>
      <c r="P54" t="s">
        <v>168</v>
      </c>
      <c r="Q54" s="4">
        <f t="shared" si="0"/>
        <v>5.0587407407407401</v>
      </c>
      <c r="R54" s="4">
        <f t="shared" si="1"/>
        <v>273.17199999999997</v>
      </c>
      <c r="S54" s="4">
        <f t="shared" si="2"/>
        <v>3.41465</v>
      </c>
      <c r="T54" s="4">
        <f t="shared" si="3"/>
        <v>3.1354061866490213</v>
      </c>
      <c r="U54" s="4">
        <f t="shared" si="4"/>
        <v>3.0653369199486606</v>
      </c>
      <c r="V54" s="3">
        <f t="shared" si="5"/>
        <v>0.69897000433601886</v>
      </c>
      <c r="W54" s="3">
        <f t="shared" si="6"/>
        <v>2.6020599913279625</v>
      </c>
      <c r="X54" s="3">
        <f t="shared" si="7"/>
        <v>0.70404242249003413</v>
      </c>
      <c r="Y54" s="3">
        <f t="shared" si="8"/>
        <v>2.4364361823130025</v>
      </c>
      <c r="Z54" s="3">
        <f t="shared" si="9"/>
        <v>0.53334619532105909</v>
      </c>
      <c r="AA54" s="2">
        <f t="shared" si="10"/>
        <v>39203</v>
      </c>
    </row>
    <row r="55" spans="1:27" x14ac:dyDescent="0.2">
      <c r="A55">
        <v>74</v>
      </c>
      <c r="B55" t="s">
        <v>15</v>
      </c>
      <c r="C55">
        <v>2007</v>
      </c>
      <c r="D55">
        <v>1</v>
      </c>
      <c r="E55">
        <v>96</v>
      </c>
      <c r="F55" s="4">
        <v>406.72</v>
      </c>
      <c r="G55" s="4">
        <v>477.97</v>
      </c>
      <c r="H55" s="4">
        <v>197.64</v>
      </c>
      <c r="I55">
        <v>5</v>
      </c>
      <c r="J55">
        <v>400</v>
      </c>
      <c r="K55">
        <v>21687</v>
      </c>
      <c r="L55" t="s">
        <v>18</v>
      </c>
      <c r="M55">
        <v>63846</v>
      </c>
      <c r="N55">
        <v>265.2</v>
      </c>
      <c r="O55" s="4">
        <v>32015.41</v>
      </c>
      <c r="P55" t="s">
        <v>168</v>
      </c>
      <c r="Q55" s="4">
        <f t="shared" si="0"/>
        <v>4.9788541666666672</v>
      </c>
      <c r="R55" s="4">
        <f t="shared" si="1"/>
        <v>95.594000000000008</v>
      </c>
      <c r="S55" s="4">
        <f t="shared" si="2"/>
        <v>1.194925</v>
      </c>
      <c r="T55" s="4">
        <f t="shared" si="3"/>
        <v>2.6794006387808871</v>
      </c>
      <c r="U55" s="4">
        <f t="shared" si="4"/>
        <v>2.6092955288739144</v>
      </c>
      <c r="V55" s="3">
        <f t="shared" si="5"/>
        <v>0.69897000433601886</v>
      </c>
      <c r="W55" s="3">
        <f t="shared" si="6"/>
        <v>2.6020599913279625</v>
      </c>
      <c r="X55" s="3">
        <f t="shared" si="7"/>
        <v>0.69712940574131865</v>
      </c>
      <c r="Y55" s="3">
        <f t="shared" si="8"/>
        <v>1.9804306344448683</v>
      </c>
      <c r="Z55" s="3">
        <f t="shared" si="9"/>
        <v>7.7340647452924613E-2</v>
      </c>
      <c r="AA55" s="2">
        <f t="shared" si="10"/>
        <v>39083</v>
      </c>
    </row>
    <row r="56" spans="1:27" x14ac:dyDescent="0.2">
      <c r="A56">
        <v>74</v>
      </c>
      <c r="B56" t="s">
        <v>15</v>
      </c>
      <c r="C56">
        <v>2007</v>
      </c>
      <c r="D56">
        <v>2</v>
      </c>
      <c r="E56">
        <v>86</v>
      </c>
      <c r="F56" s="4">
        <v>325.54000000000002</v>
      </c>
      <c r="G56" s="4">
        <v>382.54</v>
      </c>
      <c r="H56" s="4">
        <v>136.84</v>
      </c>
      <c r="I56">
        <v>5</v>
      </c>
      <c r="J56">
        <v>400</v>
      </c>
      <c r="K56">
        <v>21687</v>
      </c>
      <c r="L56" t="s">
        <v>18</v>
      </c>
      <c r="M56">
        <v>63846</v>
      </c>
      <c r="N56">
        <v>265.2</v>
      </c>
      <c r="O56" s="4">
        <v>32015.41</v>
      </c>
      <c r="P56" t="s">
        <v>168</v>
      </c>
      <c r="Q56" s="4">
        <f t="shared" si="0"/>
        <v>4.4481395348837216</v>
      </c>
      <c r="R56" s="4">
        <f t="shared" si="1"/>
        <v>76.50800000000001</v>
      </c>
      <c r="S56" s="4">
        <f t="shared" si="2"/>
        <v>0.95635000000000003</v>
      </c>
      <c r="T56" s="4">
        <f t="shared" si="3"/>
        <v>2.5826768535314955</v>
      </c>
      <c r="U56" s="4">
        <f t="shared" si="4"/>
        <v>2.5126043591468319</v>
      </c>
      <c r="V56" s="3">
        <f t="shared" si="5"/>
        <v>0.69897000433601886</v>
      </c>
      <c r="W56" s="3">
        <f t="shared" si="6"/>
        <v>2.6020599913279625</v>
      </c>
      <c r="X56" s="3">
        <f t="shared" si="7"/>
        <v>0.64817840228792789</v>
      </c>
      <c r="Y56" s="3">
        <f t="shared" si="8"/>
        <v>1.8837068491954767</v>
      </c>
      <c r="Z56" s="3">
        <f t="shared" si="9"/>
        <v>-1.9383137796466818E-2</v>
      </c>
      <c r="AA56" s="2">
        <f t="shared" si="10"/>
        <v>39114</v>
      </c>
    </row>
    <row r="57" spans="1:27" x14ac:dyDescent="0.2">
      <c r="A57">
        <v>74</v>
      </c>
      <c r="B57" t="s">
        <v>15</v>
      </c>
      <c r="C57">
        <v>2007</v>
      </c>
      <c r="D57">
        <v>3</v>
      </c>
      <c r="E57">
        <v>73</v>
      </c>
      <c r="F57" s="4">
        <v>325.16000000000003</v>
      </c>
      <c r="G57" s="4">
        <v>382.07</v>
      </c>
      <c r="H57" s="4">
        <v>198.6</v>
      </c>
      <c r="I57">
        <v>5</v>
      </c>
      <c r="J57">
        <v>400</v>
      </c>
      <c r="K57">
        <v>21687</v>
      </c>
      <c r="L57" t="s">
        <v>18</v>
      </c>
      <c r="M57">
        <v>63846</v>
      </c>
      <c r="N57">
        <v>265.2</v>
      </c>
      <c r="O57" s="4">
        <v>32015.41</v>
      </c>
      <c r="P57" t="s">
        <v>168</v>
      </c>
      <c r="Q57" s="4">
        <f t="shared" si="0"/>
        <v>5.2338356164383564</v>
      </c>
      <c r="R57" s="4">
        <f t="shared" si="1"/>
        <v>76.414000000000001</v>
      </c>
      <c r="S57" s="4">
        <f t="shared" si="2"/>
        <v>0.955175</v>
      </c>
      <c r="T57" s="4">
        <f t="shared" si="3"/>
        <v>2.5821429383794494</v>
      </c>
      <c r="U57" s="4">
        <f t="shared" si="4"/>
        <v>2.5120971148810134</v>
      </c>
      <c r="V57" s="3">
        <f t="shared" si="5"/>
        <v>0.69897000433601886</v>
      </c>
      <c r="W57" s="3">
        <f t="shared" si="6"/>
        <v>2.6020599913279625</v>
      </c>
      <c r="X57" s="3">
        <f t="shared" si="7"/>
        <v>0.71882007825899341</v>
      </c>
      <c r="Y57" s="3">
        <f t="shared" si="8"/>
        <v>1.8831729340434304</v>
      </c>
      <c r="Z57" s="3">
        <f t="shared" si="9"/>
        <v>-1.9917052948513057E-2</v>
      </c>
      <c r="AA57" s="2">
        <f t="shared" si="10"/>
        <v>39142</v>
      </c>
    </row>
    <row r="58" spans="1:27" x14ac:dyDescent="0.2">
      <c r="A58">
        <v>74</v>
      </c>
      <c r="B58" t="s">
        <v>15</v>
      </c>
      <c r="C58">
        <v>2007</v>
      </c>
      <c r="D58">
        <v>4</v>
      </c>
      <c r="E58">
        <v>137</v>
      </c>
      <c r="F58" s="4">
        <v>555.62</v>
      </c>
      <c r="G58" s="4">
        <v>652.88</v>
      </c>
      <c r="H58" s="4">
        <v>315.24</v>
      </c>
      <c r="I58">
        <v>5</v>
      </c>
      <c r="J58">
        <v>400</v>
      </c>
      <c r="K58">
        <v>21687</v>
      </c>
      <c r="L58" t="s">
        <v>18</v>
      </c>
      <c r="M58">
        <v>63846</v>
      </c>
      <c r="N58">
        <v>265.2</v>
      </c>
      <c r="O58" s="4">
        <v>32015.41</v>
      </c>
      <c r="P58" t="s">
        <v>168</v>
      </c>
      <c r="Q58" s="4">
        <f t="shared" si="0"/>
        <v>4.765547445255474</v>
      </c>
      <c r="R58" s="4">
        <f t="shared" si="1"/>
        <v>130.57599999999999</v>
      </c>
      <c r="S58" s="4">
        <f t="shared" si="2"/>
        <v>1.6322000000000001</v>
      </c>
      <c r="T58" s="4">
        <f t="shared" si="3"/>
        <v>2.8148333648478752</v>
      </c>
      <c r="U58" s="4">
        <f t="shared" si="4"/>
        <v>2.7447778701348873</v>
      </c>
      <c r="V58" s="3">
        <f t="shared" si="5"/>
        <v>0.69897000433601886</v>
      </c>
      <c r="W58" s="3">
        <f t="shared" si="6"/>
        <v>2.6020599913279625</v>
      </c>
      <c r="X58" s="3">
        <f t="shared" si="7"/>
        <v>0.67811279769146848</v>
      </c>
      <c r="Y58" s="3">
        <f t="shared" si="8"/>
        <v>2.1158633605118564</v>
      </c>
      <c r="Z58" s="3">
        <f t="shared" si="9"/>
        <v>0.21277337351991291</v>
      </c>
      <c r="AA58" s="2">
        <f t="shared" si="10"/>
        <v>39173</v>
      </c>
    </row>
    <row r="59" spans="1:27" x14ac:dyDescent="0.2">
      <c r="A59">
        <v>74</v>
      </c>
      <c r="B59" t="s">
        <v>15</v>
      </c>
      <c r="C59">
        <v>2007</v>
      </c>
      <c r="D59">
        <v>9</v>
      </c>
      <c r="E59">
        <v>337</v>
      </c>
      <c r="F59" s="4">
        <v>1433.66</v>
      </c>
      <c r="G59" s="4">
        <v>1684.67</v>
      </c>
      <c r="H59" s="4">
        <v>418.37</v>
      </c>
      <c r="I59">
        <v>5</v>
      </c>
      <c r="J59">
        <v>400</v>
      </c>
      <c r="K59">
        <v>21687</v>
      </c>
      <c r="L59" t="s">
        <v>18</v>
      </c>
      <c r="M59">
        <v>63846</v>
      </c>
      <c r="N59">
        <v>265.2</v>
      </c>
      <c r="O59" s="4">
        <v>32015.41</v>
      </c>
      <c r="P59" t="s">
        <v>168</v>
      </c>
      <c r="Q59" s="4">
        <f t="shared" si="0"/>
        <v>4.9990207715133534</v>
      </c>
      <c r="R59" s="4">
        <f t="shared" si="1"/>
        <v>336.93400000000003</v>
      </c>
      <c r="S59" s="4">
        <f t="shared" si="2"/>
        <v>4.2116750000000005</v>
      </c>
      <c r="T59" s="4">
        <f t="shared" si="3"/>
        <v>3.2265148421718162</v>
      </c>
      <c r="U59" s="4">
        <f t="shared" si="4"/>
        <v>3.156446168325052</v>
      </c>
      <c r="V59" s="3">
        <f t="shared" si="5"/>
        <v>0.69897000433601886</v>
      </c>
      <c r="W59" s="3">
        <f t="shared" si="6"/>
        <v>2.6020599913279625</v>
      </c>
      <c r="X59" s="3">
        <f t="shared" si="7"/>
        <v>0.69888494130047751</v>
      </c>
      <c r="Y59" s="3">
        <f t="shared" si="8"/>
        <v>2.5275448378357974</v>
      </c>
      <c r="Z59" s="3">
        <f t="shared" si="9"/>
        <v>0.62445485084385377</v>
      </c>
      <c r="AA59" s="2">
        <f t="shared" si="10"/>
        <v>39326</v>
      </c>
    </row>
    <row r="60" spans="1:27" x14ac:dyDescent="0.2">
      <c r="A60">
        <v>74</v>
      </c>
      <c r="B60" t="s">
        <v>15</v>
      </c>
      <c r="C60">
        <v>2007</v>
      </c>
      <c r="D60">
        <v>10</v>
      </c>
      <c r="E60">
        <v>766</v>
      </c>
      <c r="F60" s="4">
        <v>3226.29</v>
      </c>
      <c r="G60" s="4">
        <v>3791.04</v>
      </c>
      <c r="H60" s="4">
        <v>1189.71</v>
      </c>
      <c r="I60">
        <v>5</v>
      </c>
      <c r="J60">
        <v>400</v>
      </c>
      <c r="K60">
        <v>21687</v>
      </c>
      <c r="L60" t="s">
        <v>18</v>
      </c>
      <c r="M60">
        <v>63846</v>
      </c>
      <c r="N60">
        <v>265.2</v>
      </c>
      <c r="O60" s="4">
        <v>32015.41</v>
      </c>
      <c r="P60" t="s">
        <v>168</v>
      </c>
      <c r="Q60" s="4">
        <f t="shared" si="0"/>
        <v>4.9491383812010445</v>
      </c>
      <c r="R60" s="4">
        <f t="shared" si="1"/>
        <v>758.20799999999997</v>
      </c>
      <c r="S60" s="4">
        <f t="shared" si="2"/>
        <v>9.4776000000000007</v>
      </c>
      <c r="T60" s="4">
        <f t="shared" si="3"/>
        <v>3.5787583667761127</v>
      </c>
      <c r="U60" s="4">
        <f t="shared" si="4"/>
        <v>3.5087034020297514</v>
      </c>
      <c r="V60" s="3">
        <f t="shared" si="5"/>
        <v>0.69897000433601886</v>
      </c>
      <c r="W60" s="3">
        <f t="shared" si="6"/>
        <v>2.6020599913279625</v>
      </c>
      <c r="X60" s="3">
        <f t="shared" si="7"/>
        <v>0.6945295971435087</v>
      </c>
      <c r="Y60" s="3">
        <f t="shared" si="8"/>
        <v>2.879788362440094</v>
      </c>
      <c r="Z60" s="3">
        <f t="shared" si="9"/>
        <v>0.97669837544815019</v>
      </c>
      <c r="AA60" s="2">
        <f t="shared" si="10"/>
        <v>39356</v>
      </c>
    </row>
    <row r="61" spans="1:27" x14ac:dyDescent="0.2">
      <c r="A61">
        <v>74</v>
      </c>
      <c r="B61" t="s">
        <v>15</v>
      </c>
      <c r="C61">
        <v>2007</v>
      </c>
      <c r="D61">
        <v>11</v>
      </c>
      <c r="E61">
        <v>487</v>
      </c>
      <c r="F61" s="4">
        <v>2027.4</v>
      </c>
      <c r="G61" s="4">
        <v>2382.31</v>
      </c>
      <c r="H61" s="4">
        <v>623.15</v>
      </c>
      <c r="I61">
        <v>5</v>
      </c>
      <c r="J61">
        <v>400</v>
      </c>
      <c r="K61">
        <v>21687</v>
      </c>
      <c r="L61" t="s">
        <v>18</v>
      </c>
      <c r="M61">
        <v>63846</v>
      </c>
      <c r="N61">
        <v>265.2</v>
      </c>
      <c r="O61" s="4">
        <v>32015.41</v>
      </c>
      <c r="P61" t="s">
        <v>168</v>
      </c>
      <c r="Q61" s="4">
        <f t="shared" si="0"/>
        <v>4.8918069815195073</v>
      </c>
      <c r="R61" s="4">
        <f t="shared" si="1"/>
        <v>476.46199999999999</v>
      </c>
      <c r="S61" s="4">
        <f t="shared" si="2"/>
        <v>5.955775</v>
      </c>
      <c r="T61" s="4">
        <f t="shared" si="3"/>
        <v>3.37699827374185</v>
      </c>
      <c r="U61" s="4">
        <f t="shared" si="4"/>
        <v>3.3069394421585399</v>
      </c>
      <c r="V61" s="3">
        <f t="shared" si="5"/>
        <v>0.69897000433601886</v>
      </c>
      <c r="W61" s="3">
        <f t="shared" si="6"/>
        <v>2.6020599913279625</v>
      </c>
      <c r="X61" s="3">
        <f t="shared" si="7"/>
        <v>0.68946931252721577</v>
      </c>
      <c r="Y61" s="3">
        <f t="shared" si="8"/>
        <v>2.6780282694058313</v>
      </c>
      <c r="Z61" s="3">
        <f t="shared" si="9"/>
        <v>0.77493828241388774</v>
      </c>
      <c r="AA61" s="2">
        <f t="shared" si="10"/>
        <v>39387</v>
      </c>
    </row>
    <row r="62" spans="1:27" x14ac:dyDescent="0.2">
      <c r="A62">
        <v>74</v>
      </c>
      <c r="B62" t="s">
        <v>15</v>
      </c>
      <c r="C62">
        <v>2007</v>
      </c>
      <c r="D62">
        <v>8</v>
      </c>
      <c r="E62">
        <v>204</v>
      </c>
      <c r="F62" s="4">
        <v>865.57</v>
      </c>
      <c r="G62" s="4">
        <v>1017.13</v>
      </c>
      <c r="H62" s="4">
        <v>371.95</v>
      </c>
      <c r="I62">
        <v>5</v>
      </c>
      <c r="J62">
        <v>400</v>
      </c>
      <c r="K62">
        <v>21687</v>
      </c>
      <c r="L62" t="s">
        <v>18</v>
      </c>
      <c r="M62">
        <v>63846</v>
      </c>
      <c r="N62">
        <v>265.2</v>
      </c>
      <c r="O62" s="4">
        <v>32015.41</v>
      </c>
      <c r="P62" t="s">
        <v>168</v>
      </c>
      <c r="Q62" s="4">
        <f t="shared" si="0"/>
        <v>4.98593137254902</v>
      </c>
      <c r="R62" s="4">
        <f t="shared" si="1"/>
        <v>203.42599999999999</v>
      </c>
      <c r="S62" s="4">
        <f t="shared" si="2"/>
        <v>2.5428250000000001</v>
      </c>
      <c r="T62" s="4">
        <f t="shared" si="3"/>
        <v>3.0073764639104636</v>
      </c>
      <c r="U62" s="4">
        <f t="shared" si="4"/>
        <v>2.9373021957058407</v>
      </c>
      <c r="V62" s="3">
        <f t="shared" si="5"/>
        <v>0.69897000433601886</v>
      </c>
      <c r="W62" s="3">
        <f t="shared" si="6"/>
        <v>2.6020599913279625</v>
      </c>
      <c r="X62" s="3">
        <f t="shared" si="7"/>
        <v>0.69774629648456477</v>
      </c>
      <c r="Y62" s="3">
        <f t="shared" si="8"/>
        <v>2.3084064595744445</v>
      </c>
      <c r="Z62" s="3">
        <f t="shared" si="9"/>
        <v>0.40531647258250109</v>
      </c>
      <c r="AA62" s="2">
        <f t="shared" si="10"/>
        <v>39295</v>
      </c>
    </row>
    <row r="63" spans="1:27" x14ac:dyDescent="0.2">
      <c r="A63">
        <v>74</v>
      </c>
      <c r="B63" t="s">
        <v>15</v>
      </c>
      <c r="C63">
        <v>2007</v>
      </c>
      <c r="D63">
        <v>12</v>
      </c>
      <c r="E63">
        <v>286</v>
      </c>
      <c r="F63" s="4">
        <v>1095.8800000000001</v>
      </c>
      <c r="G63" s="4">
        <v>1287.67</v>
      </c>
      <c r="H63" s="4">
        <v>381.19</v>
      </c>
      <c r="I63">
        <v>5</v>
      </c>
      <c r="J63">
        <v>400</v>
      </c>
      <c r="K63">
        <v>21687</v>
      </c>
      <c r="L63" t="s">
        <v>18</v>
      </c>
      <c r="M63">
        <v>63846</v>
      </c>
      <c r="N63">
        <v>265.2</v>
      </c>
      <c r="O63" s="4">
        <v>32015.41</v>
      </c>
      <c r="P63" t="s">
        <v>168</v>
      </c>
      <c r="Q63" s="4">
        <f t="shared" si="0"/>
        <v>4.5023426573426573</v>
      </c>
      <c r="R63" s="4">
        <f t="shared" si="1"/>
        <v>257.53399999999999</v>
      </c>
      <c r="S63" s="4">
        <f t="shared" si="2"/>
        <v>3.2191750000000003</v>
      </c>
      <c r="T63" s="4">
        <f t="shared" si="3"/>
        <v>3.1098045776651779</v>
      </c>
      <c r="U63" s="4">
        <f t="shared" si="4"/>
        <v>3.039763001054312</v>
      </c>
      <c r="V63" s="3">
        <f t="shared" si="5"/>
        <v>0.69897000433601886</v>
      </c>
      <c r="W63" s="3">
        <f t="shared" si="6"/>
        <v>2.6020599913279625</v>
      </c>
      <c r="X63" s="3">
        <f t="shared" si="7"/>
        <v>0.65343854453613504</v>
      </c>
      <c r="Y63" s="3">
        <f t="shared" si="8"/>
        <v>2.4108345733291592</v>
      </c>
      <c r="Z63" s="3">
        <f t="shared" si="9"/>
        <v>0.50774458633721575</v>
      </c>
      <c r="AA63" s="2">
        <f t="shared" si="10"/>
        <v>39417</v>
      </c>
    </row>
    <row r="64" spans="1:27" x14ac:dyDescent="0.2">
      <c r="A64">
        <v>86</v>
      </c>
      <c r="B64" t="s">
        <v>15</v>
      </c>
      <c r="C64">
        <v>2007</v>
      </c>
      <c r="D64">
        <v>8</v>
      </c>
      <c r="E64">
        <v>416</v>
      </c>
      <c r="F64" s="4">
        <v>1543.28</v>
      </c>
      <c r="G64" s="4">
        <v>1813.5</v>
      </c>
      <c r="H64" s="4">
        <v>749.33</v>
      </c>
      <c r="I64">
        <v>15</v>
      </c>
      <c r="J64">
        <v>1249</v>
      </c>
      <c r="K64">
        <v>64209</v>
      </c>
      <c r="L64" t="s">
        <v>18</v>
      </c>
      <c r="M64">
        <v>91497</v>
      </c>
      <c r="N64">
        <v>711</v>
      </c>
      <c r="O64" s="4">
        <v>122943.89</v>
      </c>
      <c r="P64" t="s">
        <v>167</v>
      </c>
      <c r="Q64" s="4">
        <f t="shared" si="0"/>
        <v>4.359375</v>
      </c>
      <c r="R64" s="4">
        <f t="shared" si="1"/>
        <v>120.9</v>
      </c>
      <c r="S64" s="4">
        <f t="shared" si="2"/>
        <v>1.4519615692554044</v>
      </c>
      <c r="T64" s="4">
        <f t="shared" si="3"/>
        <v>3.2585175599164531</v>
      </c>
      <c r="U64" s="4">
        <f t="shared" si="4"/>
        <v>3.1884447280223136</v>
      </c>
      <c r="V64" s="3">
        <f t="shared" si="5"/>
        <v>1.1760912590556813</v>
      </c>
      <c r="W64" s="3">
        <f t="shared" si="6"/>
        <v>3.0965624383741357</v>
      </c>
      <c r="X64" s="3">
        <f t="shared" si="7"/>
        <v>0.63942422928971043</v>
      </c>
      <c r="Y64" s="3">
        <f t="shared" si="8"/>
        <v>2.0824263008607717</v>
      </c>
      <c r="Z64" s="3">
        <f t="shared" si="9"/>
        <v>0.16195512154231764</v>
      </c>
      <c r="AA64" s="2">
        <f t="shared" si="10"/>
        <v>39295</v>
      </c>
    </row>
    <row r="65" spans="1:27" x14ac:dyDescent="0.2">
      <c r="A65">
        <v>86</v>
      </c>
      <c r="B65" t="s">
        <v>15</v>
      </c>
      <c r="C65">
        <v>2007</v>
      </c>
      <c r="D65">
        <v>9</v>
      </c>
      <c r="E65">
        <v>645</v>
      </c>
      <c r="F65" s="4">
        <v>2435.27</v>
      </c>
      <c r="G65" s="4">
        <v>2861.48</v>
      </c>
      <c r="H65" s="4">
        <v>962.09</v>
      </c>
      <c r="I65">
        <v>15</v>
      </c>
      <c r="J65">
        <v>1249</v>
      </c>
      <c r="K65">
        <v>64209</v>
      </c>
      <c r="L65" t="s">
        <v>18</v>
      </c>
      <c r="M65">
        <v>91497</v>
      </c>
      <c r="N65">
        <v>711</v>
      </c>
      <c r="O65" s="4">
        <v>122943.89</v>
      </c>
      <c r="P65" t="s">
        <v>167</v>
      </c>
      <c r="Q65" s="4">
        <f t="shared" si="0"/>
        <v>4.4364031007751938</v>
      </c>
      <c r="R65" s="4">
        <f t="shared" si="1"/>
        <v>190.76533333333333</v>
      </c>
      <c r="S65" s="4">
        <f t="shared" si="2"/>
        <v>2.2910168134507605</v>
      </c>
      <c r="T65" s="4">
        <f t="shared" si="3"/>
        <v>3.456590714801461</v>
      </c>
      <c r="U65" s="4">
        <f t="shared" si="4"/>
        <v>3.3865471187373282</v>
      </c>
      <c r="V65" s="3">
        <f t="shared" si="5"/>
        <v>1.1760912590556813</v>
      </c>
      <c r="W65" s="3">
        <f t="shared" si="6"/>
        <v>3.0965624383741357</v>
      </c>
      <c r="X65" s="3">
        <f t="shared" si="7"/>
        <v>0.64703100016619319</v>
      </c>
      <c r="Y65" s="3">
        <f t="shared" si="8"/>
        <v>2.2804994557457796</v>
      </c>
      <c r="Z65" s="3">
        <f t="shared" si="9"/>
        <v>0.36002827642732543</v>
      </c>
      <c r="AA65" s="2">
        <f t="shared" si="10"/>
        <v>39326</v>
      </c>
    </row>
    <row r="66" spans="1:27" x14ac:dyDescent="0.2">
      <c r="A66">
        <v>86</v>
      </c>
      <c r="B66" t="s">
        <v>15</v>
      </c>
      <c r="C66">
        <v>2007</v>
      </c>
      <c r="D66">
        <v>12</v>
      </c>
      <c r="E66">
        <v>640</v>
      </c>
      <c r="F66" s="4">
        <v>2513.67</v>
      </c>
      <c r="G66" s="4">
        <v>2953.62</v>
      </c>
      <c r="H66" s="4">
        <v>1003.39</v>
      </c>
      <c r="I66">
        <v>15</v>
      </c>
      <c r="J66">
        <v>1249</v>
      </c>
      <c r="K66">
        <v>64209</v>
      </c>
      <c r="L66" t="s">
        <v>18</v>
      </c>
      <c r="M66">
        <v>91497</v>
      </c>
      <c r="N66">
        <v>711</v>
      </c>
      <c r="O66" s="4">
        <v>122943.89</v>
      </c>
      <c r="P66" t="s">
        <v>167</v>
      </c>
      <c r="Q66" s="4">
        <f t="shared" si="0"/>
        <v>4.6150312499999995</v>
      </c>
      <c r="R66" s="4">
        <f t="shared" si="1"/>
        <v>196.90799999999999</v>
      </c>
      <c r="S66" s="4">
        <f t="shared" si="2"/>
        <v>2.3647878302642114</v>
      </c>
      <c r="T66" s="4">
        <f t="shared" si="3"/>
        <v>3.4703546201164812</v>
      </c>
      <c r="U66" s="4">
        <f t="shared" si="4"/>
        <v>3.4003082619791711</v>
      </c>
      <c r="V66" s="3">
        <f t="shared" si="5"/>
        <v>1.1760912590556813</v>
      </c>
      <c r="W66" s="3">
        <f t="shared" si="6"/>
        <v>3.0965624383741357</v>
      </c>
      <c r="X66" s="3">
        <f t="shared" si="7"/>
        <v>0.66417464613259392</v>
      </c>
      <c r="Y66" s="3">
        <f t="shared" si="8"/>
        <v>2.2942633610607999</v>
      </c>
      <c r="Z66" s="3">
        <f t="shared" si="9"/>
        <v>0.37379218174234558</v>
      </c>
      <c r="AA66" s="2">
        <f t="shared" si="10"/>
        <v>39417</v>
      </c>
    </row>
    <row r="67" spans="1:27" x14ac:dyDescent="0.2">
      <c r="A67">
        <v>86</v>
      </c>
      <c r="B67" t="s">
        <v>15</v>
      </c>
      <c r="C67">
        <v>2007</v>
      </c>
      <c r="D67">
        <v>1</v>
      </c>
      <c r="E67">
        <v>263</v>
      </c>
      <c r="F67" s="4">
        <v>1030.08</v>
      </c>
      <c r="G67" s="4">
        <v>1210.3</v>
      </c>
      <c r="H67" s="4">
        <v>574.77</v>
      </c>
      <c r="I67">
        <v>15</v>
      </c>
      <c r="J67">
        <v>1249</v>
      </c>
      <c r="K67">
        <v>64209</v>
      </c>
      <c r="L67" t="s">
        <v>18</v>
      </c>
      <c r="M67">
        <v>91497</v>
      </c>
      <c r="N67">
        <v>711</v>
      </c>
      <c r="O67" s="4">
        <v>122943.89</v>
      </c>
      <c r="P67" t="s">
        <v>167</v>
      </c>
      <c r="Q67" s="4">
        <f t="shared" ref="Q67:Q130" si="11">G67/E67</f>
        <v>4.6019011406844106</v>
      </c>
      <c r="R67" s="4">
        <f t="shared" ref="R67:R130" si="12">G67/I67</f>
        <v>80.686666666666667</v>
      </c>
      <c r="S67" s="4">
        <f t="shared" ref="S67:S130" si="13">G67/J67</f>
        <v>0.96901521216973574</v>
      </c>
      <c r="T67" s="4">
        <f t="shared" ref="T67:T130" si="14">LOG(G67)</f>
        <v>3.0828930332881792</v>
      </c>
      <c r="U67" s="4">
        <f t="shared" ref="U67:U130" si="15">LOG(F67)</f>
        <v>3.0128709550055195</v>
      </c>
      <c r="V67" s="3">
        <f t="shared" ref="V67:V130" si="16">LOG(I67)</f>
        <v>1.1760912590556813</v>
      </c>
      <c r="W67" s="3">
        <f t="shared" ref="W67:W130" si="17">LOG(J67)</f>
        <v>3.0965624383741357</v>
      </c>
      <c r="X67" s="3">
        <f t="shared" ref="X67:X130" si="18">LOG(Q67)</f>
        <v>0.66293728479842151</v>
      </c>
      <c r="Y67" s="3">
        <f t="shared" ref="Y67:Y130" si="19">LOG(R67)</f>
        <v>1.9068017742324981</v>
      </c>
      <c r="Z67" s="3">
        <f t="shared" ref="Z67:Z130" si="20">LOG(S67)</f>
        <v>-1.3669405085956142E-2</v>
      </c>
      <c r="AA67" s="2">
        <f t="shared" ref="AA67:AA130" si="21">DATE(C67,D67,1)</f>
        <v>39083</v>
      </c>
    </row>
    <row r="68" spans="1:27" x14ac:dyDescent="0.2">
      <c r="A68">
        <v>86</v>
      </c>
      <c r="B68" t="s">
        <v>15</v>
      </c>
      <c r="C68">
        <v>2007</v>
      </c>
      <c r="D68">
        <v>2</v>
      </c>
      <c r="E68">
        <v>225</v>
      </c>
      <c r="F68" s="4">
        <v>831.93</v>
      </c>
      <c r="G68" s="4">
        <v>977.47</v>
      </c>
      <c r="H68" s="4">
        <v>405.54</v>
      </c>
      <c r="I68">
        <v>15</v>
      </c>
      <c r="J68">
        <v>1249</v>
      </c>
      <c r="K68">
        <v>64209</v>
      </c>
      <c r="L68" t="s">
        <v>18</v>
      </c>
      <c r="M68">
        <v>91497</v>
      </c>
      <c r="N68">
        <v>711</v>
      </c>
      <c r="O68" s="4">
        <v>122943.89</v>
      </c>
      <c r="P68" t="s">
        <v>167</v>
      </c>
      <c r="Q68" s="4">
        <f t="shared" si="11"/>
        <v>4.3443111111111108</v>
      </c>
      <c r="R68" s="4">
        <f t="shared" si="12"/>
        <v>65.164666666666662</v>
      </c>
      <c r="S68" s="4">
        <f t="shared" si="13"/>
        <v>0.78260208166533229</v>
      </c>
      <c r="T68" s="4">
        <f t="shared" si="14"/>
        <v>2.9901034371324648</v>
      </c>
      <c r="U68" s="4">
        <f t="shared" si="15"/>
        <v>2.9200867855543335</v>
      </c>
      <c r="V68" s="3">
        <f t="shared" si="16"/>
        <v>1.1760912590556813</v>
      </c>
      <c r="W68" s="3">
        <f t="shared" si="17"/>
        <v>3.0965624383741357</v>
      </c>
      <c r="X68" s="3">
        <f t="shared" si="18"/>
        <v>0.63792091902110237</v>
      </c>
      <c r="Y68" s="3">
        <f t="shared" si="19"/>
        <v>1.8140121780767835</v>
      </c>
      <c r="Z68" s="3">
        <f t="shared" si="20"/>
        <v>-0.10645900124167063</v>
      </c>
      <c r="AA68" s="2">
        <f t="shared" si="21"/>
        <v>39114</v>
      </c>
    </row>
    <row r="69" spans="1:27" x14ac:dyDescent="0.2">
      <c r="A69">
        <v>86</v>
      </c>
      <c r="B69" t="s">
        <v>15</v>
      </c>
      <c r="C69">
        <v>2007</v>
      </c>
      <c r="D69">
        <v>3</v>
      </c>
      <c r="E69">
        <v>291</v>
      </c>
      <c r="F69" s="4">
        <v>1180.56</v>
      </c>
      <c r="G69" s="4">
        <v>1387.18</v>
      </c>
      <c r="H69" s="4">
        <v>563.39</v>
      </c>
      <c r="I69">
        <v>15</v>
      </c>
      <c r="J69">
        <v>1249</v>
      </c>
      <c r="K69">
        <v>64209</v>
      </c>
      <c r="L69" t="s">
        <v>18</v>
      </c>
      <c r="M69">
        <v>91497</v>
      </c>
      <c r="N69">
        <v>711</v>
      </c>
      <c r="O69" s="4">
        <v>122943.89</v>
      </c>
      <c r="P69" t="s">
        <v>167</v>
      </c>
      <c r="Q69" s="4">
        <f t="shared" si="11"/>
        <v>4.766941580756014</v>
      </c>
      <c r="R69" s="4">
        <f t="shared" si="12"/>
        <v>92.478666666666669</v>
      </c>
      <c r="S69" s="4">
        <f t="shared" si="13"/>
        <v>1.1106325060048039</v>
      </c>
      <c r="T69" s="4">
        <f t="shared" si="14"/>
        <v>3.1421328186325295</v>
      </c>
      <c r="U69" s="4">
        <f t="shared" si="15"/>
        <v>3.0720880642709374</v>
      </c>
      <c r="V69" s="3">
        <f t="shared" si="16"/>
        <v>1.1760912590556813</v>
      </c>
      <c r="W69" s="3">
        <f t="shared" si="17"/>
        <v>3.0965624383741357</v>
      </c>
      <c r="X69" s="3">
        <f t="shared" si="18"/>
        <v>0.67823982964662199</v>
      </c>
      <c r="Y69" s="3">
        <f t="shared" si="19"/>
        <v>1.9660415595768481</v>
      </c>
      <c r="Z69" s="3">
        <f t="shared" si="20"/>
        <v>4.5570380258393751E-2</v>
      </c>
      <c r="AA69" s="2">
        <f t="shared" si="21"/>
        <v>39142</v>
      </c>
    </row>
    <row r="70" spans="1:27" x14ac:dyDescent="0.2">
      <c r="A70">
        <v>86</v>
      </c>
      <c r="B70" t="s">
        <v>15</v>
      </c>
      <c r="C70">
        <v>2007</v>
      </c>
      <c r="D70">
        <v>4</v>
      </c>
      <c r="E70">
        <v>373</v>
      </c>
      <c r="F70" s="4">
        <v>1503.25</v>
      </c>
      <c r="G70" s="4">
        <v>1766.3</v>
      </c>
      <c r="H70" s="4">
        <v>710.1</v>
      </c>
      <c r="I70">
        <v>15</v>
      </c>
      <c r="J70">
        <v>1249</v>
      </c>
      <c r="K70">
        <v>64209</v>
      </c>
      <c r="L70" t="s">
        <v>18</v>
      </c>
      <c r="M70">
        <v>91497</v>
      </c>
      <c r="N70">
        <v>711</v>
      </c>
      <c r="O70" s="4">
        <v>122943.89</v>
      </c>
      <c r="P70" t="s">
        <v>167</v>
      </c>
      <c r="Q70" s="4">
        <f t="shared" si="11"/>
        <v>4.735388739946381</v>
      </c>
      <c r="R70" s="4">
        <f t="shared" si="12"/>
        <v>117.75333333333333</v>
      </c>
      <c r="S70" s="4">
        <f t="shared" si="13"/>
        <v>1.4141713370696556</v>
      </c>
      <c r="T70" s="4">
        <f t="shared" si="14"/>
        <v>3.2470644689354513</v>
      </c>
      <c r="U70" s="4">
        <f t="shared" si="15"/>
        <v>3.1770312125175368</v>
      </c>
      <c r="V70" s="3">
        <f t="shared" si="16"/>
        <v>1.1760912590556813</v>
      </c>
      <c r="W70" s="3">
        <f t="shared" si="17"/>
        <v>3.0965624383741357</v>
      </c>
      <c r="X70" s="3">
        <f t="shared" si="18"/>
        <v>0.67535563712676372</v>
      </c>
      <c r="Y70" s="3">
        <f t="shared" si="19"/>
        <v>2.07097320987977</v>
      </c>
      <c r="Z70" s="3">
        <f t="shared" si="20"/>
        <v>0.15050203056131578</v>
      </c>
      <c r="AA70" s="2">
        <f t="shared" si="21"/>
        <v>39173</v>
      </c>
    </row>
    <row r="71" spans="1:27" x14ac:dyDescent="0.2">
      <c r="A71">
        <v>86</v>
      </c>
      <c r="B71" t="s">
        <v>15</v>
      </c>
      <c r="C71">
        <v>2007</v>
      </c>
      <c r="D71">
        <v>5</v>
      </c>
      <c r="E71">
        <v>646</v>
      </c>
      <c r="F71" s="4">
        <v>2597.52</v>
      </c>
      <c r="G71" s="4">
        <v>3052.1</v>
      </c>
      <c r="H71" s="4">
        <v>1243.19</v>
      </c>
      <c r="I71">
        <v>15</v>
      </c>
      <c r="J71">
        <v>1249</v>
      </c>
      <c r="K71">
        <v>64209</v>
      </c>
      <c r="L71" t="s">
        <v>18</v>
      </c>
      <c r="M71">
        <v>91497</v>
      </c>
      <c r="N71">
        <v>711</v>
      </c>
      <c r="O71" s="4">
        <v>122943.89</v>
      </c>
      <c r="P71" t="s">
        <v>167</v>
      </c>
      <c r="Q71" s="4">
        <f t="shared" si="11"/>
        <v>4.7246130030959748</v>
      </c>
      <c r="R71" s="4">
        <f t="shared" si="12"/>
        <v>203.47333333333333</v>
      </c>
      <c r="S71" s="4">
        <f t="shared" si="13"/>
        <v>2.4436349079263411</v>
      </c>
      <c r="T71" s="4">
        <f t="shared" si="14"/>
        <v>3.4845987588820284</v>
      </c>
      <c r="U71" s="4">
        <f t="shared" si="15"/>
        <v>3.4145589001584544</v>
      </c>
      <c r="V71" s="3">
        <f t="shared" si="16"/>
        <v>1.1760912590556813</v>
      </c>
      <c r="W71" s="3">
        <f t="shared" si="17"/>
        <v>3.0965624383741357</v>
      </c>
      <c r="X71" s="3">
        <f t="shared" si="18"/>
        <v>0.6743662408869443</v>
      </c>
      <c r="Y71" s="3">
        <f t="shared" si="19"/>
        <v>2.3085074998263471</v>
      </c>
      <c r="Z71" s="3">
        <f t="shared" si="20"/>
        <v>0.38803632050789288</v>
      </c>
      <c r="AA71" s="2">
        <f t="shared" si="21"/>
        <v>39203</v>
      </c>
    </row>
    <row r="72" spans="1:27" x14ac:dyDescent="0.2">
      <c r="A72">
        <v>86</v>
      </c>
      <c r="B72" t="s">
        <v>15</v>
      </c>
      <c r="C72">
        <v>2007</v>
      </c>
      <c r="D72">
        <v>7</v>
      </c>
      <c r="E72">
        <v>479</v>
      </c>
      <c r="F72" s="4">
        <v>1782.78</v>
      </c>
      <c r="G72" s="4">
        <v>2094.9</v>
      </c>
      <c r="H72" s="4">
        <v>800.7</v>
      </c>
      <c r="I72">
        <v>15</v>
      </c>
      <c r="J72">
        <v>1249</v>
      </c>
      <c r="K72">
        <v>64209</v>
      </c>
      <c r="L72" t="s">
        <v>18</v>
      </c>
      <c r="M72">
        <v>91497</v>
      </c>
      <c r="N72">
        <v>711</v>
      </c>
      <c r="O72" s="4">
        <v>122943.89</v>
      </c>
      <c r="P72" t="s">
        <v>167</v>
      </c>
      <c r="Q72" s="4">
        <f t="shared" si="11"/>
        <v>4.3734864300626306</v>
      </c>
      <c r="R72" s="4">
        <f t="shared" si="12"/>
        <v>139.66</v>
      </c>
      <c r="S72" s="4">
        <f t="shared" si="13"/>
        <v>1.6772618094475582</v>
      </c>
      <c r="T72" s="4">
        <f t="shared" si="14"/>
        <v>3.321163296760679</v>
      </c>
      <c r="U72" s="4">
        <f t="shared" si="15"/>
        <v>3.2510977533374286</v>
      </c>
      <c r="V72" s="3">
        <f t="shared" si="16"/>
        <v>1.1760912590556813</v>
      </c>
      <c r="W72" s="3">
        <f t="shared" si="17"/>
        <v>3.0965624383741357</v>
      </c>
      <c r="X72" s="3">
        <f t="shared" si="18"/>
        <v>0.64082778334611579</v>
      </c>
      <c r="Y72" s="3">
        <f t="shared" si="19"/>
        <v>2.1450720377049977</v>
      </c>
      <c r="Z72" s="3">
        <f t="shared" si="20"/>
        <v>0.22460085838654348</v>
      </c>
      <c r="AA72" s="2">
        <f t="shared" si="21"/>
        <v>39264</v>
      </c>
    </row>
    <row r="73" spans="1:27" x14ac:dyDescent="0.2">
      <c r="A73">
        <v>118</v>
      </c>
      <c r="B73" t="s">
        <v>15</v>
      </c>
      <c r="C73">
        <v>2007</v>
      </c>
      <c r="D73">
        <v>1</v>
      </c>
      <c r="E73">
        <v>88</v>
      </c>
      <c r="F73" s="4">
        <v>334.89</v>
      </c>
      <c r="G73" s="4">
        <v>393.51</v>
      </c>
      <c r="H73" s="4">
        <v>128.1</v>
      </c>
      <c r="I73">
        <v>4</v>
      </c>
      <c r="J73">
        <v>270</v>
      </c>
      <c r="K73">
        <v>11787</v>
      </c>
      <c r="L73" t="s">
        <v>18</v>
      </c>
      <c r="M73">
        <v>57480</v>
      </c>
      <c r="N73">
        <v>181.2</v>
      </c>
      <c r="O73" s="4">
        <v>17152.939999999999</v>
      </c>
      <c r="P73" t="s">
        <v>168</v>
      </c>
      <c r="Q73" s="4">
        <f t="shared" si="11"/>
        <v>4.4717045454545454</v>
      </c>
      <c r="R73" s="4">
        <f t="shared" si="12"/>
        <v>98.377499999999998</v>
      </c>
      <c r="S73" s="4">
        <f t="shared" si="13"/>
        <v>1.4574444444444443</v>
      </c>
      <c r="T73" s="4">
        <f t="shared" si="14"/>
        <v>2.5949557732634099</v>
      </c>
      <c r="U73" s="4">
        <f t="shared" si="15"/>
        <v>2.524902179460859</v>
      </c>
      <c r="V73" s="3">
        <f t="shared" si="16"/>
        <v>0.6020599913279624</v>
      </c>
      <c r="W73" s="3">
        <f t="shared" si="17"/>
        <v>2.4313637641589874</v>
      </c>
      <c r="X73" s="3">
        <f t="shared" si="18"/>
        <v>0.65047310111324108</v>
      </c>
      <c r="Y73" s="3">
        <f t="shared" si="19"/>
        <v>1.9928957819354474</v>
      </c>
      <c r="Z73" s="3">
        <f t="shared" si="20"/>
        <v>0.16359200910442237</v>
      </c>
      <c r="AA73" s="2">
        <f t="shared" si="21"/>
        <v>39083</v>
      </c>
    </row>
    <row r="74" spans="1:27" x14ac:dyDescent="0.2">
      <c r="A74">
        <v>118</v>
      </c>
      <c r="B74" t="s">
        <v>15</v>
      </c>
      <c r="C74">
        <v>2007</v>
      </c>
      <c r="D74">
        <v>2</v>
      </c>
      <c r="E74">
        <v>69</v>
      </c>
      <c r="F74" s="4">
        <v>312.25</v>
      </c>
      <c r="G74" s="4">
        <v>366.9</v>
      </c>
      <c r="H74" s="4">
        <v>154.80000000000001</v>
      </c>
      <c r="I74">
        <v>4</v>
      </c>
      <c r="J74">
        <v>270</v>
      </c>
      <c r="K74">
        <v>11787</v>
      </c>
      <c r="L74" t="s">
        <v>18</v>
      </c>
      <c r="M74">
        <v>57480</v>
      </c>
      <c r="N74">
        <v>181.2</v>
      </c>
      <c r="O74" s="4">
        <v>17152.939999999999</v>
      </c>
      <c r="P74" t="s">
        <v>168</v>
      </c>
      <c r="Q74" s="4">
        <f t="shared" si="11"/>
        <v>5.3173913043478258</v>
      </c>
      <c r="R74" s="4">
        <f t="shared" si="12"/>
        <v>91.724999999999994</v>
      </c>
      <c r="S74" s="4">
        <f t="shared" si="13"/>
        <v>1.3588888888888888</v>
      </c>
      <c r="T74" s="4">
        <f t="shared" si="14"/>
        <v>2.5645477117559481</v>
      </c>
      <c r="U74" s="4">
        <f t="shared" si="15"/>
        <v>2.4945024470461732</v>
      </c>
      <c r="V74" s="3">
        <f t="shared" si="16"/>
        <v>0.6020599913279624</v>
      </c>
      <c r="W74" s="3">
        <f t="shared" si="17"/>
        <v>2.4313637641589874</v>
      </c>
      <c r="X74" s="3">
        <f t="shared" si="18"/>
        <v>0.72569862101869254</v>
      </c>
      <c r="Y74" s="3">
        <f t="shared" si="19"/>
        <v>1.9624877204279856</v>
      </c>
      <c r="Z74" s="3">
        <f t="shared" si="20"/>
        <v>0.13318394759696056</v>
      </c>
      <c r="AA74" s="2">
        <f t="shared" si="21"/>
        <v>39114</v>
      </c>
    </row>
    <row r="75" spans="1:27" x14ac:dyDescent="0.2">
      <c r="A75">
        <v>118</v>
      </c>
      <c r="B75" t="s">
        <v>15</v>
      </c>
      <c r="C75">
        <v>2007</v>
      </c>
      <c r="D75">
        <v>3</v>
      </c>
      <c r="E75">
        <v>32</v>
      </c>
      <c r="F75" s="4">
        <v>115.83</v>
      </c>
      <c r="G75" s="4">
        <v>136.13999999999999</v>
      </c>
      <c r="H75" s="4">
        <v>45.98</v>
      </c>
      <c r="I75">
        <v>4</v>
      </c>
      <c r="J75">
        <v>270</v>
      </c>
      <c r="K75">
        <v>11787</v>
      </c>
      <c r="L75" t="s">
        <v>18</v>
      </c>
      <c r="M75">
        <v>57480</v>
      </c>
      <c r="N75">
        <v>181.2</v>
      </c>
      <c r="O75" s="4">
        <v>17152.939999999999</v>
      </c>
      <c r="P75" t="s">
        <v>168</v>
      </c>
      <c r="Q75" s="4">
        <f t="shared" si="11"/>
        <v>4.2543749999999996</v>
      </c>
      <c r="R75" s="4">
        <f t="shared" si="12"/>
        <v>34.034999999999997</v>
      </c>
      <c r="S75" s="4">
        <f t="shared" si="13"/>
        <v>0.50422222222222213</v>
      </c>
      <c r="T75" s="4">
        <f t="shared" si="14"/>
        <v>2.1339857462685794</v>
      </c>
      <c r="U75" s="4">
        <f t="shared" si="15"/>
        <v>2.0638210563437114</v>
      </c>
      <c r="V75" s="3">
        <f t="shared" si="16"/>
        <v>0.6020599913279624</v>
      </c>
      <c r="W75" s="3">
        <f t="shared" si="17"/>
        <v>2.4313637641589874</v>
      </c>
      <c r="X75" s="3">
        <f t="shared" si="18"/>
        <v>0.62883576794867357</v>
      </c>
      <c r="Y75" s="3">
        <f t="shared" si="19"/>
        <v>1.5319257549406171</v>
      </c>
      <c r="Z75" s="3">
        <f t="shared" si="20"/>
        <v>-0.2973780178904078</v>
      </c>
      <c r="AA75" s="2">
        <f t="shared" si="21"/>
        <v>39142</v>
      </c>
    </row>
    <row r="76" spans="1:27" x14ac:dyDescent="0.2">
      <c r="A76">
        <v>118</v>
      </c>
      <c r="B76" t="s">
        <v>15</v>
      </c>
      <c r="C76">
        <v>2007</v>
      </c>
      <c r="D76">
        <v>4</v>
      </c>
      <c r="E76">
        <v>108</v>
      </c>
      <c r="F76" s="4">
        <v>373.08</v>
      </c>
      <c r="G76" s="4">
        <v>438.36</v>
      </c>
      <c r="H76" s="4">
        <v>164.39</v>
      </c>
      <c r="I76">
        <v>4</v>
      </c>
      <c r="J76">
        <v>270</v>
      </c>
      <c r="K76">
        <v>11787</v>
      </c>
      <c r="L76" t="s">
        <v>18</v>
      </c>
      <c r="M76">
        <v>57480</v>
      </c>
      <c r="N76">
        <v>181.2</v>
      </c>
      <c r="O76" s="4">
        <v>17152.939999999999</v>
      </c>
      <c r="P76" t="s">
        <v>168</v>
      </c>
      <c r="Q76" s="4">
        <f t="shared" si="11"/>
        <v>4.0588888888888892</v>
      </c>
      <c r="R76" s="4">
        <f t="shared" si="12"/>
        <v>109.59</v>
      </c>
      <c r="S76" s="4">
        <f t="shared" si="13"/>
        <v>1.6235555555555556</v>
      </c>
      <c r="T76" s="4">
        <f t="shared" si="14"/>
        <v>2.6418309182595414</v>
      </c>
      <c r="U76" s="4">
        <f t="shared" si="15"/>
        <v>2.5718019680908166</v>
      </c>
      <c r="V76" s="3">
        <f t="shared" si="16"/>
        <v>0.6020599913279624</v>
      </c>
      <c r="W76" s="3">
        <f t="shared" si="17"/>
        <v>2.4313637641589874</v>
      </c>
      <c r="X76" s="3">
        <f t="shared" si="18"/>
        <v>0.60840716277259177</v>
      </c>
      <c r="Y76" s="3">
        <f t="shared" si="19"/>
        <v>2.0397709269315789</v>
      </c>
      <c r="Z76" s="3">
        <f t="shared" si="20"/>
        <v>0.21046715410055419</v>
      </c>
      <c r="AA76" s="2">
        <f t="shared" si="21"/>
        <v>39173</v>
      </c>
    </row>
    <row r="77" spans="1:27" x14ac:dyDescent="0.2">
      <c r="A77">
        <v>118</v>
      </c>
      <c r="B77" t="s">
        <v>15</v>
      </c>
      <c r="C77">
        <v>2007</v>
      </c>
      <c r="D77">
        <v>5</v>
      </c>
      <c r="E77">
        <v>164</v>
      </c>
      <c r="F77" s="4">
        <v>656.23</v>
      </c>
      <c r="G77" s="4">
        <v>771.16</v>
      </c>
      <c r="H77" s="4">
        <v>257.41000000000003</v>
      </c>
      <c r="I77">
        <v>4</v>
      </c>
      <c r="J77">
        <v>270</v>
      </c>
      <c r="K77">
        <v>11787</v>
      </c>
      <c r="L77" t="s">
        <v>18</v>
      </c>
      <c r="M77">
        <v>57480</v>
      </c>
      <c r="N77">
        <v>181.2</v>
      </c>
      <c r="O77" s="4">
        <v>17152.939999999999</v>
      </c>
      <c r="P77" t="s">
        <v>168</v>
      </c>
      <c r="Q77" s="4">
        <f t="shared" si="11"/>
        <v>4.7021951219512195</v>
      </c>
      <c r="R77" s="4">
        <f t="shared" si="12"/>
        <v>192.79</v>
      </c>
      <c r="S77" s="4">
        <f t="shared" si="13"/>
        <v>2.8561481481481481</v>
      </c>
      <c r="T77" s="4">
        <f t="shared" si="14"/>
        <v>2.8871444946631812</v>
      </c>
      <c r="U77" s="4">
        <f t="shared" si="15"/>
        <v>2.8170560805709699</v>
      </c>
      <c r="V77" s="3">
        <f t="shared" si="16"/>
        <v>0.6020599913279624</v>
      </c>
      <c r="W77" s="3">
        <f t="shared" si="17"/>
        <v>2.4313637641589874</v>
      </c>
      <c r="X77" s="3">
        <f t="shared" si="18"/>
        <v>0.67230064661548328</v>
      </c>
      <c r="Y77" s="3">
        <f t="shared" si="19"/>
        <v>2.2850845033352187</v>
      </c>
      <c r="Z77" s="3">
        <f t="shared" si="20"/>
        <v>0.45578073050419388</v>
      </c>
      <c r="AA77" s="2">
        <f t="shared" si="21"/>
        <v>39203</v>
      </c>
    </row>
    <row r="78" spans="1:27" x14ac:dyDescent="0.2">
      <c r="A78">
        <v>118</v>
      </c>
      <c r="B78" t="s">
        <v>15</v>
      </c>
      <c r="C78">
        <v>2007</v>
      </c>
      <c r="D78">
        <v>6</v>
      </c>
      <c r="E78">
        <v>176</v>
      </c>
      <c r="F78" s="4">
        <v>619.51</v>
      </c>
      <c r="G78" s="4">
        <v>727.98</v>
      </c>
      <c r="H78" s="4">
        <v>307.29000000000002</v>
      </c>
      <c r="I78">
        <v>4</v>
      </c>
      <c r="J78">
        <v>270</v>
      </c>
      <c r="K78">
        <v>11787</v>
      </c>
      <c r="L78" t="s">
        <v>18</v>
      </c>
      <c r="M78">
        <v>57480</v>
      </c>
      <c r="N78">
        <v>181.2</v>
      </c>
      <c r="O78" s="4">
        <v>17152.939999999999</v>
      </c>
      <c r="P78" t="s">
        <v>168</v>
      </c>
      <c r="Q78" s="4">
        <f t="shared" si="11"/>
        <v>4.1362500000000004</v>
      </c>
      <c r="R78" s="4">
        <f t="shared" si="12"/>
        <v>181.995</v>
      </c>
      <c r="S78" s="4">
        <f t="shared" si="13"/>
        <v>2.6962222222222221</v>
      </c>
      <c r="T78" s="4">
        <f t="shared" si="14"/>
        <v>2.8621194479820593</v>
      </c>
      <c r="U78" s="4">
        <f t="shared" si="15"/>
        <v>2.7920483210587608</v>
      </c>
      <c r="V78" s="3">
        <f t="shared" si="16"/>
        <v>0.6020599913279624</v>
      </c>
      <c r="W78" s="3">
        <f t="shared" si="17"/>
        <v>2.4313637641589874</v>
      </c>
      <c r="X78" s="3">
        <f t="shared" si="18"/>
        <v>0.61660678016790949</v>
      </c>
      <c r="Y78" s="3">
        <f t="shared" si="19"/>
        <v>2.2600594566540968</v>
      </c>
      <c r="Z78" s="3">
        <f t="shared" si="20"/>
        <v>0.43075568382307194</v>
      </c>
      <c r="AA78" s="2">
        <f t="shared" si="21"/>
        <v>39234</v>
      </c>
    </row>
    <row r="79" spans="1:27" x14ac:dyDescent="0.2">
      <c r="A79">
        <v>118</v>
      </c>
      <c r="B79" t="s">
        <v>15</v>
      </c>
      <c r="C79">
        <v>2007</v>
      </c>
      <c r="D79">
        <v>7</v>
      </c>
      <c r="E79">
        <v>138</v>
      </c>
      <c r="F79" s="4">
        <v>480.59</v>
      </c>
      <c r="G79" s="4">
        <v>564.75</v>
      </c>
      <c r="H79" s="4">
        <v>227.86</v>
      </c>
      <c r="I79">
        <v>4</v>
      </c>
      <c r="J79">
        <v>270</v>
      </c>
      <c r="K79">
        <v>11787</v>
      </c>
      <c r="L79" t="s">
        <v>18</v>
      </c>
      <c r="M79">
        <v>57480</v>
      </c>
      <c r="N79">
        <v>181.2</v>
      </c>
      <c r="O79" s="4">
        <v>17152.939999999999</v>
      </c>
      <c r="P79" t="s">
        <v>168</v>
      </c>
      <c r="Q79" s="4">
        <f t="shared" si="11"/>
        <v>4.0923913043478262</v>
      </c>
      <c r="R79" s="4">
        <f t="shared" si="12"/>
        <v>141.1875</v>
      </c>
      <c r="S79" s="4">
        <f t="shared" si="13"/>
        <v>2.0916666666666668</v>
      </c>
      <c r="T79" s="4">
        <f t="shared" si="14"/>
        <v>2.7518562395924007</v>
      </c>
      <c r="U79" s="4">
        <f t="shared" si="15"/>
        <v>2.6817747298677936</v>
      </c>
      <c r="V79" s="3">
        <f t="shared" si="16"/>
        <v>0.6020599913279624</v>
      </c>
      <c r="W79" s="3">
        <f t="shared" si="17"/>
        <v>2.4313637641589874</v>
      </c>
      <c r="X79" s="3">
        <f t="shared" si="18"/>
        <v>0.61197715319116408</v>
      </c>
      <c r="Y79" s="3">
        <f t="shared" si="19"/>
        <v>2.1497962482644382</v>
      </c>
      <c r="Z79" s="3">
        <f t="shared" si="20"/>
        <v>0.32049247543341336</v>
      </c>
      <c r="AA79" s="2">
        <f t="shared" si="21"/>
        <v>39264</v>
      </c>
    </row>
    <row r="80" spans="1:27" x14ac:dyDescent="0.2">
      <c r="A80">
        <v>118</v>
      </c>
      <c r="B80" t="s">
        <v>15</v>
      </c>
      <c r="C80">
        <v>2007</v>
      </c>
      <c r="D80">
        <v>8</v>
      </c>
      <c r="E80">
        <v>143</v>
      </c>
      <c r="F80" s="4">
        <v>579.74</v>
      </c>
      <c r="G80" s="4">
        <v>681.25</v>
      </c>
      <c r="H80" s="4">
        <v>191.4</v>
      </c>
      <c r="I80">
        <v>4</v>
      </c>
      <c r="J80">
        <v>270</v>
      </c>
      <c r="K80">
        <v>11787</v>
      </c>
      <c r="L80" t="s">
        <v>18</v>
      </c>
      <c r="M80">
        <v>57480</v>
      </c>
      <c r="N80">
        <v>181.2</v>
      </c>
      <c r="O80" s="4">
        <v>17152.939999999999</v>
      </c>
      <c r="P80" t="s">
        <v>168</v>
      </c>
      <c r="Q80" s="4">
        <f t="shared" si="11"/>
        <v>4.7639860139860142</v>
      </c>
      <c r="R80" s="4">
        <f t="shared" si="12"/>
        <v>170.3125</v>
      </c>
      <c r="S80" s="4">
        <f t="shared" si="13"/>
        <v>2.5231481481481484</v>
      </c>
      <c r="T80" s="4">
        <f t="shared" si="14"/>
        <v>2.8333065152846988</v>
      </c>
      <c r="U80" s="4">
        <f t="shared" si="15"/>
        <v>2.7632332661806163</v>
      </c>
      <c r="V80" s="3">
        <f t="shared" si="16"/>
        <v>0.6020599913279624</v>
      </c>
      <c r="W80" s="3">
        <f t="shared" si="17"/>
        <v>2.4313637641589874</v>
      </c>
      <c r="X80" s="3">
        <f t="shared" si="18"/>
        <v>0.67797047781963704</v>
      </c>
      <c r="Y80" s="3">
        <f t="shared" si="19"/>
        <v>2.2312465239567363</v>
      </c>
      <c r="Z80" s="3">
        <f t="shared" si="20"/>
        <v>0.40194275112571159</v>
      </c>
      <c r="AA80" s="2">
        <f t="shared" si="21"/>
        <v>39295</v>
      </c>
    </row>
    <row r="81" spans="1:27" x14ac:dyDescent="0.2">
      <c r="A81">
        <v>118</v>
      </c>
      <c r="B81" t="s">
        <v>15</v>
      </c>
      <c r="C81">
        <v>2007</v>
      </c>
      <c r="D81">
        <v>9</v>
      </c>
      <c r="E81">
        <v>235</v>
      </c>
      <c r="F81" s="4">
        <v>899.5</v>
      </c>
      <c r="G81" s="4">
        <v>1056.9100000000001</v>
      </c>
      <c r="H81" s="4">
        <v>413.34</v>
      </c>
      <c r="I81">
        <v>4</v>
      </c>
      <c r="J81">
        <v>270</v>
      </c>
      <c r="K81">
        <v>11787</v>
      </c>
      <c r="L81" t="s">
        <v>18</v>
      </c>
      <c r="M81">
        <v>57480</v>
      </c>
      <c r="N81">
        <v>181.2</v>
      </c>
      <c r="O81" s="4">
        <v>17152.939999999999</v>
      </c>
      <c r="P81" t="s">
        <v>168</v>
      </c>
      <c r="Q81" s="4">
        <f t="shared" si="11"/>
        <v>4.4974893617021277</v>
      </c>
      <c r="R81" s="4">
        <f t="shared" si="12"/>
        <v>264.22750000000002</v>
      </c>
      <c r="S81" s="4">
        <f t="shared" si="13"/>
        <v>3.9144814814814817</v>
      </c>
      <c r="T81" s="4">
        <f t="shared" si="14"/>
        <v>3.0240380070165012</v>
      </c>
      <c r="U81" s="4">
        <f t="shared" si="15"/>
        <v>2.9540011676815703</v>
      </c>
      <c r="V81" s="3">
        <f t="shared" si="16"/>
        <v>0.6020599913279624</v>
      </c>
      <c r="W81" s="3">
        <f t="shared" si="17"/>
        <v>2.4313637641589874</v>
      </c>
      <c r="X81" s="3">
        <f t="shared" si="18"/>
        <v>0.65297014474476478</v>
      </c>
      <c r="Y81" s="3">
        <f t="shared" si="19"/>
        <v>2.4219780156885387</v>
      </c>
      <c r="Z81" s="3">
        <f t="shared" si="20"/>
        <v>0.59267424285751369</v>
      </c>
      <c r="AA81" s="2">
        <f t="shared" si="21"/>
        <v>39326</v>
      </c>
    </row>
    <row r="82" spans="1:27" x14ac:dyDescent="0.2">
      <c r="A82">
        <v>118</v>
      </c>
      <c r="B82" t="s">
        <v>15</v>
      </c>
      <c r="C82">
        <v>2007</v>
      </c>
      <c r="D82">
        <v>10</v>
      </c>
      <c r="E82">
        <v>459</v>
      </c>
      <c r="F82" s="4">
        <v>1797.46</v>
      </c>
      <c r="G82" s="4">
        <v>2112.09</v>
      </c>
      <c r="H82" s="4">
        <v>710.17</v>
      </c>
      <c r="I82">
        <v>4</v>
      </c>
      <c r="J82">
        <v>270</v>
      </c>
      <c r="K82">
        <v>11787</v>
      </c>
      <c r="L82" t="s">
        <v>18</v>
      </c>
      <c r="M82">
        <v>57480</v>
      </c>
      <c r="N82">
        <v>181.2</v>
      </c>
      <c r="O82" s="4">
        <v>17152.939999999999</v>
      </c>
      <c r="P82" t="s">
        <v>168</v>
      </c>
      <c r="Q82" s="4">
        <f t="shared" si="11"/>
        <v>4.6015032679738566</v>
      </c>
      <c r="R82" s="4">
        <f t="shared" si="12"/>
        <v>528.02250000000004</v>
      </c>
      <c r="S82" s="4">
        <f t="shared" si="13"/>
        <v>7.8225555555555557</v>
      </c>
      <c r="T82" s="4">
        <f t="shared" si="14"/>
        <v>3.3247124203345901</v>
      </c>
      <c r="U82" s="4">
        <f t="shared" si="15"/>
        <v>3.2546592345361067</v>
      </c>
      <c r="V82" s="3">
        <f t="shared" si="16"/>
        <v>0.6020599913279624</v>
      </c>
      <c r="W82" s="3">
        <f t="shared" si="17"/>
        <v>2.4313637641589874</v>
      </c>
      <c r="X82" s="3">
        <f t="shared" si="18"/>
        <v>0.66289973479732878</v>
      </c>
      <c r="Y82" s="3">
        <f t="shared" si="19"/>
        <v>2.7226524290066276</v>
      </c>
      <c r="Z82" s="3">
        <f t="shared" si="20"/>
        <v>0.89334865617560266</v>
      </c>
      <c r="AA82" s="2">
        <f t="shared" si="21"/>
        <v>39356</v>
      </c>
    </row>
    <row r="83" spans="1:27" x14ac:dyDescent="0.2">
      <c r="A83">
        <v>118</v>
      </c>
      <c r="B83" t="s">
        <v>15</v>
      </c>
      <c r="C83">
        <v>2007</v>
      </c>
      <c r="D83">
        <v>11</v>
      </c>
      <c r="E83">
        <v>289</v>
      </c>
      <c r="F83" s="4">
        <v>1138.25</v>
      </c>
      <c r="G83" s="4">
        <v>1337.41</v>
      </c>
      <c r="H83" s="4">
        <v>476.99</v>
      </c>
      <c r="I83">
        <v>4</v>
      </c>
      <c r="J83">
        <v>270</v>
      </c>
      <c r="K83">
        <v>11787</v>
      </c>
      <c r="L83" t="s">
        <v>18</v>
      </c>
      <c r="M83">
        <v>57480</v>
      </c>
      <c r="N83">
        <v>181.2</v>
      </c>
      <c r="O83" s="4">
        <v>17152.939999999999</v>
      </c>
      <c r="P83" t="s">
        <v>168</v>
      </c>
      <c r="Q83" s="4">
        <f t="shared" si="11"/>
        <v>4.6277162629757784</v>
      </c>
      <c r="R83" s="4">
        <f t="shared" si="12"/>
        <v>334.35250000000002</v>
      </c>
      <c r="S83" s="4">
        <f t="shared" si="13"/>
        <v>4.9533703703703704</v>
      </c>
      <c r="T83" s="4">
        <f t="shared" si="14"/>
        <v>3.1262645661560771</v>
      </c>
      <c r="U83" s="4">
        <f t="shared" si="15"/>
        <v>3.0562376589802276</v>
      </c>
      <c r="V83" s="3">
        <f t="shared" si="16"/>
        <v>0.6020599913279624</v>
      </c>
      <c r="W83" s="3">
        <f t="shared" si="17"/>
        <v>2.4313637641589874</v>
      </c>
      <c r="X83" s="3">
        <f t="shared" si="18"/>
        <v>0.66536672339952929</v>
      </c>
      <c r="Y83" s="3">
        <f t="shared" si="19"/>
        <v>2.5242045748281146</v>
      </c>
      <c r="Z83" s="3">
        <f t="shared" si="20"/>
        <v>0.69490080199708981</v>
      </c>
      <c r="AA83" s="2">
        <f t="shared" si="21"/>
        <v>39387</v>
      </c>
    </row>
    <row r="84" spans="1:27" x14ac:dyDescent="0.2">
      <c r="A84">
        <v>118</v>
      </c>
      <c r="B84" t="s">
        <v>15</v>
      </c>
      <c r="C84">
        <v>2007</v>
      </c>
      <c r="D84">
        <v>12</v>
      </c>
      <c r="E84">
        <v>158</v>
      </c>
      <c r="F84" s="4">
        <v>538.99</v>
      </c>
      <c r="G84" s="4">
        <v>633.36</v>
      </c>
      <c r="H84" s="4">
        <v>160.12</v>
      </c>
      <c r="I84">
        <v>4</v>
      </c>
      <c r="J84">
        <v>270</v>
      </c>
      <c r="K84">
        <v>11787</v>
      </c>
      <c r="L84" t="s">
        <v>18</v>
      </c>
      <c r="M84">
        <v>57480</v>
      </c>
      <c r="N84">
        <v>181.2</v>
      </c>
      <c r="O84" s="4">
        <v>17152.939999999999</v>
      </c>
      <c r="P84" t="s">
        <v>168</v>
      </c>
      <c r="Q84" s="4">
        <f t="shared" si="11"/>
        <v>4.0086075949367093</v>
      </c>
      <c r="R84" s="4">
        <f t="shared" si="12"/>
        <v>158.34</v>
      </c>
      <c r="S84" s="4">
        <f t="shared" si="13"/>
        <v>2.3457777777777777</v>
      </c>
      <c r="T84" s="4">
        <f t="shared" si="14"/>
        <v>2.8016506319316559</v>
      </c>
      <c r="U84" s="4">
        <f t="shared" si="15"/>
        <v>2.7315807077004557</v>
      </c>
      <c r="V84" s="3">
        <f t="shared" si="16"/>
        <v>0.6020599913279624</v>
      </c>
      <c r="W84" s="3">
        <f t="shared" si="17"/>
        <v>2.4313637641589874</v>
      </c>
      <c r="X84" s="3">
        <f t="shared" si="18"/>
        <v>0.60299354497723312</v>
      </c>
      <c r="Y84" s="3">
        <f t="shared" si="19"/>
        <v>2.1995906406036934</v>
      </c>
      <c r="Z84" s="3">
        <f t="shared" si="20"/>
        <v>0.37028686777266839</v>
      </c>
      <c r="AA84" s="2">
        <f t="shared" si="21"/>
        <v>39417</v>
      </c>
    </row>
    <row r="85" spans="1:27" x14ac:dyDescent="0.2">
      <c r="A85">
        <v>127</v>
      </c>
      <c r="B85" t="s">
        <v>15</v>
      </c>
      <c r="C85">
        <v>2007</v>
      </c>
      <c r="D85">
        <v>1</v>
      </c>
      <c r="E85">
        <v>91</v>
      </c>
      <c r="F85" s="4">
        <v>373.44</v>
      </c>
      <c r="G85" s="4">
        <v>438.79</v>
      </c>
      <c r="H85" s="4">
        <v>209.43</v>
      </c>
      <c r="I85">
        <v>6</v>
      </c>
      <c r="J85">
        <v>430</v>
      </c>
      <c r="K85">
        <v>14857</v>
      </c>
      <c r="L85" t="s">
        <v>18</v>
      </c>
      <c r="M85">
        <v>37568</v>
      </c>
      <c r="N85">
        <v>268.2</v>
      </c>
      <c r="O85" s="4">
        <v>22122.71</v>
      </c>
      <c r="P85" t="s">
        <v>168</v>
      </c>
      <c r="Q85" s="4">
        <f t="shared" si="11"/>
        <v>4.8218681318681318</v>
      </c>
      <c r="R85" s="4">
        <f t="shared" si="12"/>
        <v>73.131666666666675</v>
      </c>
      <c r="S85" s="4">
        <f t="shared" si="13"/>
        <v>1.0204418604651164</v>
      </c>
      <c r="T85" s="4">
        <f t="shared" si="14"/>
        <v>2.6422567214680646</v>
      </c>
      <c r="U85" s="4">
        <f t="shared" si="15"/>
        <v>2.5722208343652762</v>
      </c>
      <c r="V85" s="3">
        <f t="shared" si="16"/>
        <v>0.77815125038364363</v>
      </c>
      <c r="W85" s="3">
        <f t="shared" si="17"/>
        <v>2.6334684555795866</v>
      </c>
      <c r="X85" s="3">
        <f t="shared" si="18"/>
        <v>0.68321532914697103</v>
      </c>
      <c r="Y85" s="3">
        <f t="shared" si="19"/>
        <v>1.8641054710844209</v>
      </c>
      <c r="Z85" s="3">
        <f t="shared" si="20"/>
        <v>8.7882658884781382E-3</v>
      </c>
      <c r="AA85" s="2">
        <f t="shared" si="21"/>
        <v>39083</v>
      </c>
    </row>
    <row r="86" spans="1:27" x14ac:dyDescent="0.2">
      <c r="A86">
        <v>127</v>
      </c>
      <c r="B86" t="s">
        <v>15</v>
      </c>
      <c r="C86">
        <v>2007</v>
      </c>
      <c r="D86">
        <v>2</v>
      </c>
      <c r="E86">
        <v>45</v>
      </c>
      <c r="F86" s="4">
        <v>188.42</v>
      </c>
      <c r="G86" s="4">
        <v>221.38</v>
      </c>
      <c r="H86" s="4">
        <v>125.08</v>
      </c>
      <c r="I86">
        <v>6</v>
      </c>
      <c r="J86">
        <v>430</v>
      </c>
      <c r="K86">
        <v>14857</v>
      </c>
      <c r="L86" t="s">
        <v>18</v>
      </c>
      <c r="M86">
        <v>37568</v>
      </c>
      <c r="N86">
        <v>268.2</v>
      </c>
      <c r="O86" s="4">
        <v>22122.71</v>
      </c>
      <c r="P86" t="s">
        <v>168</v>
      </c>
      <c r="Q86" s="4">
        <f t="shared" si="11"/>
        <v>4.9195555555555552</v>
      </c>
      <c r="R86" s="4">
        <f t="shared" si="12"/>
        <v>36.896666666666668</v>
      </c>
      <c r="S86" s="4">
        <f t="shared" si="13"/>
        <v>0.51483720930232557</v>
      </c>
      <c r="T86" s="4">
        <f t="shared" si="14"/>
        <v>2.3451383831101009</v>
      </c>
      <c r="U86" s="4">
        <f t="shared" si="15"/>
        <v>2.2751269994581125</v>
      </c>
      <c r="V86" s="3">
        <f t="shared" si="16"/>
        <v>0.77815125038364363</v>
      </c>
      <c r="W86" s="3">
        <f t="shared" si="17"/>
        <v>2.6334684555795866</v>
      </c>
      <c r="X86" s="3">
        <f t="shared" si="18"/>
        <v>0.6919258693347573</v>
      </c>
      <c r="Y86" s="3">
        <f t="shared" si="19"/>
        <v>1.5669871327264575</v>
      </c>
      <c r="Z86" s="3">
        <f t="shared" si="20"/>
        <v>-0.2883300724694855</v>
      </c>
      <c r="AA86" s="2">
        <f t="shared" si="21"/>
        <v>39114</v>
      </c>
    </row>
    <row r="87" spans="1:27" x14ac:dyDescent="0.2">
      <c r="A87">
        <v>127</v>
      </c>
      <c r="B87" t="s">
        <v>15</v>
      </c>
      <c r="C87">
        <v>2007</v>
      </c>
      <c r="D87">
        <v>3</v>
      </c>
      <c r="E87">
        <v>58</v>
      </c>
      <c r="F87" s="4">
        <v>235.63</v>
      </c>
      <c r="G87" s="4">
        <v>276.89999999999998</v>
      </c>
      <c r="H87" s="4">
        <v>119.42</v>
      </c>
      <c r="I87">
        <v>6</v>
      </c>
      <c r="J87">
        <v>430</v>
      </c>
      <c r="K87">
        <v>14857</v>
      </c>
      <c r="L87" t="s">
        <v>18</v>
      </c>
      <c r="M87">
        <v>37568</v>
      </c>
      <c r="N87">
        <v>268.2</v>
      </c>
      <c r="O87" s="4">
        <v>22122.71</v>
      </c>
      <c r="P87" t="s">
        <v>168</v>
      </c>
      <c r="Q87" s="4">
        <f t="shared" si="11"/>
        <v>4.774137931034482</v>
      </c>
      <c r="R87" s="4">
        <f t="shared" si="12"/>
        <v>46.15</v>
      </c>
      <c r="S87" s="4">
        <f t="shared" si="13"/>
        <v>0.64395348837209299</v>
      </c>
      <c r="T87" s="4">
        <f t="shared" si="14"/>
        <v>2.4423229557455746</v>
      </c>
      <c r="U87" s="4">
        <f t="shared" si="15"/>
        <v>2.3722305832501136</v>
      </c>
      <c r="V87" s="3">
        <f t="shared" si="16"/>
        <v>0.77815125038364363</v>
      </c>
      <c r="W87" s="3">
        <f t="shared" si="17"/>
        <v>2.6334684555795866</v>
      </c>
      <c r="X87" s="3">
        <f t="shared" si="18"/>
        <v>0.67889496218263712</v>
      </c>
      <c r="Y87" s="3">
        <f t="shared" si="19"/>
        <v>1.6641717053619309</v>
      </c>
      <c r="Z87" s="3">
        <f t="shared" si="20"/>
        <v>-0.19114549983401205</v>
      </c>
      <c r="AA87" s="2">
        <f t="shared" si="21"/>
        <v>39142</v>
      </c>
    </row>
    <row r="88" spans="1:27" x14ac:dyDescent="0.2">
      <c r="A88">
        <v>127</v>
      </c>
      <c r="B88" t="s">
        <v>15</v>
      </c>
      <c r="C88">
        <v>2007</v>
      </c>
      <c r="D88">
        <v>4</v>
      </c>
      <c r="E88">
        <v>85</v>
      </c>
      <c r="F88" s="4">
        <v>314.39999999999998</v>
      </c>
      <c r="G88" s="4">
        <v>369.42</v>
      </c>
      <c r="H88" s="4">
        <v>177.09</v>
      </c>
      <c r="I88">
        <v>6</v>
      </c>
      <c r="J88">
        <v>430</v>
      </c>
      <c r="K88">
        <v>14857</v>
      </c>
      <c r="L88" t="s">
        <v>18</v>
      </c>
      <c r="M88">
        <v>37568</v>
      </c>
      <c r="N88">
        <v>268.2</v>
      </c>
      <c r="O88" s="4">
        <v>22122.71</v>
      </c>
      <c r="P88" t="s">
        <v>168</v>
      </c>
      <c r="Q88" s="4">
        <f t="shared" si="11"/>
        <v>4.3461176470588239</v>
      </c>
      <c r="R88" s="4">
        <f t="shared" si="12"/>
        <v>61.57</v>
      </c>
      <c r="S88" s="4">
        <f t="shared" si="13"/>
        <v>0.85911627906976751</v>
      </c>
      <c r="T88" s="4">
        <f t="shared" si="14"/>
        <v>2.5675204039751254</v>
      </c>
      <c r="U88" s="4">
        <f t="shared" si="15"/>
        <v>2.4974825373673704</v>
      </c>
      <c r="V88" s="3">
        <f t="shared" si="16"/>
        <v>0.77815125038364363</v>
      </c>
      <c r="W88" s="3">
        <f t="shared" si="17"/>
        <v>2.6334684555795866</v>
      </c>
      <c r="X88" s="3">
        <f t="shared" si="18"/>
        <v>0.63810147826083263</v>
      </c>
      <c r="Y88" s="3">
        <f t="shared" si="19"/>
        <v>1.7893691535914817</v>
      </c>
      <c r="Z88" s="3">
        <f t="shared" si="20"/>
        <v>-6.5948051604461141E-2</v>
      </c>
      <c r="AA88" s="2">
        <f t="shared" si="21"/>
        <v>39173</v>
      </c>
    </row>
    <row r="89" spans="1:27" x14ac:dyDescent="0.2">
      <c r="A89">
        <v>127</v>
      </c>
      <c r="B89" t="s">
        <v>15</v>
      </c>
      <c r="C89">
        <v>2007</v>
      </c>
      <c r="D89">
        <v>5</v>
      </c>
      <c r="E89">
        <v>173</v>
      </c>
      <c r="F89" s="4">
        <v>707.43</v>
      </c>
      <c r="G89" s="4">
        <v>831.26</v>
      </c>
      <c r="H89" s="4">
        <v>356.32</v>
      </c>
      <c r="I89">
        <v>6</v>
      </c>
      <c r="J89">
        <v>430</v>
      </c>
      <c r="K89">
        <v>14857</v>
      </c>
      <c r="L89" t="s">
        <v>18</v>
      </c>
      <c r="M89">
        <v>37568</v>
      </c>
      <c r="N89">
        <v>268.2</v>
      </c>
      <c r="O89" s="4">
        <v>22122.71</v>
      </c>
      <c r="P89" t="s">
        <v>168</v>
      </c>
      <c r="Q89" s="4">
        <f t="shared" si="11"/>
        <v>4.804971098265896</v>
      </c>
      <c r="R89" s="4">
        <f t="shared" si="12"/>
        <v>138.54333333333332</v>
      </c>
      <c r="S89" s="4">
        <f t="shared" si="13"/>
        <v>1.9331627906976745</v>
      </c>
      <c r="T89" s="4">
        <f t="shared" si="14"/>
        <v>2.9197368828750063</v>
      </c>
      <c r="U89" s="4">
        <f t="shared" si="15"/>
        <v>2.8496834730051623</v>
      </c>
      <c r="V89" s="3">
        <f t="shared" si="16"/>
        <v>0.77815125038364363</v>
      </c>
      <c r="W89" s="3">
        <f t="shared" si="17"/>
        <v>2.6334684555795866</v>
      </c>
      <c r="X89" s="3">
        <f t="shared" si="18"/>
        <v>0.68169077974621073</v>
      </c>
      <c r="Y89" s="3">
        <f t="shared" si="19"/>
        <v>2.1415856324913625</v>
      </c>
      <c r="Z89" s="3">
        <f t="shared" si="20"/>
        <v>0.28626842729541963</v>
      </c>
      <c r="AA89" s="2">
        <f t="shared" si="21"/>
        <v>39203</v>
      </c>
    </row>
    <row r="90" spans="1:27" x14ac:dyDescent="0.2">
      <c r="A90">
        <v>127</v>
      </c>
      <c r="B90" t="s">
        <v>15</v>
      </c>
      <c r="C90">
        <v>2007</v>
      </c>
      <c r="D90">
        <v>6</v>
      </c>
      <c r="E90">
        <v>215</v>
      </c>
      <c r="F90" s="4">
        <v>791.53</v>
      </c>
      <c r="G90" s="4">
        <v>930.04</v>
      </c>
      <c r="H90" s="4">
        <v>362.83</v>
      </c>
      <c r="I90">
        <v>6</v>
      </c>
      <c r="J90">
        <v>430</v>
      </c>
      <c r="K90">
        <v>14857</v>
      </c>
      <c r="L90" t="s">
        <v>18</v>
      </c>
      <c r="M90">
        <v>37568</v>
      </c>
      <c r="N90">
        <v>268.2</v>
      </c>
      <c r="O90" s="4">
        <v>22122.71</v>
      </c>
      <c r="P90" t="s">
        <v>168</v>
      </c>
      <c r="Q90" s="4">
        <f t="shared" si="11"/>
        <v>4.3257674418604646</v>
      </c>
      <c r="R90" s="4">
        <f t="shared" si="12"/>
        <v>155.00666666666666</v>
      </c>
      <c r="S90" s="4">
        <f t="shared" si="13"/>
        <v>2.1628837209302323</v>
      </c>
      <c r="T90" s="4">
        <f t="shared" si="14"/>
        <v>2.9685016274847955</v>
      </c>
      <c r="U90" s="4">
        <f t="shared" si="15"/>
        <v>2.8984673798269904</v>
      </c>
      <c r="V90" s="3">
        <f t="shared" si="16"/>
        <v>0.77815125038364363</v>
      </c>
      <c r="W90" s="3">
        <f t="shared" si="17"/>
        <v>2.6334684555795866</v>
      </c>
      <c r="X90" s="3">
        <f t="shared" si="18"/>
        <v>0.63606316756919012</v>
      </c>
      <c r="Y90" s="3">
        <f t="shared" si="19"/>
        <v>2.1903503771011521</v>
      </c>
      <c r="Z90" s="3">
        <f t="shared" si="20"/>
        <v>0.33503317190520898</v>
      </c>
      <c r="AA90" s="2">
        <f t="shared" si="21"/>
        <v>39234</v>
      </c>
    </row>
    <row r="91" spans="1:27" x14ac:dyDescent="0.2">
      <c r="A91">
        <v>127</v>
      </c>
      <c r="B91" t="s">
        <v>15</v>
      </c>
      <c r="C91">
        <v>2007</v>
      </c>
      <c r="D91">
        <v>7</v>
      </c>
      <c r="E91">
        <v>141</v>
      </c>
      <c r="F91" s="4">
        <v>575.51</v>
      </c>
      <c r="G91" s="4">
        <v>676.28</v>
      </c>
      <c r="H91" s="4">
        <v>244.01</v>
      </c>
      <c r="I91">
        <v>6</v>
      </c>
      <c r="J91">
        <v>430</v>
      </c>
      <c r="K91">
        <v>14857</v>
      </c>
      <c r="L91" t="s">
        <v>18</v>
      </c>
      <c r="M91">
        <v>37568</v>
      </c>
      <c r="N91">
        <v>268.2</v>
      </c>
      <c r="O91" s="4">
        <v>22122.71</v>
      </c>
      <c r="P91" t="s">
        <v>168</v>
      </c>
      <c r="Q91" s="4">
        <f t="shared" si="11"/>
        <v>4.7963120567375883</v>
      </c>
      <c r="R91" s="4">
        <f t="shared" si="12"/>
        <v>112.71333333333332</v>
      </c>
      <c r="S91" s="4">
        <f t="shared" si="13"/>
        <v>1.5727441860465117</v>
      </c>
      <c r="T91" s="4">
        <f t="shared" si="14"/>
        <v>2.8301265439859327</v>
      </c>
      <c r="U91" s="4">
        <f t="shared" si="15"/>
        <v>2.7600528742856847</v>
      </c>
      <c r="V91" s="3">
        <f t="shared" si="16"/>
        <v>0.77815125038364363</v>
      </c>
      <c r="W91" s="3">
        <f t="shared" si="17"/>
        <v>2.6334684555795866</v>
      </c>
      <c r="X91" s="3">
        <f t="shared" si="18"/>
        <v>0.68090743133055265</v>
      </c>
      <c r="Y91" s="3">
        <f t="shared" si="19"/>
        <v>2.0519752936022888</v>
      </c>
      <c r="Z91" s="3">
        <f t="shared" si="20"/>
        <v>0.19665808840634605</v>
      </c>
      <c r="AA91" s="2">
        <f t="shared" si="21"/>
        <v>39264</v>
      </c>
    </row>
    <row r="92" spans="1:27" x14ac:dyDescent="0.2">
      <c r="A92">
        <v>127</v>
      </c>
      <c r="B92" t="s">
        <v>15</v>
      </c>
      <c r="C92">
        <v>2007</v>
      </c>
      <c r="D92">
        <v>8</v>
      </c>
      <c r="E92">
        <v>145</v>
      </c>
      <c r="F92" s="4">
        <v>576.29999999999995</v>
      </c>
      <c r="G92" s="4">
        <v>677.13</v>
      </c>
      <c r="H92" s="4">
        <v>291.99</v>
      </c>
      <c r="I92">
        <v>6</v>
      </c>
      <c r="J92">
        <v>430</v>
      </c>
      <c r="K92">
        <v>14857</v>
      </c>
      <c r="L92" t="s">
        <v>18</v>
      </c>
      <c r="M92">
        <v>37568</v>
      </c>
      <c r="N92">
        <v>268.2</v>
      </c>
      <c r="O92" s="4">
        <v>22122.71</v>
      </c>
      <c r="P92" t="s">
        <v>168</v>
      </c>
      <c r="Q92" s="4">
        <f t="shared" si="11"/>
        <v>4.669862068965517</v>
      </c>
      <c r="R92" s="4">
        <f t="shared" si="12"/>
        <v>112.855</v>
      </c>
      <c r="S92" s="4">
        <f t="shared" si="13"/>
        <v>1.5747209302325582</v>
      </c>
      <c r="T92" s="4">
        <f t="shared" si="14"/>
        <v>2.8306720554837836</v>
      </c>
      <c r="U92" s="4">
        <f t="shared" si="15"/>
        <v>2.7606486195813562</v>
      </c>
      <c r="V92" s="3">
        <f t="shared" si="16"/>
        <v>0.77815125038364363</v>
      </c>
      <c r="W92" s="3">
        <f t="shared" si="17"/>
        <v>2.6334684555795866</v>
      </c>
      <c r="X92" s="3">
        <f t="shared" si="18"/>
        <v>0.66930405324880893</v>
      </c>
      <c r="Y92" s="3">
        <f t="shared" si="19"/>
        <v>2.0525208051001402</v>
      </c>
      <c r="Z92" s="3">
        <f t="shared" si="20"/>
        <v>0.19720359990419734</v>
      </c>
      <c r="AA92" s="2">
        <f t="shared" si="21"/>
        <v>39295</v>
      </c>
    </row>
    <row r="93" spans="1:27" x14ac:dyDescent="0.2">
      <c r="A93">
        <v>127</v>
      </c>
      <c r="B93" t="s">
        <v>15</v>
      </c>
      <c r="C93">
        <v>2007</v>
      </c>
      <c r="D93">
        <v>9</v>
      </c>
      <c r="E93">
        <v>218</v>
      </c>
      <c r="F93" s="4">
        <v>844.23</v>
      </c>
      <c r="G93" s="4">
        <v>992.04</v>
      </c>
      <c r="H93" s="4">
        <v>379.33</v>
      </c>
      <c r="I93">
        <v>6</v>
      </c>
      <c r="J93">
        <v>430</v>
      </c>
      <c r="K93">
        <v>14857</v>
      </c>
      <c r="L93" t="s">
        <v>18</v>
      </c>
      <c r="M93">
        <v>37568</v>
      </c>
      <c r="N93">
        <v>268.2</v>
      </c>
      <c r="O93" s="4">
        <v>22122.71</v>
      </c>
      <c r="P93" t="s">
        <v>168</v>
      </c>
      <c r="Q93" s="4">
        <f t="shared" si="11"/>
        <v>4.5506422018348625</v>
      </c>
      <c r="R93" s="4">
        <f t="shared" si="12"/>
        <v>165.34</v>
      </c>
      <c r="S93" s="4">
        <f t="shared" si="13"/>
        <v>2.3070697674418605</v>
      </c>
      <c r="T93" s="4">
        <f t="shared" si="14"/>
        <v>2.9965291836753964</v>
      </c>
      <c r="U93" s="4">
        <f t="shared" si="15"/>
        <v>2.9264607808946299</v>
      </c>
      <c r="V93" s="3">
        <f t="shared" si="16"/>
        <v>0.77815125038364363</v>
      </c>
      <c r="W93" s="3">
        <f t="shared" si="17"/>
        <v>2.6334684555795866</v>
      </c>
      <c r="X93" s="3">
        <f t="shared" si="18"/>
        <v>0.65807269007079161</v>
      </c>
      <c r="Y93" s="3">
        <f t="shared" si="19"/>
        <v>2.218377933291753</v>
      </c>
      <c r="Z93" s="3">
        <f t="shared" si="20"/>
        <v>0.36306072809580997</v>
      </c>
      <c r="AA93" s="2">
        <f t="shared" si="21"/>
        <v>39326</v>
      </c>
    </row>
    <row r="94" spans="1:27" x14ac:dyDescent="0.2">
      <c r="A94">
        <v>127</v>
      </c>
      <c r="B94" t="s">
        <v>15</v>
      </c>
      <c r="C94">
        <v>2007</v>
      </c>
      <c r="D94">
        <v>10</v>
      </c>
      <c r="E94">
        <v>461</v>
      </c>
      <c r="F94" s="4">
        <v>1774.35</v>
      </c>
      <c r="G94" s="4">
        <v>2084.9699999999998</v>
      </c>
      <c r="H94" s="4">
        <v>821.93</v>
      </c>
      <c r="I94">
        <v>6</v>
      </c>
      <c r="J94">
        <v>430</v>
      </c>
      <c r="K94">
        <v>14857</v>
      </c>
      <c r="L94" t="s">
        <v>18</v>
      </c>
      <c r="M94">
        <v>37568</v>
      </c>
      <c r="N94">
        <v>268.2</v>
      </c>
      <c r="O94" s="4">
        <v>22122.71</v>
      </c>
      <c r="P94" t="s">
        <v>168</v>
      </c>
      <c r="Q94" s="4">
        <f t="shared" si="11"/>
        <v>4.5227114967462034</v>
      </c>
      <c r="R94" s="4">
        <f t="shared" si="12"/>
        <v>347.49499999999995</v>
      </c>
      <c r="S94" s="4">
        <f t="shared" si="13"/>
        <v>4.8487674418604643</v>
      </c>
      <c r="T94" s="4">
        <f t="shared" si="14"/>
        <v>3.3190998104233538</v>
      </c>
      <c r="U94" s="4">
        <f t="shared" si="15"/>
        <v>3.2490392908485668</v>
      </c>
      <c r="V94" s="3">
        <f t="shared" si="16"/>
        <v>0.77815125038364363</v>
      </c>
      <c r="W94" s="3">
        <f t="shared" si="17"/>
        <v>2.6334684555795866</v>
      </c>
      <c r="X94" s="3">
        <f t="shared" si="18"/>
        <v>0.6553988850337058</v>
      </c>
      <c r="Y94" s="3">
        <f t="shared" si="19"/>
        <v>2.5409485600397104</v>
      </c>
      <c r="Z94" s="3">
        <f t="shared" si="20"/>
        <v>0.68563135484376736</v>
      </c>
      <c r="AA94" s="2">
        <f t="shared" si="21"/>
        <v>39356</v>
      </c>
    </row>
    <row r="95" spans="1:27" x14ac:dyDescent="0.2">
      <c r="A95">
        <v>127</v>
      </c>
      <c r="B95" t="s">
        <v>15</v>
      </c>
      <c r="C95">
        <v>2007</v>
      </c>
      <c r="D95">
        <v>11</v>
      </c>
      <c r="E95">
        <v>312</v>
      </c>
      <c r="F95" s="4">
        <v>1275.29</v>
      </c>
      <c r="G95" s="4">
        <v>1498.53</v>
      </c>
      <c r="H95" s="4">
        <v>581.19000000000005</v>
      </c>
      <c r="I95">
        <v>6</v>
      </c>
      <c r="J95">
        <v>430</v>
      </c>
      <c r="K95">
        <v>14857</v>
      </c>
      <c r="L95" t="s">
        <v>18</v>
      </c>
      <c r="M95">
        <v>37568</v>
      </c>
      <c r="N95">
        <v>268.2</v>
      </c>
      <c r="O95" s="4">
        <v>22122.71</v>
      </c>
      <c r="P95" t="s">
        <v>168</v>
      </c>
      <c r="Q95" s="4">
        <f t="shared" si="11"/>
        <v>4.8029807692307696</v>
      </c>
      <c r="R95" s="4">
        <f t="shared" si="12"/>
        <v>249.755</v>
      </c>
      <c r="S95" s="4">
        <f t="shared" si="13"/>
        <v>3.484953488372093</v>
      </c>
      <c r="T95" s="4">
        <f t="shared" si="14"/>
        <v>3.1756654417788539</v>
      </c>
      <c r="U95" s="4">
        <f t="shared" si="15"/>
        <v>3.1056089542434808</v>
      </c>
      <c r="V95" s="3">
        <f t="shared" si="16"/>
        <v>0.77815125038364363</v>
      </c>
      <c r="W95" s="3">
        <f t="shared" si="17"/>
        <v>2.6334684555795866</v>
      </c>
      <c r="X95" s="3">
        <f t="shared" si="18"/>
        <v>0.68151084776041138</v>
      </c>
      <c r="Y95" s="3">
        <f t="shared" si="19"/>
        <v>2.3975141913952105</v>
      </c>
      <c r="Z95" s="3">
        <f t="shared" si="20"/>
        <v>0.54219698619926759</v>
      </c>
      <c r="AA95" s="2">
        <f t="shared" si="21"/>
        <v>39387</v>
      </c>
    </row>
    <row r="96" spans="1:27" x14ac:dyDescent="0.2">
      <c r="A96">
        <v>127</v>
      </c>
      <c r="B96" t="s">
        <v>15</v>
      </c>
      <c r="C96">
        <v>2007</v>
      </c>
      <c r="D96">
        <v>12</v>
      </c>
      <c r="E96">
        <v>180</v>
      </c>
      <c r="F96" s="4">
        <v>690.44</v>
      </c>
      <c r="G96" s="4">
        <v>811.29</v>
      </c>
      <c r="H96" s="4">
        <v>254.49</v>
      </c>
      <c r="I96">
        <v>6</v>
      </c>
      <c r="J96">
        <v>430</v>
      </c>
      <c r="K96">
        <v>14857</v>
      </c>
      <c r="L96" t="s">
        <v>18</v>
      </c>
      <c r="M96">
        <v>37568</v>
      </c>
      <c r="N96">
        <v>268.2</v>
      </c>
      <c r="O96" s="4">
        <v>22122.71</v>
      </c>
      <c r="P96" t="s">
        <v>168</v>
      </c>
      <c r="Q96" s="4">
        <f t="shared" si="11"/>
        <v>4.5071666666666665</v>
      </c>
      <c r="R96" s="4">
        <f t="shared" si="12"/>
        <v>135.215</v>
      </c>
      <c r="S96" s="4">
        <f t="shared" si="13"/>
        <v>1.886720930232558</v>
      </c>
      <c r="T96" s="4">
        <f t="shared" si="14"/>
        <v>2.9091761228759365</v>
      </c>
      <c r="U96" s="4">
        <f t="shared" si="15"/>
        <v>2.8391259438833663</v>
      </c>
      <c r="V96" s="3">
        <f t="shared" si="16"/>
        <v>0.77815125038364363</v>
      </c>
      <c r="W96" s="3">
        <f t="shared" si="17"/>
        <v>2.6334684555795866</v>
      </c>
      <c r="X96" s="3">
        <f t="shared" si="18"/>
        <v>0.65390361777263062</v>
      </c>
      <c r="Y96" s="3">
        <f t="shared" si="19"/>
        <v>2.1310248724922931</v>
      </c>
      <c r="Z96" s="3">
        <f t="shared" si="20"/>
        <v>0.2757076672963501</v>
      </c>
      <c r="AA96" s="2">
        <f t="shared" si="21"/>
        <v>39417</v>
      </c>
    </row>
    <row r="97" spans="1:27" x14ac:dyDescent="0.2">
      <c r="A97">
        <v>130</v>
      </c>
      <c r="B97" t="s">
        <v>15</v>
      </c>
      <c r="C97">
        <v>2007</v>
      </c>
      <c r="D97">
        <v>1</v>
      </c>
      <c r="E97">
        <v>45</v>
      </c>
      <c r="F97" s="4">
        <v>204.97</v>
      </c>
      <c r="G97" s="4">
        <v>240.85</v>
      </c>
      <c r="H97" s="4">
        <v>98.15</v>
      </c>
      <c r="I97">
        <v>4</v>
      </c>
      <c r="J97">
        <v>199</v>
      </c>
      <c r="K97">
        <v>13778</v>
      </c>
      <c r="L97" t="s">
        <v>17</v>
      </c>
      <c r="M97">
        <v>28386</v>
      </c>
      <c r="N97">
        <v>125</v>
      </c>
      <c r="O97" s="4">
        <v>19641.48</v>
      </c>
      <c r="P97" t="s">
        <v>167</v>
      </c>
      <c r="Q97" s="4">
        <f t="shared" si="11"/>
        <v>5.3522222222222222</v>
      </c>
      <c r="R97" s="4">
        <f t="shared" si="12"/>
        <v>60.212499999999999</v>
      </c>
      <c r="S97" s="4">
        <f t="shared" si="13"/>
        <v>1.2103015075376884</v>
      </c>
      <c r="T97" s="4">
        <f t="shared" si="14"/>
        <v>2.3817466506504528</v>
      </c>
      <c r="U97" s="4">
        <f t="shared" si="15"/>
        <v>2.3116903011148788</v>
      </c>
      <c r="V97" s="3">
        <f t="shared" si="16"/>
        <v>0.6020599913279624</v>
      </c>
      <c r="W97" s="3">
        <f t="shared" si="17"/>
        <v>2.2988530764097068</v>
      </c>
      <c r="X97" s="3">
        <f t="shared" si="18"/>
        <v>0.72853413687510915</v>
      </c>
      <c r="Y97" s="3">
        <f t="shared" si="19"/>
        <v>1.7796866593224905</v>
      </c>
      <c r="Z97" s="3">
        <f t="shared" si="20"/>
        <v>8.2893574240746171E-2</v>
      </c>
      <c r="AA97" s="2">
        <f t="shared" si="21"/>
        <v>39083</v>
      </c>
    </row>
    <row r="98" spans="1:27" x14ac:dyDescent="0.2">
      <c r="A98">
        <v>130</v>
      </c>
      <c r="B98" t="s">
        <v>15</v>
      </c>
      <c r="C98">
        <v>2007</v>
      </c>
      <c r="D98">
        <v>2</v>
      </c>
      <c r="E98">
        <v>43</v>
      </c>
      <c r="F98" s="4">
        <v>172.44</v>
      </c>
      <c r="G98" s="4">
        <v>202.64</v>
      </c>
      <c r="H98" s="4">
        <v>87.82</v>
      </c>
      <c r="I98">
        <v>4</v>
      </c>
      <c r="J98">
        <v>199</v>
      </c>
      <c r="K98">
        <v>13778</v>
      </c>
      <c r="L98" t="s">
        <v>17</v>
      </c>
      <c r="M98">
        <v>28386</v>
      </c>
      <c r="N98">
        <v>125</v>
      </c>
      <c r="O98" s="4">
        <v>19641.48</v>
      </c>
      <c r="P98" t="s">
        <v>167</v>
      </c>
      <c r="Q98" s="4">
        <f t="shared" si="11"/>
        <v>4.7125581395348837</v>
      </c>
      <c r="R98" s="4">
        <f t="shared" si="12"/>
        <v>50.66</v>
      </c>
      <c r="S98" s="4">
        <f t="shared" si="13"/>
        <v>1.0182914572864321</v>
      </c>
      <c r="T98" s="4">
        <f t="shared" si="14"/>
        <v>2.3067251767824914</v>
      </c>
      <c r="U98" s="4">
        <f t="shared" si="15"/>
        <v>2.2366380141818505</v>
      </c>
      <c r="V98" s="3">
        <f t="shared" si="16"/>
        <v>0.6020599913279624</v>
      </c>
      <c r="W98" s="3">
        <f t="shared" si="17"/>
        <v>2.2988530764097068</v>
      </c>
      <c r="X98" s="3">
        <f t="shared" si="18"/>
        <v>0.67325672120290503</v>
      </c>
      <c r="Y98" s="3">
        <f t="shared" si="19"/>
        <v>1.7046651854545292</v>
      </c>
      <c r="Z98" s="3">
        <f t="shared" si="20"/>
        <v>7.872100372784881E-3</v>
      </c>
      <c r="AA98" s="2">
        <f t="shared" si="21"/>
        <v>39114</v>
      </c>
    </row>
    <row r="99" spans="1:27" x14ac:dyDescent="0.2">
      <c r="A99">
        <v>130</v>
      </c>
      <c r="B99" t="s">
        <v>15</v>
      </c>
      <c r="C99">
        <v>2007</v>
      </c>
      <c r="D99">
        <v>3</v>
      </c>
      <c r="E99">
        <v>39</v>
      </c>
      <c r="F99" s="4">
        <v>168.11</v>
      </c>
      <c r="G99" s="4">
        <v>197.55</v>
      </c>
      <c r="H99" s="4">
        <v>81.459999999999994</v>
      </c>
      <c r="I99">
        <v>4</v>
      </c>
      <c r="J99">
        <v>199</v>
      </c>
      <c r="K99">
        <v>13778</v>
      </c>
      <c r="L99" t="s">
        <v>17</v>
      </c>
      <c r="M99">
        <v>28386</v>
      </c>
      <c r="N99">
        <v>125</v>
      </c>
      <c r="O99" s="4">
        <v>19641.48</v>
      </c>
      <c r="P99" t="s">
        <v>167</v>
      </c>
      <c r="Q99" s="4">
        <f t="shared" si="11"/>
        <v>5.065384615384616</v>
      </c>
      <c r="R99" s="4">
        <f t="shared" si="12"/>
        <v>49.387500000000003</v>
      </c>
      <c r="S99" s="4">
        <f t="shared" si="13"/>
        <v>0.99271356783919606</v>
      </c>
      <c r="T99" s="4">
        <f t="shared" si="14"/>
        <v>2.2956770340174653</v>
      </c>
      <c r="U99" s="4">
        <f t="shared" si="15"/>
        <v>2.2255935481547997</v>
      </c>
      <c r="V99" s="3">
        <f t="shared" si="16"/>
        <v>0.6020599913279624</v>
      </c>
      <c r="W99" s="3">
        <f t="shared" si="17"/>
        <v>2.2988530764097068</v>
      </c>
      <c r="X99" s="3">
        <f t="shared" si="18"/>
        <v>0.70461242699096593</v>
      </c>
      <c r="Y99" s="3">
        <f t="shared" si="19"/>
        <v>1.6936170426895027</v>
      </c>
      <c r="Z99" s="3">
        <f t="shared" si="20"/>
        <v>-3.176042392241563E-3</v>
      </c>
      <c r="AA99" s="2">
        <f t="shared" si="21"/>
        <v>39142</v>
      </c>
    </row>
    <row r="100" spans="1:27" x14ac:dyDescent="0.2">
      <c r="A100">
        <v>130</v>
      </c>
      <c r="B100" t="s">
        <v>15</v>
      </c>
      <c r="C100">
        <v>2007</v>
      </c>
      <c r="D100">
        <v>4</v>
      </c>
      <c r="E100">
        <v>83</v>
      </c>
      <c r="F100" s="4">
        <v>305.89999999999998</v>
      </c>
      <c r="G100" s="4">
        <v>359.44</v>
      </c>
      <c r="H100" s="4">
        <v>164.4</v>
      </c>
      <c r="I100">
        <v>4</v>
      </c>
      <c r="J100">
        <v>199</v>
      </c>
      <c r="K100">
        <v>13778</v>
      </c>
      <c r="L100" t="s">
        <v>17</v>
      </c>
      <c r="M100">
        <v>28386</v>
      </c>
      <c r="N100">
        <v>125</v>
      </c>
      <c r="O100" s="4">
        <v>19641.48</v>
      </c>
      <c r="P100" t="s">
        <v>167</v>
      </c>
      <c r="Q100" s="4">
        <f t="shared" si="11"/>
        <v>4.330602409638554</v>
      </c>
      <c r="R100" s="4">
        <f t="shared" si="12"/>
        <v>89.86</v>
      </c>
      <c r="S100" s="4">
        <f t="shared" si="13"/>
        <v>1.8062311557788944</v>
      </c>
      <c r="T100" s="4">
        <f t="shared" si="14"/>
        <v>2.5556264055849689</v>
      </c>
      <c r="U100" s="4">
        <f t="shared" si="15"/>
        <v>2.4855794769846788</v>
      </c>
      <c r="V100" s="3">
        <f t="shared" si="16"/>
        <v>0.6020599913279624</v>
      </c>
      <c r="W100" s="3">
        <f t="shared" si="17"/>
        <v>2.2988530764097068</v>
      </c>
      <c r="X100" s="3">
        <f t="shared" si="18"/>
        <v>0.63654831320889504</v>
      </c>
      <c r="Y100" s="3">
        <f t="shared" si="19"/>
        <v>1.9535664142570066</v>
      </c>
      <c r="Z100" s="3">
        <f t="shared" si="20"/>
        <v>0.2567733291752623</v>
      </c>
      <c r="AA100" s="2">
        <f t="shared" si="21"/>
        <v>39173</v>
      </c>
    </row>
    <row r="101" spans="1:27" x14ac:dyDescent="0.2">
      <c r="A101">
        <v>130</v>
      </c>
      <c r="B101" t="s">
        <v>15</v>
      </c>
      <c r="C101">
        <v>2007</v>
      </c>
      <c r="D101">
        <v>5</v>
      </c>
      <c r="E101">
        <v>133</v>
      </c>
      <c r="F101" s="4">
        <v>506.36</v>
      </c>
      <c r="G101" s="4">
        <v>594.98</v>
      </c>
      <c r="H101" s="4">
        <v>286.18</v>
      </c>
      <c r="I101">
        <v>4</v>
      </c>
      <c r="J101">
        <v>199</v>
      </c>
      <c r="K101">
        <v>13778</v>
      </c>
      <c r="L101" t="s">
        <v>17</v>
      </c>
      <c r="M101">
        <v>28386</v>
      </c>
      <c r="N101">
        <v>125</v>
      </c>
      <c r="O101" s="4">
        <v>19641.48</v>
      </c>
      <c r="P101" t="s">
        <v>167</v>
      </c>
      <c r="Q101" s="4">
        <f t="shared" si="11"/>
        <v>4.4735338345864664</v>
      </c>
      <c r="R101" s="4">
        <f t="shared" si="12"/>
        <v>148.745</v>
      </c>
      <c r="S101" s="4">
        <f t="shared" si="13"/>
        <v>2.9898492462311559</v>
      </c>
      <c r="T101" s="4">
        <f t="shared" si="14"/>
        <v>2.7745023673493519</v>
      </c>
      <c r="U101" s="4">
        <f t="shared" si="15"/>
        <v>2.7044593911929451</v>
      </c>
      <c r="V101" s="3">
        <f t="shared" si="16"/>
        <v>0.6020599913279624</v>
      </c>
      <c r="W101" s="3">
        <f t="shared" si="17"/>
        <v>2.2988530764097068</v>
      </c>
      <c r="X101" s="3">
        <f t="shared" si="18"/>
        <v>0.65065072638226606</v>
      </c>
      <c r="Y101" s="3">
        <f t="shared" si="19"/>
        <v>2.1724423760213893</v>
      </c>
      <c r="Z101" s="3">
        <f t="shared" si="20"/>
        <v>0.47564929093964514</v>
      </c>
      <c r="AA101" s="2">
        <f t="shared" si="21"/>
        <v>39203</v>
      </c>
    </row>
    <row r="102" spans="1:27" x14ac:dyDescent="0.2">
      <c r="A102">
        <v>130</v>
      </c>
      <c r="B102" t="s">
        <v>15</v>
      </c>
      <c r="C102">
        <v>2007</v>
      </c>
      <c r="D102">
        <v>6</v>
      </c>
      <c r="E102">
        <v>160</v>
      </c>
      <c r="F102" s="4">
        <v>667.98</v>
      </c>
      <c r="G102" s="4">
        <v>784.91</v>
      </c>
      <c r="H102" s="4">
        <v>386.62</v>
      </c>
      <c r="I102">
        <v>4</v>
      </c>
      <c r="J102">
        <v>199</v>
      </c>
      <c r="K102">
        <v>13778</v>
      </c>
      <c r="L102" t="s">
        <v>17</v>
      </c>
      <c r="M102">
        <v>28386</v>
      </c>
      <c r="N102">
        <v>125</v>
      </c>
      <c r="O102" s="4">
        <v>19641.48</v>
      </c>
      <c r="P102" t="s">
        <v>167</v>
      </c>
      <c r="Q102" s="4">
        <f t="shared" si="11"/>
        <v>4.9056875</v>
      </c>
      <c r="R102" s="4">
        <f t="shared" si="12"/>
        <v>196.22749999999999</v>
      </c>
      <c r="S102" s="4">
        <f t="shared" si="13"/>
        <v>3.9442713567839194</v>
      </c>
      <c r="T102" s="4">
        <f t="shared" si="14"/>
        <v>2.8948198621666918</v>
      </c>
      <c r="U102" s="4">
        <f t="shared" si="15"/>
        <v>2.8247634594520892</v>
      </c>
      <c r="V102" s="3">
        <f t="shared" si="16"/>
        <v>0.6020599913279624</v>
      </c>
      <c r="W102" s="3">
        <f t="shared" si="17"/>
        <v>2.2988530764097068</v>
      </c>
      <c r="X102" s="3">
        <f t="shared" si="18"/>
        <v>0.69069987951076706</v>
      </c>
      <c r="Y102" s="3">
        <f t="shared" si="19"/>
        <v>2.2927598708387293</v>
      </c>
      <c r="Z102" s="3">
        <f t="shared" si="20"/>
        <v>0.59596678575698514</v>
      </c>
      <c r="AA102" s="2">
        <f t="shared" si="21"/>
        <v>39234</v>
      </c>
    </row>
    <row r="103" spans="1:27" x14ac:dyDescent="0.2">
      <c r="A103">
        <v>130</v>
      </c>
      <c r="B103" t="s">
        <v>15</v>
      </c>
      <c r="C103">
        <v>2007</v>
      </c>
      <c r="D103">
        <v>7</v>
      </c>
      <c r="E103">
        <v>127</v>
      </c>
      <c r="F103" s="4">
        <v>532.72</v>
      </c>
      <c r="G103" s="4">
        <v>625.98</v>
      </c>
      <c r="H103" s="4">
        <v>301.74</v>
      </c>
      <c r="I103">
        <v>4</v>
      </c>
      <c r="J103">
        <v>199</v>
      </c>
      <c r="K103">
        <v>13778</v>
      </c>
      <c r="L103" t="s">
        <v>17</v>
      </c>
      <c r="M103">
        <v>28386</v>
      </c>
      <c r="N103">
        <v>125</v>
      </c>
      <c r="O103" s="4">
        <v>19641.48</v>
      </c>
      <c r="P103" t="s">
        <v>167</v>
      </c>
      <c r="Q103" s="4">
        <f t="shared" si="11"/>
        <v>4.9289763779527558</v>
      </c>
      <c r="R103" s="4">
        <f t="shared" si="12"/>
        <v>156.495</v>
      </c>
      <c r="S103" s="4">
        <f t="shared" si="13"/>
        <v>3.1456281407035176</v>
      </c>
      <c r="T103" s="4">
        <f t="shared" si="14"/>
        <v>2.7965604577657119</v>
      </c>
      <c r="U103" s="4">
        <f t="shared" si="15"/>
        <v>2.7264990018844881</v>
      </c>
      <c r="V103" s="3">
        <f t="shared" si="16"/>
        <v>0.6020599913279624</v>
      </c>
      <c r="W103" s="3">
        <f t="shared" si="17"/>
        <v>2.2988530764097068</v>
      </c>
      <c r="X103" s="3">
        <f t="shared" si="18"/>
        <v>0.69275673680975514</v>
      </c>
      <c r="Y103" s="3">
        <f t="shared" si="19"/>
        <v>2.1945004664377494</v>
      </c>
      <c r="Z103" s="3">
        <f t="shared" si="20"/>
        <v>0.4977073813560054</v>
      </c>
      <c r="AA103" s="2">
        <f t="shared" si="21"/>
        <v>39264</v>
      </c>
    </row>
    <row r="104" spans="1:27" x14ac:dyDescent="0.2">
      <c r="A104">
        <v>130</v>
      </c>
      <c r="B104" t="s">
        <v>15</v>
      </c>
      <c r="C104">
        <v>2007</v>
      </c>
      <c r="D104">
        <v>8</v>
      </c>
      <c r="E104">
        <v>110</v>
      </c>
      <c r="F104" s="4">
        <v>449.57</v>
      </c>
      <c r="G104" s="4">
        <v>528.21</v>
      </c>
      <c r="H104" s="4">
        <v>239.07</v>
      </c>
      <c r="I104">
        <v>4</v>
      </c>
      <c r="J104">
        <v>199</v>
      </c>
      <c r="K104">
        <v>13778</v>
      </c>
      <c r="L104" t="s">
        <v>17</v>
      </c>
      <c r="M104">
        <v>28386</v>
      </c>
      <c r="N104">
        <v>125</v>
      </c>
      <c r="O104" s="4">
        <v>19641.48</v>
      </c>
      <c r="P104" t="s">
        <v>167</v>
      </c>
      <c r="Q104" s="4">
        <f t="shared" si="11"/>
        <v>4.8019090909090911</v>
      </c>
      <c r="R104" s="4">
        <f t="shared" si="12"/>
        <v>132.05250000000001</v>
      </c>
      <c r="S104" s="4">
        <f t="shared" si="13"/>
        <v>2.6543216080402012</v>
      </c>
      <c r="T104" s="4">
        <f t="shared" si="14"/>
        <v>2.7228066189528985</v>
      </c>
      <c r="U104" s="4">
        <f t="shared" si="15"/>
        <v>2.6527973228698185</v>
      </c>
      <c r="V104" s="3">
        <f t="shared" si="16"/>
        <v>0.6020599913279624</v>
      </c>
      <c r="W104" s="3">
        <f t="shared" si="17"/>
        <v>2.2988530764097068</v>
      </c>
      <c r="X104" s="3">
        <f t="shared" si="18"/>
        <v>0.6814139337946733</v>
      </c>
      <c r="Y104" s="3">
        <f t="shared" si="19"/>
        <v>2.120746627624936</v>
      </c>
      <c r="Z104" s="3">
        <f t="shared" si="20"/>
        <v>0.42395354254319173</v>
      </c>
      <c r="AA104" s="2">
        <f t="shared" si="21"/>
        <v>39295</v>
      </c>
    </row>
    <row r="105" spans="1:27" x14ac:dyDescent="0.2">
      <c r="A105">
        <v>130</v>
      </c>
      <c r="B105" t="s">
        <v>15</v>
      </c>
      <c r="C105">
        <v>2007</v>
      </c>
      <c r="D105">
        <v>9</v>
      </c>
      <c r="E105">
        <v>141</v>
      </c>
      <c r="F105" s="4">
        <v>533.46</v>
      </c>
      <c r="G105" s="4">
        <v>626.80999999999995</v>
      </c>
      <c r="H105" s="4">
        <v>250.99</v>
      </c>
      <c r="I105">
        <v>4</v>
      </c>
      <c r="J105">
        <v>199</v>
      </c>
      <c r="K105">
        <v>13778</v>
      </c>
      <c r="L105" t="s">
        <v>17</v>
      </c>
      <c r="M105">
        <v>28386</v>
      </c>
      <c r="N105">
        <v>125</v>
      </c>
      <c r="O105" s="4">
        <v>19641.48</v>
      </c>
      <c r="P105" t="s">
        <v>167</v>
      </c>
      <c r="Q105" s="4">
        <f t="shared" si="11"/>
        <v>4.4454609929078011</v>
      </c>
      <c r="R105" s="4">
        <f t="shared" si="12"/>
        <v>156.70249999999999</v>
      </c>
      <c r="S105" s="4">
        <f t="shared" si="13"/>
        <v>3.1497989949748741</v>
      </c>
      <c r="T105" s="4">
        <f t="shared" si="14"/>
        <v>2.7971359164981728</v>
      </c>
      <c r="U105" s="4">
        <f t="shared" si="15"/>
        <v>2.7271018606291917</v>
      </c>
      <c r="V105" s="3">
        <f t="shared" si="16"/>
        <v>0.6020599913279624</v>
      </c>
      <c r="W105" s="3">
        <f t="shared" si="17"/>
        <v>2.2988530764097068</v>
      </c>
      <c r="X105" s="3">
        <f t="shared" si="18"/>
        <v>0.64791680384279293</v>
      </c>
      <c r="Y105" s="3">
        <f t="shared" si="19"/>
        <v>2.1950759251702103</v>
      </c>
      <c r="Z105" s="3">
        <f t="shared" si="20"/>
        <v>0.49828284008846618</v>
      </c>
      <c r="AA105" s="2">
        <f t="shared" si="21"/>
        <v>39326</v>
      </c>
    </row>
    <row r="106" spans="1:27" x14ac:dyDescent="0.2">
      <c r="A106">
        <v>130</v>
      </c>
      <c r="B106" t="s">
        <v>15</v>
      </c>
      <c r="C106">
        <v>2007</v>
      </c>
      <c r="D106">
        <v>10</v>
      </c>
      <c r="E106">
        <v>425</v>
      </c>
      <c r="F106" s="4">
        <v>1704.06</v>
      </c>
      <c r="G106" s="4">
        <v>2002.37</v>
      </c>
      <c r="H106" s="4">
        <v>577.5</v>
      </c>
      <c r="I106">
        <v>4</v>
      </c>
      <c r="J106">
        <v>199</v>
      </c>
      <c r="K106">
        <v>13778</v>
      </c>
      <c r="L106" t="s">
        <v>17</v>
      </c>
      <c r="M106">
        <v>28386</v>
      </c>
      <c r="N106">
        <v>125</v>
      </c>
      <c r="O106" s="4">
        <v>19641.48</v>
      </c>
      <c r="P106" t="s">
        <v>167</v>
      </c>
      <c r="Q106" s="4">
        <f t="shared" si="11"/>
        <v>4.7114588235294113</v>
      </c>
      <c r="R106" s="4">
        <f t="shared" si="12"/>
        <v>500.59249999999997</v>
      </c>
      <c r="S106" s="4">
        <f t="shared" si="13"/>
        <v>10.062160804020101</v>
      </c>
      <c r="T106" s="4">
        <f t="shared" si="14"/>
        <v>3.3015443299421277</v>
      </c>
      <c r="U106" s="4">
        <f t="shared" si="15"/>
        <v>3.2314848822206832</v>
      </c>
      <c r="V106" s="3">
        <f t="shared" si="16"/>
        <v>0.6020599913279624</v>
      </c>
      <c r="W106" s="3">
        <f t="shared" si="17"/>
        <v>2.2988530764097068</v>
      </c>
      <c r="X106" s="3">
        <f t="shared" si="18"/>
        <v>0.67315539989181628</v>
      </c>
      <c r="Y106" s="3">
        <f t="shared" si="19"/>
        <v>2.6994843386141656</v>
      </c>
      <c r="Z106" s="3">
        <f t="shared" si="20"/>
        <v>1.0026912535324213</v>
      </c>
      <c r="AA106" s="2">
        <f t="shared" si="21"/>
        <v>39356</v>
      </c>
    </row>
    <row r="107" spans="1:27" x14ac:dyDescent="0.2">
      <c r="A107">
        <v>130</v>
      </c>
      <c r="B107" t="s">
        <v>15</v>
      </c>
      <c r="C107">
        <v>2007</v>
      </c>
      <c r="D107">
        <v>11</v>
      </c>
      <c r="E107">
        <v>303</v>
      </c>
      <c r="F107" s="4">
        <v>1172.45</v>
      </c>
      <c r="G107" s="4">
        <v>1377.65</v>
      </c>
      <c r="H107" s="4">
        <v>545.79999999999995</v>
      </c>
      <c r="I107">
        <v>4</v>
      </c>
      <c r="J107">
        <v>199</v>
      </c>
      <c r="K107">
        <v>13778</v>
      </c>
      <c r="L107" t="s">
        <v>17</v>
      </c>
      <c r="M107">
        <v>28386</v>
      </c>
      <c r="N107">
        <v>125</v>
      </c>
      <c r="O107" s="4">
        <v>19641.48</v>
      </c>
      <c r="P107" t="s">
        <v>167</v>
      </c>
      <c r="Q107" s="4">
        <f t="shared" si="11"/>
        <v>4.5466996699669968</v>
      </c>
      <c r="R107" s="4">
        <f t="shared" si="12"/>
        <v>344.41250000000002</v>
      </c>
      <c r="S107" s="4">
        <f t="shared" si="13"/>
        <v>6.9228643216080403</v>
      </c>
      <c r="T107" s="4">
        <f t="shared" si="14"/>
        <v>3.1391388965442752</v>
      </c>
      <c r="U107" s="4">
        <f t="shared" si="15"/>
        <v>3.0690943309716761</v>
      </c>
      <c r="V107" s="3">
        <f t="shared" si="16"/>
        <v>0.6020599913279624</v>
      </c>
      <c r="W107" s="3">
        <f t="shared" si="17"/>
        <v>2.2988530764097068</v>
      </c>
      <c r="X107" s="3">
        <f t="shared" si="18"/>
        <v>0.65769626804197012</v>
      </c>
      <c r="Y107" s="3">
        <f t="shared" si="19"/>
        <v>2.5370789052163127</v>
      </c>
      <c r="Z107" s="3">
        <f t="shared" si="20"/>
        <v>0.84028582013456854</v>
      </c>
      <c r="AA107" s="2">
        <f t="shared" si="21"/>
        <v>39387</v>
      </c>
    </row>
    <row r="108" spans="1:27" x14ac:dyDescent="0.2">
      <c r="A108">
        <v>130</v>
      </c>
      <c r="B108" t="s">
        <v>15</v>
      </c>
      <c r="C108">
        <v>2007</v>
      </c>
      <c r="D108">
        <v>12</v>
      </c>
      <c r="E108">
        <v>119</v>
      </c>
      <c r="F108" s="4">
        <v>463.93</v>
      </c>
      <c r="G108" s="4">
        <v>545.12</v>
      </c>
      <c r="H108" s="4">
        <v>128.96</v>
      </c>
      <c r="I108">
        <v>4</v>
      </c>
      <c r="J108">
        <v>199</v>
      </c>
      <c r="K108">
        <v>13778</v>
      </c>
      <c r="L108" t="s">
        <v>17</v>
      </c>
      <c r="M108">
        <v>28386</v>
      </c>
      <c r="N108">
        <v>125</v>
      </c>
      <c r="O108" s="4">
        <v>19641.48</v>
      </c>
      <c r="P108" t="s">
        <v>167</v>
      </c>
      <c r="Q108" s="4">
        <f t="shared" si="11"/>
        <v>4.5808403361344538</v>
      </c>
      <c r="R108" s="4">
        <f t="shared" si="12"/>
        <v>136.28</v>
      </c>
      <c r="S108" s="4">
        <f t="shared" si="13"/>
        <v>2.7392964824120605</v>
      </c>
      <c r="T108" s="4">
        <f t="shared" si="14"/>
        <v>2.7364921162238023</v>
      </c>
      <c r="U108" s="4">
        <f t="shared" si="15"/>
        <v>2.6664524570481705</v>
      </c>
      <c r="V108" s="3">
        <f t="shared" si="16"/>
        <v>0.6020599913279624</v>
      </c>
      <c r="W108" s="3">
        <f t="shared" si="17"/>
        <v>2.2988530764097068</v>
      </c>
      <c r="X108" s="3">
        <f t="shared" si="18"/>
        <v>0.66094515483127148</v>
      </c>
      <c r="Y108" s="3">
        <f t="shared" si="19"/>
        <v>2.1344321248958398</v>
      </c>
      <c r="Z108" s="3">
        <f t="shared" si="20"/>
        <v>0.43763903981409558</v>
      </c>
      <c r="AA108" s="2">
        <f t="shared" si="21"/>
        <v>39417</v>
      </c>
    </row>
    <row r="109" spans="1:27" x14ac:dyDescent="0.2">
      <c r="A109">
        <v>163</v>
      </c>
      <c r="B109" t="s">
        <v>15</v>
      </c>
      <c r="C109">
        <v>2007</v>
      </c>
      <c r="D109">
        <v>1</v>
      </c>
      <c r="E109">
        <v>444</v>
      </c>
      <c r="F109" s="4">
        <v>1853.19</v>
      </c>
      <c r="G109" s="4">
        <v>2177.7399999999998</v>
      </c>
      <c r="H109" s="4">
        <v>959.38</v>
      </c>
      <c r="I109">
        <v>18</v>
      </c>
      <c r="J109">
        <v>1781</v>
      </c>
      <c r="K109">
        <v>65986</v>
      </c>
      <c r="L109" t="s">
        <v>18</v>
      </c>
      <c r="M109">
        <v>296879</v>
      </c>
      <c r="N109">
        <v>896.2</v>
      </c>
      <c r="O109" s="4">
        <v>121042.87</v>
      </c>
      <c r="P109" t="s">
        <v>168</v>
      </c>
      <c r="Q109" s="4">
        <f t="shared" si="11"/>
        <v>4.904819819819819</v>
      </c>
      <c r="R109" s="4">
        <f t="shared" si="12"/>
        <v>120.98555555555555</v>
      </c>
      <c r="S109" s="4">
        <f t="shared" si="13"/>
        <v>1.2227624929814709</v>
      </c>
      <c r="T109" s="4">
        <f t="shared" si="14"/>
        <v>3.338006028172019</v>
      </c>
      <c r="U109" s="4">
        <f t="shared" si="15"/>
        <v>3.2679199480406491</v>
      </c>
      <c r="V109" s="3">
        <f t="shared" si="16"/>
        <v>1.255272505103306</v>
      </c>
      <c r="W109" s="3">
        <f t="shared" si="17"/>
        <v>3.2506639194632436</v>
      </c>
      <c r="X109" s="3">
        <f t="shared" si="18"/>
        <v>0.69062305805739921</v>
      </c>
      <c r="Y109" s="3">
        <f t="shared" si="19"/>
        <v>2.082733523068713</v>
      </c>
      <c r="Z109" s="3">
        <f t="shared" si="20"/>
        <v>8.7342108708775554E-2</v>
      </c>
      <c r="AA109" s="2">
        <f t="shared" si="21"/>
        <v>39083</v>
      </c>
    </row>
    <row r="110" spans="1:27" x14ac:dyDescent="0.2">
      <c r="A110">
        <v>163</v>
      </c>
      <c r="B110" t="s">
        <v>15</v>
      </c>
      <c r="C110">
        <v>2007</v>
      </c>
      <c r="D110">
        <v>2</v>
      </c>
      <c r="E110">
        <v>350</v>
      </c>
      <c r="F110" s="4">
        <v>1424.01</v>
      </c>
      <c r="G110" s="4">
        <v>1673.44</v>
      </c>
      <c r="H110" s="4">
        <v>744.18</v>
      </c>
      <c r="I110">
        <v>18</v>
      </c>
      <c r="J110">
        <v>1781</v>
      </c>
      <c r="K110">
        <v>65986</v>
      </c>
      <c r="L110" t="s">
        <v>18</v>
      </c>
      <c r="M110">
        <v>296879</v>
      </c>
      <c r="N110">
        <v>896.2</v>
      </c>
      <c r="O110" s="4">
        <v>121042.87</v>
      </c>
      <c r="P110" t="s">
        <v>168</v>
      </c>
      <c r="Q110" s="4">
        <f t="shared" si="11"/>
        <v>4.7812571428571431</v>
      </c>
      <c r="R110" s="4">
        <f t="shared" si="12"/>
        <v>92.968888888888898</v>
      </c>
      <c r="S110" s="4">
        <f t="shared" si="13"/>
        <v>0.93960696238068508</v>
      </c>
      <c r="T110" s="4">
        <f t="shared" si="14"/>
        <v>3.2236101456534327</v>
      </c>
      <c r="U110" s="4">
        <f t="shared" si="15"/>
        <v>3.153513039110929</v>
      </c>
      <c r="V110" s="3">
        <f t="shared" si="16"/>
        <v>1.255272505103306</v>
      </c>
      <c r="W110" s="3">
        <f t="shared" si="17"/>
        <v>3.2506639194632436</v>
      </c>
      <c r="X110" s="3">
        <f t="shared" si="18"/>
        <v>0.67954210130315695</v>
      </c>
      <c r="Y110" s="3">
        <f t="shared" si="19"/>
        <v>1.9683376405501265</v>
      </c>
      <c r="Z110" s="3">
        <f t="shared" si="20"/>
        <v>-2.7053773809810985E-2</v>
      </c>
      <c r="AA110" s="2">
        <f t="shared" si="21"/>
        <v>39114</v>
      </c>
    </row>
    <row r="111" spans="1:27" x14ac:dyDescent="0.2">
      <c r="A111">
        <v>163</v>
      </c>
      <c r="B111" t="s">
        <v>15</v>
      </c>
      <c r="C111">
        <v>2007</v>
      </c>
      <c r="D111">
        <v>3</v>
      </c>
      <c r="E111">
        <v>375</v>
      </c>
      <c r="F111" s="4">
        <v>1501.23</v>
      </c>
      <c r="G111" s="4">
        <v>1763.95</v>
      </c>
      <c r="H111" s="4">
        <v>662.18</v>
      </c>
      <c r="I111">
        <v>18</v>
      </c>
      <c r="J111">
        <v>1781</v>
      </c>
      <c r="K111">
        <v>65986</v>
      </c>
      <c r="L111" t="s">
        <v>18</v>
      </c>
      <c r="M111">
        <v>296879</v>
      </c>
      <c r="N111">
        <v>896.2</v>
      </c>
      <c r="O111" s="4">
        <v>121042.87</v>
      </c>
      <c r="P111" t="s">
        <v>168</v>
      </c>
      <c r="Q111" s="4">
        <f t="shared" si="11"/>
        <v>4.7038666666666664</v>
      </c>
      <c r="R111" s="4">
        <f t="shared" si="12"/>
        <v>97.99722222222222</v>
      </c>
      <c r="S111" s="4">
        <f t="shared" si="13"/>
        <v>0.99042672655811348</v>
      </c>
      <c r="T111" s="4">
        <f t="shared" si="14"/>
        <v>3.246486270687043</v>
      </c>
      <c r="U111" s="4">
        <f t="shared" si="15"/>
        <v>3.1764472346008068</v>
      </c>
      <c r="V111" s="3">
        <f t="shared" si="16"/>
        <v>1.255272505103306</v>
      </c>
      <c r="W111" s="3">
        <f t="shared" si="17"/>
        <v>3.2506639194632436</v>
      </c>
      <c r="X111" s="3">
        <f t="shared" si="18"/>
        <v>0.67245500295932392</v>
      </c>
      <c r="Y111" s="3">
        <f t="shared" si="19"/>
        <v>1.9912137655837368</v>
      </c>
      <c r="Z111" s="3">
        <f t="shared" si="20"/>
        <v>-4.1776487762007113E-3</v>
      </c>
      <c r="AA111" s="2">
        <f t="shared" si="21"/>
        <v>39142</v>
      </c>
    </row>
    <row r="112" spans="1:27" x14ac:dyDescent="0.2">
      <c r="A112">
        <v>163</v>
      </c>
      <c r="B112" t="s">
        <v>15</v>
      </c>
      <c r="C112">
        <v>2007</v>
      </c>
      <c r="D112">
        <v>4</v>
      </c>
      <c r="E112">
        <v>455</v>
      </c>
      <c r="F112" s="4">
        <v>2050.7399999999998</v>
      </c>
      <c r="G112" s="4">
        <v>2409.7800000000002</v>
      </c>
      <c r="H112" s="4">
        <v>1160.24</v>
      </c>
      <c r="I112">
        <v>18</v>
      </c>
      <c r="J112">
        <v>1781</v>
      </c>
      <c r="K112">
        <v>65986</v>
      </c>
      <c r="L112" t="s">
        <v>18</v>
      </c>
      <c r="M112">
        <v>296879</v>
      </c>
      <c r="N112">
        <v>896.2</v>
      </c>
      <c r="O112" s="4">
        <v>121042.87</v>
      </c>
      <c r="P112" t="s">
        <v>168</v>
      </c>
      <c r="Q112" s="4">
        <f t="shared" si="11"/>
        <v>5.296219780219781</v>
      </c>
      <c r="R112" s="4">
        <f t="shared" si="12"/>
        <v>133.87666666666667</v>
      </c>
      <c r="S112" s="4">
        <f t="shared" si="13"/>
        <v>1.3530488489612578</v>
      </c>
      <c r="T112" s="4">
        <f t="shared" si="14"/>
        <v>3.3819773956258024</v>
      </c>
      <c r="U112" s="4">
        <f t="shared" si="15"/>
        <v>3.3119106024829588</v>
      </c>
      <c r="V112" s="3">
        <f t="shared" si="16"/>
        <v>1.255272505103306</v>
      </c>
      <c r="W112" s="3">
        <f t="shared" si="17"/>
        <v>3.2506639194632436</v>
      </c>
      <c r="X112" s="3">
        <f t="shared" si="18"/>
        <v>0.72396599896868985</v>
      </c>
      <c r="Y112" s="3">
        <f t="shared" si="19"/>
        <v>2.1267048905224963</v>
      </c>
      <c r="Z112" s="3">
        <f t="shared" si="20"/>
        <v>0.1313134761625587</v>
      </c>
      <c r="AA112" s="2">
        <f t="shared" si="21"/>
        <v>39173</v>
      </c>
    </row>
    <row r="113" spans="1:27" x14ac:dyDescent="0.2">
      <c r="A113">
        <v>163</v>
      </c>
      <c r="B113" t="s">
        <v>15</v>
      </c>
      <c r="C113">
        <v>2007</v>
      </c>
      <c r="D113">
        <v>5</v>
      </c>
      <c r="E113">
        <v>681</v>
      </c>
      <c r="F113" s="4">
        <v>2779.01</v>
      </c>
      <c r="G113" s="4">
        <v>3265.31</v>
      </c>
      <c r="H113" s="4">
        <v>1226.22</v>
      </c>
      <c r="I113">
        <v>18</v>
      </c>
      <c r="J113">
        <v>1781</v>
      </c>
      <c r="K113">
        <v>65986</v>
      </c>
      <c r="L113" t="s">
        <v>18</v>
      </c>
      <c r="M113">
        <v>296879</v>
      </c>
      <c r="N113">
        <v>896.2</v>
      </c>
      <c r="O113" s="4">
        <v>121042.87</v>
      </c>
      <c r="P113" t="s">
        <v>168</v>
      </c>
      <c r="Q113" s="4">
        <f t="shared" si="11"/>
        <v>4.7948751835535974</v>
      </c>
      <c r="R113" s="4">
        <f t="shared" si="12"/>
        <v>181.4061111111111</v>
      </c>
      <c r="S113" s="4">
        <f t="shared" si="13"/>
        <v>1.8334138124649073</v>
      </c>
      <c r="T113" s="4">
        <f t="shared" si="14"/>
        <v>3.5139244183518024</v>
      </c>
      <c r="U113" s="4">
        <f t="shared" si="15"/>
        <v>3.4438901095470751</v>
      </c>
      <c r="V113" s="3">
        <f t="shared" si="16"/>
        <v>1.255272505103306</v>
      </c>
      <c r="W113" s="3">
        <f t="shared" si="17"/>
        <v>3.2506639194632436</v>
      </c>
      <c r="X113" s="3">
        <f t="shared" si="18"/>
        <v>0.68077730643901702</v>
      </c>
      <c r="Y113" s="3">
        <f t="shared" si="19"/>
        <v>2.2586519132484959</v>
      </c>
      <c r="Z113" s="3">
        <f t="shared" si="20"/>
        <v>0.26326049888855863</v>
      </c>
      <c r="AA113" s="2">
        <f t="shared" si="21"/>
        <v>39203</v>
      </c>
    </row>
    <row r="114" spans="1:27" x14ac:dyDescent="0.2">
      <c r="A114">
        <v>163</v>
      </c>
      <c r="B114" t="s">
        <v>15</v>
      </c>
      <c r="C114">
        <v>2007</v>
      </c>
      <c r="D114">
        <v>6</v>
      </c>
      <c r="E114">
        <v>703</v>
      </c>
      <c r="F114" s="4">
        <v>2907.37</v>
      </c>
      <c r="G114" s="4">
        <v>3416.39</v>
      </c>
      <c r="H114" s="4">
        <v>1347.75</v>
      </c>
      <c r="I114">
        <v>18</v>
      </c>
      <c r="J114">
        <v>1781</v>
      </c>
      <c r="K114">
        <v>65986</v>
      </c>
      <c r="L114" t="s">
        <v>18</v>
      </c>
      <c r="M114">
        <v>296879</v>
      </c>
      <c r="N114">
        <v>896.2</v>
      </c>
      <c r="O114" s="4">
        <v>121042.87</v>
      </c>
      <c r="P114" t="s">
        <v>168</v>
      </c>
      <c r="Q114" s="4">
        <f t="shared" si="11"/>
        <v>4.8597297297297297</v>
      </c>
      <c r="R114" s="4">
        <f t="shared" si="12"/>
        <v>189.79944444444445</v>
      </c>
      <c r="S114" s="4">
        <f t="shared" si="13"/>
        <v>1.9182425603593487</v>
      </c>
      <c r="T114" s="4">
        <f t="shared" si="14"/>
        <v>3.5335674419877026</v>
      </c>
      <c r="U114" s="4">
        <f t="shared" si="15"/>
        <v>3.4635003048123982</v>
      </c>
      <c r="V114" s="3">
        <f t="shared" si="16"/>
        <v>1.255272505103306</v>
      </c>
      <c r="W114" s="3">
        <f t="shared" si="17"/>
        <v>3.2506639194632436</v>
      </c>
      <c r="X114" s="3">
        <f t="shared" si="18"/>
        <v>0.68661211696787883</v>
      </c>
      <c r="Y114" s="3">
        <f t="shared" si="19"/>
        <v>2.2782949368843965</v>
      </c>
      <c r="Z114" s="3">
        <f t="shared" si="20"/>
        <v>0.28290352252445927</v>
      </c>
      <c r="AA114" s="2">
        <f t="shared" si="21"/>
        <v>39234</v>
      </c>
    </row>
    <row r="115" spans="1:27" x14ac:dyDescent="0.2">
      <c r="A115">
        <v>163</v>
      </c>
      <c r="B115" t="s">
        <v>15</v>
      </c>
      <c r="C115">
        <v>2007</v>
      </c>
      <c r="D115">
        <v>7</v>
      </c>
      <c r="E115">
        <v>571</v>
      </c>
      <c r="F115" s="4">
        <v>2304.94</v>
      </c>
      <c r="G115" s="4">
        <v>2708.42</v>
      </c>
      <c r="H115" s="4">
        <v>1248.94</v>
      </c>
      <c r="I115">
        <v>18</v>
      </c>
      <c r="J115">
        <v>1781</v>
      </c>
      <c r="K115">
        <v>65986</v>
      </c>
      <c r="L115" t="s">
        <v>18</v>
      </c>
      <c r="M115">
        <v>296879</v>
      </c>
      <c r="N115">
        <v>896.2</v>
      </c>
      <c r="O115" s="4">
        <v>121042.87</v>
      </c>
      <c r="P115" t="s">
        <v>168</v>
      </c>
      <c r="Q115" s="4">
        <f t="shared" si="11"/>
        <v>4.7432924693520144</v>
      </c>
      <c r="R115" s="4">
        <f t="shared" si="12"/>
        <v>150.46777777777777</v>
      </c>
      <c r="S115" s="4">
        <f t="shared" si="13"/>
        <v>1.5207299270072994</v>
      </c>
      <c r="T115" s="4">
        <f t="shared" si="14"/>
        <v>3.4327160121323166</v>
      </c>
      <c r="U115" s="4">
        <f t="shared" si="15"/>
        <v>3.3626596247330141</v>
      </c>
      <c r="V115" s="3">
        <f t="shared" si="16"/>
        <v>1.255272505103306</v>
      </c>
      <c r="W115" s="3">
        <f t="shared" si="17"/>
        <v>3.2506639194632436</v>
      </c>
      <c r="X115" s="3">
        <f t="shared" si="18"/>
        <v>0.67607990388646844</v>
      </c>
      <c r="Y115" s="3">
        <f t="shared" si="19"/>
        <v>2.1774435070290101</v>
      </c>
      <c r="Z115" s="3">
        <f t="shared" si="20"/>
        <v>0.18205209266907291</v>
      </c>
      <c r="AA115" s="2">
        <f t="shared" si="21"/>
        <v>39264</v>
      </c>
    </row>
    <row r="116" spans="1:27" x14ac:dyDescent="0.2">
      <c r="A116">
        <v>163</v>
      </c>
      <c r="B116" t="s">
        <v>15</v>
      </c>
      <c r="C116">
        <v>2007</v>
      </c>
      <c r="D116">
        <v>8</v>
      </c>
      <c r="E116">
        <v>696</v>
      </c>
      <c r="F116" s="4">
        <v>2683.39</v>
      </c>
      <c r="G116" s="4">
        <v>3152.99</v>
      </c>
      <c r="H116" s="4">
        <v>1229.3900000000001</v>
      </c>
      <c r="I116">
        <v>18</v>
      </c>
      <c r="J116">
        <v>1781</v>
      </c>
      <c r="K116">
        <v>65986</v>
      </c>
      <c r="L116" t="s">
        <v>18</v>
      </c>
      <c r="M116">
        <v>296879</v>
      </c>
      <c r="N116">
        <v>896.2</v>
      </c>
      <c r="O116" s="4">
        <v>121042.87</v>
      </c>
      <c r="P116" t="s">
        <v>168</v>
      </c>
      <c r="Q116" s="4">
        <f t="shared" si="11"/>
        <v>4.5301580459770108</v>
      </c>
      <c r="R116" s="4">
        <f t="shared" si="12"/>
        <v>175.16611111111109</v>
      </c>
      <c r="S116" s="4">
        <f t="shared" si="13"/>
        <v>1.7703481190342503</v>
      </c>
      <c r="T116" s="4">
        <f t="shared" si="14"/>
        <v>3.4987225933448896</v>
      </c>
      <c r="U116" s="4">
        <f t="shared" si="15"/>
        <v>3.42868379698763</v>
      </c>
      <c r="V116" s="3">
        <f t="shared" si="16"/>
        <v>1.255272505103306</v>
      </c>
      <c r="W116" s="3">
        <f t="shared" si="17"/>
        <v>3.2506639194632436</v>
      </c>
      <c r="X116" s="3">
        <f t="shared" si="18"/>
        <v>0.65611335373432755</v>
      </c>
      <c r="Y116" s="3">
        <f t="shared" si="19"/>
        <v>2.2434500882415835</v>
      </c>
      <c r="Z116" s="3">
        <f t="shared" si="20"/>
        <v>0.24805867388164615</v>
      </c>
      <c r="AA116" s="2">
        <f t="shared" si="21"/>
        <v>39295</v>
      </c>
    </row>
    <row r="117" spans="1:27" x14ac:dyDescent="0.2">
      <c r="A117">
        <v>163</v>
      </c>
      <c r="B117" t="s">
        <v>15</v>
      </c>
      <c r="C117">
        <v>2007</v>
      </c>
      <c r="D117">
        <v>12</v>
      </c>
      <c r="E117">
        <v>705</v>
      </c>
      <c r="F117" s="4">
        <v>2669.15</v>
      </c>
      <c r="G117" s="4">
        <v>3136.37</v>
      </c>
      <c r="H117" s="4">
        <v>1036.6300000000001</v>
      </c>
      <c r="I117">
        <v>18</v>
      </c>
      <c r="J117">
        <v>1781</v>
      </c>
      <c r="K117">
        <v>65986</v>
      </c>
      <c r="L117" t="s">
        <v>18</v>
      </c>
      <c r="M117">
        <v>296879</v>
      </c>
      <c r="N117">
        <v>896.2</v>
      </c>
      <c r="O117" s="4">
        <v>121042.87</v>
      </c>
      <c r="P117" t="s">
        <v>168</v>
      </c>
      <c r="Q117" s="4">
        <f t="shared" si="11"/>
        <v>4.4487517730496453</v>
      </c>
      <c r="R117" s="4">
        <f t="shared" si="12"/>
        <v>174.24277777777777</v>
      </c>
      <c r="S117" s="4">
        <f t="shared" si="13"/>
        <v>1.7610162829870859</v>
      </c>
      <c r="T117" s="4">
        <f t="shared" si="14"/>
        <v>3.496427291091365</v>
      </c>
      <c r="U117" s="4">
        <f t="shared" si="15"/>
        <v>3.4263729808095293</v>
      </c>
      <c r="V117" s="3">
        <f t="shared" si="16"/>
        <v>1.255272505103306</v>
      </c>
      <c r="W117" s="3">
        <f t="shared" si="17"/>
        <v>3.2506639194632436</v>
      </c>
      <c r="X117" s="3">
        <f t="shared" si="18"/>
        <v>0.64823817409996609</v>
      </c>
      <c r="Y117" s="3">
        <f t="shared" si="19"/>
        <v>2.2411547859880585</v>
      </c>
      <c r="Z117" s="3">
        <f t="shared" si="20"/>
        <v>0.24576337162812126</v>
      </c>
      <c r="AA117" s="2">
        <f t="shared" si="21"/>
        <v>39417</v>
      </c>
    </row>
    <row r="118" spans="1:27" x14ac:dyDescent="0.2">
      <c r="A118">
        <v>172</v>
      </c>
      <c r="B118" t="s">
        <v>15</v>
      </c>
      <c r="C118">
        <v>2007</v>
      </c>
      <c r="D118">
        <v>1</v>
      </c>
      <c r="E118">
        <v>90</v>
      </c>
      <c r="F118" s="4">
        <v>398.06</v>
      </c>
      <c r="G118" s="4">
        <v>467.72</v>
      </c>
      <c r="H118" s="4">
        <v>206.87</v>
      </c>
      <c r="I118">
        <v>5</v>
      </c>
      <c r="J118">
        <v>374</v>
      </c>
      <c r="K118">
        <v>18846</v>
      </c>
      <c r="L118" t="s">
        <v>18</v>
      </c>
      <c r="M118">
        <v>38899</v>
      </c>
      <c r="N118">
        <v>222.7</v>
      </c>
      <c r="O118" s="4">
        <v>25949.23</v>
      </c>
      <c r="P118" t="s">
        <v>168</v>
      </c>
      <c r="Q118" s="4">
        <f t="shared" si="11"/>
        <v>5.1968888888888891</v>
      </c>
      <c r="R118" s="4">
        <f t="shared" si="12"/>
        <v>93.544000000000011</v>
      </c>
      <c r="S118" s="4">
        <f t="shared" si="13"/>
        <v>1.2505882352941178</v>
      </c>
      <c r="T118" s="4">
        <f t="shared" si="14"/>
        <v>2.6699859410094842</v>
      </c>
      <c r="U118" s="4">
        <f t="shared" si="15"/>
        <v>2.599948538669079</v>
      </c>
      <c r="V118" s="3">
        <f t="shared" si="16"/>
        <v>0.69897000433601886</v>
      </c>
      <c r="W118" s="3">
        <f t="shared" si="17"/>
        <v>2.5728716022004803</v>
      </c>
      <c r="X118" s="3">
        <f t="shared" si="18"/>
        <v>0.71574343157015929</v>
      </c>
      <c r="Y118" s="3">
        <f t="shared" si="19"/>
        <v>1.9710159366734654</v>
      </c>
      <c r="Z118" s="3">
        <f t="shared" si="20"/>
        <v>9.7114338809004067E-2</v>
      </c>
      <c r="AA118" s="2">
        <f t="shared" si="21"/>
        <v>39083</v>
      </c>
    </row>
    <row r="119" spans="1:27" x14ac:dyDescent="0.2">
      <c r="A119">
        <v>172</v>
      </c>
      <c r="B119" t="s">
        <v>15</v>
      </c>
      <c r="C119">
        <v>2007</v>
      </c>
      <c r="D119">
        <v>2</v>
      </c>
      <c r="E119">
        <v>47</v>
      </c>
      <c r="F119" s="4">
        <v>169.01</v>
      </c>
      <c r="G119" s="4">
        <v>198.59</v>
      </c>
      <c r="H119" s="4">
        <v>63.59</v>
      </c>
      <c r="I119">
        <v>5</v>
      </c>
      <c r="J119">
        <v>374</v>
      </c>
      <c r="K119">
        <v>18846</v>
      </c>
      <c r="L119" t="s">
        <v>18</v>
      </c>
      <c r="M119">
        <v>38899</v>
      </c>
      <c r="N119">
        <v>222.7</v>
      </c>
      <c r="O119" s="4">
        <v>25949.23</v>
      </c>
      <c r="P119" t="s">
        <v>168</v>
      </c>
      <c r="Q119" s="4">
        <f t="shared" si="11"/>
        <v>4.2253191489361699</v>
      </c>
      <c r="R119" s="4">
        <f t="shared" si="12"/>
        <v>39.718000000000004</v>
      </c>
      <c r="S119" s="4">
        <f t="shared" si="13"/>
        <v>0.53098930481283424</v>
      </c>
      <c r="T119" s="4">
        <f t="shared" si="14"/>
        <v>2.2979573758101091</v>
      </c>
      <c r="U119" s="4">
        <f t="shared" si="15"/>
        <v>2.2279124017517482</v>
      </c>
      <c r="V119" s="3">
        <f t="shared" si="16"/>
        <v>0.69897000433601886</v>
      </c>
      <c r="W119" s="3">
        <f t="shared" si="17"/>
        <v>2.5728716022004803</v>
      </c>
      <c r="X119" s="3">
        <f t="shared" si="18"/>
        <v>0.62585951787439165</v>
      </c>
      <c r="Y119" s="3">
        <f t="shared" si="19"/>
        <v>1.5989873714740903</v>
      </c>
      <c r="Z119" s="3">
        <f t="shared" si="20"/>
        <v>-0.27491422639037105</v>
      </c>
      <c r="AA119" s="2">
        <f t="shared" si="21"/>
        <v>39114</v>
      </c>
    </row>
    <row r="120" spans="1:27" x14ac:dyDescent="0.2">
      <c r="A120">
        <v>172</v>
      </c>
      <c r="B120" t="s">
        <v>15</v>
      </c>
      <c r="C120">
        <v>2007</v>
      </c>
      <c r="D120">
        <v>3</v>
      </c>
      <c r="E120">
        <v>77</v>
      </c>
      <c r="F120" s="4">
        <v>329.68</v>
      </c>
      <c r="G120" s="4">
        <v>387.35</v>
      </c>
      <c r="H120" s="4">
        <v>194.42</v>
      </c>
      <c r="I120">
        <v>5</v>
      </c>
      <c r="J120">
        <v>374</v>
      </c>
      <c r="K120">
        <v>18846</v>
      </c>
      <c r="L120" t="s">
        <v>18</v>
      </c>
      <c r="M120">
        <v>38899</v>
      </c>
      <c r="N120">
        <v>222.7</v>
      </c>
      <c r="O120" s="4">
        <v>25949.23</v>
      </c>
      <c r="P120" t="s">
        <v>168</v>
      </c>
      <c r="Q120" s="4">
        <f t="shared" si="11"/>
        <v>5.0305194805194811</v>
      </c>
      <c r="R120" s="4">
        <f t="shared" si="12"/>
        <v>77.47</v>
      </c>
      <c r="S120" s="4">
        <f t="shared" si="13"/>
        <v>1.0356951871657754</v>
      </c>
      <c r="T120" s="4">
        <f t="shared" si="14"/>
        <v>2.5881035603027427</v>
      </c>
      <c r="U120" s="4">
        <f t="shared" si="15"/>
        <v>2.5180926015165319</v>
      </c>
      <c r="V120" s="3">
        <f t="shared" si="16"/>
        <v>0.69897000433601886</v>
      </c>
      <c r="W120" s="3">
        <f t="shared" si="17"/>
        <v>2.5728716022004803</v>
      </c>
      <c r="X120" s="3">
        <f t="shared" si="18"/>
        <v>0.70161283513026085</v>
      </c>
      <c r="Y120" s="3">
        <f t="shared" si="19"/>
        <v>1.8891335559667239</v>
      </c>
      <c r="Z120" s="3">
        <f t="shared" si="20"/>
        <v>1.523195810226252E-2</v>
      </c>
      <c r="AA120" s="2">
        <f t="shared" si="21"/>
        <v>39142</v>
      </c>
    </row>
    <row r="121" spans="1:27" x14ac:dyDescent="0.2">
      <c r="A121">
        <v>172</v>
      </c>
      <c r="B121" t="s">
        <v>15</v>
      </c>
      <c r="C121">
        <v>2007</v>
      </c>
      <c r="D121">
        <v>4</v>
      </c>
      <c r="E121">
        <v>102</v>
      </c>
      <c r="F121" s="4">
        <v>418.96</v>
      </c>
      <c r="G121" s="4">
        <v>492.28</v>
      </c>
      <c r="H121" s="4">
        <v>264.69</v>
      </c>
      <c r="I121">
        <v>5</v>
      </c>
      <c r="J121">
        <v>374</v>
      </c>
      <c r="K121">
        <v>18846</v>
      </c>
      <c r="L121" t="s">
        <v>18</v>
      </c>
      <c r="M121">
        <v>38899</v>
      </c>
      <c r="N121">
        <v>222.7</v>
      </c>
      <c r="O121" s="4">
        <v>25949.23</v>
      </c>
      <c r="P121" t="s">
        <v>168</v>
      </c>
      <c r="Q121" s="4">
        <f t="shared" si="11"/>
        <v>4.8262745098039215</v>
      </c>
      <c r="R121" s="4">
        <f t="shared" si="12"/>
        <v>98.455999999999989</v>
      </c>
      <c r="S121" s="4">
        <f t="shared" si="13"/>
        <v>1.3162566844919785</v>
      </c>
      <c r="T121" s="4">
        <f t="shared" si="14"/>
        <v>2.6922121919253503</v>
      </c>
      <c r="U121" s="4">
        <f t="shared" si="15"/>
        <v>2.6221725608934294</v>
      </c>
      <c r="V121" s="3">
        <f t="shared" si="16"/>
        <v>0.69897000433601886</v>
      </c>
      <c r="W121" s="3">
        <f t="shared" si="17"/>
        <v>2.5728716022004803</v>
      </c>
      <c r="X121" s="3">
        <f t="shared" si="18"/>
        <v>0.68361202016343259</v>
      </c>
      <c r="Y121" s="3">
        <f t="shared" si="19"/>
        <v>1.9932421875893314</v>
      </c>
      <c r="Z121" s="3">
        <f t="shared" si="20"/>
        <v>0.11934058972486994</v>
      </c>
      <c r="AA121" s="2">
        <f t="shared" si="21"/>
        <v>39173</v>
      </c>
    </row>
    <row r="122" spans="1:27" x14ac:dyDescent="0.2">
      <c r="A122">
        <v>172</v>
      </c>
      <c r="B122" t="s">
        <v>15</v>
      </c>
      <c r="C122">
        <v>2007</v>
      </c>
      <c r="D122">
        <v>5</v>
      </c>
      <c r="E122">
        <v>183</v>
      </c>
      <c r="F122" s="4">
        <v>729.79</v>
      </c>
      <c r="G122" s="4">
        <v>857.54</v>
      </c>
      <c r="H122" s="4">
        <v>315.67</v>
      </c>
      <c r="I122">
        <v>5</v>
      </c>
      <c r="J122">
        <v>374</v>
      </c>
      <c r="K122">
        <v>18846</v>
      </c>
      <c r="L122" t="s">
        <v>18</v>
      </c>
      <c r="M122">
        <v>38899</v>
      </c>
      <c r="N122">
        <v>222.7</v>
      </c>
      <c r="O122" s="4">
        <v>25949.23</v>
      </c>
      <c r="P122" t="s">
        <v>168</v>
      </c>
      <c r="Q122" s="4">
        <f t="shared" si="11"/>
        <v>4.6860109289617489</v>
      </c>
      <c r="R122" s="4">
        <f t="shared" si="12"/>
        <v>171.50799999999998</v>
      </c>
      <c r="S122" s="4">
        <f t="shared" si="13"/>
        <v>2.2928877005347594</v>
      </c>
      <c r="T122" s="4">
        <f t="shared" si="14"/>
        <v>2.9332543868770427</v>
      </c>
      <c r="U122" s="4">
        <f t="shared" si="15"/>
        <v>2.8631979081180052</v>
      </c>
      <c r="V122" s="3">
        <f t="shared" si="16"/>
        <v>0.69897000433601886</v>
      </c>
      <c r="W122" s="3">
        <f t="shared" si="17"/>
        <v>2.5728716022004803</v>
      </c>
      <c r="X122" s="3">
        <f t="shared" si="18"/>
        <v>0.67080329714661313</v>
      </c>
      <c r="Y122" s="3">
        <f t="shared" si="19"/>
        <v>2.2342843825410239</v>
      </c>
      <c r="Z122" s="3">
        <f t="shared" si="20"/>
        <v>0.36038278467656237</v>
      </c>
      <c r="AA122" s="2">
        <f t="shared" si="21"/>
        <v>39203</v>
      </c>
    </row>
    <row r="123" spans="1:27" x14ac:dyDescent="0.2">
      <c r="A123">
        <v>172</v>
      </c>
      <c r="B123" t="s">
        <v>15</v>
      </c>
      <c r="C123">
        <v>2007</v>
      </c>
      <c r="D123">
        <v>6</v>
      </c>
      <c r="E123">
        <v>225</v>
      </c>
      <c r="F123" s="4">
        <v>931.13</v>
      </c>
      <c r="G123" s="4">
        <v>1094.1600000000001</v>
      </c>
      <c r="H123" s="4">
        <v>400.87</v>
      </c>
      <c r="I123">
        <v>5</v>
      </c>
      <c r="J123">
        <v>374</v>
      </c>
      <c r="K123">
        <v>18846</v>
      </c>
      <c r="L123" t="s">
        <v>18</v>
      </c>
      <c r="M123">
        <v>38899</v>
      </c>
      <c r="N123">
        <v>222.7</v>
      </c>
      <c r="O123" s="4">
        <v>25949.23</v>
      </c>
      <c r="P123" t="s">
        <v>168</v>
      </c>
      <c r="Q123" s="4">
        <f t="shared" si="11"/>
        <v>4.8629333333333333</v>
      </c>
      <c r="R123" s="4">
        <f t="shared" si="12"/>
        <v>218.83200000000002</v>
      </c>
      <c r="S123" s="4">
        <f t="shared" si="13"/>
        <v>2.9255614973262034</v>
      </c>
      <c r="T123" s="4">
        <f t="shared" si="14"/>
        <v>3.0390808339135682</v>
      </c>
      <c r="U123" s="4">
        <f t="shared" si="15"/>
        <v>2.9690103193715078</v>
      </c>
      <c r="V123" s="3">
        <f t="shared" si="16"/>
        <v>0.69897000433601886</v>
      </c>
      <c r="W123" s="3">
        <f t="shared" si="17"/>
        <v>2.5728716022004803</v>
      </c>
      <c r="X123" s="3">
        <f t="shared" si="18"/>
        <v>0.68689831580220584</v>
      </c>
      <c r="Y123" s="3">
        <f t="shared" si="19"/>
        <v>2.3401108295775495</v>
      </c>
      <c r="Z123" s="3">
        <f t="shared" si="20"/>
        <v>0.4662092317130882</v>
      </c>
      <c r="AA123" s="2">
        <f t="shared" si="21"/>
        <v>39234</v>
      </c>
    </row>
    <row r="124" spans="1:27" x14ac:dyDescent="0.2">
      <c r="A124">
        <v>172</v>
      </c>
      <c r="B124" t="s">
        <v>15</v>
      </c>
      <c r="C124">
        <v>2007</v>
      </c>
      <c r="D124">
        <v>7</v>
      </c>
      <c r="E124">
        <v>121</v>
      </c>
      <c r="F124" s="4">
        <v>526.73</v>
      </c>
      <c r="G124" s="4">
        <v>618.91999999999996</v>
      </c>
      <c r="H124" s="4">
        <v>215.67</v>
      </c>
      <c r="I124">
        <v>5</v>
      </c>
      <c r="J124">
        <v>374</v>
      </c>
      <c r="K124">
        <v>18846</v>
      </c>
      <c r="L124" t="s">
        <v>18</v>
      </c>
      <c r="M124">
        <v>38899</v>
      </c>
      <c r="N124">
        <v>222.7</v>
      </c>
      <c r="O124" s="4">
        <v>25949.23</v>
      </c>
      <c r="P124" t="s">
        <v>168</v>
      </c>
      <c r="Q124" s="4">
        <f t="shared" si="11"/>
        <v>5.115041322314049</v>
      </c>
      <c r="R124" s="4">
        <f t="shared" si="12"/>
        <v>123.78399999999999</v>
      </c>
      <c r="S124" s="4">
        <f t="shared" si="13"/>
        <v>1.6548663101604277</v>
      </c>
      <c r="T124" s="4">
        <f t="shared" si="14"/>
        <v>2.7916345168652121</v>
      </c>
      <c r="U124" s="4">
        <f t="shared" si="15"/>
        <v>2.7215880543806823</v>
      </c>
      <c r="V124" s="3">
        <f t="shared" si="16"/>
        <v>0.69897000433601886</v>
      </c>
      <c r="W124" s="3">
        <f t="shared" si="17"/>
        <v>2.5728716022004803</v>
      </c>
      <c r="X124" s="3">
        <f t="shared" si="18"/>
        <v>0.70884914654876185</v>
      </c>
      <c r="Y124" s="3">
        <f t="shared" si="19"/>
        <v>2.0926645125291929</v>
      </c>
      <c r="Z124" s="3">
        <f t="shared" si="20"/>
        <v>0.21876291466473177</v>
      </c>
      <c r="AA124" s="2">
        <f t="shared" si="21"/>
        <v>39264</v>
      </c>
    </row>
    <row r="125" spans="1:27" x14ac:dyDescent="0.2">
      <c r="A125">
        <v>172</v>
      </c>
      <c r="B125" t="s">
        <v>15</v>
      </c>
      <c r="C125">
        <v>2007</v>
      </c>
      <c r="D125">
        <v>8</v>
      </c>
      <c r="E125">
        <v>153</v>
      </c>
      <c r="F125" s="4">
        <v>636.9</v>
      </c>
      <c r="G125" s="4">
        <v>748.37</v>
      </c>
      <c r="H125" s="4">
        <v>337.46</v>
      </c>
      <c r="I125">
        <v>5</v>
      </c>
      <c r="J125">
        <v>374</v>
      </c>
      <c r="K125">
        <v>18846</v>
      </c>
      <c r="L125" t="s">
        <v>18</v>
      </c>
      <c r="M125">
        <v>38899</v>
      </c>
      <c r="N125">
        <v>222.7</v>
      </c>
      <c r="O125" s="4">
        <v>25949.23</v>
      </c>
      <c r="P125" t="s">
        <v>168</v>
      </c>
      <c r="Q125" s="4">
        <f t="shared" si="11"/>
        <v>4.8913071895424833</v>
      </c>
      <c r="R125" s="4">
        <f t="shared" si="12"/>
        <v>149.67400000000001</v>
      </c>
      <c r="S125" s="4">
        <f t="shared" si="13"/>
        <v>2.0009893048128342</v>
      </c>
      <c r="T125" s="4">
        <f t="shared" si="14"/>
        <v>2.8741163695607383</v>
      </c>
      <c r="U125" s="4">
        <f t="shared" si="15"/>
        <v>2.8040712488856614</v>
      </c>
      <c r="V125" s="3">
        <f t="shared" si="16"/>
        <v>0.69897000433601886</v>
      </c>
      <c r="W125" s="3">
        <f t="shared" si="17"/>
        <v>2.5728716022004803</v>
      </c>
      <c r="X125" s="3">
        <f t="shared" si="18"/>
        <v>0.68942493874313959</v>
      </c>
      <c r="Y125" s="3">
        <f t="shared" si="19"/>
        <v>2.1751463652247196</v>
      </c>
      <c r="Z125" s="3">
        <f t="shared" si="20"/>
        <v>0.30124476736025824</v>
      </c>
      <c r="AA125" s="2">
        <f t="shared" si="21"/>
        <v>39295</v>
      </c>
    </row>
    <row r="126" spans="1:27" x14ac:dyDescent="0.2">
      <c r="A126">
        <v>172</v>
      </c>
      <c r="B126" t="s">
        <v>15</v>
      </c>
      <c r="C126">
        <v>2007</v>
      </c>
      <c r="D126">
        <v>9</v>
      </c>
      <c r="E126">
        <v>166</v>
      </c>
      <c r="F126" s="4">
        <v>697.89</v>
      </c>
      <c r="G126" s="4">
        <v>820.05</v>
      </c>
      <c r="H126" s="4">
        <v>216.67</v>
      </c>
      <c r="I126">
        <v>5</v>
      </c>
      <c r="J126">
        <v>374</v>
      </c>
      <c r="K126">
        <v>18846</v>
      </c>
      <c r="L126" t="s">
        <v>18</v>
      </c>
      <c r="M126">
        <v>38899</v>
      </c>
      <c r="N126">
        <v>222.7</v>
      </c>
      <c r="O126" s="4">
        <v>25949.23</v>
      </c>
      <c r="P126" t="s">
        <v>168</v>
      </c>
      <c r="Q126" s="4">
        <f t="shared" si="11"/>
        <v>4.940060240963855</v>
      </c>
      <c r="R126" s="4">
        <f t="shared" si="12"/>
        <v>164.01</v>
      </c>
      <c r="S126" s="4">
        <f t="shared" si="13"/>
        <v>2.1926470588235292</v>
      </c>
      <c r="T126" s="4">
        <f t="shared" si="14"/>
        <v>2.9138403329472382</v>
      </c>
      <c r="U126" s="4">
        <f t="shared" si="15"/>
        <v>2.8437869754058185</v>
      </c>
      <c r="V126" s="3">
        <f t="shared" si="16"/>
        <v>0.69897000433601886</v>
      </c>
      <c r="W126" s="3">
        <f t="shared" si="17"/>
        <v>2.5728716022004803</v>
      </c>
      <c r="X126" s="3">
        <f t="shared" si="18"/>
        <v>0.69373224490718322</v>
      </c>
      <c r="Y126" s="3">
        <f t="shared" si="19"/>
        <v>2.2148703286112195</v>
      </c>
      <c r="Z126" s="3">
        <f t="shared" si="20"/>
        <v>0.34096873074675821</v>
      </c>
      <c r="AA126" s="2">
        <f t="shared" si="21"/>
        <v>39326</v>
      </c>
    </row>
    <row r="127" spans="1:27" x14ac:dyDescent="0.2">
      <c r="A127">
        <v>172</v>
      </c>
      <c r="B127" t="s">
        <v>15</v>
      </c>
      <c r="C127">
        <v>2007</v>
      </c>
      <c r="D127">
        <v>10</v>
      </c>
      <c r="E127">
        <v>452</v>
      </c>
      <c r="F127" s="4">
        <v>1747.33</v>
      </c>
      <c r="G127" s="4">
        <v>2053.1799999999998</v>
      </c>
      <c r="H127" s="4">
        <v>676.92</v>
      </c>
      <c r="I127">
        <v>5</v>
      </c>
      <c r="J127">
        <v>374</v>
      </c>
      <c r="K127">
        <v>18846</v>
      </c>
      <c r="L127" t="s">
        <v>18</v>
      </c>
      <c r="M127">
        <v>38899</v>
      </c>
      <c r="N127">
        <v>222.7</v>
      </c>
      <c r="O127" s="4">
        <v>25949.23</v>
      </c>
      <c r="P127" t="s">
        <v>168</v>
      </c>
      <c r="Q127" s="4">
        <f t="shared" si="11"/>
        <v>4.5424336283185838</v>
      </c>
      <c r="R127" s="4">
        <f t="shared" si="12"/>
        <v>410.63599999999997</v>
      </c>
      <c r="S127" s="4">
        <f t="shared" si="13"/>
        <v>5.489786096256684</v>
      </c>
      <c r="T127" s="4">
        <f t="shared" si="14"/>
        <v>3.3124270251523611</v>
      </c>
      <c r="U127" s="4">
        <f t="shared" si="15"/>
        <v>3.2423749334000833</v>
      </c>
      <c r="V127" s="3">
        <f t="shared" si="16"/>
        <v>0.69897000433601886</v>
      </c>
      <c r="W127" s="3">
        <f t="shared" si="17"/>
        <v>2.5728716022004803</v>
      </c>
      <c r="X127" s="3">
        <f t="shared" si="18"/>
        <v>0.65728859034097897</v>
      </c>
      <c r="Y127" s="3">
        <f t="shared" si="19"/>
        <v>2.6134570208163423</v>
      </c>
      <c r="Z127" s="3">
        <f t="shared" si="20"/>
        <v>0.73955542295188093</v>
      </c>
      <c r="AA127" s="2">
        <f t="shared" si="21"/>
        <v>39356</v>
      </c>
    </row>
    <row r="128" spans="1:27" x14ac:dyDescent="0.2">
      <c r="A128">
        <v>172</v>
      </c>
      <c r="B128" t="s">
        <v>15</v>
      </c>
      <c r="C128">
        <v>2007</v>
      </c>
      <c r="D128">
        <v>11</v>
      </c>
      <c r="E128">
        <v>345</v>
      </c>
      <c r="F128" s="4">
        <v>1457.71</v>
      </c>
      <c r="G128" s="4">
        <v>1712.9</v>
      </c>
      <c r="H128" s="4">
        <v>542.66</v>
      </c>
      <c r="I128">
        <v>5</v>
      </c>
      <c r="J128">
        <v>374</v>
      </c>
      <c r="K128">
        <v>18846</v>
      </c>
      <c r="L128" t="s">
        <v>18</v>
      </c>
      <c r="M128">
        <v>38899</v>
      </c>
      <c r="N128">
        <v>222.7</v>
      </c>
      <c r="O128" s="4">
        <v>25949.23</v>
      </c>
      <c r="P128" t="s">
        <v>168</v>
      </c>
      <c r="Q128" s="4">
        <f t="shared" si="11"/>
        <v>4.9649275362318841</v>
      </c>
      <c r="R128" s="4">
        <f t="shared" si="12"/>
        <v>342.58000000000004</v>
      </c>
      <c r="S128" s="4">
        <f t="shared" si="13"/>
        <v>4.5799465240641712</v>
      </c>
      <c r="T128" s="4">
        <f t="shared" si="14"/>
        <v>3.233732009366046</v>
      </c>
      <c r="U128" s="4">
        <f t="shared" si="15"/>
        <v>3.1636711330856273</v>
      </c>
      <c r="V128" s="3">
        <f t="shared" si="16"/>
        <v>0.69897000433601886</v>
      </c>
      <c r="W128" s="3">
        <f t="shared" si="17"/>
        <v>2.5728716022004803</v>
      </c>
      <c r="X128" s="3">
        <f t="shared" si="18"/>
        <v>0.69591291429277191</v>
      </c>
      <c r="Y128" s="3">
        <f t="shared" si="19"/>
        <v>2.5347620050300272</v>
      </c>
      <c r="Z128" s="3">
        <f t="shared" si="20"/>
        <v>0.66086040716556582</v>
      </c>
      <c r="AA128" s="2">
        <f t="shared" si="21"/>
        <v>39387</v>
      </c>
    </row>
    <row r="129" spans="1:27" x14ac:dyDescent="0.2">
      <c r="A129">
        <v>172</v>
      </c>
      <c r="B129" t="s">
        <v>15</v>
      </c>
      <c r="C129">
        <v>2007</v>
      </c>
      <c r="D129">
        <v>12</v>
      </c>
      <c r="E129">
        <v>145</v>
      </c>
      <c r="F129" s="4">
        <v>591.87</v>
      </c>
      <c r="G129" s="4">
        <v>695.46</v>
      </c>
      <c r="H129" s="4">
        <v>254.47</v>
      </c>
      <c r="I129">
        <v>5</v>
      </c>
      <c r="J129">
        <v>374</v>
      </c>
      <c r="K129">
        <v>18846</v>
      </c>
      <c r="L129" t="s">
        <v>18</v>
      </c>
      <c r="M129">
        <v>38899</v>
      </c>
      <c r="N129">
        <v>222.7</v>
      </c>
      <c r="O129" s="4">
        <v>25949.23</v>
      </c>
      <c r="P129" t="s">
        <v>168</v>
      </c>
      <c r="Q129" s="4">
        <f t="shared" si="11"/>
        <v>4.7962758620689661</v>
      </c>
      <c r="R129" s="4">
        <f t="shared" si="12"/>
        <v>139.09200000000001</v>
      </c>
      <c r="S129" s="4">
        <f t="shared" si="13"/>
        <v>1.8595187165775402</v>
      </c>
      <c r="T129" s="4">
        <f t="shared" si="14"/>
        <v>2.8422721562132653</v>
      </c>
      <c r="U129" s="4">
        <f t="shared" si="15"/>
        <v>2.7722263275294705</v>
      </c>
      <c r="V129" s="3">
        <f t="shared" si="16"/>
        <v>0.69897000433601886</v>
      </c>
      <c r="W129" s="3">
        <f t="shared" si="17"/>
        <v>2.5728716022004803</v>
      </c>
      <c r="X129" s="3">
        <f t="shared" si="18"/>
        <v>0.68090415397829063</v>
      </c>
      <c r="Y129" s="3">
        <f t="shared" si="19"/>
        <v>2.1433021518772466</v>
      </c>
      <c r="Z129" s="3">
        <f t="shared" si="20"/>
        <v>0.26940055401278534</v>
      </c>
      <c r="AA129" s="2">
        <f t="shared" si="21"/>
        <v>39417</v>
      </c>
    </row>
    <row r="130" spans="1:27" x14ac:dyDescent="0.2">
      <c r="A130">
        <v>185</v>
      </c>
      <c r="B130" t="s">
        <v>15</v>
      </c>
      <c r="C130">
        <v>2007</v>
      </c>
      <c r="D130">
        <v>1</v>
      </c>
      <c r="E130">
        <v>99</v>
      </c>
      <c r="F130" s="4">
        <v>431.36</v>
      </c>
      <c r="G130" s="4">
        <v>506.94</v>
      </c>
      <c r="H130" s="4">
        <v>203.86</v>
      </c>
      <c r="I130">
        <v>9</v>
      </c>
      <c r="J130">
        <v>417</v>
      </c>
      <c r="K130">
        <v>20179</v>
      </c>
      <c r="L130" t="s">
        <v>18</v>
      </c>
      <c r="M130">
        <v>47352</v>
      </c>
      <c r="N130">
        <v>276</v>
      </c>
      <c r="O130" s="4">
        <v>33704.629999999997</v>
      </c>
      <c r="P130" t="s">
        <v>168</v>
      </c>
      <c r="Q130" s="4">
        <f t="shared" si="11"/>
        <v>5.1206060606060602</v>
      </c>
      <c r="R130" s="4">
        <f t="shared" si="12"/>
        <v>56.326666666666668</v>
      </c>
      <c r="S130" s="4">
        <f t="shared" si="13"/>
        <v>1.2156834532374101</v>
      </c>
      <c r="T130" s="4">
        <f t="shared" si="14"/>
        <v>2.7049565604952495</v>
      </c>
      <c r="U130" s="4">
        <f t="shared" si="15"/>
        <v>2.6348398705192069</v>
      </c>
      <c r="V130" s="3">
        <f t="shared" si="16"/>
        <v>0.95424250943932487</v>
      </c>
      <c r="W130" s="3">
        <f t="shared" si="17"/>
        <v>2.6201360549737576</v>
      </c>
      <c r="X130" s="3">
        <f t="shared" si="18"/>
        <v>0.70932136589769967</v>
      </c>
      <c r="Y130" s="3">
        <f t="shared" si="19"/>
        <v>1.7507140510559247</v>
      </c>
      <c r="Z130" s="3">
        <f t="shared" si="20"/>
        <v>8.4820505521492173E-2</v>
      </c>
      <c r="AA130" s="2">
        <f t="shared" si="21"/>
        <v>39083</v>
      </c>
    </row>
    <row r="131" spans="1:27" x14ac:dyDescent="0.2">
      <c r="A131">
        <v>185</v>
      </c>
      <c r="B131" t="s">
        <v>15</v>
      </c>
      <c r="C131">
        <v>2007</v>
      </c>
      <c r="D131">
        <v>2</v>
      </c>
      <c r="E131">
        <v>78</v>
      </c>
      <c r="F131" s="4">
        <v>339.72</v>
      </c>
      <c r="G131" s="4">
        <v>399.21</v>
      </c>
      <c r="H131" s="4">
        <v>153.58000000000001</v>
      </c>
      <c r="I131">
        <v>9</v>
      </c>
      <c r="J131">
        <v>417</v>
      </c>
      <c r="K131">
        <v>20179</v>
      </c>
      <c r="L131" t="s">
        <v>18</v>
      </c>
      <c r="M131">
        <v>47352</v>
      </c>
      <c r="N131">
        <v>276</v>
      </c>
      <c r="O131" s="4">
        <v>33704.629999999997</v>
      </c>
      <c r="P131" t="s">
        <v>168</v>
      </c>
      <c r="Q131" s="4">
        <f t="shared" ref="Q131:Q194" si="22">G131/E131</f>
        <v>5.1180769230769227</v>
      </c>
      <c r="R131" s="4">
        <f t="shared" ref="R131:R194" si="23">G131/I131</f>
        <v>44.356666666666662</v>
      </c>
      <c r="S131" s="4">
        <f t="shared" ref="S131:S194" si="24">G131/J131</f>
        <v>0.95733812949640285</v>
      </c>
      <c r="T131" s="4">
        <f t="shared" ref="T131:T194" si="25">LOG(G131)</f>
        <v>2.6012014115993622</v>
      </c>
      <c r="U131" s="4">
        <f t="shared" ref="U131:U194" si="26">LOG(F131)</f>
        <v>2.531121115412728</v>
      </c>
      <c r="V131" s="3">
        <f t="shared" ref="V131:V194" si="27">LOG(I131)</f>
        <v>0.95424250943932487</v>
      </c>
      <c r="W131" s="3">
        <f t="shared" ref="W131:W194" si="28">LOG(J131)</f>
        <v>2.6201360549737576</v>
      </c>
      <c r="X131" s="3">
        <f t="shared" ref="X131:X194" si="29">LOG(Q131)</f>
        <v>0.709106808908882</v>
      </c>
      <c r="Y131" s="3">
        <f t="shared" ref="Y131:Y194" si="30">LOG(R131)</f>
        <v>1.6469589021600375</v>
      </c>
      <c r="Z131" s="3">
        <f t="shared" ref="Z131:Z194" si="31">LOG(S131)</f>
        <v>-1.8934643374395127E-2</v>
      </c>
      <c r="AA131" s="2">
        <f t="shared" ref="AA131:AA194" si="32">DATE(C131,D131,1)</f>
        <v>39114</v>
      </c>
    </row>
    <row r="132" spans="1:27" x14ac:dyDescent="0.2">
      <c r="A132">
        <v>185</v>
      </c>
      <c r="B132" t="s">
        <v>15</v>
      </c>
      <c r="C132">
        <v>2007</v>
      </c>
      <c r="D132">
        <v>3</v>
      </c>
      <c r="E132">
        <v>112</v>
      </c>
      <c r="F132" s="4">
        <v>502.71</v>
      </c>
      <c r="G132" s="4">
        <v>590.75</v>
      </c>
      <c r="H132" s="4">
        <v>236.16</v>
      </c>
      <c r="I132">
        <v>9</v>
      </c>
      <c r="J132">
        <v>417</v>
      </c>
      <c r="K132">
        <v>20179</v>
      </c>
      <c r="L132" t="s">
        <v>18</v>
      </c>
      <c r="M132">
        <v>47352</v>
      </c>
      <c r="N132">
        <v>276</v>
      </c>
      <c r="O132" s="4">
        <v>33704.629999999997</v>
      </c>
      <c r="P132" t="s">
        <v>168</v>
      </c>
      <c r="Q132" s="4">
        <f t="shared" si="22"/>
        <v>5.2745535714285712</v>
      </c>
      <c r="R132" s="4">
        <f t="shared" si="23"/>
        <v>65.638888888888886</v>
      </c>
      <c r="S132" s="4">
        <f t="shared" si="24"/>
        <v>1.4166666666666667</v>
      </c>
      <c r="T132" s="4">
        <f t="shared" si="25"/>
        <v>2.7714037303044066</v>
      </c>
      <c r="U132" s="4">
        <f t="shared" si="26"/>
        <v>2.7013175243799021</v>
      </c>
      <c r="V132" s="3">
        <f t="shared" si="27"/>
        <v>0.95424250943932487</v>
      </c>
      <c r="W132" s="3">
        <f t="shared" si="28"/>
        <v>2.6201360549737576</v>
      </c>
      <c r="X132" s="3">
        <f t="shared" si="29"/>
        <v>0.72218570763422496</v>
      </c>
      <c r="Y132" s="3">
        <f t="shared" si="30"/>
        <v>1.8171612208650818</v>
      </c>
      <c r="Z132" s="3">
        <f t="shared" si="31"/>
        <v>0.15126767533064914</v>
      </c>
      <c r="AA132" s="2">
        <f t="shared" si="32"/>
        <v>39142</v>
      </c>
    </row>
    <row r="133" spans="1:27" x14ac:dyDescent="0.2">
      <c r="A133">
        <v>185</v>
      </c>
      <c r="B133" t="s">
        <v>15</v>
      </c>
      <c r="C133">
        <v>2007</v>
      </c>
      <c r="D133">
        <v>4</v>
      </c>
      <c r="E133">
        <v>103</v>
      </c>
      <c r="F133" s="4">
        <v>398.21</v>
      </c>
      <c r="G133" s="4">
        <v>467.91</v>
      </c>
      <c r="H133" s="4">
        <v>173.3</v>
      </c>
      <c r="I133">
        <v>9</v>
      </c>
      <c r="J133">
        <v>417</v>
      </c>
      <c r="K133">
        <v>20179</v>
      </c>
      <c r="L133" t="s">
        <v>18</v>
      </c>
      <c r="M133">
        <v>47352</v>
      </c>
      <c r="N133">
        <v>276</v>
      </c>
      <c r="O133" s="4">
        <v>33704.629999999997</v>
      </c>
      <c r="P133" t="s">
        <v>168</v>
      </c>
      <c r="Q133" s="4">
        <f t="shared" si="22"/>
        <v>4.5428155339805825</v>
      </c>
      <c r="R133" s="4">
        <f t="shared" si="23"/>
        <v>51.99</v>
      </c>
      <c r="S133" s="4">
        <f t="shared" si="24"/>
        <v>1.1220863309352518</v>
      </c>
      <c r="T133" s="4">
        <f t="shared" si="25"/>
        <v>2.6701623268729042</v>
      </c>
      <c r="U133" s="4">
        <f t="shared" si="26"/>
        <v>2.6001121619954786</v>
      </c>
      <c r="V133" s="3">
        <f t="shared" si="27"/>
        <v>0.95424250943932487</v>
      </c>
      <c r="W133" s="3">
        <f t="shared" si="28"/>
        <v>2.6201360549737576</v>
      </c>
      <c r="X133" s="3">
        <f t="shared" si="29"/>
        <v>0.6573251021677321</v>
      </c>
      <c r="Y133" s="3">
        <f t="shared" si="30"/>
        <v>1.7159198174335795</v>
      </c>
      <c r="Z133" s="3">
        <f t="shared" si="31"/>
        <v>5.0026271899146789E-2</v>
      </c>
      <c r="AA133" s="2">
        <f t="shared" si="32"/>
        <v>39173</v>
      </c>
    </row>
    <row r="134" spans="1:27" x14ac:dyDescent="0.2">
      <c r="A134">
        <v>185</v>
      </c>
      <c r="B134" t="s">
        <v>15</v>
      </c>
      <c r="C134">
        <v>2007</v>
      </c>
      <c r="D134">
        <v>5</v>
      </c>
      <c r="E134">
        <v>245</v>
      </c>
      <c r="F134" s="4">
        <v>1089.51</v>
      </c>
      <c r="G134" s="4">
        <v>1280.24</v>
      </c>
      <c r="H134" s="4">
        <v>383.7</v>
      </c>
      <c r="I134">
        <v>9</v>
      </c>
      <c r="J134">
        <v>417</v>
      </c>
      <c r="K134">
        <v>20179</v>
      </c>
      <c r="L134" t="s">
        <v>18</v>
      </c>
      <c r="M134">
        <v>47352</v>
      </c>
      <c r="N134">
        <v>276</v>
      </c>
      <c r="O134" s="4">
        <v>33704.629999999997</v>
      </c>
      <c r="P134" t="s">
        <v>168</v>
      </c>
      <c r="Q134" s="4">
        <f t="shared" si="22"/>
        <v>5.2254693877551022</v>
      </c>
      <c r="R134" s="4">
        <f t="shared" si="23"/>
        <v>142.2488888888889</v>
      </c>
      <c r="S134" s="4">
        <f t="shared" si="24"/>
        <v>3.0701199040767388</v>
      </c>
      <c r="T134" s="4">
        <f t="shared" si="25"/>
        <v>3.1072913922300969</v>
      </c>
      <c r="U134" s="4">
        <f t="shared" si="26"/>
        <v>3.0372312207455496</v>
      </c>
      <c r="V134" s="3">
        <f t="shared" si="27"/>
        <v>0.95424250943932487</v>
      </c>
      <c r="W134" s="3">
        <f t="shared" si="28"/>
        <v>2.6201360549737576</v>
      </c>
      <c r="X134" s="3">
        <f t="shared" si="29"/>
        <v>0.71812530786556417</v>
      </c>
      <c r="Y134" s="3">
        <f t="shared" si="30"/>
        <v>2.1530488827907717</v>
      </c>
      <c r="Z134" s="3">
        <f t="shared" si="31"/>
        <v>0.48715533725633919</v>
      </c>
      <c r="AA134" s="2">
        <f t="shared" si="32"/>
        <v>39203</v>
      </c>
    </row>
    <row r="135" spans="1:27" x14ac:dyDescent="0.2">
      <c r="A135">
        <v>185</v>
      </c>
      <c r="B135" t="s">
        <v>15</v>
      </c>
      <c r="C135">
        <v>2007</v>
      </c>
      <c r="D135">
        <v>6</v>
      </c>
      <c r="E135">
        <v>289</v>
      </c>
      <c r="F135" s="4">
        <v>1254.6500000000001</v>
      </c>
      <c r="G135" s="4">
        <v>1474.23</v>
      </c>
      <c r="H135" s="4">
        <v>540.79999999999995</v>
      </c>
      <c r="I135">
        <v>9</v>
      </c>
      <c r="J135">
        <v>417</v>
      </c>
      <c r="K135">
        <v>20179</v>
      </c>
      <c r="L135" t="s">
        <v>18</v>
      </c>
      <c r="M135">
        <v>47352</v>
      </c>
      <c r="N135">
        <v>276</v>
      </c>
      <c r="O135" s="4">
        <v>33704.629999999997</v>
      </c>
      <c r="P135" t="s">
        <v>168</v>
      </c>
      <c r="Q135" s="4">
        <f t="shared" si="22"/>
        <v>5.1011418685121104</v>
      </c>
      <c r="R135" s="4">
        <f t="shared" si="23"/>
        <v>163.80333333333334</v>
      </c>
      <c r="S135" s="4">
        <f t="shared" si="24"/>
        <v>3.5353237410071943</v>
      </c>
      <c r="T135" s="4">
        <f t="shared" si="25"/>
        <v>3.1685652446753445</v>
      </c>
      <c r="U135" s="4">
        <f t="shared" si="26"/>
        <v>3.0985225909419536</v>
      </c>
      <c r="V135" s="3">
        <f t="shared" si="27"/>
        <v>0.95424250943932487</v>
      </c>
      <c r="W135" s="3">
        <f t="shared" si="28"/>
        <v>2.6201360549737576</v>
      </c>
      <c r="X135" s="3">
        <f t="shared" si="29"/>
        <v>0.70766740191879673</v>
      </c>
      <c r="Y135" s="3">
        <f t="shared" si="30"/>
        <v>2.2143227352360197</v>
      </c>
      <c r="Z135" s="3">
        <f t="shared" si="31"/>
        <v>0.54842918970158716</v>
      </c>
      <c r="AA135" s="2">
        <f t="shared" si="32"/>
        <v>39234</v>
      </c>
    </row>
    <row r="136" spans="1:27" x14ac:dyDescent="0.2">
      <c r="A136">
        <v>185</v>
      </c>
      <c r="B136" t="s">
        <v>15</v>
      </c>
      <c r="C136">
        <v>2007</v>
      </c>
      <c r="D136">
        <v>7</v>
      </c>
      <c r="E136">
        <v>161</v>
      </c>
      <c r="F136" s="4">
        <v>677.64</v>
      </c>
      <c r="G136" s="4">
        <v>796.23</v>
      </c>
      <c r="H136" s="4">
        <v>303.95999999999998</v>
      </c>
      <c r="I136">
        <v>9</v>
      </c>
      <c r="J136">
        <v>417</v>
      </c>
      <c r="K136">
        <v>20179</v>
      </c>
      <c r="L136" t="s">
        <v>18</v>
      </c>
      <c r="M136">
        <v>47352</v>
      </c>
      <c r="N136">
        <v>276</v>
      </c>
      <c r="O136" s="4">
        <v>33704.629999999997</v>
      </c>
      <c r="P136" t="s">
        <v>168</v>
      </c>
      <c r="Q136" s="4">
        <f t="shared" si="22"/>
        <v>4.9455279503105594</v>
      </c>
      <c r="R136" s="4">
        <f t="shared" si="23"/>
        <v>88.47</v>
      </c>
      <c r="S136" s="4">
        <f t="shared" si="24"/>
        <v>1.9094244604316548</v>
      </c>
      <c r="T136" s="4">
        <f t="shared" si="25"/>
        <v>2.9010385367107854</v>
      </c>
      <c r="U136" s="4">
        <f t="shared" si="26"/>
        <v>2.8309990337845039</v>
      </c>
      <c r="V136" s="3">
        <f t="shared" si="27"/>
        <v>0.95424250943932487</v>
      </c>
      <c r="W136" s="3">
        <f t="shared" si="28"/>
        <v>2.6201360549737576</v>
      </c>
      <c r="X136" s="3">
        <f t="shared" si="29"/>
        <v>0.69421266067893572</v>
      </c>
      <c r="Y136" s="3">
        <f t="shared" si="30"/>
        <v>1.9467960272714604</v>
      </c>
      <c r="Z136" s="3">
        <f t="shared" si="31"/>
        <v>0.28090248173702786</v>
      </c>
      <c r="AA136" s="2">
        <f t="shared" si="32"/>
        <v>39264</v>
      </c>
    </row>
    <row r="137" spans="1:27" x14ac:dyDescent="0.2">
      <c r="A137">
        <v>185</v>
      </c>
      <c r="B137" t="s">
        <v>15</v>
      </c>
      <c r="C137">
        <v>2007</v>
      </c>
      <c r="D137">
        <v>8</v>
      </c>
      <c r="E137">
        <v>165</v>
      </c>
      <c r="F137" s="4">
        <v>736.48</v>
      </c>
      <c r="G137" s="4">
        <v>865.48</v>
      </c>
      <c r="H137" s="4">
        <v>217.85</v>
      </c>
      <c r="I137">
        <v>9</v>
      </c>
      <c r="J137">
        <v>417</v>
      </c>
      <c r="K137">
        <v>20179</v>
      </c>
      <c r="L137" t="s">
        <v>18</v>
      </c>
      <c r="M137">
        <v>47352</v>
      </c>
      <c r="N137">
        <v>276</v>
      </c>
      <c r="O137" s="4">
        <v>33704.629999999997</v>
      </c>
      <c r="P137" t="s">
        <v>168</v>
      </c>
      <c r="Q137" s="4">
        <f t="shared" si="22"/>
        <v>5.2453333333333338</v>
      </c>
      <c r="R137" s="4">
        <f t="shared" si="23"/>
        <v>96.164444444444442</v>
      </c>
      <c r="S137" s="4">
        <f t="shared" si="24"/>
        <v>2.0754916067146283</v>
      </c>
      <c r="T137" s="4">
        <f t="shared" si="25"/>
        <v>2.9372570364055242</v>
      </c>
      <c r="U137" s="4">
        <f t="shared" si="26"/>
        <v>2.8671609575498991</v>
      </c>
      <c r="V137" s="3">
        <f t="shared" si="27"/>
        <v>0.95424250943932487</v>
      </c>
      <c r="W137" s="3">
        <f t="shared" si="28"/>
        <v>2.6201360549737576</v>
      </c>
      <c r="X137" s="3">
        <f t="shared" si="29"/>
        <v>0.71977309219161789</v>
      </c>
      <c r="Y137" s="3">
        <f t="shared" si="30"/>
        <v>1.9830145269661992</v>
      </c>
      <c r="Z137" s="3">
        <f t="shared" si="31"/>
        <v>0.31712098143176665</v>
      </c>
      <c r="AA137" s="2">
        <f t="shared" si="32"/>
        <v>39295</v>
      </c>
    </row>
    <row r="138" spans="1:27" x14ac:dyDescent="0.2">
      <c r="A138">
        <v>185</v>
      </c>
      <c r="B138" t="s">
        <v>15</v>
      </c>
      <c r="C138">
        <v>2007</v>
      </c>
      <c r="D138">
        <v>9</v>
      </c>
      <c r="E138">
        <v>256</v>
      </c>
      <c r="F138" s="4">
        <v>1057.3699999999999</v>
      </c>
      <c r="G138" s="4">
        <v>1242.51</v>
      </c>
      <c r="H138" s="4">
        <v>317.13</v>
      </c>
      <c r="I138">
        <v>9</v>
      </c>
      <c r="J138">
        <v>417</v>
      </c>
      <c r="K138">
        <v>20179</v>
      </c>
      <c r="L138" t="s">
        <v>18</v>
      </c>
      <c r="M138">
        <v>47352</v>
      </c>
      <c r="N138">
        <v>276</v>
      </c>
      <c r="O138" s="4">
        <v>33704.629999999997</v>
      </c>
      <c r="P138" t="s">
        <v>168</v>
      </c>
      <c r="Q138" s="4">
        <f t="shared" si="22"/>
        <v>4.8535546875</v>
      </c>
      <c r="R138" s="4">
        <f t="shared" si="23"/>
        <v>138.05666666666667</v>
      </c>
      <c r="S138" s="4">
        <f t="shared" si="24"/>
        <v>2.9796402877697843</v>
      </c>
      <c r="T138" s="4">
        <f t="shared" si="25"/>
        <v>3.0942998927191261</v>
      </c>
      <c r="U138" s="4">
        <f t="shared" si="26"/>
        <v>3.0242269843183038</v>
      </c>
      <c r="V138" s="3">
        <f t="shared" si="27"/>
        <v>0.95424250943932487</v>
      </c>
      <c r="W138" s="3">
        <f t="shared" si="28"/>
        <v>2.6201360549737576</v>
      </c>
      <c r="X138" s="3">
        <f t="shared" si="29"/>
        <v>0.68605992740727673</v>
      </c>
      <c r="Y138" s="3">
        <f t="shared" si="30"/>
        <v>2.1400573832798013</v>
      </c>
      <c r="Z138" s="3">
        <f t="shared" si="31"/>
        <v>0.47416383774536874</v>
      </c>
      <c r="AA138" s="2">
        <f t="shared" si="32"/>
        <v>39326</v>
      </c>
    </row>
    <row r="139" spans="1:27" x14ac:dyDescent="0.2">
      <c r="A139">
        <v>185</v>
      </c>
      <c r="B139" t="s">
        <v>15</v>
      </c>
      <c r="C139">
        <v>2007</v>
      </c>
      <c r="D139">
        <v>10</v>
      </c>
      <c r="E139">
        <v>731</v>
      </c>
      <c r="F139" s="4">
        <v>3001.96</v>
      </c>
      <c r="G139" s="4">
        <v>3527.47</v>
      </c>
      <c r="H139" s="4">
        <v>1020.27</v>
      </c>
      <c r="I139">
        <v>9</v>
      </c>
      <c r="J139">
        <v>417</v>
      </c>
      <c r="K139">
        <v>20179</v>
      </c>
      <c r="L139" t="s">
        <v>18</v>
      </c>
      <c r="M139">
        <v>47352</v>
      </c>
      <c r="N139">
        <v>276</v>
      </c>
      <c r="O139" s="4">
        <v>33704.629999999997</v>
      </c>
      <c r="P139" t="s">
        <v>168</v>
      </c>
      <c r="Q139" s="4">
        <f t="shared" si="22"/>
        <v>4.8255403556771546</v>
      </c>
      <c r="R139" s="4">
        <f t="shared" si="23"/>
        <v>391.94111111111107</v>
      </c>
      <c r="S139" s="4">
        <f t="shared" si="24"/>
        <v>8.4591606714628291</v>
      </c>
      <c r="T139" s="4">
        <f t="shared" si="25"/>
        <v>3.5474633289069355</v>
      </c>
      <c r="U139" s="4">
        <f t="shared" si="26"/>
        <v>3.47740490113343</v>
      </c>
      <c r="V139" s="3">
        <f t="shared" si="27"/>
        <v>0.95424250943932487</v>
      </c>
      <c r="W139" s="3">
        <f t="shared" si="28"/>
        <v>2.6201360549737576</v>
      </c>
      <c r="X139" s="3">
        <f t="shared" si="29"/>
        <v>0.68354595194907497</v>
      </c>
      <c r="Y139" s="3">
        <f t="shared" si="30"/>
        <v>2.5932208194676103</v>
      </c>
      <c r="Z139" s="3">
        <f t="shared" si="31"/>
        <v>0.92732727393317782</v>
      </c>
      <c r="AA139" s="2">
        <f t="shared" si="32"/>
        <v>39356</v>
      </c>
    </row>
    <row r="140" spans="1:27" x14ac:dyDescent="0.2">
      <c r="A140">
        <v>185</v>
      </c>
      <c r="B140" t="s">
        <v>15</v>
      </c>
      <c r="C140">
        <v>2007</v>
      </c>
      <c r="D140">
        <v>11</v>
      </c>
      <c r="E140">
        <v>430</v>
      </c>
      <c r="F140" s="4">
        <v>1844.71</v>
      </c>
      <c r="G140" s="4">
        <v>2167.73</v>
      </c>
      <c r="H140" s="4">
        <v>574.01</v>
      </c>
      <c r="I140">
        <v>9</v>
      </c>
      <c r="J140">
        <v>417</v>
      </c>
      <c r="K140">
        <v>20179</v>
      </c>
      <c r="L140" t="s">
        <v>18</v>
      </c>
      <c r="M140">
        <v>47352</v>
      </c>
      <c r="N140">
        <v>276</v>
      </c>
      <c r="O140" s="4">
        <v>33704.629999999997</v>
      </c>
      <c r="P140" t="s">
        <v>168</v>
      </c>
      <c r="Q140" s="4">
        <f t="shared" si="22"/>
        <v>5.0412325581395345</v>
      </c>
      <c r="R140" s="4">
        <f t="shared" si="23"/>
        <v>240.85888888888888</v>
      </c>
      <c r="S140" s="4">
        <f t="shared" si="24"/>
        <v>5.1983932853717025</v>
      </c>
      <c r="T140" s="4">
        <f t="shared" si="25"/>
        <v>3.3360051880082331</v>
      </c>
      <c r="U140" s="4">
        <f t="shared" si="26"/>
        <v>3.2659281020403705</v>
      </c>
      <c r="V140" s="3">
        <f t="shared" si="27"/>
        <v>0.95424250943932487</v>
      </c>
      <c r="W140" s="3">
        <f t="shared" si="28"/>
        <v>2.6201360549737576</v>
      </c>
      <c r="X140" s="3">
        <f t="shared" si="29"/>
        <v>0.70253673242864634</v>
      </c>
      <c r="Y140" s="3">
        <f t="shared" si="30"/>
        <v>2.3817626785689079</v>
      </c>
      <c r="Z140" s="3">
        <f t="shared" si="31"/>
        <v>0.71586913303447541</v>
      </c>
      <c r="AA140" s="2">
        <f t="shared" si="32"/>
        <v>39387</v>
      </c>
    </row>
    <row r="141" spans="1:27" x14ac:dyDescent="0.2">
      <c r="A141">
        <v>185</v>
      </c>
      <c r="B141" t="s">
        <v>15</v>
      </c>
      <c r="C141">
        <v>2007</v>
      </c>
      <c r="D141">
        <v>12</v>
      </c>
      <c r="E141">
        <v>233</v>
      </c>
      <c r="F141" s="4">
        <v>1010.22</v>
      </c>
      <c r="G141" s="4">
        <v>1187.1300000000001</v>
      </c>
      <c r="H141" s="4">
        <v>334.04</v>
      </c>
      <c r="I141">
        <v>9</v>
      </c>
      <c r="J141">
        <v>417</v>
      </c>
      <c r="K141">
        <v>20179</v>
      </c>
      <c r="L141" t="s">
        <v>18</v>
      </c>
      <c r="M141">
        <v>47352</v>
      </c>
      <c r="N141">
        <v>276</v>
      </c>
      <c r="O141" s="4">
        <v>33704.629999999997</v>
      </c>
      <c r="P141" t="s">
        <v>168</v>
      </c>
      <c r="Q141" s="4">
        <f t="shared" si="22"/>
        <v>5.0949785407725328</v>
      </c>
      <c r="R141" s="4">
        <f t="shared" si="23"/>
        <v>131.90333333333334</v>
      </c>
      <c r="S141" s="4">
        <f t="shared" si="24"/>
        <v>2.8468345323741011</v>
      </c>
      <c r="T141" s="4">
        <f t="shared" si="25"/>
        <v>3.0744982801940379</v>
      </c>
      <c r="U141" s="4">
        <f t="shared" si="26"/>
        <v>3.0044159622793374</v>
      </c>
      <c r="V141" s="3">
        <f t="shared" si="27"/>
        <v>0.95424250943932487</v>
      </c>
      <c r="W141" s="3">
        <f t="shared" si="28"/>
        <v>2.6201360549737576</v>
      </c>
      <c r="X141" s="3">
        <f t="shared" si="29"/>
        <v>0.70714235916801904</v>
      </c>
      <c r="Y141" s="3">
        <f t="shared" si="30"/>
        <v>2.1202557707547132</v>
      </c>
      <c r="Z141" s="3">
        <f t="shared" si="31"/>
        <v>0.45436222522028052</v>
      </c>
      <c r="AA141" s="2">
        <f t="shared" si="32"/>
        <v>39417</v>
      </c>
    </row>
    <row r="142" spans="1:27" x14ac:dyDescent="0.2">
      <c r="A142">
        <v>190</v>
      </c>
      <c r="B142" t="s">
        <v>15</v>
      </c>
      <c r="C142">
        <v>2007</v>
      </c>
      <c r="D142">
        <v>1</v>
      </c>
      <c r="E142">
        <v>408</v>
      </c>
      <c r="F142" s="4">
        <v>1981.34</v>
      </c>
      <c r="G142" s="4">
        <v>2328.15</v>
      </c>
      <c r="H142" s="4">
        <v>811.76</v>
      </c>
      <c r="I142">
        <v>6</v>
      </c>
      <c r="J142">
        <v>401</v>
      </c>
      <c r="K142">
        <v>62243</v>
      </c>
      <c r="L142" t="s">
        <v>16</v>
      </c>
      <c r="M142">
        <v>1525332</v>
      </c>
      <c r="N142">
        <v>200</v>
      </c>
      <c r="O142" s="4">
        <v>137702.26</v>
      </c>
      <c r="P142" t="s">
        <v>169</v>
      </c>
      <c r="Q142" s="4">
        <f t="shared" si="22"/>
        <v>5.7062499999999998</v>
      </c>
      <c r="R142" s="4">
        <f t="shared" si="23"/>
        <v>388.02500000000003</v>
      </c>
      <c r="S142" s="4">
        <f t="shared" si="24"/>
        <v>5.8058603491271823</v>
      </c>
      <c r="T142" s="4">
        <f t="shared" si="25"/>
        <v>3.3670109579682541</v>
      </c>
      <c r="U142" s="4">
        <f t="shared" si="26"/>
        <v>3.2969590073173491</v>
      </c>
      <c r="V142" s="3">
        <f t="shared" si="27"/>
        <v>0.77815125038364363</v>
      </c>
      <c r="W142" s="3">
        <f t="shared" si="28"/>
        <v>2.6031443726201822</v>
      </c>
      <c r="X142" s="3">
        <f t="shared" si="29"/>
        <v>0.7563507948783742</v>
      </c>
      <c r="Y142" s="3">
        <f t="shared" si="30"/>
        <v>2.5888597075846107</v>
      </c>
      <c r="Z142" s="3">
        <f t="shared" si="31"/>
        <v>0.76386658534807184</v>
      </c>
      <c r="AA142" s="2">
        <f t="shared" si="32"/>
        <v>39083</v>
      </c>
    </row>
    <row r="143" spans="1:27" x14ac:dyDescent="0.2">
      <c r="A143">
        <v>190</v>
      </c>
      <c r="B143" t="s">
        <v>15</v>
      </c>
      <c r="C143">
        <v>2007</v>
      </c>
      <c r="D143">
        <v>2</v>
      </c>
      <c r="E143">
        <v>309</v>
      </c>
      <c r="F143" s="4">
        <v>1449.86</v>
      </c>
      <c r="G143" s="4">
        <v>1703.72</v>
      </c>
      <c r="H143" s="4">
        <v>668.63</v>
      </c>
      <c r="I143">
        <v>6</v>
      </c>
      <c r="J143">
        <v>401</v>
      </c>
      <c r="K143">
        <v>62243</v>
      </c>
      <c r="L143" t="s">
        <v>16</v>
      </c>
      <c r="M143">
        <v>1525332</v>
      </c>
      <c r="N143">
        <v>200</v>
      </c>
      <c r="O143" s="4">
        <v>137702.26</v>
      </c>
      <c r="P143" t="s">
        <v>169</v>
      </c>
      <c r="Q143" s="4">
        <f t="shared" si="22"/>
        <v>5.5136569579288031</v>
      </c>
      <c r="R143" s="4">
        <f t="shared" si="23"/>
        <v>283.95333333333332</v>
      </c>
      <c r="S143" s="4">
        <f t="shared" si="24"/>
        <v>4.2486783042394016</v>
      </c>
      <c r="T143" s="4">
        <f t="shared" si="25"/>
        <v>3.2313982216238508</v>
      </c>
      <c r="U143" s="4">
        <f t="shared" si="26"/>
        <v>3.1613260683295357</v>
      </c>
      <c r="V143" s="3">
        <f t="shared" si="27"/>
        <v>0.77815125038364363</v>
      </c>
      <c r="W143" s="3">
        <f t="shared" si="28"/>
        <v>2.6031443726201822</v>
      </c>
      <c r="X143" s="3">
        <f t="shared" si="29"/>
        <v>0.74143974219901598</v>
      </c>
      <c r="Y143" s="3">
        <f t="shared" si="30"/>
        <v>2.453246971240207</v>
      </c>
      <c r="Z143" s="3">
        <f t="shared" si="31"/>
        <v>0.62825384900366832</v>
      </c>
      <c r="AA143" s="2">
        <f t="shared" si="32"/>
        <v>39114</v>
      </c>
    </row>
    <row r="144" spans="1:27" x14ac:dyDescent="0.2">
      <c r="A144">
        <v>190</v>
      </c>
      <c r="B144" t="s">
        <v>15</v>
      </c>
      <c r="C144">
        <v>2007</v>
      </c>
      <c r="D144">
        <v>3</v>
      </c>
      <c r="E144">
        <v>325</v>
      </c>
      <c r="F144" s="4">
        <v>1402.2</v>
      </c>
      <c r="G144" s="4">
        <v>1647.64</v>
      </c>
      <c r="H144" s="4">
        <v>578.26</v>
      </c>
      <c r="I144">
        <v>6</v>
      </c>
      <c r="J144">
        <v>401</v>
      </c>
      <c r="K144">
        <v>62243</v>
      </c>
      <c r="L144" t="s">
        <v>16</v>
      </c>
      <c r="M144">
        <v>1525332</v>
      </c>
      <c r="N144">
        <v>200</v>
      </c>
      <c r="O144" s="4">
        <v>137702.26</v>
      </c>
      <c r="P144" t="s">
        <v>169</v>
      </c>
      <c r="Q144" s="4">
        <f t="shared" si="22"/>
        <v>5.0696615384615384</v>
      </c>
      <c r="R144" s="4">
        <f t="shared" si="23"/>
        <v>274.60666666666668</v>
      </c>
      <c r="S144" s="4">
        <f t="shared" si="24"/>
        <v>4.1088279301745638</v>
      </c>
      <c r="T144" s="4">
        <f t="shared" si="25"/>
        <v>3.2168623268437426</v>
      </c>
      <c r="U144" s="4">
        <f t="shared" si="26"/>
        <v>3.1468099627758703</v>
      </c>
      <c r="V144" s="3">
        <f t="shared" si="27"/>
        <v>0.77815125038364363</v>
      </c>
      <c r="W144" s="3">
        <f t="shared" si="28"/>
        <v>2.6031443726201822</v>
      </c>
      <c r="X144" s="3">
        <f t="shared" si="29"/>
        <v>0.70497896586486819</v>
      </c>
      <c r="Y144" s="3">
        <f t="shared" si="30"/>
        <v>2.4387110764600988</v>
      </c>
      <c r="Z144" s="3">
        <f t="shared" si="31"/>
        <v>0.61371795422356024</v>
      </c>
      <c r="AA144" s="2">
        <f t="shared" si="32"/>
        <v>39142</v>
      </c>
    </row>
    <row r="145" spans="1:27" x14ac:dyDescent="0.2">
      <c r="A145">
        <v>190</v>
      </c>
      <c r="B145" t="s">
        <v>15</v>
      </c>
      <c r="C145">
        <v>2007</v>
      </c>
      <c r="D145">
        <v>4</v>
      </c>
      <c r="E145">
        <v>405</v>
      </c>
      <c r="F145" s="4">
        <v>1972.06</v>
      </c>
      <c r="G145" s="4">
        <v>2317.1799999999998</v>
      </c>
      <c r="H145" s="4">
        <v>867.68</v>
      </c>
      <c r="I145">
        <v>6</v>
      </c>
      <c r="J145">
        <v>401</v>
      </c>
      <c r="K145">
        <v>62243</v>
      </c>
      <c r="L145" t="s">
        <v>16</v>
      </c>
      <c r="M145">
        <v>1525332</v>
      </c>
      <c r="N145">
        <v>200</v>
      </c>
      <c r="O145" s="4">
        <v>137702.26</v>
      </c>
      <c r="P145" t="s">
        <v>169</v>
      </c>
      <c r="Q145" s="4">
        <f t="shared" si="22"/>
        <v>5.7214320987654315</v>
      </c>
      <c r="R145" s="4">
        <f t="shared" si="23"/>
        <v>386.19666666666666</v>
      </c>
      <c r="S145" s="4">
        <f t="shared" si="24"/>
        <v>5.7785037406483788</v>
      </c>
      <c r="T145" s="4">
        <f t="shared" si="25"/>
        <v>3.3649597713689139</v>
      </c>
      <c r="U145" s="4">
        <f t="shared" si="26"/>
        <v>3.2949201242322244</v>
      </c>
      <c r="V145" s="3">
        <f t="shared" si="27"/>
        <v>0.77815125038364363</v>
      </c>
      <c r="W145" s="3">
        <f t="shared" si="28"/>
        <v>2.6031443726201822</v>
      </c>
      <c r="X145" s="3">
        <f t="shared" si="29"/>
        <v>0.75750474815424518</v>
      </c>
      <c r="Y145" s="3">
        <f t="shared" si="30"/>
        <v>2.58680852098527</v>
      </c>
      <c r="Z145" s="3">
        <f t="shared" si="31"/>
        <v>0.76181539874873139</v>
      </c>
      <c r="AA145" s="2">
        <f t="shared" si="32"/>
        <v>39173</v>
      </c>
    </row>
    <row r="146" spans="1:27" x14ac:dyDescent="0.2">
      <c r="A146">
        <v>190</v>
      </c>
      <c r="B146" t="s">
        <v>15</v>
      </c>
      <c r="C146">
        <v>2007</v>
      </c>
      <c r="D146">
        <v>5</v>
      </c>
      <c r="E146">
        <v>448</v>
      </c>
      <c r="F146" s="4">
        <v>2141.15</v>
      </c>
      <c r="G146" s="4">
        <v>2515.92</v>
      </c>
      <c r="H146" s="4">
        <v>1034.06</v>
      </c>
      <c r="I146">
        <v>6</v>
      </c>
      <c r="J146">
        <v>401</v>
      </c>
      <c r="K146">
        <v>62243</v>
      </c>
      <c r="L146" t="s">
        <v>16</v>
      </c>
      <c r="M146">
        <v>1525332</v>
      </c>
      <c r="N146">
        <v>200</v>
      </c>
      <c r="O146" s="4">
        <v>137702.26</v>
      </c>
      <c r="P146" t="s">
        <v>169</v>
      </c>
      <c r="Q146" s="4">
        <f t="shared" si="22"/>
        <v>5.6158928571428577</v>
      </c>
      <c r="R146" s="4">
        <f t="shared" si="23"/>
        <v>419.32</v>
      </c>
      <c r="S146" s="4">
        <f t="shared" si="24"/>
        <v>6.2741147132169575</v>
      </c>
      <c r="T146" s="4">
        <f t="shared" si="25"/>
        <v>3.4006968275081575</v>
      </c>
      <c r="U146" s="4">
        <f t="shared" si="26"/>
        <v>3.3306470932124057</v>
      </c>
      <c r="V146" s="3">
        <f t="shared" si="27"/>
        <v>0.77815125038364363</v>
      </c>
      <c r="W146" s="3">
        <f t="shared" si="28"/>
        <v>2.6031443726201822</v>
      </c>
      <c r="X146" s="3">
        <f t="shared" si="29"/>
        <v>0.74941881351001349</v>
      </c>
      <c r="Y146" s="3">
        <f t="shared" si="30"/>
        <v>2.6225455771245136</v>
      </c>
      <c r="Z146" s="3">
        <f t="shared" si="31"/>
        <v>0.7975524548879751</v>
      </c>
      <c r="AA146" s="2">
        <f t="shared" si="32"/>
        <v>39203</v>
      </c>
    </row>
    <row r="147" spans="1:27" x14ac:dyDescent="0.2">
      <c r="A147">
        <v>190</v>
      </c>
      <c r="B147" t="s">
        <v>15</v>
      </c>
      <c r="C147">
        <v>2007</v>
      </c>
      <c r="D147">
        <v>6</v>
      </c>
      <c r="E147">
        <v>528</v>
      </c>
      <c r="F147" s="4">
        <v>2435.38</v>
      </c>
      <c r="G147" s="4">
        <v>2861.67</v>
      </c>
      <c r="H147" s="4">
        <v>1189.48</v>
      </c>
      <c r="I147">
        <v>6</v>
      </c>
      <c r="J147">
        <v>401</v>
      </c>
      <c r="K147">
        <v>62243</v>
      </c>
      <c r="L147" t="s">
        <v>16</v>
      </c>
      <c r="M147">
        <v>1525332</v>
      </c>
      <c r="N147">
        <v>200</v>
      </c>
      <c r="O147" s="4">
        <v>137702.26</v>
      </c>
      <c r="P147" t="s">
        <v>169</v>
      </c>
      <c r="Q147" s="4">
        <f t="shared" si="22"/>
        <v>5.4198295454545455</v>
      </c>
      <c r="R147" s="4">
        <f t="shared" si="23"/>
        <v>476.94499999999999</v>
      </c>
      <c r="S147" s="4">
        <f t="shared" si="24"/>
        <v>7.1363341645885292</v>
      </c>
      <c r="T147" s="4">
        <f t="shared" si="25"/>
        <v>3.4566195506529036</v>
      </c>
      <c r="U147" s="4">
        <f t="shared" si="26"/>
        <v>3.3865667351716922</v>
      </c>
      <c r="V147" s="3">
        <f t="shared" si="27"/>
        <v>0.77815125038364363</v>
      </c>
      <c r="W147" s="3">
        <f t="shared" si="28"/>
        <v>2.6031443726201822</v>
      </c>
      <c r="X147" s="3">
        <f t="shared" si="29"/>
        <v>0.73398562811909129</v>
      </c>
      <c r="Y147" s="3">
        <f t="shared" si="30"/>
        <v>2.6784683002692597</v>
      </c>
      <c r="Z147" s="3">
        <f t="shared" si="31"/>
        <v>0.85347517803272133</v>
      </c>
      <c r="AA147" s="2">
        <f t="shared" si="32"/>
        <v>39234</v>
      </c>
    </row>
    <row r="148" spans="1:27" x14ac:dyDescent="0.2">
      <c r="A148">
        <v>190</v>
      </c>
      <c r="B148" t="s">
        <v>15</v>
      </c>
      <c r="C148">
        <v>2007</v>
      </c>
      <c r="D148">
        <v>7</v>
      </c>
      <c r="E148">
        <v>326</v>
      </c>
      <c r="F148" s="4">
        <v>1642.27</v>
      </c>
      <c r="G148" s="4">
        <v>1929.65</v>
      </c>
      <c r="H148" s="4">
        <v>749.95</v>
      </c>
      <c r="I148">
        <v>6</v>
      </c>
      <c r="J148">
        <v>401</v>
      </c>
      <c r="K148">
        <v>62243</v>
      </c>
      <c r="L148" t="s">
        <v>16</v>
      </c>
      <c r="M148">
        <v>1525332</v>
      </c>
      <c r="N148">
        <v>200</v>
      </c>
      <c r="O148" s="4">
        <v>137702.26</v>
      </c>
      <c r="P148" t="s">
        <v>169</v>
      </c>
      <c r="Q148" s="4">
        <f t="shared" si="22"/>
        <v>5.9191717791411049</v>
      </c>
      <c r="R148" s="4">
        <f t="shared" si="23"/>
        <v>321.60833333333335</v>
      </c>
      <c r="S148" s="4">
        <f t="shared" si="24"/>
        <v>4.8120947630922695</v>
      </c>
      <c r="T148" s="4">
        <f t="shared" si="25"/>
        <v>3.2854785437989684</v>
      </c>
      <c r="U148" s="4">
        <f t="shared" si="26"/>
        <v>3.2154445595254852</v>
      </c>
      <c r="V148" s="3">
        <f t="shared" si="27"/>
        <v>0.77815125038364363</v>
      </c>
      <c r="W148" s="3">
        <f t="shared" si="28"/>
        <v>2.6031443726201822</v>
      </c>
      <c r="X148" s="3">
        <f t="shared" si="29"/>
        <v>0.77226094373102949</v>
      </c>
      <c r="Y148" s="3">
        <f t="shared" si="30"/>
        <v>2.507327293415325</v>
      </c>
      <c r="Z148" s="3">
        <f t="shared" si="31"/>
        <v>0.68233417117878614</v>
      </c>
      <c r="AA148" s="2">
        <f t="shared" si="32"/>
        <v>39264</v>
      </c>
    </row>
    <row r="149" spans="1:27" x14ac:dyDescent="0.2">
      <c r="A149">
        <v>190</v>
      </c>
      <c r="B149" t="s">
        <v>15</v>
      </c>
      <c r="C149">
        <v>2007</v>
      </c>
      <c r="D149">
        <v>8</v>
      </c>
      <c r="E149">
        <v>438</v>
      </c>
      <c r="F149" s="4">
        <v>2051.4</v>
      </c>
      <c r="G149" s="4">
        <v>2410.5300000000002</v>
      </c>
      <c r="H149" s="4">
        <v>814.17</v>
      </c>
      <c r="I149">
        <v>6</v>
      </c>
      <c r="J149">
        <v>401</v>
      </c>
      <c r="K149">
        <v>62243</v>
      </c>
      <c r="L149" t="s">
        <v>16</v>
      </c>
      <c r="M149">
        <v>1525332</v>
      </c>
      <c r="N149">
        <v>200</v>
      </c>
      <c r="O149" s="4">
        <v>137702.26</v>
      </c>
      <c r="P149" t="s">
        <v>169</v>
      </c>
      <c r="Q149" s="4">
        <f t="shared" si="22"/>
        <v>5.5034931506849318</v>
      </c>
      <c r="R149" s="4">
        <f t="shared" si="23"/>
        <v>401.75500000000005</v>
      </c>
      <c r="S149" s="4">
        <f t="shared" si="24"/>
        <v>6.0112967581047387</v>
      </c>
      <c r="T149" s="4">
        <f t="shared" si="25"/>
        <v>3.3821125408193917</v>
      </c>
      <c r="U149" s="4">
        <f t="shared" si="26"/>
        <v>3.3120503511802384</v>
      </c>
      <c r="V149" s="3">
        <f t="shared" si="27"/>
        <v>0.77815125038364363</v>
      </c>
      <c r="W149" s="3">
        <f t="shared" si="28"/>
        <v>2.6031443726201822</v>
      </c>
      <c r="X149" s="3">
        <f t="shared" si="29"/>
        <v>0.74063843031529231</v>
      </c>
      <c r="Y149" s="3">
        <f t="shared" si="30"/>
        <v>2.6039612904357483</v>
      </c>
      <c r="Z149" s="3">
        <f t="shared" si="31"/>
        <v>0.77896816819920955</v>
      </c>
      <c r="AA149" s="2">
        <f t="shared" si="32"/>
        <v>39295</v>
      </c>
    </row>
    <row r="150" spans="1:27" x14ac:dyDescent="0.2">
      <c r="A150">
        <v>190</v>
      </c>
      <c r="B150" t="s">
        <v>15</v>
      </c>
      <c r="C150">
        <v>2007</v>
      </c>
      <c r="D150">
        <v>9</v>
      </c>
      <c r="E150">
        <v>543</v>
      </c>
      <c r="F150" s="4">
        <v>2378.41</v>
      </c>
      <c r="G150" s="4">
        <v>2794.78</v>
      </c>
      <c r="H150" s="4">
        <v>792.41</v>
      </c>
      <c r="I150">
        <v>6</v>
      </c>
      <c r="J150">
        <v>401</v>
      </c>
      <c r="K150">
        <v>62243</v>
      </c>
      <c r="L150" t="s">
        <v>16</v>
      </c>
      <c r="M150">
        <v>1525332</v>
      </c>
      <c r="N150">
        <v>200</v>
      </c>
      <c r="O150" s="4">
        <v>137702.26</v>
      </c>
      <c r="P150" t="s">
        <v>169</v>
      </c>
      <c r="Q150" s="4">
        <f t="shared" si="22"/>
        <v>5.1469244935543284</v>
      </c>
      <c r="R150" s="4">
        <f t="shared" si="23"/>
        <v>465.79666666666668</v>
      </c>
      <c r="S150" s="4">
        <f t="shared" si="24"/>
        <v>6.9695261845386538</v>
      </c>
      <c r="T150" s="4">
        <f t="shared" si="25"/>
        <v>3.4463476266959749</v>
      </c>
      <c r="U150" s="4">
        <f t="shared" si="26"/>
        <v>3.3762867221873325</v>
      </c>
      <c r="V150" s="3">
        <f t="shared" si="27"/>
        <v>0.77815125038364363</v>
      </c>
      <c r="W150" s="3">
        <f t="shared" si="28"/>
        <v>2.6031443726201822</v>
      </c>
      <c r="X150" s="3">
        <f t="shared" si="29"/>
        <v>0.7115477971071279</v>
      </c>
      <c r="Y150" s="3">
        <f t="shared" si="30"/>
        <v>2.6681963763123311</v>
      </c>
      <c r="Z150" s="3">
        <f t="shared" si="31"/>
        <v>0.84320325407579255</v>
      </c>
      <c r="AA150" s="2">
        <f t="shared" si="32"/>
        <v>39326</v>
      </c>
    </row>
    <row r="151" spans="1:27" x14ac:dyDescent="0.2">
      <c r="A151">
        <v>190</v>
      </c>
      <c r="B151" t="s">
        <v>15</v>
      </c>
      <c r="C151">
        <v>2007</v>
      </c>
      <c r="D151">
        <v>12</v>
      </c>
      <c r="E151">
        <v>540</v>
      </c>
      <c r="F151" s="4">
        <v>2300.6799999999998</v>
      </c>
      <c r="G151" s="4">
        <v>2703.44</v>
      </c>
      <c r="H151" s="4">
        <v>805.48</v>
      </c>
      <c r="I151">
        <v>6</v>
      </c>
      <c r="J151">
        <v>401</v>
      </c>
      <c r="K151">
        <v>62243</v>
      </c>
      <c r="L151" t="s">
        <v>16</v>
      </c>
      <c r="M151">
        <v>1525332</v>
      </c>
      <c r="N151">
        <v>200</v>
      </c>
      <c r="O151" s="4">
        <v>137702.26</v>
      </c>
      <c r="P151" t="s">
        <v>169</v>
      </c>
      <c r="Q151" s="4">
        <f t="shared" si="22"/>
        <v>5.0063703703703704</v>
      </c>
      <c r="R151" s="4">
        <f t="shared" si="23"/>
        <v>450.57333333333332</v>
      </c>
      <c r="S151" s="4">
        <f t="shared" si="24"/>
        <v>6.7417456359102248</v>
      </c>
      <c r="T151" s="4">
        <f t="shared" si="25"/>
        <v>3.4319167353105438</v>
      </c>
      <c r="U151" s="4">
        <f t="shared" si="26"/>
        <v>3.3618562171481408</v>
      </c>
      <c r="V151" s="3">
        <f t="shared" si="27"/>
        <v>0.77815125038364363</v>
      </c>
      <c r="W151" s="3">
        <f t="shared" si="28"/>
        <v>2.6031443726201822</v>
      </c>
      <c r="X151" s="3">
        <f t="shared" si="29"/>
        <v>0.69952297548757514</v>
      </c>
      <c r="Y151" s="3">
        <f t="shared" si="30"/>
        <v>2.6537654849268999</v>
      </c>
      <c r="Z151" s="3">
        <f t="shared" si="31"/>
        <v>0.82877236269036136</v>
      </c>
      <c r="AA151" s="2">
        <f t="shared" si="32"/>
        <v>39417</v>
      </c>
    </row>
    <row r="152" spans="1:27" x14ac:dyDescent="0.2">
      <c r="A152">
        <v>193</v>
      </c>
      <c r="B152" t="s">
        <v>15</v>
      </c>
      <c r="C152">
        <v>2007</v>
      </c>
      <c r="D152">
        <v>1</v>
      </c>
      <c r="E152">
        <v>119</v>
      </c>
      <c r="F152" s="4">
        <v>445.12</v>
      </c>
      <c r="G152" s="4">
        <v>522.98</v>
      </c>
      <c r="H152" s="4">
        <v>201.89</v>
      </c>
      <c r="I152">
        <v>12</v>
      </c>
      <c r="J152">
        <v>676</v>
      </c>
      <c r="K152">
        <v>30737</v>
      </c>
      <c r="L152" t="s">
        <v>18</v>
      </c>
      <c r="M152">
        <v>65967</v>
      </c>
      <c r="N152">
        <v>399.2</v>
      </c>
      <c r="O152" s="4">
        <v>41252.379999999997</v>
      </c>
      <c r="P152" t="s">
        <v>168</v>
      </c>
      <c r="Q152" s="4">
        <f t="shared" si="22"/>
        <v>4.3947899159663866</v>
      </c>
      <c r="R152" s="4">
        <f t="shared" si="23"/>
        <v>43.581666666666671</v>
      </c>
      <c r="S152" s="4">
        <f t="shared" si="24"/>
        <v>0.77363905325443794</v>
      </c>
      <c r="T152" s="4">
        <f t="shared" si="25"/>
        <v>2.7184850807301415</v>
      </c>
      <c r="U152" s="4">
        <f t="shared" si="26"/>
        <v>2.6484771083119525</v>
      </c>
      <c r="V152" s="3">
        <f t="shared" si="27"/>
        <v>1.0791812460476249</v>
      </c>
      <c r="W152" s="3">
        <f t="shared" si="28"/>
        <v>2.8299466959416359</v>
      </c>
      <c r="X152" s="3">
        <f t="shared" si="29"/>
        <v>0.64293811933761058</v>
      </c>
      <c r="Y152" s="3">
        <f t="shared" si="30"/>
        <v>1.6393038346825166</v>
      </c>
      <c r="Z152" s="3">
        <f t="shared" si="31"/>
        <v>-0.11146161521149453</v>
      </c>
      <c r="AA152" s="2">
        <f t="shared" si="32"/>
        <v>39083</v>
      </c>
    </row>
    <row r="153" spans="1:27" x14ac:dyDescent="0.2">
      <c r="A153">
        <v>193</v>
      </c>
      <c r="B153" t="s">
        <v>15</v>
      </c>
      <c r="C153">
        <v>2007</v>
      </c>
      <c r="D153">
        <v>2</v>
      </c>
      <c r="E153">
        <v>93</v>
      </c>
      <c r="F153" s="4">
        <v>297.05</v>
      </c>
      <c r="G153" s="4">
        <v>349.07</v>
      </c>
      <c r="H153" s="4">
        <v>131.44</v>
      </c>
      <c r="I153">
        <v>12</v>
      </c>
      <c r="J153">
        <v>676</v>
      </c>
      <c r="K153">
        <v>30737</v>
      </c>
      <c r="L153" t="s">
        <v>18</v>
      </c>
      <c r="M153">
        <v>65967</v>
      </c>
      <c r="N153">
        <v>399.2</v>
      </c>
      <c r="O153" s="4">
        <v>41252.379999999997</v>
      </c>
      <c r="P153" t="s">
        <v>168</v>
      </c>
      <c r="Q153" s="4">
        <f t="shared" si="22"/>
        <v>3.7534408602150537</v>
      </c>
      <c r="R153" s="4">
        <f t="shared" si="23"/>
        <v>29.089166666666667</v>
      </c>
      <c r="S153" s="4">
        <f t="shared" si="24"/>
        <v>0.51637573964497041</v>
      </c>
      <c r="T153" s="4">
        <f t="shared" si="25"/>
        <v>2.5429125260003511</v>
      </c>
      <c r="U153" s="4">
        <f t="shared" si="26"/>
        <v>2.4728295567127057</v>
      </c>
      <c r="V153" s="3">
        <f t="shared" si="27"/>
        <v>1.0791812460476249</v>
      </c>
      <c r="W153" s="3">
        <f t="shared" si="28"/>
        <v>2.8299466959416359</v>
      </c>
      <c r="X153" s="3">
        <f t="shared" si="29"/>
        <v>0.57442957744641576</v>
      </c>
      <c r="Y153" s="3">
        <f t="shared" si="30"/>
        <v>1.463731279952726</v>
      </c>
      <c r="Z153" s="3">
        <f t="shared" si="31"/>
        <v>-0.287034169941285</v>
      </c>
      <c r="AA153" s="2">
        <f t="shared" si="32"/>
        <v>39114</v>
      </c>
    </row>
    <row r="154" spans="1:27" x14ac:dyDescent="0.2">
      <c r="A154">
        <v>193</v>
      </c>
      <c r="B154" t="s">
        <v>15</v>
      </c>
      <c r="C154">
        <v>2007</v>
      </c>
      <c r="D154">
        <v>3</v>
      </c>
      <c r="E154">
        <v>80</v>
      </c>
      <c r="F154" s="4">
        <v>324.89</v>
      </c>
      <c r="G154" s="4">
        <v>381.78</v>
      </c>
      <c r="H154" s="4">
        <v>135.88</v>
      </c>
      <c r="I154">
        <v>12</v>
      </c>
      <c r="J154">
        <v>676</v>
      </c>
      <c r="K154">
        <v>30737</v>
      </c>
      <c r="L154" t="s">
        <v>18</v>
      </c>
      <c r="M154">
        <v>65967</v>
      </c>
      <c r="N154">
        <v>399.2</v>
      </c>
      <c r="O154" s="4">
        <v>41252.379999999997</v>
      </c>
      <c r="P154" t="s">
        <v>168</v>
      </c>
      <c r="Q154" s="4">
        <f t="shared" si="22"/>
        <v>4.7722499999999997</v>
      </c>
      <c r="R154" s="4">
        <f t="shared" si="23"/>
        <v>31.814999999999998</v>
      </c>
      <c r="S154" s="4">
        <f t="shared" si="24"/>
        <v>0.56476331360946741</v>
      </c>
      <c r="T154" s="4">
        <f t="shared" si="25"/>
        <v>2.5818131736198677</v>
      </c>
      <c r="U154" s="4">
        <f t="shared" si="26"/>
        <v>2.5117363441192042</v>
      </c>
      <c r="V154" s="3">
        <f t="shared" si="27"/>
        <v>1.0791812460476249</v>
      </c>
      <c r="W154" s="3">
        <f t="shared" si="28"/>
        <v>2.8299466959416359</v>
      </c>
      <c r="X154" s="3">
        <f t="shared" si="29"/>
        <v>0.6787231866279243</v>
      </c>
      <c r="Y154" s="3">
        <f t="shared" si="30"/>
        <v>1.5026319275722431</v>
      </c>
      <c r="Z154" s="3">
        <f t="shared" si="31"/>
        <v>-0.24813352232176805</v>
      </c>
      <c r="AA154" s="2">
        <f t="shared" si="32"/>
        <v>39142</v>
      </c>
    </row>
    <row r="155" spans="1:27" x14ac:dyDescent="0.2">
      <c r="A155">
        <v>193</v>
      </c>
      <c r="B155" t="s">
        <v>15</v>
      </c>
      <c r="C155">
        <v>2007</v>
      </c>
      <c r="D155">
        <v>4</v>
      </c>
      <c r="E155">
        <v>152</v>
      </c>
      <c r="F155" s="4">
        <v>644.59</v>
      </c>
      <c r="G155" s="4">
        <v>757.43</v>
      </c>
      <c r="H155" s="4">
        <v>329.87</v>
      </c>
      <c r="I155">
        <v>12</v>
      </c>
      <c r="J155">
        <v>676</v>
      </c>
      <c r="K155">
        <v>30737</v>
      </c>
      <c r="L155" t="s">
        <v>18</v>
      </c>
      <c r="M155">
        <v>65967</v>
      </c>
      <c r="N155">
        <v>399.2</v>
      </c>
      <c r="O155" s="4">
        <v>41252.379999999997</v>
      </c>
      <c r="P155" t="s">
        <v>168</v>
      </c>
      <c r="Q155" s="4">
        <f t="shared" si="22"/>
        <v>4.9830921052631574</v>
      </c>
      <c r="R155" s="4">
        <f t="shared" si="23"/>
        <v>63.119166666666665</v>
      </c>
      <c r="S155" s="4">
        <f t="shared" si="24"/>
        <v>1.1204585798816566</v>
      </c>
      <c r="T155" s="4">
        <f t="shared" si="25"/>
        <v>2.8793425024964963</v>
      </c>
      <c r="U155" s="4">
        <f t="shared" si="26"/>
        <v>2.8092835636980245</v>
      </c>
      <c r="V155" s="3">
        <f t="shared" si="27"/>
        <v>1.0791812460476249</v>
      </c>
      <c r="W155" s="3">
        <f t="shared" si="28"/>
        <v>2.8299466959416359</v>
      </c>
      <c r="X155" s="3">
        <f t="shared" si="29"/>
        <v>0.69749891455172375</v>
      </c>
      <c r="Y155" s="3">
        <f t="shared" si="30"/>
        <v>1.8001612564488714</v>
      </c>
      <c r="Z155" s="3">
        <f t="shared" si="31"/>
        <v>4.9395806554860311E-2</v>
      </c>
      <c r="AA155" s="2">
        <f t="shared" si="32"/>
        <v>39173</v>
      </c>
    </row>
    <row r="156" spans="1:27" x14ac:dyDescent="0.2">
      <c r="A156">
        <v>193</v>
      </c>
      <c r="B156" t="s">
        <v>15</v>
      </c>
      <c r="C156">
        <v>2007</v>
      </c>
      <c r="D156">
        <v>5</v>
      </c>
      <c r="E156">
        <v>254</v>
      </c>
      <c r="F156" s="4">
        <v>971.92</v>
      </c>
      <c r="G156" s="4">
        <v>1142.01</v>
      </c>
      <c r="H156" s="4">
        <v>352.73</v>
      </c>
      <c r="I156">
        <v>12</v>
      </c>
      <c r="J156">
        <v>676</v>
      </c>
      <c r="K156">
        <v>30737</v>
      </c>
      <c r="L156" t="s">
        <v>18</v>
      </c>
      <c r="M156">
        <v>65967</v>
      </c>
      <c r="N156">
        <v>399.2</v>
      </c>
      <c r="O156" s="4">
        <v>41252.379999999997</v>
      </c>
      <c r="P156" t="s">
        <v>168</v>
      </c>
      <c r="Q156" s="4">
        <f t="shared" si="22"/>
        <v>4.4961023622047245</v>
      </c>
      <c r="R156" s="4">
        <f t="shared" si="23"/>
        <v>95.167500000000004</v>
      </c>
      <c r="S156" s="4">
        <f t="shared" si="24"/>
        <v>1.6893639053254437</v>
      </c>
      <c r="T156" s="4">
        <f t="shared" si="25"/>
        <v>3.0576699068220923</v>
      </c>
      <c r="U156" s="4">
        <f t="shared" si="26"/>
        <v>2.987630519053428</v>
      </c>
      <c r="V156" s="3">
        <f t="shared" si="27"/>
        <v>1.0791812460476249</v>
      </c>
      <c r="W156" s="3">
        <f t="shared" si="28"/>
        <v>2.8299466959416359</v>
      </c>
      <c r="X156" s="3">
        <f t="shared" si="29"/>
        <v>0.65283619020215433</v>
      </c>
      <c r="Y156" s="3">
        <f t="shared" si="30"/>
        <v>1.9784886607744676</v>
      </c>
      <c r="Z156" s="3">
        <f t="shared" si="31"/>
        <v>0.22772321088045641</v>
      </c>
      <c r="AA156" s="2">
        <f t="shared" si="32"/>
        <v>39203</v>
      </c>
    </row>
    <row r="157" spans="1:27" x14ac:dyDescent="0.2">
      <c r="A157">
        <v>193</v>
      </c>
      <c r="B157" t="s">
        <v>15</v>
      </c>
      <c r="C157">
        <v>2007</v>
      </c>
      <c r="D157">
        <v>6</v>
      </c>
      <c r="E157">
        <v>264</v>
      </c>
      <c r="F157" s="4">
        <v>1086.58</v>
      </c>
      <c r="G157" s="4">
        <v>1276.7</v>
      </c>
      <c r="H157" s="4">
        <v>501.97</v>
      </c>
      <c r="I157">
        <v>12</v>
      </c>
      <c r="J157">
        <v>676</v>
      </c>
      <c r="K157">
        <v>30737</v>
      </c>
      <c r="L157" t="s">
        <v>18</v>
      </c>
      <c r="M157">
        <v>65967</v>
      </c>
      <c r="N157">
        <v>399.2</v>
      </c>
      <c r="O157" s="4">
        <v>41252.379999999997</v>
      </c>
      <c r="P157" t="s">
        <v>168</v>
      </c>
      <c r="Q157" s="4">
        <f t="shared" si="22"/>
        <v>4.8359848484848484</v>
      </c>
      <c r="R157" s="4">
        <f t="shared" si="23"/>
        <v>106.39166666666667</v>
      </c>
      <c r="S157" s="4">
        <f t="shared" si="24"/>
        <v>1.8886094674556213</v>
      </c>
      <c r="T157" s="4">
        <f t="shared" si="25"/>
        <v>3.1060888583824422</v>
      </c>
      <c r="U157" s="4">
        <f t="shared" si="26"/>
        <v>3.0360617069837543</v>
      </c>
      <c r="V157" s="3">
        <f t="shared" si="27"/>
        <v>1.0791812460476249</v>
      </c>
      <c r="W157" s="3">
        <f t="shared" si="28"/>
        <v>2.8299466959416359</v>
      </c>
      <c r="X157" s="3">
        <f t="shared" si="29"/>
        <v>0.68448493151261125</v>
      </c>
      <c r="Y157" s="3">
        <f t="shared" si="30"/>
        <v>2.0269076123348175</v>
      </c>
      <c r="Z157" s="3">
        <f t="shared" si="31"/>
        <v>0.27614216244080642</v>
      </c>
      <c r="AA157" s="2">
        <f t="shared" si="32"/>
        <v>39234</v>
      </c>
    </row>
    <row r="158" spans="1:27" x14ac:dyDescent="0.2">
      <c r="A158">
        <v>193</v>
      </c>
      <c r="B158" t="s">
        <v>15</v>
      </c>
      <c r="C158">
        <v>2007</v>
      </c>
      <c r="D158">
        <v>7</v>
      </c>
      <c r="E158">
        <v>153</v>
      </c>
      <c r="F158" s="4">
        <v>629.89</v>
      </c>
      <c r="G158" s="4">
        <v>740.1</v>
      </c>
      <c r="H158" s="4">
        <v>251.48</v>
      </c>
      <c r="I158">
        <v>12</v>
      </c>
      <c r="J158">
        <v>676</v>
      </c>
      <c r="K158">
        <v>30737</v>
      </c>
      <c r="L158" t="s">
        <v>18</v>
      </c>
      <c r="M158">
        <v>65967</v>
      </c>
      <c r="N158">
        <v>399.2</v>
      </c>
      <c r="O158" s="4">
        <v>41252.379999999997</v>
      </c>
      <c r="P158" t="s">
        <v>168</v>
      </c>
      <c r="Q158" s="4">
        <f t="shared" si="22"/>
        <v>4.8372549019607849</v>
      </c>
      <c r="R158" s="4">
        <f t="shared" si="23"/>
        <v>61.675000000000004</v>
      </c>
      <c r="S158" s="4">
        <f t="shared" si="24"/>
        <v>1.0948224852071007</v>
      </c>
      <c r="T158" s="4">
        <f t="shared" si="25"/>
        <v>2.8692904042093983</v>
      </c>
      <c r="U158" s="4">
        <f t="shared" si="26"/>
        <v>2.799264713637549</v>
      </c>
      <c r="V158" s="3">
        <f t="shared" si="27"/>
        <v>1.0791812460476249</v>
      </c>
      <c r="W158" s="3">
        <f t="shared" si="28"/>
        <v>2.8299466959416359</v>
      </c>
      <c r="X158" s="3">
        <f t="shared" si="29"/>
        <v>0.68459897339179976</v>
      </c>
      <c r="Y158" s="3">
        <f t="shared" si="30"/>
        <v>1.7901091581617736</v>
      </c>
      <c r="Z158" s="3">
        <f t="shared" si="31"/>
        <v>3.9343708267762574E-2</v>
      </c>
      <c r="AA158" s="2">
        <f t="shared" si="32"/>
        <v>39264</v>
      </c>
    </row>
    <row r="159" spans="1:27" x14ac:dyDescent="0.2">
      <c r="A159">
        <v>193</v>
      </c>
      <c r="B159" t="s">
        <v>15</v>
      </c>
      <c r="C159">
        <v>2007</v>
      </c>
      <c r="D159">
        <v>8</v>
      </c>
      <c r="E159">
        <v>218</v>
      </c>
      <c r="F159" s="4">
        <v>823.14</v>
      </c>
      <c r="G159" s="4">
        <v>967.29</v>
      </c>
      <c r="H159" s="4">
        <v>291.55</v>
      </c>
      <c r="I159">
        <v>12</v>
      </c>
      <c r="J159">
        <v>676</v>
      </c>
      <c r="K159">
        <v>30737</v>
      </c>
      <c r="L159" t="s">
        <v>18</v>
      </c>
      <c r="M159">
        <v>65967</v>
      </c>
      <c r="N159">
        <v>399.2</v>
      </c>
      <c r="O159" s="4">
        <v>41252.379999999997</v>
      </c>
      <c r="P159" t="s">
        <v>168</v>
      </c>
      <c r="Q159" s="4">
        <f t="shared" si="22"/>
        <v>4.4371100917431194</v>
      </c>
      <c r="R159" s="4">
        <f t="shared" si="23"/>
        <v>80.607500000000002</v>
      </c>
      <c r="S159" s="4">
        <f t="shared" si="24"/>
        <v>1.4309023668639054</v>
      </c>
      <c r="T159" s="4">
        <f t="shared" si="25"/>
        <v>2.9855566979901673</v>
      </c>
      <c r="U159" s="4">
        <f t="shared" si="26"/>
        <v>2.9154737064839882</v>
      </c>
      <c r="V159" s="3">
        <f t="shared" si="27"/>
        <v>1.0791812460476249</v>
      </c>
      <c r="W159" s="3">
        <f t="shared" si="28"/>
        <v>2.8299466959416359</v>
      </c>
      <c r="X159" s="3">
        <f t="shared" si="29"/>
        <v>0.64710020438556237</v>
      </c>
      <c r="Y159" s="3">
        <f t="shared" si="30"/>
        <v>1.9063754519425424</v>
      </c>
      <c r="Z159" s="3">
        <f t="shared" si="31"/>
        <v>0.15561000204853129</v>
      </c>
      <c r="AA159" s="2">
        <f t="shared" si="32"/>
        <v>39295</v>
      </c>
    </row>
    <row r="160" spans="1:27" x14ac:dyDescent="0.2">
      <c r="A160">
        <v>193</v>
      </c>
      <c r="B160" t="s">
        <v>15</v>
      </c>
      <c r="C160">
        <v>2007</v>
      </c>
      <c r="D160">
        <v>9</v>
      </c>
      <c r="E160">
        <v>309</v>
      </c>
      <c r="F160" s="4">
        <v>1244</v>
      </c>
      <c r="G160" s="4">
        <v>1461.79</v>
      </c>
      <c r="H160" s="4">
        <v>490.87</v>
      </c>
      <c r="I160">
        <v>12</v>
      </c>
      <c r="J160">
        <v>676</v>
      </c>
      <c r="K160">
        <v>30737</v>
      </c>
      <c r="L160" t="s">
        <v>18</v>
      </c>
      <c r="M160">
        <v>65967</v>
      </c>
      <c r="N160">
        <v>399.2</v>
      </c>
      <c r="O160" s="4">
        <v>41252.379999999997</v>
      </c>
      <c r="P160" t="s">
        <v>168</v>
      </c>
      <c r="Q160" s="4">
        <f t="shared" si="22"/>
        <v>4.7307119741100321</v>
      </c>
      <c r="R160" s="4">
        <f t="shared" si="23"/>
        <v>121.81583333333333</v>
      </c>
      <c r="S160" s="4">
        <f t="shared" si="24"/>
        <v>2.1624112426035502</v>
      </c>
      <c r="T160" s="4">
        <f t="shared" si="25"/>
        <v>3.1648849865808768</v>
      </c>
      <c r="U160" s="4">
        <f t="shared" si="26"/>
        <v>3.0948203803548</v>
      </c>
      <c r="V160" s="3">
        <f t="shared" si="27"/>
        <v>1.0791812460476249</v>
      </c>
      <c r="W160" s="3">
        <f t="shared" si="28"/>
        <v>2.8299466959416359</v>
      </c>
      <c r="X160" s="3">
        <f t="shared" si="29"/>
        <v>0.67492650715604197</v>
      </c>
      <c r="Y160" s="3">
        <f t="shared" si="30"/>
        <v>2.0857037405332517</v>
      </c>
      <c r="Z160" s="3">
        <f t="shared" si="31"/>
        <v>0.33493829063924074</v>
      </c>
      <c r="AA160" s="2">
        <f t="shared" si="32"/>
        <v>39326</v>
      </c>
    </row>
    <row r="161" spans="1:27" x14ac:dyDescent="0.2">
      <c r="A161">
        <v>193</v>
      </c>
      <c r="B161" t="s">
        <v>15</v>
      </c>
      <c r="C161">
        <v>2007</v>
      </c>
      <c r="D161">
        <v>10</v>
      </c>
      <c r="E161">
        <v>738</v>
      </c>
      <c r="F161" s="4">
        <v>2910.73</v>
      </c>
      <c r="G161" s="4">
        <v>3420.24</v>
      </c>
      <c r="H161" s="4">
        <v>931.83</v>
      </c>
      <c r="I161">
        <v>12</v>
      </c>
      <c r="J161">
        <v>676</v>
      </c>
      <c r="K161">
        <v>30737</v>
      </c>
      <c r="L161" t="s">
        <v>18</v>
      </c>
      <c r="M161">
        <v>65967</v>
      </c>
      <c r="N161">
        <v>399.2</v>
      </c>
      <c r="O161" s="4">
        <v>41252.379999999997</v>
      </c>
      <c r="P161" t="s">
        <v>168</v>
      </c>
      <c r="Q161" s="4">
        <f t="shared" si="22"/>
        <v>4.6344715447154465</v>
      </c>
      <c r="R161" s="4">
        <f t="shared" si="23"/>
        <v>285.02</v>
      </c>
      <c r="S161" s="4">
        <f t="shared" si="24"/>
        <v>5.0595266272189345</v>
      </c>
      <c r="T161" s="4">
        <f t="shared" si="25"/>
        <v>3.5340565817925711</v>
      </c>
      <c r="U161" s="4">
        <f t="shared" si="26"/>
        <v>3.4640019220487539</v>
      </c>
      <c r="V161" s="3">
        <f t="shared" si="27"/>
        <v>1.0791812460476249</v>
      </c>
      <c r="W161" s="3">
        <f t="shared" si="28"/>
        <v>2.8299466959416359</v>
      </c>
      <c r="X161" s="3">
        <f t="shared" si="29"/>
        <v>0.66600021996952941</v>
      </c>
      <c r="Y161" s="3">
        <f t="shared" si="30"/>
        <v>2.454875335744946</v>
      </c>
      <c r="Z161" s="3">
        <f t="shared" si="31"/>
        <v>0.70410988585093504</v>
      </c>
      <c r="AA161" s="2">
        <f t="shared" si="32"/>
        <v>39356</v>
      </c>
    </row>
    <row r="162" spans="1:27" x14ac:dyDescent="0.2">
      <c r="A162">
        <v>193</v>
      </c>
      <c r="B162" t="s">
        <v>15</v>
      </c>
      <c r="C162">
        <v>2007</v>
      </c>
      <c r="D162">
        <v>11</v>
      </c>
      <c r="E162">
        <v>439</v>
      </c>
      <c r="F162" s="4">
        <v>1510.98</v>
      </c>
      <c r="G162" s="4">
        <v>1775.5</v>
      </c>
      <c r="H162" s="4">
        <v>418.14</v>
      </c>
      <c r="I162">
        <v>12</v>
      </c>
      <c r="J162">
        <v>676</v>
      </c>
      <c r="K162">
        <v>30737</v>
      </c>
      <c r="L162" t="s">
        <v>18</v>
      </c>
      <c r="M162">
        <v>65967</v>
      </c>
      <c r="N162">
        <v>399.2</v>
      </c>
      <c r="O162" s="4">
        <v>41252.379999999997</v>
      </c>
      <c r="P162" t="s">
        <v>168</v>
      </c>
      <c r="Q162" s="4">
        <f t="shared" si="22"/>
        <v>4.0444191343963549</v>
      </c>
      <c r="R162" s="4">
        <f t="shared" si="23"/>
        <v>147.95833333333334</v>
      </c>
      <c r="S162" s="4">
        <f t="shared" si="24"/>
        <v>2.6264792899408285</v>
      </c>
      <c r="T162" s="4">
        <f t="shared" si="25"/>
        <v>3.2493206766376344</v>
      </c>
      <c r="U162" s="4">
        <f t="shared" si="26"/>
        <v>3.1792587158631003</v>
      </c>
      <c r="V162" s="3">
        <f t="shared" si="27"/>
        <v>1.0791812460476249</v>
      </c>
      <c r="W162" s="3">
        <f t="shared" si="28"/>
        <v>2.8299466959416359</v>
      </c>
      <c r="X162" s="3">
        <f t="shared" si="29"/>
        <v>0.60685615639551282</v>
      </c>
      <c r="Y162" s="3">
        <f t="shared" si="30"/>
        <v>2.1701394305900097</v>
      </c>
      <c r="Z162" s="3">
        <f t="shared" si="31"/>
        <v>0.41937398069599835</v>
      </c>
      <c r="AA162" s="2">
        <f t="shared" si="32"/>
        <v>39387</v>
      </c>
    </row>
    <row r="163" spans="1:27" x14ac:dyDescent="0.2">
      <c r="A163">
        <v>193</v>
      </c>
      <c r="B163" t="s">
        <v>15</v>
      </c>
      <c r="C163">
        <v>2007</v>
      </c>
      <c r="D163">
        <v>12</v>
      </c>
      <c r="E163">
        <v>260</v>
      </c>
      <c r="F163" s="4">
        <v>1034.6500000000001</v>
      </c>
      <c r="G163" s="4">
        <v>1215.69</v>
      </c>
      <c r="H163" s="4">
        <v>396.98</v>
      </c>
      <c r="I163">
        <v>12</v>
      </c>
      <c r="J163">
        <v>676</v>
      </c>
      <c r="K163">
        <v>30737</v>
      </c>
      <c r="L163" t="s">
        <v>18</v>
      </c>
      <c r="M163">
        <v>65967</v>
      </c>
      <c r="N163">
        <v>399.2</v>
      </c>
      <c r="O163" s="4">
        <v>41252.379999999997</v>
      </c>
      <c r="P163" t="s">
        <v>168</v>
      </c>
      <c r="Q163" s="4">
        <f t="shared" si="22"/>
        <v>4.6757307692307695</v>
      </c>
      <c r="R163" s="4">
        <f t="shared" si="23"/>
        <v>101.3075</v>
      </c>
      <c r="S163" s="4">
        <f t="shared" si="24"/>
        <v>1.7983579881656806</v>
      </c>
      <c r="T163" s="4">
        <f t="shared" si="25"/>
        <v>3.0848228443007226</v>
      </c>
      <c r="U163" s="4">
        <f t="shared" si="26"/>
        <v>3.0147934620871748</v>
      </c>
      <c r="V163" s="3">
        <f t="shared" si="27"/>
        <v>1.0791812460476249</v>
      </c>
      <c r="W163" s="3">
        <f t="shared" si="28"/>
        <v>2.8299466959416359</v>
      </c>
      <c r="X163" s="3">
        <f t="shared" si="29"/>
        <v>0.66984949632990487</v>
      </c>
      <c r="Y163" s="3">
        <f t="shared" si="30"/>
        <v>2.005641598253098</v>
      </c>
      <c r="Z163" s="3">
        <f t="shared" si="31"/>
        <v>0.2548761483590869</v>
      </c>
      <c r="AA163" s="2">
        <f t="shared" si="32"/>
        <v>39417</v>
      </c>
    </row>
    <row r="164" spans="1:27" x14ac:dyDescent="0.2">
      <c r="A164">
        <v>241</v>
      </c>
      <c r="B164" t="s">
        <v>15</v>
      </c>
      <c r="C164">
        <v>2007</v>
      </c>
      <c r="D164">
        <v>1</v>
      </c>
      <c r="E164">
        <v>201</v>
      </c>
      <c r="F164" s="4">
        <v>850.67</v>
      </c>
      <c r="G164" s="4">
        <v>999.59</v>
      </c>
      <c r="H164" s="4">
        <v>380.57</v>
      </c>
      <c r="I164">
        <v>8</v>
      </c>
      <c r="J164">
        <v>530</v>
      </c>
      <c r="K164">
        <v>40663</v>
      </c>
      <c r="L164" t="s">
        <v>18</v>
      </c>
      <c r="M164">
        <v>59492</v>
      </c>
      <c r="N164">
        <v>284.2</v>
      </c>
      <c r="O164" s="4">
        <v>75360.22</v>
      </c>
      <c r="P164" t="s">
        <v>167</v>
      </c>
      <c r="Q164" s="4">
        <f t="shared" si="22"/>
        <v>4.9730845771144283</v>
      </c>
      <c r="R164" s="4">
        <f t="shared" si="23"/>
        <v>124.94875</v>
      </c>
      <c r="S164" s="4">
        <f t="shared" si="24"/>
        <v>1.8860188679245284</v>
      </c>
      <c r="T164" s="4">
        <f t="shared" si="25"/>
        <v>2.9998219027499879</v>
      </c>
      <c r="U164" s="4">
        <f t="shared" si="26"/>
        <v>2.929761117107013</v>
      </c>
      <c r="V164" s="3">
        <f t="shared" si="27"/>
        <v>0.90308998699194354</v>
      </c>
      <c r="W164" s="3">
        <f t="shared" si="28"/>
        <v>2.7242758696007892</v>
      </c>
      <c r="X164" s="3">
        <f t="shared" si="29"/>
        <v>0.69662584532949923</v>
      </c>
      <c r="Y164" s="3">
        <f t="shared" si="30"/>
        <v>2.0967319157580446</v>
      </c>
      <c r="Z164" s="3">
        <f t="shared" si="31"/>
        <v>0.27554603314919907</v>
      </c>
      <c r="AA164" s="2">
        <f t="shared" si="32"/>
        <v>39083</v>
      </c>
    </row>
    <row r="165" spans="1:27" x14ac:dyDescent="0.2">
      <c r="A165">
        <v>241</v>
      </c>
      <c r="B165" t="s">
        <v>15</v>
      </c>
      <c r="C165">
        <v>2007</v>
      </c>
      <c r="D165">
        <v>2</v>
      </c>
      <c r="E165">
        <v>165</v>
      </c>
      <c r="F165" s="4">
        <v>707.78</v>
      </c>
      <c r="G165" s="4">
        <v>831.71</v>
      </c>
      <c r="H165" s="4">
        <v>306.58999999999997</v>
      </c>
      <c r="I165">
        <v>8</v>
      </c>
      <c r="J165">
        <v>530</v>
      </c>
      <c r="K165">
        <v>40663</v>
      </c>
      <c r="L165" t="s">
        <v>18</v>
      </c>
      <c r="M165">
        <v>59492</v>
      </c>
      <c r="N165">
        <v>284.2</v>
      </c>
      <c r="O165" s="4">
        <v>75360.22</v>
      </c>
      <c r="P165" t="s">
        <v>167</v>
      </c>
      <c r="Q165" s="4">
        <f t="shared" si="22"/>
        <v>5.0406666666666666</v>
      </c>
      <c r="R165" s="4">
        <f t="shared" si="23"/>
        <v>103.96375</v>
      </c>
      <c r="S165" s="4">
        <f t="shared" si="24"/>
        <v>1.5692641509433962</v>
      </c>
      <c r="T165" s="4">
        <f t="shared" si="25"/>
        <v>2.9199719232204444</v>
      </c>
      <c r="U165" s="4">
        <f t="shared" si="26"/>
        <v>2.8498982864558378</v>
      </c>
      <c r="V165" s="3">
        <f t="shared" si="27"/>
        <v>0.90308998699194354</v>
      </c>
      <c r="W165" s="3">
        <f t="shared" si="28"/>
        <v>2.7242758696007892</v>
      </c>
      <c r="X165" s="3">
        <f t="shared" si="29"/>
        <v>0.70248797900653792</v>
      </c>
      <c r="Y165" s="3">
        <f t="shared" si="30"/>
        <v>2.0168819362285006</v>
      </c>
      <c r="Z165" s="3">
        <f t="shared" si="31"/>
        <v>0.1956960536196552</v>
      </c>
      <c r="AA165" s="2">
        <f t="shared" si="32"/>
        <v>39114</v>
      </c>
    </row>
    <row r="166" spans="1:27" x14ac:dyDescent="0.2">
      <c r="A166">
        <v>241</v>
      </c>
      <c r="B166" t="s">
        <v>15</v>
      </c>
      <c r="C166">
        <v>2007</v>
      </c>
      <c r="D166">
        <v>3</v>
      </c>
      <c r="E166">
        <v>173</v>
      </c>
      <c r="F166" s="4">
        <v>761.69</v>
      </c>
      <c r="G166" s="4">
        <v>895.05</v>
      </c>
      <c r="H166" s="4">
        <v>322.73</v>
      </c>
      <c r="I166">
        <v>8</v>
      </c>
      <c r="J166">
        <v>530</v>
      </c>
      <c r="K166">
        <v>40663</v>
      </c>
      <c r="L166" t="s">
        <v>18</v>
      </c>
      <c r="M166">
        <v>59492</v>
      </c>
      <c r="N166">
        <v>284.2</v>
      </c>
      <c r="O166" s="4">
        <v>75360.22</v>
      </c>
      <c r="P166" t="s">
        <v>167</v>
      </c>
      <c r="Q166" s="4">
        <f t="shared" si="22"/>
        <v>5.1736994219653178</v>
      </c>
      <c r="R166" s="4">
        <f t="shared" si="23"/>
        <v>111.88124999999999</v>
      </c>
      <c r="S166" s="4">
        <f t="shared" si="24"/>
        <v>1.6887735849056602</v>
      </c>
      <c r="T166" s="4">
        <f t="shared" si="25"/>
        <v>2.9518472968997793</v>
      </c>
      <c r="U166" s="4">
        <f t="shared" si="26"/>
        <v>2.8817782539085646</v>
      </c>
      <c r="V166" s="3">
        <f t="shared" si="27"/>
        <v>0.90308998699194354</v>
      </c>
      <c r="W166" s="3">
        <f t="shared" si="28"/>
        <v>2.7242758696007892</v>
      </c>
      <c r="X166" s="3">
        <f t="shared" si="29"/>
        <v>0.71380119377098383</v>
      </c>
      <c r="Y166" s="3">
        <f t="shared" si="30"/>
        <v>2.0487573099078356</v>
      </c>
      <c r="Z166" s="3">
        <f t="shared" si="31"/>
        <v>0.22757142729899016</v>
      </c>
      <c r="AA166" s="2">
        <f t="shared" si="32"/>
        <v>39142</v>
      </c>
    </row>
    <row r="167" spans="1:27" x14ac:dyDescent="0.2">
      <c r="A167">
        <v>241</v>
      </c>
      <c r="B167" t="s">
        <v>15</v>
      </c>
      <c r="C167">
        <v>2007</v>
      </c>
      <c r="D167">
        <v>4</v>
      </c>
      <c r="E167">
        <v>223</v>
      </c>
      <c r="F167" s="4">
        <v>1010.26</v>
      </c>
      <c r="G167" s="4">
        <v>1187.1300000000001</v>
      </c>
      <c r="H167" s="4">
        <v>416.35</v>
      </c>
      <c r="I167">
        <v>8</v>
      </c>
      <c r="J167">
        <v>530</v>
      </c>
      <c r="K167">
        <v>40663</v>
      </c>
      <c r="L167" t="s">
        <v>18</v>
      </c>
      <c r="M167">
        <v>59492</v>
      </c>
      <c r="N167">
        <v>284.2</v>
      </c>
      <c r="O167" s="4">
        <v>75360.22</v>
      </c>
      <c r="P167" t="s">
        <v>167</v>
      </c>
      <c r="Q167" s="4">
        <f t="shared" si="22"/>
        <v>5.3234529147982066</v>
      </c>
      <c r="R167" s="4">
        <f t="shared" si="23"/>
        <v>148.39125000000001</v>
      </c>
      <c r="S167" s="4">
        <f t="shared" si="24"/>
        <v>2.2398679245283022</v>
      </c>
      <c r="T167" s="4">
        <f t="shared" si="25"/>
        <v>3.0744982801940379</v>
      </c>
      <c r="U167" s="4">
        <f t="shared" si="26"/>
        <v>3.0044331579746952</v>
      </c>
      <c r="V167" s="3">
        <f t="shared" si="27"/>
        <v>0.90308998699194354</v>
      </c>
      <c r="W167" s="3">
        <f t="shared" si="28"/>
        <v>2.7242758696007892</v>
      </c>
      <c r="X167" s="3">
        <f t="shared" si="29"/>
        <v>0.72619341714587726</v>
      </c>
      <c r="Y167" s="3">
        <f t="shared" si="30"/>
        <v>2.1714082932020946</v>
      </c>
      <c r="Z167" s="3">
        <f t="shared" si="31"/>
        <v>0.35022241059324899</v>
      </c>
      <c r="AA167" s="2">
        <f t="shared" si="32"/>
        <v>39173</v>
      </c>
    </row>
    <row r="168" spans="1:27" x14ac:dyDescent="0.2">
      <c r="A168">
        <v>241</v>
      </c>
      <c r="B168" t="s">
        <v>15</v>
      </c>
      <c r="C168">
        <v>2007</v>
      </c>
      <c r="D168">
        <v>5</v>
      </c>
      <c r="E168">
        <v>487</v>
      </c>
      <c r="F168" s="4">
        <v>2118.62</v>
      </c>
      <c r="G168" s="4">
        <v>2489.56</v>
      </c>
      <c r="H168" s="4">
        <v>834.75</v>
      </c>
      <c r="I168">
        <v>8</v>
      </c>
      <c r="J168">
        <v>530</v>
      </c>
      <c r="K168">
        <v>40663</v>
      </c>
      <c r="L168" t="s">
        <v>18</v>
      </c>
      <c r="M168">
        <v>59492</v>
      </c>
      <c r="N168">
        <v>284.2</v>
      </c>
      <c r="O168" s="4">
        <v>75360.22</v>
      </c>
      <c r="P168" t="s">
        <v>167</v>
      </c>
      <c r="Q168" s="4">
        <f t="shared" si="22"/>
        <v>5.1120328542094455</v>
      </c>
      <c r="R168" s="4">
        <f t="shared" si="23"/>
        <v>311.19499999999999</v>
      </c>
      <c r="S168" s="4">
        <f t="shared" si="24"/>
        <v>4.6972830188679247</v>
      </c>
      <c r="T168" s="4">
        <f t="shared" si="25"/>
        <v>3.396122597514434</v>
      </c>
      <c r="U168" s="4">
        <f t="shared" si="26"/>
        <v>3.3260530677525746</v>
      </c>
      <c r="V168" s="3">
        <f t="shared" si="27"/>
        <v>0.90308998699194354</v>
      </c>
      <c r="W168" s="3">
        <f t="shared" si="28"/>
        <v>2.7242758696007892</v>
      </c>
      <c r="X168" s="3">
        <f t="shared" si="29"/>
        <v>0.70859363629979977</v>
      </c>
      <c r="Y168" s="3">
        <f t="shared" si="30"/>
        <v>2.4930326105224907</v>
      </c>
      <c r="Z168" s="3">
        <f t="shared" si="31"/>
        <v>0.67184672791364508</v>
      </c>
      <c r="AA168" s="2">
        <f t="shared" si="32"/>
        <v>39203</v>
      </c>
    </row>
    <row r="169" spans="1:27" x14ac:dyDescent="0.2">
      <c r="A169">
        <v>241</v>
      </c>
      <c r="B169" t="s">
        <v>15</v>
      </c>
      <c r="C169">
        <v>2007</v>
      </c>
      <c r="D169">
        <v>6</v>
      </c>
      <c r="E169">
        <v>589</v>
      </c>
      <c r="F169" s="4">
        <v>2533.27</v>
      </c>
      <c r="G169" s="4">
        <v>2976.7</v>
      </c>
      <c r="H169" s="4">
        <v>993.53</v>
      </c>
      <c r="I169">
        <v>8</v>
      </c>
      <c r="J169">
        <v>530</v>
      </c>
      <c r="K169">
        <v>40663</v>
      </c>
      <c r="L169" t="s">
        <v>18</v>
      </c>
      <c r="M169">
        <v>59492</v>
      </c>
      <c r="N169">
        <v>284.2</v>
      </c>
      <c r="O169" s="4">
        <v>75360.22</v>
      </c>
      <c r="P169" t="s">
        <v>167</v>
      </c>
      <c r="Q169" s="4">
        <f t="shared" si="22"/>
        <v>5.0538200339558568</v>
      </c>
      <c r="R169" s="4">
        <f t="shared" si="23"/>
        <v>372.08749999999998</v>
      </c>
      <c r="S169" s="4">
        <f t="shared" si="24"/>
        <v>5.6164150943396223</v>
      </c>
      <c r="T169" s="4">
        <f t="shared" si="25"/>
        <v>3.4737350674617202</v>
      </c>
      <c r="U169" s="4">
        <f t="shared" si="26"/>
        <v>3.4036814800633621</v>
      </c>
      <c r="V169" s="3">
        <f t="shared" si="27"/>
        <v>0.90308998699194354</v>
      </c>
      <c r="W169" s="3">
        <f t="shared" si="28"/>
        <v>2.7242758696007892</v>
      </c>
      <c r="X169" s="3">
        <f t="shared" si="29"/>
        <v>0.70361977267461839</v>
      </c>
      <c r="Y169" s="3">
        <f t="shared" si="30"/>
        <v>2.5706450804697765</v>
      </c>
      <c r="Z169" s="3">
        <f t="shared" si="31"/>
        <v>0.74945919786093096</v>
      </c>
      <c r="AA169" s="2">
        <f t="shared" si="32"/>
        <v>39234</v>
      </c>
    </row>
    <row r="170" spans="1:27" x14ac:dyDescent="0.2">
      <c r="A170">
        <v>241</v>
      </c>
      <c r="B170" t="s">
        <v>15</v>
      </c>
      <c r="C170">
        <v>2007</v>
      </c>
      <c r="D170">
        <v>7</v>
      </c>
      <c r="E170">
        <v>378</v>
      </c>
      <c r="F170" s="4">
        <v>1636.82</v>
      </c>
      <c r="G170" s="4">
        <v>1923.41</v>
      </c>
      <c r="H170" s="4">
        <v>757.3</v>
      </c>
      <c r="I170">
        <v>8</v>
      </c>
      <c r="J170">
        <v>530</v>
      </c>
      <c r="K170">
        <v>40663</v>
      </c>
      <c r="L170" t="s">
        <v>18</v>
      </c>
      <c r="M170">
        <v>59492</v>
      </c>
      <c r="N170">
        <v>284.2</v>
      </c>
      <c r="O170" s="4">
        <v>75360.22</v>
      </c>
      <c r="P170" t="s">
        <v>167</v>
      </c>
      <c r="Q170" s="4">
        <f t="shared" si="22"/>
        <v>5.0883862433862435</v>
      </c>
      <c r="R170" s="4">
        <f t="shared" si="23"/>
        <v>240.42625000000001</v>
      </c>
      <c r="S170" s="4">
        <f t="shared" si="24"/>
        <v>3.6290754716981133</v>
      </c>
      <c r="T170" s="4">
        <f t="shared" si="25"/>
        <v>3.2840718696561835</v>
      </c>
      <c r="U170" s="4">
        <f t="shared" si="26"/>
        <v>3.2140009229642312</v>
      </c>
      <c r="V170" s="3">
        <f t="shared" si="27"/>
        <v>0.90308998699194354</v>
      </c>
      <c r="W170" s="3">
        <f t="shared" si="28"/>
        <v>2.7242758696007892</v>
      </c>
      <c r="X170" s="3">
        <f t="shared" si="29"/>
        <v>0.70658006981895816</v>
      </c>
      <c r="Y170" s="3">
        <f t="shared" si="30"/>
        <v>2.3809818826642397</v>
      </c>
      <c r="Z170" s="3">
        <f t="shared" si="31"/>
        <v>0.55979600005539443</v>
      </c>
      <c r="AA170" s="2">
        <f t="shared" si="32"/>
        <v>39264</v>
      </c>
    </row>
    <row r="171" spans="1:27" x14ac:dyDescent="0.2">
      <c r="A171">
        <v>241</v>
      </c>
      <c r="B171" t="s">
        <v>15</v>
      </c>
      <c r="C171">
        <v>2007</v>
      </c>
      <c r="D171">
        <v>8</v>
      </c>
      <c r="E171">
        <v>367</v>
      </c>
      <c r="F171" s="4">
        <v>1488.15</v>
      </c>
      <c r="G171" s="4">
        <v>1748.54</v>
      </c>
      <c r="H171" s="4">
        <v>535.36</v>
      </c>
      <c r="I171">
        <v>8</v>
      </c>
      <c r="J171">
        <v>530</v>
      </c>
      <c r="K171">
        <v>40663</v>
      </c>
      <c r="L171" t="s">
        <v>18</v>
      </c>
      <c r="M171">
        <v>59492</v>
      </c>
      <c r="N171">
        <v>284.2</v>
      </c>
      <c r="O171" s="4">
        <v>75360.22</v>
      </c>
      <c r="P171" t="s">
        <v>167</v>
      </c>
      <c r="Q171" s="4">
        <f t="shared" si="22"/>
        <v>4.7644141689373294</v>
      </c>
      <c r="R171" s="4">
        <f t="shared" si="23"/>
        <v>218.5675</v>
      </c>
      <c r="S171" s="4">
        <f t="shared" si="24"/>
        <v>3.299132075471698</v>
      </c>
      <c r="T171" s="4">
        <f t="shared" si="25"/>
        <v>3.2426755717785629</v>
      </c>
      <c r="U171" s="4">
        <f t="shared" si="26"/>
        <v>3.1726467086890464</v>
      </c>
      <c r="V171" s="3">
        <f t="shared" si="27"/>
        <v>0.90308998699194354</v>
      </c>
      <c r="W171" s="3">
        <f t="shared" si="28"/>
        <v>2.7242758696007892</v>
      </c>
      <c r="X171" s="3">
        <f t="shared" si="29"/>
        <v>0.67800950752647371</v>
      </c>
      <c r="Y171" s="3">
        <f t="shared" si="30"/>
        <v>2.3395855847866196</v>
      </c>
      <c r="Z171" s="3">
        <f t="shared" si="31"/>
        <v>0.51839970217777398</v>
      </c>
      <c r="AA171" s="2">
        <f t="shared" si="32"/>
        <v>39295</v>
      </c>
    </row>
    <row r="172" spans="1:27" x14ac:dyDescent="0.2">
      <c r="A172">
        <v>241</v>
      </c>
      <c r="B172" t="s">
        <v>15</v>
      </c>
      <c r="C172">
        <v>2007</v>
      </c>
      <c r="D172">
        <v>9</v>
      </c>
      <c r="E172">
        <v>683</v>
      </c>
      <c r="F172" s="4">
        <v>2850.4</v>
      </c>
      <c r="G172" s="4">
        <v>3349.19</v>
      </c>
      <c r="H172" s="4">
        <v>1023.23</v>
      </c>
      <c r="I172">
        <v>8</v>
      </c>
      <c r="J172">
        <v>530</v>
      </c>
      <c r="K172">
        <v>40663</v>
      </c>
      <c r="L172" t="s">
        <v>18</v>
      </c>
      <c r="M172">
        <v>59492</v>
      </c>
      <c r="N172">
        <v>284.2</v>
      </c>
      <c r="O172" s="4">
        <v>75360.22</v>
      </c>
      <c r="P172" t="s">
        <v>167</v>
      </c>
      <c r="Q172" s="4">
        <f t="shared" si="22"/>
        <v>4.9036456808199125</v>
      </c>
      <c r="R172" s="4">
        <f t="shared" si="23"/>
        <v>418.64875000000001</v>
      </c>
      <c r="S172" s="4">
        <f t="shared" si="24"/>
        <v>6.3192264150943398</v>
      </c>
      <c r="T172" s="4">
        <f t="shared" si="25"/>
        <v>3.5249397858232192</v>
      </c>
      <c r="U172" s="4">
        <f t="shared" si="26"/>
        <v>3.454905809342959</v>
      </c>
      <c r="V172" s="3">
        <f t="shared" si="27"/>
        <v>0.90308998699194354</v>
      </c>
      <c r="W172" s="3">
        <f t="shared" si="28"/>
        <v>2.7242758696007892</v>
      </c>
      <c r="X172" s="3">
        <f t="shared" si="29"/>
        <v>0.69051908214168667</v>
      </c>
      <c r="Y172" s="3">
        <f t="shared" si="30"/>
        <v>2.6218497988312754</v>
      </c>
      <c r="Z172" s="3">
        <f t="shared" si="31"/>
        <v>0.80066391622243016</v>
      </c>
      <c r="AA172" s="2">
        <f t="shared" si="32"/>
        <v>39326</v>
      </c>
    </row>
    <row r="173" spans="1:27" x14ac:dyDescent="0.2">
      <c r="A173">
        <v>241</v>
      </c>
      <c r="B173" t="s">
        <v>15</v>
      </c>
      <c r="C173">
        <v>2007</v>
      </c>
      <c r="D173">
        <v>12</v>
      </c>
      <c r="E173">
        <v>542</v>
      </c>
      <c r="F173" s="4">
        <v>2221.4299999999998</v>
      </c>
      <c r="G173" s="4">
        <v>2610.38</v>
      </c>
      <c r="H173" s="4">
        <v>737.21</v>
      </c>
      <c r="I173">
        <v>8</v>
      </c>
      <c r="J173">
        <v>530</v>
      </c>
      <c r="K173">
        <v>40663</v>
      </c>
      <c r="L173" t="s">
        <v>18</v>
      </c>
      <c r="M173">
        <v>59492</v>
      </c>
      <c r="N173">
        <v>284.2</v>
      </c>
      <c r="O173" s="4">
        <v>75360.22</v>
      </c>
      <c r="P173" t="s">
        <v>167</v>
      </c>
      <c r="Q173" s="4">
        <f t="shared" si="22"/>
        <v>4.8161992619926197</v>
      </c>
      <c r="R173" s="4">
        <f t="shared" si="23"/>
        <v>326.29750000000001</v>
      </c>
      <c r="S173" s="4">
        <f t="shared" si="24"/>
        <v>4.9252452830188682</v>
      </c>
      <c r="T173" s="4">
        <f t="shared" si="25"/>
        <v>3.4167037333499564</v>
      </c>
      <c r="U173" s="4">
        <f t="shared" si="26"/>
        <v>3.3466326326375655</v>
      </c>
      <c r="V173" s="3">
        <f t="shared" si="27"/>
        <v>0.90308998699194354</v>
      </c>
      <c r="W173" s="3">
        <f t="shared" si="28"/>
        <v>2.7242758696007892</v>
      </c>
      <c r="X173" s="3">
        <f t="shared" si="29"/>
        <v>0.68270444681156928</v>
      </c>
      <c r="Y173" s="3">
        <f t="shared" si="30"/>
        <v>2.5136137463580126</v>
      </c>
      <c r="Z173" s="3">
        <f t="shared" si="31"/>
        <v>0.69242786374916721</v>
      </c>
      <c r="AA173" s="2">
        <f t="shared" si="32"/>
        <v>39417</v>
      </c>
    </row>
    <row r="174" spans="1:27" x14ac:dyDescent="0.2">
      <c r="A174">
        <v>247</v>
      </c>
      <c r="B174" t="s">
        <v>15</v>
      </c>
      <c r="C174">
        <v>2007</v>
      </c>
      <c r="D174">
        <v>1</v>
      </c>
      <c r="E174">
        <v>296</v>
      </c>
      <c r="F174" s="4">
        <v>1227.51</v>
      </c>
      <c r="G174" s="4">
        <v>1442.5</v>
      </c>
      <c r="H174" s="4">
        <v>508.6</v>
      </c>
      <c r="I174">
        <v>18</v>
      </c>
      <c r="J174">
        <v>1050</v>
      </c>
      <c r="K174">
        <v>41442</v>
      </c>
      <c r="L174" t="s">
        <v>18</v>
      </c>
      <c r="M174">
        <v>115812</v>
      </c>
      <c r="N174">
        <v>543.20000000000005</v>
      </c>
      <c r="O174" s="4">
        <v>80368.639999999999</v>
      </c>
      <c r="P174" t="s">
        <v>168</v>
      </c>
      <c r="Q174" s="4">
        <f t="shared" si="22"/>
        <v>4.8733108108108105</v>
      </c>
      <c r="R174" s="4">
        <f t="shared" si="23"/>
        <v>80.138888888888886</v>
      </c>
      <c r="S174" s="4">
        <f t="shared" si="24"/>
        <v>1.3738095238095238</v>
      </c>
      <c r="T174" s="4">
        <f t="shared" si="25"/>
        <v>3.1591158218277688</v>
      </c>
      <c r="U174" s="4">
        <f t="shared" si="26"/>
        <v>3.0890250388211804</v>
      </c>
      <c r="V174" s="3">
        <f t="shared" si="27"/>
        <v>1.255272505103306</v>
      </c>
      <c r="W174" s="3">
        <f t="shared" si="28"/>
        <v>3.0211892990699383</v>
      </c>
      <c r="X174" s="3">
        <f t="shared" si="29"/>
        <v>0.68782411076883043</v>
      </c>
      <c r="Y174" s="3">
        <f t="shared" si="30"/>
        <v>1.9038433167244631</v>
      </c>
      <c r="Z174" s="3">
        <f t="shared" si="31"/>
        <v>0.13792652275783096</v>
      </c>
      <c r="AA174" s="2">
        <f t="shared" si="32"/>
        <v>39083</v>
      </c>
    </row>
    <row r="175" spans="1:27" x14ac:dyDescent="0.2">
      <c r="A175">
        <v>247</v>
      </c>
      <c r="B175" t="s">
        <v>15</v>
      </c>
      <c r="C175">
        <v>2007</v>
      </c>
      <c r="D175">
        <v>2</v>
      </c>
      <c r="E175">
        <v>222</v>
      </c>
      <c r="F175" s="4">
        <v>918.36</v>
      </c>
      <c r="G175" s="4">
        <v>1079.02</v>
      </c>
      <c r="H175" s="4">
        <v>430.77</v>
      </c>
      <c r="I175">
        <v>18</v>
      </c>
      <c r="J175">
        <v>1050</v>
      </c>
      <c r="K175">
        <v>41442</v>
      </c>
      <c r="L175" t="s">
        <v>18</v>
      </c>
      <c r="M175">
        <v>115812</v>
      </c>
      <c r="N175">
        <v>543.20000000000005</v>
      </c>
      <c r="O175" s="4">
        <v>80368.639999999999</v>
      </c>
      <c r="P175" t="s">
        <v>168</v>
      </c>
      <c r="Q175" s="4">
        <f t="shared" si="22"/>
        <v>4.8604504504504504</v>
      </c>
      <c r="R175" s="4">
        <f t="shared" si="23"/>
        <v>59.945555555555558</v>
      </c>
      <c r="S175" s="4">
        <f t="shared" si="24"/>
        <v>1.0276380952380952</v>
      </c>
      <c r="T175" s="4">
        <f t="shared" si="25"/>
        <v>3.0330294945523635</v>
      </c>
      <c r="U175" s="4">
        <f t="shared" si="26"/>
        <v>2.9630129593770773</v>
      </c>
      <c r="V175" s="3">
        <f t="shared" si="27"/>
        <v>1.255272505103306</v>
      </c>
      <c r="W175" s="3">
        <f t="shared" si="28"/>
        <v>3.0211892990699383</v>
      </c>
      <c r="X175" s="3">
        <f t="shared" si="29"/>
        <v>0.68667652010172486</v>
      </c>
      <c r="Y175" s="3">
        <f t="shared" si="30"/>
        <v>1.7777569894490575</v>
      </c>
      <c r="Z175" s="3">
        <f t="shared" si="31"/>
        <v>1.1840195482425445E-2</v>
      </c>
      <c r="AA175" s="2">
        <f t="shared" si="32"/>
        <v>39114</v>
      </c>
    </row>
    <row r="176" spans="1:27" x14ac:dyDescent="0.2">
      <c r="A176">
        <v>247</v>
      </c>
      <c r="B176" t="s">
        <v>15</v>
      </c>
      <c r="C176">
        <v>2007</v>
      </c>
      <c r="D176">
        <v>3</v>
      </c>
      <c r="E176">
        <v>261</v>
      </c>
      <c r="F176" s="4">
        <v>1031.72</v>
      </c>
      <c r="G176" s="4">
        <v>1212.4100000000001</v>
      </c>
      <c r="H176" s="4">
        <v>457.38</v>
      </c>
      <c r="I176">
        <v>18</v>
      </c>
      <c r="J176">
        <v>1050</v>
      </c>
      <c r="K176">
        <v>41442</v>
      </c>
      <c r="L176" t="s">
        <v>18</v>
      </c>
      <c r="M176">
        <v>115812</v>
      </c>
      <c r="N176">
        <v>543.20000000000005</v>
      </c>
      <c r="O176" s="4">
        <v>80368.639999999999</v>
      </c>
      <c r="P176" t="s">
        <v>168</v>
      </c>
      <c r="Q176" s="4">
        <f t="shared" si="22"/>
        <v>4.6452490421455943</v>
      </c>
      <c r="R176" s="4">
        <f t="shared" si="23"/>
        <v>67.356111111111119</v>
      </c>
      <c r="S176" s="4">
        <f t="shared" si="24"/>
        <v>1.1546761904761906</v>
      </c>
      <c r="T176" s="4">
        <f t="shared" si="25"/>
        <v>3.0836495097864036</v>
      </c>
      <c r="U176" s="4">
        <f t="shared" si="26"/>
        <v>3.0135618494671865</v>
      </c>
      <c r="V176" s="3">
        <f t="shared" si="27"/>
        <v>1.255272505103306</v>
      </c>
      <c r="W176" s="3">
        <f t="shared" si="28"/>
        <v>3.0211892990699383</v>
      </c>
      <c r="X176" s="3">
        <f t="shared" si="29"/>
        <v>0.66700900244812245</v>
      </c>
      <c r="Y176" s="3">
        <f t="shared" si="30"/>
        <v>1.8283770046830974</v>
      </c>
      <c r="Z176" s="3">
        <f t="shared" si="31"/>
        <v>6.2460210716465361E-2</v>
      </c>
      <c r="AA176" s="2">
        <f t="shared" si="32"/>
        <v>39142</v>
      </c>
    </row>
    <row r="177" spans="1:27" x14ac:dyDescent="0.2">
      <c r="A177">
        <v>247</v>
      </c>
      <c r="B177" t="s">
        <v>15</v>
      </c>
      <c r="C177">
        <v>2007</v>
      </c>
      <c r="D177">
        <v>4</v>
      </c>
      <c r="E177">
        <v>275</v>
      </c>
      <c r="F177" s="4">
        <v>1237.5899999999999</v>
      </c>
      <c r="G177" s="4">
        <v>1454.29</v>
      </c>
      <c r="H177" s="4">
        <v>623.48</v>
      </c>
      <c r="I177">
        <v>18</v>
      </c>
      <c r="J177">
        <v>1050</v>
      </c>
      <c r="K177">
        <v>41442</v>
      </c>
      <c r="L177" t="s">
        <v>18</v>
      </c>
      <c r="M177">
        <v>115812</v>
      </c>
      <c r="N177">
        <v>543.20000000000005</v>
      </c>
      <c r="O177" s="4">
        <v>80368.639999999999</v>
      </c>
      <c r="P177" t="s">
        <v>168</v>
      </c>
      <c r="Q177" s="4">
        <f t="shared" si="22"/>
        <v>5.2883272727272725</v>
      </c>
      <c r="R177" s="4">
        <f t="shared" si="23"/>
        <v>80.793888888888887</v>
      </c>
      <c r="S177" s="4">
        <f t="shared" si="24"/>
        <v>1.3850380952380952</v>
      </c>
      <c r="T177" s="4">
        <f t="shared" si="25"/>
        <v>3.1626510178308109</v>
      </c>
      <c r="U177" s="4">
        <f t="shared" si="26"/>
        <v>3.0925767915103437</v>
      </c>
      <c r="V177" s="3">
        <f t="shared" si="27"/>
        <v>1.255272505103306</v>
      </c>
      <c r="W177" s="3">
        <f t="shared" si="28"/>
        <v>3.0211892990699383</v>
      </c>
      <c r="X177" s="3">
        <f t="shared" si="29"/>
        <v>0.72331832400054852</v>
      </c>
      <c r="Y177" s="3">
        <f t="shared" si="30"/>
        <v>1.9073785127275051</v>
      </c>
      <c r="Z177" s="3">
        <f t="shared" si="31"/>
        <v>0.14146171876087307</v>
      </c>
      <c r="AA177" s="2">
        <f t="shared" si="32"/>
        <v>39173</v>
      </c>
    </row>
    <row r="178" spans="1:27" x14ac:dyDescent="0.2">
      <c r="A178">
        <v>247</v>
      </c>
      <c r="B178" t="s">
        <v>15</v>
      </c>
      <c r="C178">
        <v>2007</v>
      </c>
      <c r="D178">
        <v>5</v>
      </c>
      <c r="E178">
        <v>408</v>
      </c>
      <c r="F178" s="4">
        <v>1931.21</v>
      </c>
      <c r="G178" s="4">
        <v>2269.25</v>
      </c>
      <c r="H178" s="4">
        <v>942.35</v>
      </c>
      <c r="I178">
        <v>18</v>
      </c>
      <c r="J178">
        <v>1050</v>
      </c>
      <c r="K178">
        <v>41442</v>
      </c>
      <c r="L178" t="s">
        <v>18</v>
      </c>
      <c r="M178">
        <v>115812</v>
      </c>
      <c r="N178">
        <v>543.20000000000005</v>
      </c>
      <c r="O178" s="4">
        <v>80368.639999999999</v>
      </c>
      <c r="P178" t="s">
        <v>168</v>
      </c>
      <c r="Q178" s="4">
        <f t="shared" si="22"/>
        <v>5.5618872549019605</v>
      </c>
      <c r="R178" s="4">
        <f t="shared" si="23"/>
        <v>126.06944444444444</v>
      </c>
      <c r="S178" s="4">
        <f t="shared" si="24"/>
        <v>2.1611904761904763</v>
      </c>
      <c r="T178" s="4">
        <f t="shared" si="25"/>
        <v>3.3558823441174424</v>
      </c>
      <c r="U178" s="4">
        <f t="shared" si="26"/>
        <v>3.2858295015796903</v>
      </c>
      <c r="V178" s="3">
        <f t="shared" si="27"/>
        <v>1.255272505103306</v>
      </c>
      <c r="W178" s="3">
        <f t="shared" si="28"/>
        <v>3.0211892990699383</v>
      </c>
      <c r="X178" s="3">
        <f t="shared" si="29"/>
        <v>0.74522218102756221</v>
      </c>
      <c r="Y178" s="3">
        <f t="shared" si="30"/>
        <v>2.1006098390141359</v>
      </c>
      <c r="Z178" s="3">
        <f t="shared" si="31"/>
        <v>0.33469304504750413</v>
      </c>
      <c r="AA178" s="2">
        <f t="shared" si="32"/>
        <v>39203</v>
      </c>
    </row>
    <row r="179" spans="1:27" x14ac:dyDescent="0.2">
      <c r="A179">
        <v>247</v>
      </c>
      <c r="B179" t="s">
        <v>15</v>
      </c>
      <c r="C179">
        <v>2007</v>
      </c>
      <c r="D179">
        <v>6</v>
      </c>
      <c r="E179">
        <v>487</v>
      </c>
      <c r="F179" s="4">
        <v>2328.12</v>
      </c>
      <c r="G179" s="4">
        <v>2735.83</v>
      </c>
      <c r="H179" s="4">
        <v>1195.49</v>
      </c>
      <c r="I179">
        <v>18</v>
      </c>
      <c r="J179">
        <v>1050</v>
      </c>
      <c r="K179">
        <v>41442</v>
      </c>
      <c r="L179" t="s">
        <v>18</v>
      </c>
      <c r="M179">
        <v>115812</v>
      </c>
      <c r="N179">
        <v>543.20000000000005</v>
      </c>
      <c r="O179" s="4">
        <v>80368.639999999999</v>
      </c>
      <c r="P179" t="s">
        <v>168</v>
      </c>
      <c r="Q179" s="4">
        <f t="shared" si="22"/>
        <v>5.6177207392197124</v>
      </c>
      <c r="R179" s="4">
        <f t="shared" si="23"/>
        <v>151.99055555555555</v>
      </c>
      <c r="S179" s="4">
        <f t="shared" si="24"/>
        <v>2.6055523809523811</v>
      </c>
      <c r="T179" s="4">
        <f t="shared" si="25"/>
        <v>3.4370891075379486</v>
      </c>
      <c r="U179" s="4">
        <f t="shared" si="26"/>
        <v>3.367005361714404</v>
      </c>
      <c r="V179" s="3">
        <f t="shared" si="27"/>
        <v>1.255272505103306</v>
      </c>
      <c r="W179" s="3">
        <f t="shared" si="28"/>
        <v>3.0211892990699383</v>
      </c>
      <c r="X179" s="3">
        <f t="shared" si="29"/>
        <v>0.74956014632331425</v>
      </c>
      <c r="Y179" s="3">
        <f t="shared" si="30"/>
        <v>2.1818166024346426</v>
      </c>
      <c r="Z179" s="3">
        <f t="shared" si="31"/>
        <v>0.41589980846801056</v>
      </c>
      <c r="AA179" s="2">
        <f t="shared" si="32"/>
        <v>39234</v>
      </c>
    </row>
    <row r="180" spans="1:27" x14ac:dyDescent="0.2">
      <c r="A180">
        <v>247</v>
      </c>
      <c r="B180" t="s">
        <v>15</v>
      </c>
      <c r="C180">
        <v>2007</v>
      </c>
      <c r="D180">
        <v>7</v>
      </c>
      <c r="E180">
        <v>378</v>
      </c>
      <c r="F180" s="4">
        <v>1722.15</v>
      </c>
      <c r="G180" s="4">
        <v>2023.5</v>
      </c>
      <c r="H180" s="4">
        <v>964.24</v>
      </c>
      <c r="I180">
        <v>18</v>
      </c>
      <c r="J180">
        <v>1050</v>
      </c>
      <c r="K180">
        <v>41442</v>
      </c>
      <c r="L180" t="s">
        <v>18</v>
      </c>
      <c r="M180">
        <v>115812</v>
      </c>
      <c r="N180">
        <v>543.20000000000005</v>
      </c>
      <c r="O180" s="4">
        <v>80368.639999999999</v>
      </c>
      <c r="P180" t="s">
        <v>168</v>
      </c>
      <c r="Q180" s="4">
        <f t="shared" si="22"/>
        <v>5.3531746031746028</v>
      </c>
      <c r="R180" s="4">
        <f t="shared" si="23"/>
        <v>112.41666666666667</v>
      </c>
      <c r="S180" s="4">
        <f t="shared" si="24"/>
        <v>1.927142857142857</v>
      </c>
      <c r="T180" s="4">
        <f t="shared" si="25"/>
        <v>3.3061032087275857</v>
      </c>
      <c r="U180" s="4">
        <f t="shared" si="26"/>
        <v>3.2360709759998429</v>
      </c>
      <c r="V180" s="3">
        <f t="shared" si="27"/>
        <v>1.255272505103306</v>
      </c>
      <c r="W180" s="3">
        <f t="shared" si="28"/>
        <v>3.0211892990699383</v>
      </c>
      <c r="X180" s="3">
        <f t="shared" si="29"/>
        <v>0.72861140889036013</v>
      </c>
      <c r="Y180" s="3">
        <f t="shared" si="30"/>
        <v>2.0508307036242792</v>
      </c>
      <c r="Z180" s="3">
        <f t="shared" si="31"/>
        <v>0.2849139096576474</v>
      </c>
      <c r="AA180" s="2">
        <f t="shared" si="32"/>
        <v>39264</v>
      </c>
    </row>
    <row r="181" spans="1:27" x14ac:dyDescent="0.2">
      <c r="A181">
        <v>247</v>
      </c>
      <c r="B181" t="s">
        <v>15</v>
      </c>
      <c r="C181">
        <v>2007</v>
      </c>
      <c r="D181">
        <v>8</v>
      </c>
      <c r="E181">
        <v>469</v>
      </c>
      <c r="F181" s="4">
        <v>1971.43</v>
      </c>
      <c r="G181" s="4">
        <v>2316.5700000000002</v>
      </c>
      <c r="H181" s="4">
        <v>964.95</v>
      </c>
      <c r="I181">
        <v>18</v>
      </c>
      <c r="J181">
        <v>1050</v>
      </c>
      <c r="K181">
        <v>41442</v>
      </c>
      <c r="L181" t="s">
        <v>18</v>
      </c>
      <c r="M181">
        <v>115812</v>
      </c>
      <c r="N181">
        <v>543.20000000000005</v>
      </c>
      <c r="O181" s="4">
        <v>80368.639999999999</v>
      </c>
      <c r="P181" t="s">
        <v>168</v>
      </c>
      <c r="Q181" s="4">
        <f t="shared" si="22"/>
        <v>4.9393816631130063</v>
      </c>
      <c r="R181" s="4">
        <f t="shared" si="23"/>
        <v>128.69833333333335</v>
      </c>
      <c r="S181" s="4">
        <f t="shared" si="24"/>
        <v>2.2062571428571429</v>
      </c>
      <c r="T181" s="4">
        <f t="shared" si="25"/>
        <v>3.3648454278521114</v>
      </c>
      <c r="U181" s="4">
        <f t="shared" si="26"/>
        <v>3.2947813610930119</v>
      </c>
      <c r="V181" s="3">
        <f t="shared" si="27"/>
        <v>1.255272505103306</v>
      </c>
      <c r="W181" s="3">
        <f t="shared" si="28"/>
        <v>3.0211892990699383</v>
      </c>
      <c r="X181" s="3">
        <f t="shared" si="29"/>
        <v>0.69367258513702823</v>
      </c>
      <c r="Y181" s="3">
        <f t="shared" si="30"/>
        <v>2.1095729227488054</v>
      </c>
      <c r="Z181" s="3">
        <f t="shared" si="31"/>
        <v>0.34365612878217339</v>
      </c>
      <c r="AA181" s="2">
        <f t="shared" si="32"/>
        <v>39295</v>
      </c>
    </row>
    <row r="182" spans="1:27" x14ac:dyDescent="0.2">
      <c r="A182">
        <v>247</v>
      </c>
      <c r="B182" t="s">
        <v>15</v>
      </c>
      <c r="C182">
        <v>2007</v>
      </c>
      <c r="D182">
        <v>9</v>
      </c>
      <c r="E182">
        <v>664</v>
      </c>
      <c r="F182" s="4">
        <v>2662.44</v>
      </c>
      <c r="G182" s="4">
        <v>3128.64</v>
      </c>
      <c r="H182" s="4">
        <v>1102.74</v>
      </c>
      <c r="I182">
        <v>18</v>
      </c>
      <c r="J182">
        <v>1050</v>
      </c>
      <c r="K182">
        <v>41442</v>
      </c>
      <c r="L182" t="s">
        <v>18</v>
      </c>
      <c r="M182">
        <v>115812</v>
      </c>
      <c r="N182">
        <v>543.20000000000005</v>
      </c>
      <c r="O182" s="4">
        <v>80368.639999999999</v>
      </c>
      <c r="P182" t="s">
        <v>168</v>
      </c>
      <c r="Q182" s="4">
        <f t="shared" si="22"/>
        <v>4.7118072289156627</v>
      </c>
      <c r="R182" s="4">
        <f t="shared" si="23"/>
        <v>173.81333333333333</v>
      </c>
      <c r="S182" s="4">
        <f t="shared" si="24"/>
        <v>2.9796571428571426</v>
      </c>
      <c r="T182" s="4">
        <f t="shared" si="25"/>
        <v>3.4953555935047125</v>
      </c>
      <c r="U182" s="4">
        <f t="shared" si="26"/>
        <v>3.4252798294186153</v>
      </c>
      <c r="V182" s="3">
        <f t="shared" si="27"/>
        <v>1.255272505103306</v>
      </c>
      <c r="W182" s="3">
        <f t="shared" si="28"/>
        <v>3.0211892990699383</v>
      </c>
      <c r="X182" s="3">
        <f t="shared" si="29"/>
        <v>0.67318751413669509</v>
      </c>
      <c r="Y182" s="3">
        <f t="shared" si="30"/>
        <v>2.2400830884014065</v>
      </c>
      <c r="Z182" s="3">
        <f t="shared" si="31"/>
        <v>0.47416629443477448</v>
      </c>
      <c r="AA182" s="2">
        <f t="shared" si="32"/>
        <v>39326</v>
      </c>
    </row>
    <row r="183" spans="1:27" x14ac:dyDescent="0.2">
      <c r="A183">
        <v>247</v>
      </c>
      <c r="B183" t="s">
        <v>15</v>
      </c>
      <c r="C183">
        <v>2007</v>
      </c>
      <c r="D183">
        <v>12</v>
      </c>
      <c r="E183">
        <v>562</v>
      </c>
      <c r="F183" s="4">
        <v>2237.42</v>
      </c>
      <c r="G183" s="4">
        <v>2629.02</v>
      </c>
      <c r="H183" s="4">
        <v>1017.89</v>
      </c>
      <c r="I183">
        <v>18</v>
      </c>
      <c r="J183">
        <v>1050</v>
      </c>
      <c r="K183">
        <v>41442</v>
      </c>
      <c r="L183" t="s">
        <v>18</v>
      </c>
      <c r="M183">
        <v>115812</v>
      </c>
      <c r="N183">
        <v>543.20000000000005</v>
      </c>
      <c r="O183" s="4">
        <v>80368.639999999999</v>
      </c>
      <c r="P183" t="s">
        <v>168</v>
      </c>
      <c r="Q183" s="4">
        <f t="shared" si="22"/>
        <v>4.6779715302491107</v>
      </c>
      <c r="R183" s="4">
        <f t="shared" si="23"/>
        <v>146.05666666666667</v>
      </c>
      <c r="S183" s="4">
        <f t="shared" si="24"/>
        <v>2.5038285714285715</v>
      </c>
      <c r="T183" s="4">
        <f t="shared" si="25"/>
        <v>3.4197938899696565</v>
      </c>
      <c r="U183" s="4">
        <f t="shared" si="26"/>
        <v>3.3497475158629526</v>
      </c>
      <c r="V183" s="3">
        <f t="shared" si="27"/>
        <v>1.255272505103306</v>
      </c>
      <c r="W183" s="3">
        <f t="shared" si="28"/>
        <v>3.0211892990699383</v>
      </c>
      <c r="X183" s="3">
        <f t="shared" si="29"/>
        <v>0.67005757440059555</v>
      </c>
      <c r="Y183" s="3">
        <f t="shared" si="30"/>
        <v>2.1645213848663505</v>
      </c>
      <c r="Z183" s="3">
        <f t="shared" si="31"/>
        <v>0.3986045908997185</v>
      </c>
      <c r="AA183" s="2">
        <f t="shared" si="32"/>
        <v>39417</v>
      </c>
    </row>
    <row r="184" spans="1:27" x14ac:dyDescent="0.2">
      <c r="A184">
        <v>279</v>
      </c>
      <c r="B184" t="s">
        <v>15</v>
      </c>
      <c r="C184">
        <v>2007</v>
      </c>
      <c r="D184">
        <v>1</v>
      </c>
      <c r="E184">
        <v>116</v>
      </c>
      <c r="F184" s="4">
        <v>468.1</v>
      </c>
      <c r="G184" s="4">
        <v>550.01</v>
      </c>
      <c r="H184" s="4">
        <v>222.8</v>
      </c>
      <c r="I184">
        <v>5</v>
      </c>
      <c r="J184">
        <v>204</v>
      </c>
      <c r="K184">
        <v>28163</v>
      </c>
      <c r="L184" t="s">
        <v>18</v>
      </c>
      <c r="M184">
        <v>69778</v>
      </c>
      <c r="N184">
        <v>183.2</v>
      </c>
      <c r="O184" s="4">
        <v>37727.199999999997</v>
      </c>
      <c r="P184" t="s">
        <v>169</v>
      </c>
      <c r="Q184" s="4">
        <f t="shared" si="22"/>
        <v>4.7414655172413793</v>
      </c>
      <c r="R184" s="4">
        <f t="shared" si="23"/>
        <v>110.002</v>
      </c>
      <c r="S184" s="4">
        <f t="shared" si="24"/>
        <v>2.6961274509803923</v>
      </c>
      <c r="T184" s="4">
        <f t="shared" si="25"/>
        <v>2.7403705856857679</v>
      </c>
      <c r="U184" s="4">
        <f t="shared" si="26"/>
        <v>2.6703386411274423</v>
      </c>
      <c r="V184" s="3">
        <f t="shared" si="27"/>
        <v>0.69897000433601886</v>
      </c>
      <c r="W184" s="3">
        <f t="shared" si="28"/>
        <v>2.3096301674258988</v>
      </c>
      <c r="X184" s="3">
        <f t="shared" si="29"/>
        <v>0.67591259645884938</v>
      </c>
      <c r="Y184" s="3">
        <f t="shared" si="30"/>
        <v>2.0414005813497491</v>
      </c>
      <c r="Z184" s="3">
        <f t="shared" si="31"/>
        <v>0.43074041825986908</v>
      </c>
      <c r="AA184" s="2">
        <f t="shared" si="32"/>
        <v>39083</v>
      </c>
    </row>
    <row r="185" spans="1:27" x14ac:dyDescent="0.2">
      <c r="A185">
        <v>279</v>
      </c>
      <c r="B185" t="s">
        <v>15</v>
      </c>
      <c r="C185">
        <v>2007</v>
      </c>
      <c r="D185">
        <v>2</v>
      </c>
      <c r="E185">
        <v>117</v>
      </c>
      <c r="F185" s="4">
        <v>514.79999999999995</v>
      </c>
      <c r="G185" s="4">
        <v>604.9</v>
      </c>
      <c r="H185" s="4">
        <v>207.38</v>
      </c>
      <c r="I185">
        <v>5</v>
      </c>
      <c r="J185">
        <v>204</v>
      </c>
      <c r="K185">
        <v>28163</v>
      </c>
      <c r="L185" t="s">
        <v>18</v>
      </c>
      <c r="M185">
        <v>69778</v>
      </c>
      <c r="N185">
        <v>183.2</v>
      </c>
      <c r="O185" s="4">
        <v>37727.199999999997</v>
      </c>
      <c r="P185" t="s">
        <v>169</v>
      </c>
      <c r="Q185" s="4">
        <f t="shared" si="22"/>
        <v>5.1700854700854695</v>
      </c>
      <c r="R185" s="4">
        <f t="shared" si="23"/>
        <v>120.97999999999999</v>
      </c>
      <c r="S185" s="4">
        <f t="shared" si="24"/>
        <v>2.9651960784313722</v>
      </c>
      <c r="T185" s="4">
        <f t="shared" si="25"/>
        <v>2.7816835845073506</v>
      </c>
      <c r="U185" s="4">
        <f t="shared" si="26"/>
        <v>2.7116385382323491</v>
      </c>
      <c r="V185" s="3">
        <f t="shared" si="27"/>
        <v>0.69897000433601886</v>
      </c>
      <c r="W185" s="3">
        <f t="shared" si="28"/>
        <v>2.3096301674258988</v>
      </c>
      <c r="X185" s="3">
        <f t="shared" si="29"/>
        <v>0.71349772276118906</v>
      </c>
      <c r="Y185" s="3">
        <f t="shared" si="30"/>
        <v>2.0827135801713319</v>
      </c>
      <c r="Z185" s="3">
        <f t="shared" si="31"/>
        <v>0.47205341708145193</v>
      </c>
      <c r="AA185" s="2">
        <f t="shared" si="32"/>
        <v>39114</v>
      </c>
    </row>
    <row r="186" spans="1:27" x14ac:dyDescent="0.2">
      <c r="A186">
        <v>279</v>
      </c>
      <c r="B186" t="s">
        <v>15</v>
      </c>
      <c r="C186">
        <v>2007</v>
      </c>
      <c r="D186">
        <v>3</v>
      </c>
      <c r="E186">
        <v>105</v>
      </c>
      <c r="F186" s="4">
        <v>401.38</v>
      </c>
      <c r="G186" s="4">
        <v>471.71</v>
      </c>
      <c r="H186" s="4">
        <v>161.59</v>
      </c>
      <c r="I186">
        <v>5</v>
      </c>
      <c r="J186">
        <v>204</v>
      </c>
      <c r="K186">
        <v>28163</v>
      </c>
      <c r="L186" t="s">
        <v>18</v>
      </c>
      <c r="M186">
        <v>69778</v>
      </c>
      <c r="N186">
        <v>183.2</v>
      </c>
      <c r="O186" s="4">
        <v>37727.199999999997</v>
      </c>
      <c r="P186" t="s">
        <v>169</v>
      </c>
      <c r="Q186" s="4">
        <f t="shared" si="22"/>
        <v>4.4924761904761903</v>
      </c>
      <c r="R186" s="4">
        <f t="shared" si="23"/>
        <v>94.341999999999999</v>
      </c>
      <c r="S186" s="4">
        <f t="shared" si="24"/>
        <v>2.3123039215686272</v>
      </c>
      <c r="T186" s="4">
        <f t="shared" si="25"/>
        <v>2.6736750831542975</v>
      </c>
      <c r="U186" s="4">
        <f t="shared" si="26"/>
        <v>2.6035557286247224</v>
      </c>
      <c r="V186" s="3">
        <f t="shared" si="27"/>
        <v>0.69897000433601886</v>
      </c>
      <c r="W186" s="3">
        <f t="shared" si="28"/>
        <v>2.3096301674258988</v>
      </c>
      <c r="X186" s="3">
        <f t="shared" si="29"/>
        <v>0.65248578408435953</v>
      </c>
      <c r="Y186" s="3">
        <f t="shared" si="30"/>
        <v>1.9747050788182789</v>
      </c>
      <c r="Z186" s="3">
        <f t="shared" si="31"/>
        <v>0.36404491572839887</v>
      </c>
      <c r="AA186" s="2">
        <f t="shared" si="32"/>
        <v>39142</v>
      </c>
    </row>
    <row r="187" spans="1:27" x14ac:dyDescent="0.2">
      <c r="A187">
        <v>279</v>
      </c>
      <c r="B187" t="s">
        <v>15</v>
      </c>
      <c r="C187">
        <v>2007</v>
      </c>
      <c r="D187">
        <v>4</v>
      </c>
      <c r="E187">
        <v>218</v>
      </c>
      <c r="F187" s="4">
        <v>825.12</v>
      </c>
      <c r="G187" s="4">
        <v>969.59</v>
      </c>
      <c r="H187" s="4">
        <v>325.11</v>
      </c>
      <c r="I187">
        <v>5</v>
      </c>
      <c r="J187">
        <v>204</v>
      </c>
      <c r="K187">
        <v>28163</v>
      </c>
      <c r="L187" t="s">
        <v>18</v>
      </c>
      <c r="M187">
        <v>69778</v>
      </c>
      <c r="N187">
        <v>183.2</v>
      </c>
      <c r="O187" s="4">
        <v>37727.199999999997</v>
      </c>
      <c r="P187" t="s">
        <v>169</v>
      </c>
      <c r="Q187" s="4">
        <f t="shared" si="22"/>
        <v>4.4476605504587159</v>
      </c>
      <c r="R187" s="4">
        <f t="shared" si="23"/>
        <v>193.91800000000001</v>
      </c>
      <c r="S187" s="4">
        <f t="shared" si="24"/>
        <v>4.7528921568627451</v>
      </c>
      <c r="T187" s="4">
        <f t="shared" si="25"/>
        <v>2.9865881276893576</v>
      </c>
      <c r="U187" s="4">
        <f t="shared" si="26"/>
        <v>2.9165171140626396</v>
      </c>
      <c r="V187" s="3">
        <f t="shared" si="27"/>
        <v>0.69897000433601886</v>
      </c>
      <c r="W187" s="3">
        <f t="shared" si="28"/>
        <v>2.3096301674258988</v>
      </c>
      <c r="X187" s="3">
        <f t="shared" si="29"/>
        <v>0.64813163408475272</v>
      </c>
      <c r="Y187" s="3">
        <f t="shared" si="30"/>
        <v>2.2876181233533388</v>
      </c>
      <c r="Z187" s="3">
        <f t="shared" si="31"/>
        <v>0.67695796026345878</v>
      </c>
      <c r="AA187" s="2">
        <f t="shared" si="32"/>
        <v>39173</v>
      </c>
    </row>
    <row r="188" spans="1:27" x14ac:dyDescent="0.2">
      <c r="A188">
        <v>279</v>
      </c>
      <c r="B188" t="s">
        <v>15</v>
      </c>
      <c r="C188">
        <v>2007</v>
      </c>
      <c r="D188">
        <v>5</v>
      </c>
      <c r="E188">
        <v>239</v>
      </c>
      <c r="F188" s="4">
        <v>982.16</v>
      </c>
      <c r="G188" s="4">
        <v>1154.0899999999999</v>
      </c>
      <c r="H188" s="4">
        <v>383.34</v>
      </c>
      <c r="I188">
        <v>5</v>
      </c>
      <c r="J188">
        <v>204</v>
      </c>
      <c r="K188">
        <v>28163</v>
      </c>
      <c r="L188" t="s">
        <v>18</v>
      </c>
      <c r="M188">
        <v>69778</v>
      </c>
      <c r="N188">
        <v>183.2</v>
      </c>
      <c r="O188" s="4">
        <v>37727.199999999997</v>
      </c>
      <c r="P188" t="s">
        <v>169</v>
      </c>
      <c r="Q188" s="4">
        <f t="shared" si="22"/>
        <v>4.8288284518828446</v>
      </c>
      <c r="R188" s="4">
        <f t="shared" si="23"/>
        <v>230.81799999999998</v>
      </c>
      <c r="S188" s="4">
        <f t="shared" si="24"/>
        <v>5.6573039215686274</v>
      </c>
      <c r="T188" s="4">
        <f t="shared" si="25"/>
        <v>3.0622396779525376</v>
      </c>
      <c r="U188" s="4">
        <f t="shared" si="26"/>
        <v>2.9921822428346627</v>
      </c>
      <c r="V188" s="3">
        <f t="shared" si="27"/>
        <v>0.69897000433601886</v>
      </c>
      <c r="W188" s="3">
        <f t="shared" si="28"/>
        <v>2.3096301674258988</v>
      </c>
      <c r="X188" s="3">
        <f t="shared" si="29"/>
        <v>0.68384177700439996</v>
      </c>
      <c r="Y188" s="3">
        <f t="shared" si="30"/>
        <v>2.3632696736165189</v>
      </c>
      <c r="Z188" s="3">
        <f t="shared" si="31"/>
        <v>0.75260951052663894</v>
      </c>
      <c r="AA188" s="2">
        <f t="shared" si="32"/>
        <v>39203</v>
      </c>
    </row>
    <row r="189" spans="1:27" x14ac:dyDescent="0.2">
      <c r="A189">
        <v>279</v>
      </c>
      <c r="B189" t="s">
        <v>15</v>
      </c>
      <c r="C189">
        <v>2007</v>
      </c>
      <c r="D189">
        <v>6</v>
      </c>
      <c r="E189">
        <v>308</v>
      </c>
      <c r="F189" s="4">
        <v>1201.4100000000001</v>
      </c>
      <c r="G189" s="4">
        <v>1411.83</v>
      </c>
      <c r="H189" s="4">
        <v>500.37</v>
      </c>
      <c r="I189">
        <v>5</v>
      </c>
      <c r="J189">
        <v>204</v>
      </c>
      <c r="K189">
        <v>28163</v>
      </c>
      <c r="L189" t="s">
        <v>18</v>
      </c>
      <c r="M189">
        <v>69778</v>
      </c>
      <c r="N189">
        <v>183.2</v>
      </c>
      <c r="O189" s="4">
        <v>37727.199999999997</v>
      </c>
      <c r="P189" t="s">
        <v>169</v>
      </c>
      <c r="Q189" s="4">
        <f t="shared" si="22"/>
        <v>4.5838636363636365</v>
      </c>
      <c r="R189" s="4">
        <f t="shared" si="23"/>
        <v>282.36599999999999</v>
      </c>
      <c r="S189" s="4">
        <f t="shared" si="24"/>
        <v>6.9207352941176463</v>
      </c>
      <c r="T189" s="4">
        <f t="shared" si="25"/>
        <v>3.1497824059886428</v>
      </c>
      <c r="U189" s="4">
        <f t="shared" si="26"/>
        <v>3.0796912424995875</v>
      </c>
      <c r="V189" s="3">
        <f t="shared" si="27"/>
        <v>0.69897000433601886</v>
      </c>
      <c r="W189" s="3">
        <f t="shared" si="28"/>
        <v>2.3096301674258988</v>
      </c>
      <c r="X189" s="3">
        <f t="shared" si="29"/>
        <v>0.66123168948819866</v>
      </c>
      <c r="Y189" s="3">
        <f t="shared" si="30"/>
        <v>2.450812401652624</v>
      </c>
      <c r="Z189" s="3">
        <f t="shared" si="31"/>
        <v>0.84015223856274412</v>
      </c>
      <c r="AA189" s="2">
        <f t="shared" si="32"/>
        <v>39234</v>
      </c>
    </row>
    <row r="190" spans="1:27" x14ac:dyDescent="0.2">
      <c r="A190">
        <v>279</v>
      </c>
      <c r="B190" t="s">
        <v>15</v>
      </c>
      <c r="C190">
        <v>2007</v>
      </c>
      <c r="D190">
        <v>7</v>
      </c>
      <c r="E190">
        <v>179</v>
      </c>
      <c r="F190" s="4">
        <v>799</v>
      </c>
      <c r="G190" s="4">
        <v>938.88</v>
      </c>
      <c r="H190" s="4">
        <v>347.05</v>
      </c>
      <c r="I190">
        <v>5</v>
      </c>
      <c r="J190">
        <v>204</v>
      </c>
      <c r="K190">
        <v>28163</v>
      </c>
      <c r="L190" t="s">
        <v>18</v>
      </c>
      <c r="M190">
        <v>69778</v>
      </c>
      <c r="N190">
        <v>183.2</v>
      </c>
      <c r="O190" s="4">
        <v>37727.199999999997</v>
      </c>
      <c r="P190" t="s">
        <v>169</v>
      </c>
      <c r="Q190" s="4">
        <f t="shared" si="22"/>
        <v>5.2451396648044692</v>
      </c>
      <c r="R190" s="4">
        <f t="shared" si="23"/>
        <v>187.77600000000001</v>
      </c>
      <c r="S190" s="4">
        <f t="shared" si="24"/>
        <v>4.6023529411764708</v>
      </c>
      <c r="T190" s="4">
        <f t="shared" si="25"/>
        <v>2.97261008782717</v>
      </c>
      <c r="U190" s="4">
        <f t="shared" si="26"/>
        <v>2.9025467793139912</v>
      </c>
      <c r="V190" s="3">
        <f t="shared" si="27"/>
        <v>0.69897000433601886</v>
      </c>
      <c r="W190" s="3">
        <f t="shared" si="28"/>
        <v>2.3096301674258988</v>
      </c>
      <c r="X190" s="3">
        <f t="shared" si="29"/>
        <v>0.71975705684727664</v>
      </c>
      <c r="Y190" s="3">
        <f t="shared" si="30"/>
        <v>2.2736400834911512</v>
      </c>
      <c r="Z190" s="3">
        <f t="shared" si="31"/>
        <v>0.66297992040127107</v>
      </c>
      <c r="AA190" s="2">
        <f t="shared" si="32"/>
        <v>39264</v>
      </c>
    </row>
    <row r="191" spans="1:27" x14ac:dyDescent="0.2">
      <c r="A191">
        <v>279</v>
      </c>
      <c r="B191" t="s">
        <v>15</v>
      </c>
      <c r="C191">
        <v>2007</v>
      </c>
      <c r="D191">
        <v>8</v>
      </c>
      <c r="E191">
        <v>147</v>
      </c>
      <c r="F191" s="4">
        <v>589.87</v>
      </c>
      <c r="G191" s="4">
        <v>693.15</v>
      </c>
      <c r="H191" s="4">
        <v>251.93</v>
      </c>
      <c r="I191">
        <v>5</v>
      </c>
      <c r="J191">
        <v>204</v>
      </c>
      <c r="K191">
        <v>28163</v>
      </c>
      <c r="L191" t="s">
        <v>18</v>
      </c>
      <c r="M191">
        <v>69778</v>
      </c>
      <c r="N191">
        <v>183.2</v>
      </c>
      <c r="O191" s="4">
        <v>37727.199999999997</v>
      </c>
      <c r="P191" t="s">
        <v>169</v>
      </c>
      <c r="Q191" s="4">
        <f t="shared" si="22"/>
        <v>4.7153061224489798</v>
      </c>
      <c r="R191" s="4">
        <f t="shared" si="23"/>
        <v>138.63</v>
      </c>
      <c r="S191" s="4">
        <f t="shared" si="24"/>
        <v>3.3977941176470585</v>
      </c>
      <c r="T191" s="4">
        <f t="shared" si="25"/>
        <v>2.840827227574386</v>
      </c>
      <c r="U191" s="4">
        <f t="shared" si="26"/>
        <v>2.7707563090937688</v>
      </c>
      <c r="V191" s="3">
        <f t="shared" si="27"/>
        <v>0.69897000433601886</v>
      </c>
      <c r="W191" s="3">
        <f t="shared" si="28"/>
        <v>2.3096301674258988</v>
      </c>
      <c r="X191" s="3">
        <f t="shared" si="29"/>
        <v>0.6735098928262101</v>
      </c>
      <c r="Y191" s="3">
        <f t="shared" si="30"/>
        <v>2.1418572232383672</v>
      </c>
      <c r="Z191" s="3">
        <f t="shared" si="31"/>
        <v>0.53119706014848744</v>
      </c>
      <c r="AA191" s="2">
        <f t="shared" si="32"/>
        <v>39295</v>
      </c>
    </row>
    <row r="192" spans="1:27" x14ac:dyDescent="0.2">
      <c r="A192">
        <v>279</v>
      </c>
      <c r="B192" t="s">
        <v>15</v>
      </c>
      <c r="C192">
        <v>2007</v>
      </c>
      <c r="D192">
        <v>9</v>
      </c>
      <c r="E192">
        <v>398</v>
      </c>
      <c r="F192" s="4">
        <v>1511.2</v>
      </c>
      <c r="G192" s="4">
        <v>1775.71</v>
      </c>
      <c r="H192" s="4">
        <v>737.64</v>
      </c>
      <c r="I192">
        <v>5</v>
      </c>
      <c r="J192">
        <v>204</v>
      </c>
      <c r="K192">
        <v>28163</v>
      </c>
      <c r="L192" t="s">
        <v>18</v>
      </c>
      <c r="M192">
        <v>69778</v>
      </c>
      <c r="N192">
        <v>183.2</v>
      </c>
      <c r="O192" s="4">
        <v>37727.199999999997</v>
      </c>
      <c r="P192" t="s">
        <v>169</v>
      </c>
      <c r="Q192" s="4">
        <f t="shared" si="22"/>
        <v>4.4615829145728645</v>
      </c>
      <c r="R192" s="4">
        <f t="shared" si="23"/>
        <v>355.142</v>
      </c>
      <c r="S192" s="4">
        <f t="shared" si="24"/>
        <v>8.7044607843137261</v>
      </c>
      <c r="T192" s="4">
        <f t="shared" si="25"/>
        <v>3.2493720404495776</v>
      </c>
      <c r="U192" s="4">
        <f t="shared" si="26"/>
        <v>3.1793219449137773</v>
      </c>
      <c r="V192" s="3">
        <f t="shared" si="27"/>
        <v>0.69897000433601886</v>
      </c>
      <c r="W192" s="3">
        <f t="shared" si="28"/>
        <v>2.3096301674258988</v>
      </c>
      <c r="X192" s="3">
        <f t="shared" si="29"/>
        <v>0.64948896837588999</v>
      </c>
      <c r="Y192" s="3">
        <f t="shared" si="30"/>
        <v>2.5504020361135589</v>
      </c>
      <c r="Z192" s="3">
        <f t="shared" si="31"/>
        <v>0.93974187302367906</v>
      </c>
      <c r="AA192" s="2">
        <f t="shared" si="32"/>
        <v>39326</v>
      </c>
    </row>
    <row r="193" spans="1:27" x14ac:dyDescent="0.2">
      <c r="A193">
        <v>279</v>
      </c>
      <c r="B193" t="s">
        <v>15</v>
      </c>
      <c r="C193">
        <v>2007</v>
      </c>
      <c r="D193">
        <v>11</v>
      </c>
      <c r="E193">
        <v>465</v>
      </c>
      <c r="F193" s="4">
        <v>1774.05</v>
      </c>
      <c r="G193" s="4">
        <v>2084.64</v>
      </c>
      <c r="H193" s="4">
        <v>627.94000000000005</v>
      </c>
      <c r="I193">
        <v>5</v>
      </c>
      <c r="J193">
        <v>204</v>
      </c>
      <c r="K193">
        <v>28163</v>
      </c>
      <c r="L193" t="s">
        <v>18</v>
      </c>
      <c r="M193">
        <v>69778</v>
      </c>
      <c r="N193">
        <v>183.2</v>
      </c>
      <c r="O193" s="4">
        <v>37727.199999999997</v>
      </c>
      <c r="P193" t="s">
        <v>169</v>
      </c>
      <c r="Q193" s="4">
        <f t="shared" si="22"/>
        <v>4.4830967741935481</v>
      </c>
      <c r="R193" s="4">
        <f t="shared" si="23"/>
        <v>416.928</v>
      </c>
      <c r="S193" s="4">
        <f t="shared" si="24"/>
        <v>10.218823529411765</v>
      </c>
      <c r="T193" s="4">
        <f t="shared" si="25"/>
        <v>3.3190310667378164</v>
      </c>
      <c r="U193" s="4">
        <f t="shared" si="26"/>
        <v>3.2489658558666701</v>
      </c>
      <c r="V193" s="3">
        <f t="shared" si="27"/>
        <v>0.69897000433601886</v>
      </c>
      <c r="W193" s="3">
        <f t="shared" si="28"/>
        <v>2.3096301674258988</v>
      </c>
      <c r="X193" s="3">
        <f t="shared" si="29"/>
        <v>0.65157811384786235</v>
      </c>
      <c r="Y193" s="3">
        <f t="shared" si="30"/>
        <v>2.6200610624017977</v>
      </c>
      <c r="Z193" s="3">
        <f t="shared" si="31"/>
        <v>1.0094008993119175</v>
      </c>
      <c r="AA193" s="2">
        <f t="shared" si="32"/>
        <v>39387</v>
      </c>
    </row>
    <row r="194" spans="1:27" x14ac:dyDescent="0.2">
      <c r="A194">
        <v>279</v>
      </c>
      <c r="B194" t="s">
        <v>15</v>
      </c>
      <c r="C194">
        <v>2007</v>
      </c>
      <c r="D194">
        <v>12</v>
      </c>
      <c r="E194">
        <v>217</v>
      </c>
      <c r="F194" s="4">
        <v>783.54</v>
      </c>
      <c r="G194" s="4">
        <v>920.68</v>
      </c>
      <c r="H194" s="4">
        <v>271.73</v>
      </c>
      <c r="I194">
        <v>5</v>
      </c>
      <c r="J194">
        <v>204</v>
      </c>
      <c r="K194">
        <v>28163</v>
      </c>
      <c r="L194" t="s">
        <v>18</v>
      </c>
      <c r="M194">
        <v>69778</v>
      </c>
      <c r="N194">
        <v>183.2</v>
      </c>
      <c r="O194" s="4">
        <v>37727.199999999997</v>
      </c>
      <c r="P194" t="s">
        <v>169</v>
      </c>
      <c r="Q194" s="4">
        <f t="shared" si="22"/>
        <v>4.2427649769585249</v>
      </c>
      <c r="R194" s="4">
        <f t="shared" si="23"/>
        <v>184.136</v>
      </c>
      <c r="S194" s="4">
        <f t="shared" si="24"/>
        <v>4.5131372549019604</v>
      </c>
      <c r="T194" s="4">
        <f t="shared" si="25"/>
        <v>2.964108709042677</v>
      </c>
      <c r="U194" s="4">
        <f t="shared" si="26"/>
        <v>2.8940611722607041</v>
      </c>
      <c r="V194" s="3">
        <f t="shared" si="27"/>
        <v>0.69897000433601886</v>
      </c>
      <c r="W194" s="3">
        <f t="shared" si="28"/>
        <v>2.3096301674258988</v>
      </c>
      <c r="X194" s="3">
        <f t="shared" si="29"/>
        <v>0.62764897519414753</v>
      </c>
      <c r="Y194" s="3">
        <f t="shared" si="30"/>
        <v>2.2651387047066582</v>
      </c>
      <c r="Z194" s="3">
        <f t="shared" si="31"/>
        <v>0.65447854161677832</v>
      </c>
      <c r="AA194" s="2">
        <f t="shared" si="32"/>
        <v>39417</v>
      </c>
    </row>
    <row r="195" spans="1:27" x14ac:dyDescent="0.2">
      <c r="A195">
        <v>280</v>
      </c>
      <c r="B195" t="s">
        <v>15</v>
      </c>
      <c r="C195">
        <v>2007</v>
      </c>
      <c r="D195">
        <v>1</v>
      </c>
      <c r="E195">
        <v>392</v>
      </c>
      <c r="F195" s="4">
        <v>1451.19</v>
      </c>
      <c r="G195" s="4">
        <v>1705.23</v>
      </c>
      <c r="H195" s="4">
        <v>776.03</v>
      </c>
      <c r="I195">
        <v>18</v>
      </c>
      <c r="J195">
        <v>2652</v>
      </c>
      <c r="K195">
        <v>83042</v>
      </c>
      <c r="L195" t="s">
        <v>18</v>
      </c>
      <c r="M195">
        <v>274903</v>
      </c>
      <c r="N195">
        <v>1089.2</v>
      </c>
      <c r="O195" s="4">
        <v>147670.45000000001</v>
      </c>
      <c r="P195" t="s">
        <v>168</v>
      </c>
      <c r="Q195" s="4">
        <f t="shared" ref="Q195:Q258" si="33">G195/E195</f>
        <v>4.3500765306122453</v>
      </c>
      <c r="R195" s="4">
        <f t="shared" ref="R195:R258" si="34">G195/I195</f>
        <v>94.734999999999999</v>
      </c>
      <c r="S195" s="4">
        <f t="shared" ref="S195:S258" si="35">G195/J195</f>
        <v>0.64299773755656109</v>
      </c>
      <c r="T195" s="4">
        <f t="shared" ref="T195:T258" si="36">LOG(G195)</f>
        <v>3.2317829645567557</v>
      </c>
      <c r="U195" s="4">
        <f t="shared" ref="U195:U258" si="37">LOG(F195)</f>
        <v>3.1617242770480334</v>
      </c>
      <c r="V195" s="3">
        <f t="shared" ref="V195:V258" si="38">LOG(I195)</f>
        <v>1.255272505103306</v>
      </c>
      <c r="W195" s="3">
        <f t="shared" ref="W195:W258" si="39">LOG(J195)</f>
        <v>3.4235735197327357</v>
      </c>
      <c r="X195" s="3">
        <f t="shared" ref="X195:X258" si="40">LOG(Q195)</f>
        <v>0.63849689753629857</v>
      </c>
      <c r="Y195" s="3">
        <f t="shared" ref="Y195:Y258" si="41">LOG(R195)</f>
        <v>1.9765104594534497</v>
      </c>
      <c r="Z195" s="3">
        <f t="shared" ref="Z195:Z258" si="42">LOG(S195)</f>
        <v>-0.19179055517597973</v>
      </c>
      <c r="AA195" s="2">
        <f t="shared" ref="AA195:AA258" si="43">DATE(C195,D195,1)</f>
        <v>39083</v>
      </c>
    </row>
    <row r="196" spans="1:27" x14ac:dyDescent="0.2">
      <c r="A196">
        <v>280</v>
      </c>
      <c r="B196" t="s">
        <v>15</v>
      </c>
      <c r="C196">
        <v>2007</v>
      </c>
      <c r="D196">
        <v>2</v>
      </c>
      <c r="E196">
        <v>507</v>
      </c>
      <c r="F196" s="4">
        <v>1990.04</v>
      </c>
      <c r="G196" s="4">
        <v>2338.5700000000002</v>
      </c>
      <c r="H196" s="4">
        <v>1004.15</v>
      </c>
      <c r="I196">
        <v>18</v>
      </c>
      <c r="J196">
        <v>2652</v>
      </c>
      <c r="K196">
        <v>83042</v>
      </c>
      <c r="L196" t="s">
        <v>18</v>
      </c>
      <c r="M196">
        <v>274903</v>
      </c>
      <c r="N196">
        <v>1089.2</v>
      </c>
      <c r="O196" s="4">
        <v>147670.45000000001</v>
      </c>
      <c r="P196" t="s">
        <v>168</v>
      </c>
      <c r="Q196" s="4">
        <f t="shared" si="33"/>
        <v>4.6125641025641029</v>
      </c>
      <c r="R196" s="4">
        <f t="shared" si="34"/>
        <v>129.92055555555555</v>
      </c>
      <c r="S196" s="4">
        <f t="shared" si="35"/>
        <v>0.8818137254901961</v>
      </c>
      <c r="T196" s="4">
        <f t="shared" si="36"/>
        <v>3.368950374098592</v>
      </c>
      <c r="U196" s="4">
        <f t="shared" si="37"/>
        <v>3.2988618058592984</v>
      </c>
      <c r="V196" s="3">
        <f t="shared" si="38"/>
        <v>1.255272505103306</v>
      </c>
      <c r="W196" s="3">
        <f t="shared" si="39"/>
        <v>3.4235735197327357</v>
      </c>
      <c r="X196" s="3">
        <f t="shared" si="40"/>
        <v>0.66394241476525606</v>
      </c>
      <c r="Y196" s="3">
        <f t="shared" si="41"/>
        <v>2.113677868995286</v>
      </c>
      <c r="Z196" s="3">
        <f t="shared" si="42"/>
        <v>-5.4623145634143486E-2</v>
      </c>
      <c r="AA196" s="2">
        <f t="shared" si="43"/>
        <v>39114</v>
      </c>
    </row>
    <row r="197" spans="1:27" x14ac:dyDescent="0.2">
      <c r="A197">
        <v>280</v>
      </c>
      <c r="B197" t="s">
        <v>15</v>
      </c>
      <c r="C197">
        <v>2007</v>
      </c>
      <c r="D197">
        <v>3</v>
      </c>
      <c r="E197">
        <v>436</v>
      </c>
      <c r="F197" s="4">
        <v>1659.36</v>
      </c>
      <c r="G197" s="4">
        <v>1949.89</v>
      </c>
      <c r="H197" s="4">
        <v>821.22</v>
      </c>
      <c r="I197">
        <v>18</v>
      </c>
      <c r="J197">
        <v>2652</v>
      </c>
      <c r="K197">
        <v>83042</v>
      </c>
      <c r="L197" t="s">
        <v>18</v>
      </c>
      <c r="M197">
        <v>274903</v>
      </c>
      <c r="N197">
        <v>1089.2</v>
      </c>
      <c r="O197" s="4">
        <v>147670.45000000001</v>
      </c>
      <c r="P197" t="s">
        <v>168</v>
      </c>
      <c r="Q197" s="4">
        <f t="shared" si="33"/>
        <v>4.4722247706422023</v>
      </c>
      <c r="R197" s="4">
        <f t="shared" si="34"/>
        <v>108.32722222222223</v>
      </c>
      <c r="S197" s="4">
        <f t="shared" si="35"/>
        <v>0.73525263951734543</v>
      </c>
      <c r="T197" s="4">
        <f t="shared" si="36"/>
        <v>3.2900101120084222</v>
      </c>
      <c r="U197" s="4">
        <f t="shared" si="37"/>
        <v>3.2199406169179938</v>
      </c>
      <c r="V197" s="3">
        <f t="shared" si="38"/>
        <v>1.255272505103306</v>
      </c>
      <c r="W197" s="3">
        <f t="shared" si="39"/>
        <v>3.4235735197327357</v>
      </c>
      <c r="X197" s="3">
        <f t="shared" si="40"/>
        <v>0.65052362273983644</v>
      </c>
      <c r="Y197" s="3">
        <f t="shared" si="41"/>
        <v>2.0347376069051162</v>
      </c>
      <c r="Z197" s="3">
        <f t="shared" si="42"/>
        <v>-0.13356340772431313</v>
      </c>
      <c r="AA197" s="2">
        <f t="shared" si="43"/>
        <v>39142</v>
      </c>
    </row>
    <row r="198" spans="1:27" x14ac:dyDescent="0.2">
      <c r="A198">
        <v>280</v>
      </c>
      <c r="B198" t="s">
        <v>15</v>
      </c>
      <c r="C198">
        <v>2007</v>
      </c>
      <c r="D198">
        <v>4</v>
      </c>
      <c r="E198">
        <v>478</v>
      </c>
      <c r="F198" s="4">
        <v>1839.7</v>
      </c>
      <c r="G198" s="4">
        <v>2161.66</v>
      </c>
      <c r="H198" s="4">
        <v>903.31</v>
      </c>
      <c r="I198">
        <v>18</v>
      </c>
      <c r="J198">
        <v>2652</v>
      </c>
      <c r="K198">
        <v>83042</v>
      </c>
      <c r="L198" t="s">
        <v>18</v>
      </c>
      <c r="M198">
        <v>274903</v>
      </c>
      <c r="N198">
        <v>1089.2</v>
      </c>
      <c r="O198" s="4">
        <v>147670.45000000001</v>
      </c>
      <c r="P198" t="s">
        <v>168</v>
      </c>
      <c r="Q198" s="4">
        <f t="shared" si="33"/>
        <v>4.5223012552301256</v>
      </c>
      <c r="R198" s="4">
        <f t="shared" si="34"/>
        <v>120.09222222222222</v>
      </c>
      <c r="S198" s="4">
        <f t="shared" si="35"/>
        <v>0.81510558069381589</v>
      </c>
      <c r="T198" s="4">
        <f t="shared" si="36"/>
        <v>3.3347873863167767</v>
      </c>
      <c r="U198" s="4">
        <f t="shared" si="37"/>
        <v>3.2647470083535266</v>
      </c>
      <c r="V198" s="3">
        <f t="shared" si="38"/>
        <v>1.255272505103306</v>
      </c>
      <c r="W198" s="3">
        <f t="shared" si="39"/>
        <v>3.4235735197327357</v>
      </c>
      <c r="X198" s="3">
        <f t="shared" si="40"/>
        <v>0.65535948970465807</v>
      </c>
      <c r="Y198" s="3">
        <f t="shared" si="41"/>
        <v>2.0795148812134707</v>
      </c>
      <c r="Z198" s="3">
        <f t="shared" si="42"/>
        <v>-8.8786133415958632E-2</v>
      </c>
      <c r="AA198" s="2">
        <f t="shared" si="43"/>
        <v>39173</v>
      </c>
    </row>
    <row r="199" spans="1:27" x14ac:dyDescent="0.2">
      <c r="A199">
        <v>280</v>
      </c>
      <c r="B199" t="s">
        <v>15</v>
      </c>
      <c r="C199">
        <v>2007</v>
      </c>
      <c r="D199">
        <v>5</v>
      </c>
      <c r="E199">
        <v>704</v>
      </c>
      <c r="F199" s="4">
        <v>2686.56</v>
      </c>
      <c r="G199" s="4">
        <v>3156.74</v>
      </c>
      <c r="H199" s="4">
        <v>1342.51</v>
      </c>
      <c r="I199">
        <v>18</v>
      </c>
      <c r="J199">
        <v>2652</v>
      </c>
      <c r="K199">
        <v>83042</v>
      </c>
      <c r="L199" t="s">
        <v>18</v>
      </c>
      <c r="M199">
        <v>274903</v>
      </c>
      <c r="N199">
        <v>1089.2</v>
      </c>
      <c r="O199" s="4">
        <v>147670.45000000001</v>
      </c>
      <c r="P199" t="s">
        <v>168</v>
      </c>
      <c r="Q199" s="4">
        <f t="shared" si="33"/>
        <v>4.4840056818181813</v>
      </c>
      <c r="R199" s="4">
        <f t="shared" si="34"/>
        <v>175.37444444444444</v>
      </c>
      <c r="S199" s="4">
        <f t="shared" si="35"/>
        <v>1.1903242835595775</v>
      </c>
      <c r="T199" s="4">
        <f t="shared" si="36"/>
        <v>3.499238813372969</v>
      </c>
      <c r="U199" s="4">
        <f t="shared" si="37"/>
        <v>3.4291965442823171</v>
      </c>
      <c r="V199" s="3">
        <f t="shared" si="38"/>
        <v>1.255272505103306</v>
      </c>
      <c r="W199" s="3">
        <f t="shared" si="39"/>
        <v>3.4235735197327357</v>
      </c>
      <c r="X199" s="3">
        <f t="shared" si="40"/>
        <v>0.65166615423085705</v>
      </c>
      <c r="Y199" s="3">
        <f t="shared" si="41"/>
        <v>2.243966308269663</v>
      </c>
      <c r="Z199" s="3">
        <f t="shared" si="42"/>
        <v>7.5665293640233708E-2</v>
      </c>
      <c r="AA199" s="2">
        <f t="shared" si="43"/>
        <v>39203</v>
      </c>
    </row>
    <row r="200" spans="1:27" x14ac:dyDescent="0.2">
      <c r="A200">
        <v>280</v>
      </c>
      <c r="B200" t="s">
        <v>15</v>
      </c>
      <c r="C200">
        <v>2007</v>
      </c>
      <c r="D200">
        <v>6</v>
      </c>
      <c r="E200">
        <v>744</v>
      </c>
      <c r="F200" s="4">
        <v>2731.75</v>
      </c>
      <c r="G200" s="4">
        <v>3209.92</v>
      </c>
      <c r="H200" s="4">
        <v>1209.1500000000001</v>
      </c>
      <c r="I200">
        <v>18</v>
      </c>
      <c r="J200">
        <v>2652</v>
      </c>
      <c r="K200">
        <v>83042</v>
      </c>
      <c r="L200" t="s">
        <v>18</v>
      </c>
      <c r="M200">
        <v>274903</v>
      </c>
      <c r="N200">
        <v>1089.2</v>
      </c>
      <c r="O200" s="4">
        <v>147670.45000000001</v>
      </c>
      <c r="P200" t="s">
        <v>168</v>
      </c>
      <c r="Q200" s="4">
        <f t="shared" si="33"/>
        <v>4.3144086021505377</v>
      </c>
      <c r="R200" s="4">
        <f t="shared" si="34"/>
        <v>178.32888888888888</v>
      </c>
      <c r="S200" s="4">
        <f t="shared" si="35"/>
        <v>1.2103770739064856</v>
      </c>
      <c r="T200" s="4">
        <f t="shared" si="36"/>
        <v>3.5064942087315072</v>
      </c>
      <c r="U200" s="4">
        <f t="shared" si="37"/>
        <v>3.436440951748712</v>
      </c>
      <c r="V200" s="3">
        <f t="shared" si="38"/>
        <v>1.255272505103306</v>
      </c>
      <c r="W200" s="3">
        <f t="shared" si="39"/>
        <v>3.4235735197327357</v>
      </c>
      <c r="X200" s="3">
        <f t="shared" si="40"/>
        <v>0.63492127318562863</v>
      </c>
      <c r="Y200" s="3">
        <f t="shared" si="41"/>
        <v>2.2512217036282012</v>
      </c>
      <c r="Z200" s="3">
        <f t="shared" si="42"/>
        <v>8.2920688998771738E-2</v>
      </c>
      <c r="AA200" s="2">
        <f t="shared" si="43"/>
        <v>39234</v>
      </c>
    </row>
    <row r="201" spans="1:27" x14ac:dyDescent="0.2">
      <c r="A201">
        <v>280</v>
      </c>
      <c r="B201" t="s">
        <v>15</v>
      </c>
      <c r="C201">
        <v>2007</v>
      </c>
      <c r="D201">
        <v>7</v>
      </c>
      <c r="E201">
        <v>583</v>
      </c>
      <c r="F201" s="4">
        <v>2095.7199999999998</v>
      </c>
      <c r="G201" s="4">
        <v>2462.52</v>
      </c>
      <c r="H201" s="4">
        <v>1168.8599999999999</v>
      </c>
      <c r="I201">
        <v>18</v>
      </c>
      <c r="J201">
        <v>2652</v>
      </c>
      <c r="K201">
        <v>83042</v>
      </c>
      <c r="L201" t="s">
        <v>18</v>
      </c>
      <c r="M201">
        <v>274903</v>
      </c>
      <c r="N201">
        <v>1089.2</v>
      </c>
      <c r="O201" s="4">
        <v>147670.45000000001</v>
      </c>
      <c r="P201" t="s">
        <v>168</v>
      </c>
      <c r="Q201" s="4">
        <f t="shared" si="33"/>
        <v>4.2238765008576333</v>
      </c>
      <c r="R201" s="4">
        <f t="shared" si="34"/>
        <v>136.80666666666667</v>
      </c>
      <c r="S201" s="4">
        <f t="shared" si="35"/>
        <v>0.92855203619909499</v>
      </c>
      <c r="T201" s="4">
        <f t="shared" si="36"/>
        <v>3.3913797664201533</v>
      </c>
      <c r="U201" s="4">
        <f t="shared" si="37"/>
        <v>3.3213332579977779</v>
      </c>
      <c r="V201" s="3">
        <f t="shared" si="38"/>
        <v>1.255272505103306</v>
      </c>
      <c r="W201" s="3">
        <f t="shared" si="39"/>
        <v>3.4235735197327357</v>
      </c>
      <c r="X201" s="3">
        <f t="shared" si="40"/>
        <v>0.62571121166113908</v>
      </c>
      <c r="Y201" s="3">
        <f t="shared" si="41"/>
        <v>2.1361072613168473</v>
      </c>
      <c r="Z201" s="3">
        <f t="shared" si="42"/>
        <v>-3.2193753312582403E-2</v>
      </c>
      <c r="AA201" s="2">
        <f t="shared" si="43"/>
        <v>39264</v>
      </c>
    </row>
    <row r="202" spans="1:27" x14ac:dyDescent="0.2">
      <c r="A202">
        <v>280</v>
      </c>
      <c r="B202" t="s">
        <v>15</v>
      </c>
      <c r="C202">
        <v>2007</v>
      </c>
      <c r="D202">
        <v>8</v>
      </c>
      <c r="E202">
        <v>728</v>
      </c>
      <c r="F202" s="4">
        <v>2634.54</v>
      </c>
      <c r="G202" s="4">
        <v>3095.78</v>
      </c>
      <c r="H202" s="4">
        <v>1078.21</v>
      </c>
      <c r="I202">
        <v>18</v>
      </c>
      <c r="J202">
        <v>2652</v>
      </c>
      <c r="K202">
        <v>83042</v>
      </c>
      <c r="L202" t="s">
        <v>18</v>
      </c>
      <c r="M202">
        <v>274903</v>
      </c>
      <c r="N202">
        <v>1089.2</v>
      </c>
      <c r="O202" s="4">
        <v>147670.45000000001</v>
      </c>
      <c r="P202" t="s">
        <v>168</v>
      </c>
      <c r="Q202" s="4">
        <f t="shared" si="33"/>
        <v>4.2524450549450554</v>
      </c>
      <c r="R202" s="4">
        <f t="shared" si="34"/>
        <v>171.98777777777778</v>
      </c>
      <c r="S202" s="4">
        <f t="shared" si="35"/>
        <v>1.1673378582202112</v>
      </c>
      <c r="T202" s="4">
        <f t="shared" si="36"/>
        <v>3.490770090195332</v>
      </c>
      <c r="U202" s="4">
        <f t="shared" si="37"/>
        <v>3.4207047968155817</v>
      </c>
      <c r="V202" s="3">
        <f t="shared" si="38"/>
        <v>1.255272505103306</v>
      </c>
      <c r="W202" s="3">
        <f t="shared" si="39"/>
        <v>3.4235735197327357</v>
      </c>
      <c r="X202" s="3">
        <f t="shared" si="40"/>
        <v>0.62863871088229506</v>
      </c>
      <c r="Y202" s="3">
        <f t="shared" si="41"/>
        <v>2.235497585092026</v>
      </c>
      <c r="Z202" s="3">
        <f t="shared" si="42"/>
        <v>6.7196570462596653E-2</v>
      </c>
      <c r="AA202" s="2">
        <f t="shared" si="43"/>
        <v>39295</v>
      </c>
    </row>
    <row r="203" spans="1:27" x14ac:dyDescent="0.2">
      <c r="A203">
        <v>280</v>
      </c>
      <c r="B203" t="s">
        <v>15</v>
      </c>
      <c r="C203">
        <v>2007</v>
      </c>
      <c r="D203">
        <v>12</v>
      </c>
      <c r="E203">
        <v>731</v>
      </c>
      <c r="F203" s="4">
        <v>2615.02</v>
      </c>
      <c r="G203" s="4">
        <v>3072.77</v>
      </c>
      <c r="H203" s="4">
        <v>932.13</v>
      </c>
      <c r="I203">
        <v>18</v>
      </c>
      <c r="J203">
        <v>2652</v>
      </c>
      <c r="K203">
        <v>83042</v>
      </c>
      <c r="L203" t="s">
        <v>18</v>
      </c>
      <c r="M203">
        <v>274903</v>
      </c>
      <c r="N203">
        <v>1089.2</v>
      </c>
      <c r="O203" s="4">
        <v>147670.45000000001</v>
      </c>
      <c r="P203" t="s">
        <v>168</v>
      </c>
      <c r="Q203" s="4">
        <f t="shared" si="33"/>
        <v>4.2035157318741447</v>
      </c>
      <c r="R203" s="4">
        <f t="shared" si="34"/>
        <v>170.70944444444444</v>
      </c>
      <c r="S203" s="4">
        <f t="shared" si="35"/>
        <v>1.1586613876319758</v>
      </c>
      <c r="T203" s="4">
        <f t="shared" si="36"/>
        <v>3.4875300540835523</v>
      </c>
      <c r="U203" s="4">
        <f t="shared" si="37"/>
        <v>3.4174750147545061</v>
      </c>
      <c r="V203" s="3">
        <f t="shared" si="38"/>
        <v>1.255272505103306</v>
      </c>
      <c r="W203" s="3">
        <f t="shared" si="39"/>
        <v>3.4235735197327357</v>
      </c>
      <c r="X203" s="3">
        <f t="shared" si="40"/>
        <v>0.62361267712569168</v>
      </c>
      <c r="Y203" s="3">
        <f t="shared" si="41"/>
        <v>2.2322575489802463</v>
      </c>
      <c r="Z203" s="3">
        <f t="shared" si="42"/>
        <v>6.3956534350816663E-2</v>
      </c>
      <c r="AA203" s="2">
        <f t="shared" si="43"/>
        <v>39417</v>
      </c>
    </row>
    <row r="204" spans="1:27" x14ac:dyDescent="0.2">
      <c r="A204">
        <v>283</v>
      </c>
      <c r="B204" t="s">
        <v>15</v>
      </c>
      <c r="C204">
        <v>2007</v>
      </c>
      <c r="D204">
        <v>1</v>
      </c>
      <c r="E204">
        <v>57</v>
      </c>
      <c r="F204" s="4">
        <v>227.91</v>
      </c>
      <c r="G204" s="4">
        <v>267.83</v>
      </c>
      <c r="H204" s="4">
        <v>113.82</v>
      </c>
      <c r="I204">
        <v>7</v>
      </c>
      <c r="J204">
        <v>505</v>
      </c>
      <c r="K204">
        <v>20567</v>
      </c>
      <c r="L204" t="s">
        <v>18</v>
      </c>
      <c r="M204">
        <v>63144</v>
      </c>
      <c r="N204">
        <v>276.2</v>
      </c>
      <c r="O204" s="4">
        <v>29250.959999999999</v>
      </c>
      <c r="P204" t="s">
        <v>168</v>
      </c>
      <c r="Q204" s="4">
        <f t="shared" si="33"/>
        <v>4.6987719298245612</v>
      </c>
      <c r="R204" s="4">
        <f t="shared" si="34"/>
        <v>38.261428571428567</v>
      </c>
      <c r="S204" s="4">
        <f t="shared" si="35"/>
        <v>0.53035643564356427</v>
      </c>
      <c r="T204" s="4">
        <f t="shared" si="36"/>
        <v>2.4278592213120662</v>
      </c>
      <c r="U204" s="4">
        <f t="shared" si="37"/>
        <v>2.3577633811239473</v>
      </c>
      <c r="V204" s="3">
        <f t="shared" si="38"/>
        <v>0.84509804001425681</v>
      </c>
      <c r="W204" s="3">
        <f t="shared" si="39"/>
        <v>2.7032913781186614</v>
      </c>
      <c r="X204" s="3">
        <f t="shared" si="40"/>
        <v>0.67198436563957487</v>
      </c>
      <c r="Y204" s="3">
        <f t="shared" si="41"/>
        <v>1.5827611812978093</v>
      </c>
      <c r="Z204" s="3">
        <f t="shared" si="42"/>
        <v>-0.27543215680659516</v>
      </c>
      <c r="AA204" s="2">
        <f t="shared" si="43"/>
        <v>39083</v>
      </c>
    </row>
    <row r="205" spans="1:27" x14ac:dyDescent="0.2">
      <c r="A205">
        <v>283</v>
      </c>
      <c r="B205" t="s">
        <v>15</v>
      </c>
      <c r="C205">
        <v>2007</v>
      </c>
      <c r="D205">
        <v>2</v>
      </c>
      <c r="E205">
        <v>90</v>
      </c>
      <c r="F205" s="4">
        <v>348.4</v>
      </c>
      <c r="G205" s="4">
        <v>409.35</v>
      </c>
      <c r="H205" s="4">
        <v>174.58</v>
      </c>
      <c r="I205">
        <v>7</v>
      </c>
      <c r="J205">
        <v>505</v>
      </c>
      <c r="K205">
        <v>20567</v>
      </c>
      <c r="L205" t="s">
        <v>18</v>
      </c>
      <c r="M205">
        <v>63144</v>
      </c>
      <c r="N205">
        <v>276.2</v>
      </c>
      <c r="O205" s="4">
        <v>29250.959999999999</v>
      </c>
      <c r="P205" t="s">
        <v>168</v>
      </c>
      <c r="Q205" s="4">
        <f t="shared" si="33"/>
        <v>4.5483333333333338</v>
      </c>
      <c r="R205" s="4">
        <f t="shared" si="34"/>
        <v>58.478571428571435</v>
      </c>
      <c r="S205" s="4">
        <f t="shared" si="35"/>
        <v>0.81059405940594065</v>
      </c>
      <c r="T205" s="4">
        <f t="shared" si="36"/>
        <v>2.6120947947255777</v>
      </c>
      <c r="U205" s="4">
        <f t="shared" si="37"/>
        <v>2.5420781463356255</v>
      </c>
      <c r="V205" s="3">
        <f t="shared" si="38"/>
        <v>0.84509804001425681</v>
      </c>
      <c r="W205" s="3">
        <f t="shared" si="39"/>
        <v>2.7032913781186614</v>
      </c>
      <c r="X205" s="3">
        <f t="shared" si="40"/>
        <v>0.65785228528625295</v>
      </c>
      <c r="Y205" s="3">
        <f t="shared" si="41"/>
        <v>1.766996754711321</v>
      </c>
      <c r="Z205" s="3">
        <f t="shared" si="42"/>
        <v>-9.1196583393083577E-2</v>
      </c>
      <c r="AA205" s="2">
        <f t="shared" si="43"/>
        <v>39114</v>
      </c>
    </row>
    <row r="206" spans="1:27" x14ac:dyDescent="0.2">
      <c r="A206">
        <v>283</v>
      </c>
      <c r="B206" t="s">
        <v>15</v>
      </c>
      <c r="C206">
        <v>2007</v>
      </c>
      <c r="D206">
        <v>3</v>
      </c>
      <c r="E206">
        <v>69</v>
      </c>
      <c r="F206" s="4">
        <v>301.32</v>
      </c>
      <c r="G206" s="4">
        <v>354.04</v>
      </c>
      <c r="H206" s="4">
        <v>153.88999999999999</v>
      </c>
      <c r="I206">
        <v>7</v>
      </c>
      <c r="J206">
        <v>505</v>
      </c>
      <c r="K206">
        <v>20567</v>
      </c>
      <c r="L206" t="s">
        <v>18</v>
      </c>
      <c r="M206">
        <v>63144</v>
      </c>
      <c r="N206">
        <v>276.2</v>
      </c>
      <c r="O206" s="4">
        <v>29250.959999999999</v>
      </c>
      <c r="P206" t="s">
        <v>168</v>
      </c>
      <c r="Q206" s="4">
        <f t="shared" si="33"/>
        <v>5.1310144927536232</v>
      </c>
      <c r="R206" s="4">
        <f t="shared" si="34"/>
        <v>50.57714285714286</v>
      </c>
      <c r="S206" s="4">
        <f t="shared" si="35"/>
        <v>0.70106930693069314</v>
      </c>
      <c r="T206" s="4">
        <f t="shared" si="36"/>
        <v>2.5490523320763345</v>
      </c>
      <c r="U206" s="4">
        <f t="shared" si="37"/>
        <v>2.4790279587605473</v>
      </c>
      <c r="V206" s="3">
        <f t="shared" si="38"/>
        <v>0.84509804001425681</v>
      </c>
      <c r="W206" s="3">
        <f t="shared" si="39"/>
        <v>2.7032913781186614</v>
      </c>
      <c r="X206" s="3">
        <f t="shared" si="40"/>
        <v>0.71020324133907942</v>
      </c>
      <c r="Y206" s="3">
        <f t="shared" si="41"/>
        <v>1.7039542920620778</v>
      </c>
      <c r="Z206" s="3">
        <f t="shared" si="42"/>
        <v>-0.15423904604232663</v>
      </c>
      <c r="AA206" s="2">
        <f t="shared" si="43"/>
        <v>39142</v>
      </c>
    </row>
    <row r="207" spans="1:27" x14ac:dyDescent="0.2">
      <c r="A207">
        <v>283</v>
      </c>
      <c r="B207" t="s">
        <v>15</v>
      </c>
      <c r="C207">
        <v>2007</v>
      </c>
      <c r="D207">
        <v>4</v>
      </c>
      <c r="E207">
        <v>101</v>
      </c>
      <c r="F207" s="4">
        <v>413.49</v>
      </c>
      <c r="G207" s="4">
        <v>485.95</v>
      </c>
      <c r="H207" s="4">
        <v>188.74</v>
      </c>
      <c r="I207">
        <v>7</v>
      </c>
      <c r="J207">
        <v>505</v>
      </c>
      <c r="K207">
        <v>20567</v>
      </c>
      <c r="L207" t="s">
        <v>18</v>
      </c>
      <c r="M207">
        <v>63144</v>
      </c>
      <c r="N207">
        <v>276.2</v>
      </c>
      <c r="O207" s="4">
        <v>29250.959999999999</v>
      </c>
      <c r="P207" t="s">
        <v>168</v>
      </c>
      <c r="Q207" s="4">
        <f t="shared" si="33"/>
        <v>4.8113861386138614</v>
      </c>
      <c r="R207" s="4">
        <f t="shared" si="34"/>
        <v>69.421428571428564</v>
      </c>
      <c r="S207" s="4">
        <f t="shared" si="35"/>
        <v>0.96227722772277224</v>
      </c>
      <c r="T207" s="4">
        <f t="shared" si="36"/>
        <v>2.6865915864615024</v>
      </c>
      <c r="U207" s="4">
        <f t="shared" si="37"/>
        <v>2.6164650108720373</v>
      </c>
      <c r="V207" s="3">
        <f t="shared" si="38"/>
        <v>0.84509804001425681</v>
      </c>
      <c r="W207" s="3">
        <f t="shared" si="39"/>
        <v>2.7032913781186614</v>
      </c>
      <c r="X207" s="3">
        <f t="shared" si="40"/>
        <v>0.68227021267886001</v>
      </c>
      <c r="Y207" s="3">
        <f t="shared" si="41"/>
        <v>1.8414935464472457</v>
      </c>
      <c r="Z207" s="3">
        <f t="shared" si="42"/>
        <v>-1.6699791657158829E-2</v>
      </c>
      <c r="AA207" s="2">
        <f t="shared" si="43"/>
        <v>39173</v>
      </c>
    </row>
    <row r="208" spans="1:27" x14ac:dyDescent="0.2">
      <c r="A208">
        <v>283</v>
      </c>
      <c r="B208" t="s">
        <v>15</v>
      </c>
      <c r="C208">
        <v>2007</v>
      </c>
      <c r="D208">
        <v>5</v>
      </c>
      <c r="E208">
        <v>101</v>
      </c>
      <c r="F208" s="4">
        <v>405.19</v>
      </c>
      <c r="G208" s="4">
        <v>476.19</v>
      </c>
      <c r="H208" s="4">
        <v>189.76</v>
      </c>
      <c r="I208">
        <v>7</v>
      </c>
      <c r="J208">
        <v>505</v>
      </c>
      <c r="K208">
        <v>20567</v>
      </c>
      <c r="L208" t="s">
        <v>18</v>
      </c>
      <c r="M208">
        <v>63144</v>
      </c>
      <c r="N208">
        <v>276.2</v>
      </c>
      <c r="O208" s="4">
        <v>29250.959999999999</v>
      </c>
      <c r="P208" t="s">
        <v>168</v>
      </c>
      <c r="Q208" s="4">
        <f t="shared" si="33"/>
        <v>4.7147524752475247</v>
      </c>
      <c r="R208" s="4">
        <f t="shared" si="34"/>
        <v>68.027142857142863</v>
      </c>
      <c r="S208" s="4">
        <f t="shared" si="35"/>
        <v>0.9429504950495049</v>
      </c>
      <c r="T208" s="4">
        <f t="shared" si="36"/>
        <v>2.6777802709713816</v>
      </c>
      <c r="U208" s="4">
        <f t="shared" si="37"/>
        <v>2.6076587185282971</v>
      </c>
      <c r="V208" s="3">
        <f t="shared" si="38"/>
        <v>0.84509804001425681</v>
      </c>
      <c r="W208" s="3">
        <f t="shared" si="39"/>
        <v>2.7032913781186614</v>
      </c>
      <c r="X208" s="3">
        <f t="shared" si="40"/>
        <v>0.67345889718873908</v>
      </c>
      <c r="Y208" s="3">
        <f t="shared" si="41"/>
        <v>1.8326822309571249</v>
      </c>
      <c r="Z208" s="3">
        <f t="shared" si="42"/>
        <v>-2.5511107147279721E-2</v>
      </c>
      <c r="AA208" s="2">
        <f t="shared" si="43"/>
        <v>39203</v>
      </c>
    </row>
    <row r="209" spans="1:27" x14ac:dyDescent="0.2">
      <c r="A209">
        <v>283</v>
      </c>
      <c r="B209" t="s">
        <v>15</v>
      </c>
      <c r="C209">
        <v>2007</v>
      </c>
      <c r="D209">
        <v>6</v>
      </c>
      <c r="E209">
        <v>145</v>
      </c>
      <c r="F209" s="4">
        <v>633.34</v>
      </c>
      <c r="G209" s="4">
        <v>744.27</v>
      </c>
      <c r="H209" s="4">
        <v>286.06</v>
      </c>
      <c r="I209">
        <v>7</v>
      </c>
      <c r="J209">
        <v>505</v>
      </c>
      <c r="K209">
        <v>20567</v>
      </c>
      <c r="L209" t="s">
        <v>18</v>
      </c>
      <c r="M209">
        <v>63144</v>
      </c>
      <c r="N209">
        <v>276.2</v>
      </c>
      <c r="O209" s="4">
        <v>29250.959999999999</v>
      </c>
      <c r="P209" t="s">
        <v>168</v>
      </c>
      <c r="Q209" s="4">
        <f t="shared" si="33"/>
        <v>5.1328965517241381</v>
      </c>
      <c r="R209" s="4">
        <f t="shared" si="34"/>
        <v>106.32428571428571</v>
      </c>
      <c r="S209" s="4">
        <f t="shared" si="35"/>
        <v>1.4738019801980198</v>
      </c>
      <c r="T209" s="4">
        <f t="shared" si="36"/>
        <v>2.8717305138232079</v>
      </c>
      <c r="U209" s="4">
        <f t="shared" si="37"/>
        <v>2.8016369177299683</v>
      </c>
      <c r="V209" s="3">
        <f t="shared" si="38"/>
        <v>0.84509804001425681</v>
      </c>
      <c r="W209" s="3">
        <f t="shared" si="39"/>
        <v>2.7032913781186614</v>
      </c>
      <c r="X209" s="3">
        <f t="shared" si="40"/>
        <v>0.71036251158823294</v>
      </c>
      <c r="Y209" s="3">
        <f t="shared" si="41"/>
        <v>2.026632473808951</v>
      </c>
      <c r="Z209" s="3">
        <f t="shared" si="42"/>
        <v>0.16843913570454647</v>
      </c>
      <c r="AA209" s="2">
        <f t="shared" si="43"/>
        <v>39234</v>
      </c>
    </row>
    <row r="210" spans="1:27" x14ac:dyDescent="0.2">
      <c r="A210">
        <v>283</v>
      </c>
      <c r="B210" t="s">
        <v>15</v>
      </c>
      <c r="C210">
        <v>2007</v>
      </c>
      <c r="D210">
        <v>7</v>
      </c>
      <c r="E210">
        <v>97</v>
      </c>
      <c r="F210" s="4">
        <v>459.75</v>
      </c>
      <c r="G210" s="4">
        <v>540.23</v>
      </c>
      <c r="H210" s="4">
        <v>271.69</v>
      </c>
      <c r="I210">
        <v>7</v>
      </c>
      <c r="J210">
        <v>505</v>
      </c>
      <c r="K210">
        <v>20567</v>
      </c>
      <c r="L210" t="s">
        <v>18</v>
      </c>
      <c r="M210">
        <v>63144</v>
      </c>
      <c r="N210">
        <v>276.2</v>
      </c>
      <c r="O210" s="4">
        <v>29250.959999999999</v>
      </c>
      <c r="P210" t="s">
        <v>168</v>
      </c>
      <c r="Q210" s="4">
        <f t="shared" si="33"/>
        <v>5.569381443298969</v>
      </c>
      <c r="R210" s="4">
        <f t="shared" si="34"/>
        <v>77.175714285714292</v>
      </c>
      <c r="S210" s="4">
        <f t="shared" si="35"/>
        <v>1.0697623762376238</v>
      </c>
      <c r="T210" s="4">
        <f t="shared" si="36"/>
        <v>2.7325786977201703</v>
      </c>
      <c r="U210" s="4">
        <f t="shared" si="37"/>
        <v>2.6625217379101151</v>
      </c>
      <c r="V210" s="3">
        <f t="shared" si="38"/>
        <v>0.84509804001425681</v>
      </c>
      <c r="W210" s="3">
        <f t="shared" si="39"/>
        <v>2.7032913781186614</v>
      </c>
      <c r="X210" s="3">
        <f t="shared" si="40"/>
        <v>0.7458069634539255</v>
      </c>
      <c r="Y210" s="3">
        <f t="shared" si="41"/>
        <v>1.8874806577059136</v>
      </c>
      <c r="Z210" s="3">
        <f t="shared" si="42"/>
        <v>2.9287319601509012E-2</v>
      </c>
      <c r="AA210" s="2">
        <f t="shared" si="43"/>
        <v>39264</v>
      </c>
    </row>
    <row r="211" spans="1:27" x14ac:dyDescent="0.2">
      <c r="A211">
        <v>283</v>
      </c>
      <c r="B211" t="s">
        <v>15</v>
      </c>
      <c r="C211">
        <v>2007</v>
      </c>
      <c r="D211">
        <v>8</v>
      </c>
      <c r="E211">
        <v>116</v>
      </c>
      <c r="F211" s="4">
        <v>495.11</v>
      </c>
      <c r="G211" s="4">
        <v>581.74</v>
      </c>
      <c r="H211" s="4">
        <v>255.43</v>
      </c>
      <c r="I211">
        <v>7</v>
      </c>
      <c r="J211">
        <v>505</v>
      </c>
      <c r="K211">
        <v>20567</v>
      </c>
      <c r="L211" t="s">
        <v>18</v>
      </c>
      <c r="M211">
        <v>63144</v>
      </c>
      <c r="N211">
        <v>276.2</v>
      </c>
      <c r="O211" s="4">
        <v>29250.959999999999</v>
      </c>
      <c r="P211" t="s">
        <v>168</v>
      </c>
      <c r="Q211" s="4">
        <f t="shared" si="33"/>
        <v>5.0149999999999997</v>
      </c>
      <c r="R211" s="4">
        <f t="shared" si="34"/>
        <v>83.105714285714285</v>
      </c>
      <c r="S211" s="4">
        <f t="shared" si="35"/>
        <v>1.1519603960396039</v>
      </c>
      <c r="T211" s="4">
        <f t="shared" si="36"/>
        <v>2.7647289265833552</v>
      </c>
      <c r="U211" s="4">
        <f t="shared" si="37"/>
        <v>2.6947016980967038</v>
      </c>
      <c r="V211" s="3">
        <f t="shared" si="38"/>
        <v>0.84509804001425681</v>
      </c>
      <c r="W211" s="3">
        <f t="shared" si="39"/>
        <v>2.7032913781186614</v>
      </c>
      <c r="X211" s="3">
        <f t="shared" si="40"/>
        <v>0.70027093735643686</v>
      </c>
      <c r="Y211" s="3">
        <f t="shared" si="41"/>
        <v>1.9196308865690985</v>
      </c>
      <c r="Z211" s="3">
        <f t="shared" si="42"/>
        <v>6.1437548464693986E-2</v>
      </c>
      <c r="AA211" s="2">
        <f t="shared" si="43"/>
        <v>39295</v>
      </c>
    </row>
    <row r="212" spans="1:27" x14ac:dyDescent="0.2">
      <c r="A212">
        <v>283</v>
      </c>
      <c r="B212" t="s">
        <v>15</v>
      </c>
      <c r="C212">
        <v>2007</v>
      </c>
      <c r="D212">
        <v>9</v>
      </c>
      <c r="E212">
        <v>328</v>
      </c>
      <c r="F212" s="4">
        <v>1244.8800000000001</v>
      </c>
      <c r="G212" s="4">
        <v>1462.83</v>
      </c>
      <c r="H212" s="4">
        <v>468.65</v>
      </c>
      <c r="I212">
        <v>7</v>
      </c>
      <c r="J212">
        <v>505</v>
      </c>
      <c r="K212">
        <v>20567</v>
      </c>
      <c r="L212" t="s">
        <v>18</v>
      </c>
      <c r="M212">
        <v>63144</v>
      </c>
      <c r="N212">
        <v>276.2</v>
      </c>
      <c r="O212" s="4">
        <v>29250.959999999999</v>
      </c>
      <c r="P212" t="s">
        <v>168</v>
      </c>
      <c r="Q212" s="4">
        <f t="shared" si="33"/>
        <v>4.4598475609756099</v>
      </c>
      <c r="R212" s="4">
        <f t="shared" si="34"/>
        <v>208.97571428571428</v>
      </c>
      <c r="S212" s="4">
        <f t="shared" si="35"/>
        <v>2.8966930693069304</v>
      </c>
      <c r="T212" s="4">
        <f t="shared" si="36"/>
        <v>3.1651938583524006</v>
      </c>
      <c r="U212" s="4">
        <f t="shared" si="37"/>
        <v>3.0951274897051912</v>
      </c>
      <c r="V212" s="3">
        <f t="shared" si="38"/>
        <v>0.84509804001425681</v>
      </c>
      <c r="W212" s="3">
        <f t="shared" si="39"/>
        <v>2.7032913781186614</v>
      </c>
      <c r="X212" s="3">
        <f t="shared" si="40"/>
        <v>0.64932001464072175</v>
      </c>
      <c r="Y212" s="3">
        <f t="shared" si="41"/>
        <v>2.3200958183381442</v>
      </c>
      <c r="Z212" s="3">
        <f t="shared" si="42"/>
        <v>0.46190248023373942</v>
      </c>
      <c r="AA212" s="2">
        <f t="shared" si="43"/>
        <v>39326</v>
      </c>
    </row>
    <row r="213" spans="1:27" x14ac:dyDescent="0.2">
      <c r="A213">
        <v>283</v>
      </c>
      <c r="B213" t="s">
        <v>15</v>
      </c>
      <c r="C213">
        <v>2007</v>
      </c>
      <c r="D213">
        <v>10</v>
      </c>
      <c r="E213">
        <v>710</v>
      </c>
      <c r="F213" s="4">
        <v>2732.5</v>
      </c>
      <c r="G213" s="4">
        <v>3210.76</v>
      </c>
      <c r="H213" s="4">
        <v>937.75</v>
      </c>
      <c r="I213">
        <v>7</v>
      </c>
      <c r="J213">
        <v>505</v>
      </c>
      <c r="K213">
        <v>20567</v>
      </c>
      <c r="L213" t="s">
        <v>18</v>
      </c>
      <c r="M213">
        <v>63144</v>
      </c>
      <c r="N213">
        <v>276.2</v>
      </c>
      <c r="O213" s="4">
        <v>29250.959999999999</v>
      </c>
      <c r="P213" t="s">
        <v>168</v>
      </c>
      <c r="Q213" s="4">
        <f t="shared" si="33"/>
        <v>4.5221971830985916</v>
      </c>
      <c r="R213" s="4">
        <f t="shared" si="34"/>
        <v>458.68</v>
      </c>
      <c r="S213" s="4">
        <f t="shared" si="35"/>
        <v>6.3579405940594063</v>
      </c>
      <c r="T213" s="4">
        <f t="shared" si="36"/>
        <v>3.5066078438501802</v>
      </c>
      <c r="U213" s="4">
        <f t="shared" si="37"/>
        <v>3.4365601706217404</v>
      </c>
      <c r="V213" s="3">
        <f t="shared" si="38"/>
        <v>0.84509804001425681</v>
      </c>
      <c r="W213" s="3">
        <f t="shared" si="39"/>
        <v>2.7032913781186614</v>
      </c>
      <c r="X213" s="3">
        <f t="shared" si="40"/>
        <v>0.65534949513110485</v>
      </c>
      <c r="Y213" s="3">
        <f t="shared" si="41"/>
        <v>2.6615098038359233</v>
      </c>
      <c r="Z213" s="3">
        <f t="shared" si="42"/>
        <v>0.80331646573151871</v>
      </c>
      <c r="AA213" s="2">
        <f t="shared" si="43"/>
        <v>39356</v>
      </c>
    </row>
    <row r="214" spans="1:27" x14ac:dyDescent="0.2">
      <c r="A214">
        <v>283</v>
      </c>
      <c r="B214" t="s">
        <v>15</v>
      </c>
      <c r="C214">
        <v>2007</v>
      </c>
      <c r="D214">
        <v>11</v>
      </c>
      <c r="E214">
        <v>274</v>
      </c>
      <c r="F214" s="4">
        <v>1027.8800000000001</v>
      </c>
      <c r="G214" s="4">
        <v>1207.9100000000001</v>
      </c>
      <c r="H214" s="4">
        <v>268.39999999999998</v>
      </c>
      <c r="I214">
        <v>7</v>
      </c>
      <c r="J214">
        <v>505</v>
      </c>
      <c r="K214">
        <v>20567</v>
      </c>
      <c r="L214" t="s">
        <v>18</v>
      </c>
      <c r="M214">
        <v>63144</v>
      </c>
      <c r="N214">
        <v>276.2</v>
      </c>
      <c r="O214" s="4">
        <v>29250.959999999999</v>
      </c>
      <c r="P214" t="s">
        <v>168</v>
      </c>
      <c r="Q214" s="4">
        <f t="shared" si="33"/>
        <v>4.408430656934307</v>
      </c>
      <c r="R214" s="4">
        <f t="shared" si="34"/>
        <v>172.55857142857144</v>
      </c>
      <c r="S214" s="4">
        <f t="shared" si="35"/>
        <v>2.39190099009901</v>
      </c>
      <c r="T214" s="4">
        <f t="shared" si="36"/>
        <v>3.0820345767027617</v>
      </c>
      <c r="U214" s="4">
        <f t="shared" si="37"/>
        <v>3.0119424158462063</v>
      </c>
      <c r="V214" s="3">
        <f t="shared" si="38"/>
        <v>0.84509804001425681</v>
      </c>
      <c r="W214" s="3">
        <f t="shared" si="39"/>
        <v>2.7032913781186614</v>
      </c>
      <c r="X214" s="3">
        <f t="shared" si="40"/>
        <v>0.64428401388237366</v>
      </c>
      <c r="Y214" s="3">
        <f t="shared" si="41"/>
        <v>2.2369365366885048</v>
      </c>
      <c r="Z214" s="3">
        <f t="shared" si="42"/>
        <v>0.37874319858410022</v>
      </c>
      <c r="AA214" s="2">
        <f t="shared" si="43"/>
        <v>39387</v>
      </c>
    </row>
    <row r="215" spans="1:27" x14ac:dyDescent="0.2">
      <c r="A215">
        <v>283</v>
      </c>
      <c r="B215" t="s">
        <v>15</v>
      </c>
      <c r="C215">
        <v>2007</v>
      </c>
      <c r="D215">
        <v>12</v>
      </c>
      <c r="E215">
        <v>145</v>
      </c>
      <c r="F215" s="4">
        <v>571.91</v>
      </c>
      <c r="G215" s="4">
        <v>671.98</v>
      </c>
      <c r="H215" s="4">
        <v>211.69</v>
      </c>
      <c r="I215">
        <v>7</v>
      </c>
      <c r="J215">
        <v>505</v>
      </c>
      <c r="K215">
        <v>20567</v>
      </c>
      <c r="L215" t="s">
        <v>18</v>
      </c>
      <c r="M215">
        <v>63144</v>
      </c>
      <c r="N215">
        <v>276.2</v>
      </c>
      <c r="O215" s="4">
        <v>29250.959999999999</v>
      </c>
      <c r="P215" t="s">
        <v>168</v>
      </c>
      <c r="Q215" s="4">
        <f t="shared" si="33"/>
        <v>4.6343448275862071</v>
      </c>
      <c r="R215" s="4">
        <f t="shared" si="34"/>
        <v>95.997142857142862</v>
      </c>
      <c r="S215" s="4">
        <f t="shared" si="35"/>
        <v>1.3306534653465347</v>
      </c>
      <c r="T215" s="4">
        <f t="shared" si="36"/>
        <v>2.8273563474304697</v>
      </c>
      <c r="U215" s="4">
        <f t="shared" si="37"/>
        <v>2.7573276903687565</v>
      </c>
      <c r="V215" s="3">
        <f t="shared" si="38"/>
        <v>0.84509804001425681</v>
      </c>
      <c r="W215" s="3">
        <f t="shared" si="39"/>
        <v>2.7032913781186614</v>
      </c>
      <c r="X215" s="3">
        <f t="shared" si="40"/>
        <v>0.66598834519549477</v>
      </c>
      <c r="Y215" s="3">
        <f t="shared" si="41"/>
        <v>1.9822583074162128</v>
      </c>
      <c r="Z215" s="3">
        <f t="shared" si="42"/>
        <v>0.12406496931180833</v>
      </c>
      <c r="AA215" s="2">
        <f t="shared" si="43"/>
        <v>39417</v>
      </c>
    </row>
    <row r="216" spans="1:27" x14ac:dyDescent="0.2">
      <c r="A216">
        <v>310</v>
      </c>
      <c r="B216" t="s">
        <v>15</v>
      </c>
      <c r="C216">
        <v>2007</v>
      </c>
      <c r="D216">
        <v>1</v>
      </c>
      <c r="E216">
        <v>474</v>
      </c>
      <c r="F216" s="4">
        <v>2020.07</v>
      </c>
      <c r="G216" s="4">
        <v>2373.5700000000002</v>
      </c>
      <c r="H216" s="4">
        <v>1136.1300000000001</v>
      </c>
      <c r="I216">
        <v>17</v>
      </c>
      <c r="J216">
        <v>1572</v>
      </c>
      <c r="K216">
        <v>118702</v>
      </c>
      <c r="L216" t="s">
        <v>18</v>
      </c>
      <c r="M216">
        <v>255675</v>
      </c>
      <c r="N216">
        <v>876.2</v>
      </c>
      <c r="O216" s="4">
        <v>186517.02</v>
      </c>
      <c r="P216" t="s">
        <v>167</v>
      </c>
      <c r="Q216" s="4">
        <f t="shared" si="33"/>
        <v>5.0075316455696202</v>
      </c>
      <c r="R216" s="4">
        <f t="shared" si="34"/>
        <v>139.62176470588236</v>
      </c>
      <c r="S216" s="4">
        <f t="shared" si="35"/>
        <v>1.5099045801526718</v>
      </c>
      <c r="T216" s="4">
        <f t="shared" si="36"/>
        <v>3.3754020442134056</v>
      </c>
      <c r="U216" s="4">
        <f t="shared" si="37"/>
        <v>3.3053664189946446</v>
      </c>
      <c r="V216" s="3">
        <f t="shared" si="38"/>
        <v>1.2304489213782739</v>
      </c>
      <c r="W216" s="3">
        <f t="shared" si="39"/>
        <v>3.1964525417033891</v>
      </c>
      <c r="X216" s="3">
        <f t="shared" si="40"/>
        <v>0.69962370253932049</v>
      </c>
      <c r="Y216" s="3">
        <f t="shared" si="41"/>
        <v>2.1449531228351315</v>
      </c>
      <c r="Z216" s="3">
        <f t="shared" si="42"/>
        <v>0.17894950251001646</v>
      </c>
      <c r="AA216" s="2">
        <f t="shared" si="43"/>
        <v>39083</v>
      </c>
    </row>
    <row r="217" spans="1:27" x14ac:dyDescent="0.2">
      <c r="A217">
        <v>310</v>
      </c>
      <c r="B217" t="s">
        <v>15</v>
      </c>
      <c r="C217">
        <v>2007</v>
      </c>
      <c r="D217">
        <v>2</v>
      </c>
      <c r="E217">
        <v>413</v>
      </c>
      <c r="F217" s="4">
        <v>1852.02</v>
      </c>
      <c r="G217" s="4">
        <v>2176.1999999999998</v>
      </c>
      <c r="H217" s="4">
        <v>970.55</v>
      </c>
      <c r="I217">
        <v>17</v>
      </c>
      <c r="J217">
        <v>1572</v>
      </c>
      <c r="K217">
        <v>118702</v>
      </c>
      <c r="L217" t="s">
        <v>18</v>
      </c>
      <c r="M217">
        <v>255675</v>
      </c>
      <c r="N217">
        <v>876.2</v>
      </c>
      <c r="O217" s="4">
        <v>186517.02</v>
      </c>
      <c r="P217" t="s">
        <v>167</v>
      </c>
      <c r="Q217" s="4">
        <f t="shared" si="33"/>
        <v>5.2692493946731229</v>
      </c>
      <c r="R217" s="4">
        <f t="shared" si="34"/>
        <v>128.01176470588234</v>
      </c>
      <c r="S217" s="4">
        <f t="shared" si="35"/>
        <v>1.3843511450381678</v>
      </c>
      <c r="T217" s="4">
        <f t="shared" si="36"/>
        <v>3.3376988059640778</v>
      </c>
      <c r="U217" s="4">
        <f t="shared" si="37"/>
        <v>3.2676456723257958</v>
      </c>
      <c r="V217" s="3">
        <f t="shared" si="38"/>
        <v>1.2304489213782739</v>
      </c>
      <c r="W217" s="3">
        <f t="shared" si="39"/>
        <v>3.1964525417033891</v>
      </c>
      <c r="X217" s="3">
        <f t="shared" si="40"/>
        <v>0.72174875430767693</v>
      </c>
      <c r="Y217" s="3">
        <f t="shared" si="41"/>
        <v>2.1072498845858041</v>
      </c>
      <c r="Z217" s="3">
        <f t="shared" si="42"/>
        <v>0.14124626426068881</v>
      </c>
      <c r="AA217" s="2">
        <f t="shared" si="43"/>
        <v>39114</v>
      </c>
    </row>
    <row r="218" spans="1:27" x14ac:dyDescent="0.2">
      <c r="A218">
        <v>310</v>
      </c>
      <c r="B218" t="s">
        <v>15</v>
      </c>
      <c r="C218">
        <v>2007</v>
      </c>
      <c r="D218">
        <v>3</v>
      </c>
      <c r="E218">
        <v>371</v>
      </c>
      <c r="F218" s="4">
        <v>1567.5</v>
      </c>
      <c r="G218" s="4">
        <v>1841.8</v>
      </c>
      <c r="H218" s="4">
        <v>858.14</v>
      </c>
      <c r="I218">
        <v>17</v>
      </c>
      <c r="J218">
        <v>1572</v>
      </c>
      <c r="K218">
        <v>118702</v>
      </c>
      <c r="L218" t="s">
        <v>18</v>
      </c>
      <c r="M218">
        <v>255675</v>
      </c>
      <c r="N218">
        <v>876.2</v>
      </c>
      <c r="O218" s="4">
        <v>186517.02</v>
      </c>
      <c r="P218" t="s">
        <v>167</v>
      </c>
      <c r="Q218" s="4">
        <f t="shared" si="33"/>
        <v>4.9644204851752018</v>
      </c>
      <c r="R218" s="4">
        <f t="shared" si="34"/>
        <v>108.34117647058824</v>
      </c>
      <c r="S218" s="4">
        <f t="shared" si="35"/>
        <v>1.1716284987277354</v>
      </c>
      <c r="T218" s="4">
        <f t="shared" si="36"/>
        <v>3.2652424686338004</v>
      </c>
      <c r="U218" s="4">
        <f t="shared" si="37"/>
        <v>3.1952075495027539</v>
      </c>
      <c r="V218" s="3">
        <f t="shared" si="38"/>
        <v>1.2304489213782739</v>
      </c>
      <c r="W218" s="3">
        <f t="shared" si="39"/>
        <v>3.1964525417033891</v>
      </c>
      <c r="X218" s="3">
        <f t="shared" si="40"/>
        <v>0.69586855901875455</v>
      </c>
      <c r="Y218" s="3">
        <f t="shared" si="41"/>
        <v>2.0347935472555263</v>
      </c>
      <c r="Z218" s="3">
        <f t="shared" si="42"/>
        <v>6.878992693041136E-2</v>
      </c>
      <c r="AA218" s="2">
        <f t="shared" si="43"/>
        <v>39142</v>
      </c>
    </row>
    <row r="219" spans="1:27" x14ac:dyDescent="0.2">
      <c r="A219">
        <v>331</v>
      </c>
      <c r="B219" t="s">
        <v>15</v>
      </c>
      <c r="C219">
        <v>2007</v>
      </c>
      <c r="D219">
        <v>1</v>
      </c>
      <c r="E219">
        <v>67</v>
      </c>
      <c r="F219" s="4">
        <v>298.63</v>
      </c>
      <c r="G219" s="4">
        <v>350.9</v>
      </c>
      <c r="H219" s="4">
        <v>180.77</v>
      </c>
      <c r="I219">
        <v>4</v>
      </c>
      <c r="J219">
        <v>283</v>
      </c>
      <c r="K219">
        <v>19455</v>
      </c>
      <c r="L219" t="s">
        <v>18</v>
      </c>
      <c r="M219">
        <v>21185</v>
      </c>
      <c r="N219">
        <v>184.2</v>
      </c>
      <c r="O219" s="4">
        <v>27083.47</v>
      </c>
      <c r="P219" t="s">
        <v>167</v>
      </c>
      <c r="Q219" s="4">
        <f t="shared" si="33"/>
        <v>5.2373134328358208</v>
      </c>
      <c r="R219" s="4">
        <f t="shared" si="34"/>
        <v>87.724999999999994</v>
      </c>
      <c r="S219" s="4">
        <f t="shared" si="35"/>
        <v>1.239929328621908</v>
      </c>
      <c r="T219" s="4">
        <f t="shared" si="36"/>
        <v>2.5451833682154064</v>
      </c>
      <c r="U219" s="4">
        <f t="shared" si="37"/>
        <v>2.4751334342664508</v>
      </c>
      <c r="V219" s="3">
        <f t="shared" si="38"/>
        <v>0.6020599913279624</v>
      </c>
      <c r="W219" s="3">
        <f t="shared" si="39"/>
        <v>2.4517864355242902</v>
      </c>
      <c r="X219" s="3">
        <f t="shared" si="40"/>
        <v>0.71910856551457969</v>
      </c>
      <c r="Y219" s="3">
        <f t="shared" si="41"/>
        <v>1.9431233768874439</v>
      </c>
      <c r="Z219" s="3">
        <f t="shared" si="42"/>
        <v>9.3396932691115875E-2</v>
      </c>
      <c r="AA219" s="2">
        <f t="shared" si="43"/>
        <v>39083</v>
      </c>
    </row>
    <row r="220" spans="1:27" x14ac:dyDescent="0.2">
      <c r="A220">
        <v>331</v>
      </c>
      <c r="B220" t="s">
        <v>15</v>
      </c>
      <c r="C220">
        <v>2007</v>
      </c>
      <c r="D220">
        <v>2</v>
      </c>
      <c r="E220">
        <v>39</v>
      </c>
      <c r="F220" s="4">
        <v>154.13</v>
      </c>
      <c r="G220" s="4">
        <v>181.11</v>
      </c>
      <c r="H220" s="4">
        <v>104.79</v>
      </c>
      <c r="I220">
        <v>4</v>
      </c>
      <c r="J220">
        <v>283</v>
      </c>
      <c r="K220">
        <v>19455</v>
      </c>
      <c r="L220" t="s">
        <v>18</v>
      </c>
      <c r="M220">
        <v>21185</v>
      </c>
      <c r="N220">
        <v>184.2</v>
      </c>
      <c r="O220" s="4">
        <v>27083.47</v>
      </c>
      <c r="P220" t="s">
        <v>167</v>
      </c>
      <c r="Q220" s="4">
        <f t="shared" si="33"/>
        <v>4.6438461538461544</v>
      </c>
      <c r="R220" s="4">
        <f t="shared" si="34"/>
        <v>45.277500000000003</v>
      </c>
      <c r="S220" s="4">
        <f t="shared" si="35"/>
        <v>0.63996466431095411</v>
      </c>
      <c r="T220" s="4">
        <f t="shared" si="36"/>
        <v>2.2579424305731353</v>
      </c>
      <c r="U220" s="4">
        <f t="shared" si="37"/>
        <v>2.1878871784095475</v>
      </c>
      <c r="V220" s="3">
        <f t="shared" si="38"/>
        <v>0.6020599913279624</v>
      </c>
      <c r="W220" s="3">
        <f t="shared" si="39"/>
        <v>2.4517864355242902</v>
      </c>
      <c r="X220" s="3">
        <f t="shared" si="40"/>
        <v>0.66687782354663627</v>
      </c>
      <c r="Y220" s="3">
        <f t="shared" si="41"/>
        <v>1.655882439245173</v>
      </c>
      <c r="Z220" s="3">
        <f t="shared" si="42"/>
        <v>-0.19384400495115481</v>
      </c>
      <c r="AA220" s="2">
        <f t="shared" si="43"/>
        <v>39114</v>
      </c>
    </row>
    <row r="221" spans="1:27" x14ac:dyDescent="0.2">
      <c r="A221">
        <v>331</v>
      </c>
      <c r="B221" t="s">
        <v>15</v>
      </c>
      <c r="C221">
        <v>2007</v>
      </c>
      <c r="D221">
        <v>3</v>
      </c>
      <c r="E221">
        <v>37</v>
      </c>
      <c r="F221" s="4">
        <v>195.3</v>
      </c>
      <c r="G221" s="4">
        <v>229.47</v>
      </c>
      <c r="H221" s="4">
        <v>108.7</v>
      </c>
      <c r="I221">
        <v>4</v>
      </c>
      <c r="J221">
        <v>283</v>
      </c>
      <c r="K221">
        <v>19455</v>
      </c>
      <c r="L221" t="s">
        <v>18</v>
      </c>
      <c r="M221">
        <v>21185</v>
      </c>
      <c r="N221">
        <v>184.2</v>
      </c>
      <c r="O221" s="4">
        <v>27083.47</v>
      </c>
      <c r="P221" t="s">
        <v>167</v>
      </c>
      <c r="Q221" s="4">
        <f t="shared" si="33"/>
        <v>6.2018918918918917</v>
      </c>
      <c r="R221" s="4">
        <f t="shared" si="34"/>
        <v>57.3675</v>
      </c>
      <c r="S221" s="4">
        <f t="shared" si="35"/>
        <v>0.81084805653710246</v>
      </c>
      <c r="T221" s="4">
        <f t="shared" si="36"/>
        <v>2.3607259156419551</v>
      </c>
      <c r="U221" s="4">
        <f t="shared" si="37"/>
        <v>2.2907022432878543</v>
      </c>
      <c r="V221" s="3">
        <f t="shared" si="38"/>
        <v>0.6020599913279624</v>
      </c>
      <c r="W221" s="3">
        <f t="shared" si="39"/>
        <v>2.4517864355242902</v>
      </c>
      <c r="X221" s="3">
        <f t="shared" si="40"/>
        <v>0.7925241915749599</v>
      </c>
      <c r="Y221" s="3">
        <f t="shared" si="41"/>
        <v>1.7586659243139926</v>
      </c>
      <c r="Z221" s="3">
        <f t="shared" si="42"/>
        <v>-9.106051988233535E-2</v>
      </c>
      <c r="AA221" s="2">
        <f t="shared" si="43"/>
        <v>39142</v>
      </c>
    </row>
    <row r="222" spans="1:27" x14ac:dyDescent="0.2">
      <c r="A222">
        <v>331</v>
      </c>
      <c r="B222" t="s">
        <v>15</v>
      </c>
      <c r="C222">
        <v>2007</v>
      </c>
      <c r="D222">
        <v>4</v>
      </c>
      <c r="E222">
        <v>77</v>
      </c>
      <c r="F222" s="4">
        <v>305.75</v>
      </c>
      <c r="G222" s="4">
        <v>359.3</v>
      </c>
      <c r="H222" s="4">
        <v>157.26</v>
      </c>
      <c r="I222">
        <v>4</v>
      </c>
      <c r="J222">
        <v>283</v>
      </c>
      <c r="K222">
        <v>19455</v>
      </c>
      <c r="L222" t="s">
        <v>18</v>
      </c>
      <c r="M222">
        <v>21185</v>
      </c>
      <c r="N222">
        <v>184.2</v>
      </c>
      <c r="O222" s="4">
        <v>27083.47</v>
      </c>
      <c r="P222" t="s">
        <v>167</v>
      </c>
      <c r="Q222" s="4">
        <f t="shared" si="33"/>
        <v>4.6662337662337663</v>
      </c>
      <c r="R222" s="4">
        <f t="shared" si="34"/>
        <v>89.825000000000003</v>
      </c>
      <c r="S222" s="4">
        <f t="shared" si="35"/>
        <v>1.2696113074204947</v>
      </c>
      <c r="T222" s="4">
        <f t="shared" si="36"/>
        <v>2.5554572172046495</v>
      </c>
      <c r="U222" s="4">
        <f t="shared" si="37"/>
        <v>2.485366465708323</v>
      </c>
      <c r="V222" s="3">
        <f t="shared" si="38"/>
        <v>0.6020599913279624</v>
      </c>
      <c r="W222" s="3">
        <f t="shared" si="39"/>
        <v>2.4517864355242902</v>
      </c>
      <c r="X222" s="3">
        <f t="shared" si="40"/>
        <v>0.66896649203216763</v>
      </c>
      <c r="Y222" s="3">
        <f t="shared" si="41"/>
        <v>1.9533972258766872</v>
      </c>
      <c r="Z222" s="3">
        <f t="shared" si="42"/>
        <v>0.10367078168035924</v>
      </c>
      <c r="AA222" s="2">
        <f t="shared" si="43"/>
        <v>39173</v>
      </c>
    </row>
    <row r="223" spans="1:27" x14ac:dyDescent="0.2">
      <c r="A223">
        <v>331</v>
      </c>
      <c r="B223" t="s">
        <v>15</v>
      </c>
      <c r="C223">
        <v>2007</v>
      </c>
      <c r="D223">
        <v>5</v>
      </c>
      <c r="E223">
        <v>107</v>
      </c>
      <c r="F223" s="4">
        <v>399.09</v>
      </c>
      <c r="G223" s="4">
        <v>468.94</v>
      </c>
      <c r="H223" s="4">
        <v>250.86</v>
      </c>
      <c r="I223">
        <v>4</v>
      </c>
      <c r="J223">
        <v>283</v>
      </c>
      <c r="K223">
        <v>19455</v>
      </c>
      <c r="L223" t="s">
        <v>18</v>
      </c>
      <c r="M223">
        <v>21185</v>
      </c>
      <c r="N223">
        <v>184.2</v>
      </c>
      <c r="O223" s="4">
        <v>27083.47</v>
      </c>
      <c r="P223" t="s">
        <v>167</v>
      </c>
      <c r="Q223" s="4">
        <f t="shared" si="33"/>
        <v>4.3826168224299069</v>
      </c>
      <c r="R223" s="4">
        <f t="shared" si="34"/>
        <v>117.235</v>
      </c>
      <c r="S223" s="4">
        <f t="shared" si="35"/>
        <v>1.6570318021201413</v>
      </c>
      <c r="T223" s="4">
        <f t="shared" si="36"/>
        <v>2.6711172790991808</v>
      </c>
      <c r="U223" s="4">
        <f t="shared" si="37"/>
        <v>2.6010708458014897</v>
      </c>
      <c r="V223" s="3">
        <f t="shared" si="38"/>
        <v>0.6020599913279624</v>
      </c>
      <c r="W223" s="3">
        <f t="shared" si="39"/>
        <v>2.4517864355242902</v>
      </c>
      <c r="X223" s="3">
        <f t="shared" si="40"/>
        <v>0.64173350141397123</v>
      </c>
      <c r="Y223" s="3">
        <f t="shared" si="41"/>
        <v>2.0690572877712183</v>
      </c>
      <c r="Z223" s="3">
        <f t="shared" si="42"/>
        <v>0.21933084357489066</v>
      </c>
      <c r="AA223" s="2">
        <f t="shared" si="43"/>
        <v>39203</v>
      </c>
    </row>
    <row r="224" spans="1:27" x14ac:dyDescent="0.2">
      <c r="A224">
        <v>331</v>
      </c>
      <c r="B224" t="s">
        <v>15</v>
      </c>
      <c r="C224">
        <v>2007</v>
      </c>
      <c r="D224">
        <v>6</v>
      </c>
      <c r="E224">
        <v>147</v>
      </c>
      <c r="F224" s="4">
        <v>571.99</v>
      </c>
      <c r="G224" s="4">
        <v>672.14</v>
      </c>
      <c r="H224" s="4">
        <v>316.08999999999997</v>
      </c>
      <c r="I224">
        <v>4</v>
      </c>
      <c r="J224">
        <v>283</v>
      </c>
      <c r="K224">
        <v>19455</v>
      </c>
      <c r="L224" t="s">
        <v>18</v>
      </c>
      <c r="M224">
        <v>21185</v>
      </c>
      <c r="N224">
        <v>184.2</v>
      </c>
      <c r="O224" s="4">
        <v>27083.47</v>
      </c>
      <c r="P224" t="s">
        <v>167</v>
      </c>
      <c r="Q224" s="4">
        <f t="shared" si="33"/>
        <v>4.5723809523809527</v>
      </c>
      <c r="R224" s="4">
        <f t="shared" si="34"/>
        <v>168.035</v>
      </c>
      <c r="S224" s="4">
        <f t="shared" si="35"/>
        <v>2.3750530035335689</v>
      </c>
      <c r="T224" s="4">
        <f t="shared" si="36"/>
        <v>2.8274597416474037</v>
      </c>
      <c r="U224" s="4">
        <f t="shared" si="37"/>
        <v>2.7573884361657823</v>
      </c>
      <c r="V224" s="3">
        <f t="shared" si="38"/>
        <v>0.6020599913279624</v>
      </c>
      <c r="W224" s="3">
        <f t="shared" si="39"/>
        <v>2.4517864355242902</v>
      </c>
      <c r="X224" s="3">
        <f t="shared" si="40"/>
        <v>0.66014240689922765</v>
      </c>
      <c r="Y224" s="3">
        <f t="shared" si="41"/>
        <v>2.2253997503194416</v>
      </c>
      <c r="Z224" s="3">
        <f t="shared" si="42"/>
        <v>0.3756733061231135</v>
      </c>
      <c r="AA224" s="2">
        <f t="shared" si="43"/>
        <v>39234</v>
      </c>
    </row>
    <row r="225" spans="1:27" x14ac:dyDescent="0.2">
      <c r="A225">
        <v>331</v>
      </c>
      <c r="B225" t="s">
        <v>15</v>
      </c>
      <c r="C225">
        <v>2007</v>
      </c>
      <c r="D225">
        <v>7</v>
      </c>
      <c r="E225">
        <v>76</v>
      </c>
      <c r="F225" s="4">
        <v>308.06</v>
      </c>
      <c r="G225" s="4">
        <v>361.99</v>
      </c>
      <c r="H225" s="4">
        <v>189.91</v>
      </c>
      <c r="I225">
        <v>4</v>
      </c>
      <c r="J225">
        <v>283</v>
      </c>
      <c r="K225">
        <v>19455</v>
      </c>
      <c r="L225" t="s">
        <v>18</v>
      </c>
      <c r="M225">
        <v>21185</v>
      </c>
      <c r="N225">
        <v>184.2</v>
      </c>
      <c r="O225" s="4">
        <v>27083.47</v>
      </c>
      <c r="P225" t="s">
        <v>167</v>
      </c>
      <c r="Q225" s="4">
        <f t="shared" si="33"/>
        <v>4.7630263157894737</v>
      </c>
      <c r="R225" s="4">
        <f t="shared" si="34"/>
        <v>90.497500000000002</v>
      </c>
      <c r="S225" s="4">
        <f t="shared" si="35"/>
        <v>1.2791166077738516</v>
      </c>
      <c r="T225" s="4">
        <f t="shared" si="36"/>
        <v>2.5586965732823215</v>
      </c>
      <c r="U225" s="4">
        <f t="shared" si="37"/>
        <v>2.4886353110821298</v>
      </c>
      <c r="V225" s="3">
        <f t="shared" si="38"/>
        <v>0.6020599913279624</v>
      </c>
      <c r="W225" s="3">
        <f t="shared" si="39"/>
        <v>2.4517864355242902</v>
      </c>
      <c r="X225" s="3">
        <f t="shared" si="40"/>
        <v>0.67788298100153022</v>
      </c>
      <c r="Y225" s="3">
        <f t="shared" si="41"/>
        <v>1.9566365819543592</v>
      </c>
      <c r="Z225" s="3">
        <f t="shared" si="42"/>
        <v>0.10691013775803138</v>
      </c>
      <c r="AA225" s="2">
        <f t="shared" si="43"/>
        <v>39264</v>
      </c>
    </row>
    <row r="226" spans="1:27" x14ac:dyDescent="0.2">
      <c r="A226">
        <v>331</v>
      </c>
      <c r="B226" t="s">
        <v>15</v>
      </c>
      <c r="C226">
        <v>2007</v>
      </c>
      <c r="D226">
        <v>8</v>
      </c>
      <c r="E226">
        <v>68</v>
      </c>
      <c r="F226" s="4">
        <v>266.83</v>
      </c>
      <c r="G226" s="4">
        <v>313.52</v>
      </c>
      <c r="H226" s="4">
        <v>140.27000000000001</v>
      </c>
      <c r="I226">
        <v>4</v>
      </c>
      <c r="J226">
        <v>283</v>
      </c>
      <c r="K226">
        <v>19455</v>
      </c>
      <c r="L226" t="s">
        <v>18</v>
      </c>
      <c r="M226">
        <v>21185</v>
      </c>
      <c r="N226">
        <v>184.2</v>
      </c>
      <c r="O226" s="4">
        <v>27083.47</v>
      </c>
      <c r="P226" t="s">
        <v>167</v>
      </c>
      <c r="Q226" s="4">
        <f t="shared" si="33"/>
        <v>4.6105882352941174</v>
      </c>
      <c r="R226" s="4">
        <f t="shared" si="34"/>
        <v>78.38</v>
      </c>
      <c r="S226" s="4">
        <f t="shared" si="35"/>
        <v>1.1078445229681979</v>
      </c>
      <c r="T226" s="4">
        <f t="shared" si="36"/>
        <v>2.4962652504700462</v>
      </c>
      <c r="U226" s="4">
        <f t="shared" si="37"/>
        <v>2.4262346562115513</v>
      </c>
      <c r="V226" s="3">
        <f t="shared" si="38"/>
        <v>0.6020599913279624</v>
      </c>
      <c r="W226" s="3">
        <f t="shared" si="39"/>
        <v>2.4517864355242902</v>
      </c>
      <c r="X226" s="3">
        <f t="shared" si="40"/>
        <v>0.66375633776380982</v>
      </c>
      <c r="Y226" s="3">
        <f t="shared" si="41"/>
        <v>1.8942052591420837</v>
      </c>
      <c r="Z226" s="3">
        <f t="shared" si="42"/>
        <v>4.4478814945755951E-2</v>
      </c>
      <c r="AA226" s="2">
        <f t="shared" si="43"/>
        <v>39295</v>
      </c>
    </row>
    <row r="227" spans="1:27" x14ac:dyDescent="0.2">
      <c r="A227">
        <v>331</v>
      </c>
      <c r="B227" t="s">
        <v>15</v>
      </c>
      <c r="C227">
        <v>2007</v>
      </c>
      <c r="D227">
        <v>9</v>
      </c>
      <c r="E227">
        <v>271</v>
      </c>
      <c r="F227" s="4">
        <v>1096.02</v>
      </c>
      <c r="G227" s="4">
        <v>1287.78</v>
      </c>
      <c r="H227" s="4">
        <v>547.32000000000005</v>
      </c>
      <c r="I227">
        <v>4</v>
      </c>
      <c r="J227">
        <v>283</v>
      </c>
      <c r="K227">
        <v>19455</v>
      </c>
      <c r="L227" t="s">
        <v>18</v>
      </c>
      <c r="M227">
        <v>21185</v>
      </c>
      <c r="N227">
        <v>184.2</v>
      </c>
      <c r="O227" s="4">
        <v>27083.47</v>
      </c>
      <c r="P227" t="s">
        <v>167</v>
      </c>
      <c r="Q227" s="4">
        <f t="shared" si="33"/>
        <v>4.7519557195571958</v>
      </c>
      <c r="R227" s="4">
        <f t="shared" si="34"/>
        <v>321.94499999999999</v>
      </c>
      <c r="S227" s="4">
        <f t="shared" si="35"/>
        <v>4.5504593639575974</v>
      </c>
      <c r="T227" s="4">
        <f t="shared" si="36"/>
        <v>3.1098416759532741</v>
      </c>
      <c r="U227" s="4">
        <f t="shared" si="37"/>
        <v>3.0398184791578284</v>
      </c>
      <c r="V227" s="3">
        <f t="shared" si="38"/>
        <v>0.6020599913279624</v>
      </c>
      <c r="W227" s="3">
        <f t="shared" si="39"/>
        <v>2.4517864355242902</v>
      </c>
      <c r="X227" s="3">
        <f t="shared" si="40"/>
        <v>0.67687238507886838</v>
      </c>
      <c r="Y227" s="3">
        <f t="shared" si="41"/>
        <v>2.5077816846253116</v>
      </c>
      <c r="Z227" s="3">
        <f t="shared" si="42"/>
        <v>0.65805524042898378</v>
      </c>
      <c r="AA227" s="2">
        <f t="shared" si="43"/>
        <v>39326</v>
      </c>
    </row>
    <row r="228" spans="1:27" x14ac:dyDescent="0.2">
      <c r="A228">
        <v>331</v>
      </c>
      <c r="B228" t="s">
        <v>15</v>
      </c>
      <c r="C228">
        <v>2007</v>
      </c>
      <c r="D228">
        <v>10</v>
      </c>
      <c r="E228">
        <v>525</v>
      </c>
      <c r="F228" s="4">
        <v>2073.15</v>
      </c>
      <c r="G228" s="4">
        <v>2436.06</v>
      </c>
      <c r="H228" s="4">
        <v>1035.58</v>
      </c>
      <c r="I228">
        <v>4</v>
      </c>
      <c r="J228">
        <v>283</v>
      </c>
      <c r="K228">
        <v>19455</v>
      </c>
      <c r="L228" t="s">
        <v>18</v>
      </c>
      <c r="M228">
        <v>21185</v>
      </c>
      <c r="N228">
        <v>184.2</v>
      </c>
      <c r="O228" s="4">
        <v>27083.47</v>
      </c>
      <c r="P228" t="s">
        <v>167</v>
      </c>
      <c r="Q228" s="4">
        <f t="shared" si="33"/>
        <v>4.6401142857142856</v>
      </c>
      <c r="R228" s="4">
        <f t="shared" si="34"/>
        <v>609.01499999999999</v>
      </c>
      <c r="S228" s="4">
        <f t="shared" si="35"/>
        <v>8.6079858657243822</v>
      </c>
      <c r="T228" s="4">
        <f t="shared" si="36"/>
        <v>3.3866879807375256</v>
      </c>
      <c r="U228" s="4">
        <f t="shared" si="37"/>
        <v>3.3166307260280234</v>
      </c>
      <c r="V228" s="3">
        <f t="shared" si="38"/>
        <v>0.6020599913279624</v>
      </c>
      <c r="W228" s="3">
        <f t="shared" si="39"/>
        <v>2.4517864355242902</v>
      </c>
      <c r="X228" s="3">
        <f t="shared" si="40"/>
        <v>0.66652867733156895</v>
      </c>
      <c r="Y228" s="3">
        <f t="shared" si="41"/>
        <v>2.7846279894095636</v>
      </c>
      <c r="Z228" s="3">
        <f t="shared" si="42"/>
        <v>0.93490154521323565</v>
      </c>
      <c r="AA228" s="2">
        <f t="shared" si="43"/>
        <v>39356</v>
      </c>
    </row>
    <row r="229" spans="1:27" x14ac:dyDescent="0.2">
      <c r="A229">
        <v>331</v>
      </c>
      <c r="B229" t="s">
        <v>15</v>
      </c>
      <c r="C229">
        <v>2007</v>
      </c>
      <c r="D229">
        <v>11</v>
      </c>
      <c r="E229">
        <v>246</v>
      </c>
      <c r="F229" s="4">
        <v>909.78</v>
      </c>
      <c r="G229" s="4">
        <v>1068.94</v>
      </c>
      <c r="H229" s="4">
        <v>522.67999999999995</v>
      </c>
      <c r="I229">
        <v>4</v>
      </c>
      <c r="J229">
        <v>283</v>
      </c>
      <c r="K229">
        <v>19455</v>
      </c>
      <c r="L229" t="s">
        <v>18</v>
      </c>
      <c r="M229">
        <v>21185</v>
      </c>
      <c r="N229">
        <v>184.2</v>
      </c>
      <c r="O229" s="4">
        <v>27083.47</v>
      </c>
      <c r="P229" t="s">
        <v>167</v>
      </c>
      <c r="Q229" s="4">
        <f t="shared" si="33"/>
        <v>4.3452845528455288</v>
      </c>
      <c r="R229" s="4">
        <f t="shared" si="34"/>
        <v>267.23500000000001</v>
      </c>
      <c r="S229" s="4">
        <f t="shared" si="35"/>
        <v>3.7771731448763255</v>
      </c>
      <c r="T229" s="4">
        <f t="shared" si="36"/>
        <v>3.028953328782011</v>
      </c>
      <c r="U229" s="4">
        <f t="shared" si="37"/>
        <v>2.9589363853570823</v>
      </c>
      <c r="V229" s="3">
        <f t="shared" si="38"/>
        <v>0.6020599913279624</v>
      </c>
      <c r="W229" s="3">
        <f t="shared" si="39"/>
        <v>2.4517864355242902</v>
      </c>
      <c r="X229" s="3">
        <f t="shared" si="40"/>
        <v>0.63801822167863198</v>
      </c>
      <c r="Y229" s="3">
        <f t="shared" si="41"/>
        <v>2.4268933374540489</v>
      </c>
      <c r="Z229" s="3">
        <f t="shared" si="42"/>
        <v>0.57716689325772086</v>
      </c>
      <c r="AA229" s="2">
        <f t="shared" si="43"/>
        <v>39387</v>
      </c>
    </row>
    <row r="230" spans="1:27" x14ac:dyDescent="0.2">
      <c r="A230">
        <v>331</v>
      </c>
      <c r="B230" t="s">
        <v>15</v>
      </c>
      <c r="C230">
        <v>2007</v>
      </c>
      <c r="D230">
        <v>12</v>
      </c>
      <c r="E230">
        <v>146</v>
      </c>
      <c r="F230" s="4">
        <v>546.05999999999995</v>
      </c>
      <c r="G230" s="4">
        <v>641.64</v>
      </c>
      <c r="H230" s="4">
        <v>216.91</v>
      </c>
      <c r="I230">
        <v>4</v>
      </c>
      <c r="J230">
        <v>283</v>
      </c>
      <c r="K230">
        <v>19455</v>
      </c>
      <c r="L230" t="s">
        <v>18</v>
      </c>
      <c r="M230">
        <v>21185</v>
      </c>
      <c r="N230">
        <v>184.2</v>
      </c>
      <c r="O230" s="4">
        <v>27083.47</v>
      </c>
      <c r="P230" t="s">
        <v>167</v>
      </c>
      <c r="Q230" s="4">
        <f t="shared" si="33"/>
        <v>4.3947945205479453</v>
      </c>
      <c r="R230" s="4">
        <f t="shared" si="34"/>
        <v>160.41</v>
      </c>
      <c r="S230" s="4">
        <f t="shared" si="35"/>
        <v>2.267279151943463</v>
      </c>
      <c r="T230" s="4">
        <f t="shared" si="36"/>
        <v>2.8072914301479654</v>
      </c>
      <c r="U230" s="4">
        <f t="shared" si="37"/>
        <v>2.7372403647510359</v>
      </c>
      <c r="V230" s="3">
        <f t="shared" si="38"/>
        <v>0.6020599913279624</v>
      </c>
      <c r="W230" s="3">
        <f t="shared" si="39"/>
        <v>2.4517864355242902</v>
      </c>
      <c r="X230" s="3">
        <f t="shared" si="40"/>
        <v>0.6429385743635283</v>
      </c>
      <c r="Y230" s="3">
        <f t="shared" si="41"/>
        <v>2.2052314388200029</v>
      </c>
      <c r="Z230" s="3">
        <f t="shared" si="42"/>
        <v>0.35550499462367524</v>
      </c>
      <c r="AA230" s="2">
        <f t="shared" si="43"/>
        <v>39417</v>
      </c>
    </row>
    <row r="231" spans="1:27" x14ac:dyDescent="0.2">
      <c r="A231">
        <v>335</v>
      </c>
      <c r="B231" t="s">
        <v>15</v>
      </c>
      <c r="C231">
        <v>2007</v>
      </c>
      <c r="D231">
        <v>1</v>
      </c>
      <c r="E231">
        <v>572</v>
      </c>
      <c r="F231" s="4">
        <v>2520.12</v>
      </c>
      <c r="G231" s="4">
        <v>2961.24</v>
      </c>
      <c r="H231" s="4">
        <v>1031.97</v>
      </c>
      <c r="I231">
        <v>17</v>
      </c>
      <c r="J231">
        <v>1170</v>
      </c>
      <c r="K231">
        <v>68854</v>
      </c>
      <c r="L231" t="s">
        <v>18</v>
      </c>
      <c r="M231">
        <v>250736</v>
      </c>
      <c r="N231">
        <v>637.20000000000005</v>
      </c>
      <c r="O231" s="4">
        <v>138758.35</v>
      </c>
      <c r="P231" t="s">
        <v>167</v>
      </c>
      <c r="Q231" s="4">
        <f t="shared" si="33"/>
        <v>5.1769930069930066</v>
      </c>
      <c r="R231" s="4">
        <f t="shared" si="34"/>
        <v>174.19058823529411</v>
      </c>
      <c r="S231" s="4">
        <f t="shared" si="35"/>
        <v>2.5309743589743587</v>
      </c>
      <c r="T231" s="4">
        <f t="shared" si="36"/>
        <v>3.4714736071365953</v>
      </c>
      <c r="U231" s="4">
        <f t="shared" si="37"/>
        <v>3.4014212209787766</v>
      </c>
      <c r="V231" s="3">
        <f t="shared" si="38"/>
        <v>1.2304489213782739</v>
      </c>
      <c r="W231" s="3">
        <f t="shared" si="39"/>
        <v>3.0681858617461617</v>
      </c>
      <c r="X231" s="3">
        <f t="shared" si="40"/>
        <v>0.71407757834357122</v>
      </c>
      <c r="Y231" s="3">
        <f t="shared" si="41"/>
        <v>2.2410246857583216</v>
      </c>
      <c r="Z231" s="3">
        <f t="shared" si="42"/>
        <v>0.40328774539043372</v>
      </c>
      <c r="AA231" s="2">
        <f t="shared" si="43"/>
        <v>39083</v>
      </c>
    </row>
    <row r="232" spans="1:27" x14ac:dyDescent="0.2">
      <c r="A232">
        <v>335</v>
      </c>
      <c r="B232" t="s">
        <v>15</v>
      </c>
      <c r="C232">
        <v>2007</v>
      </c>
      <c r="D232">
        <v>2</v>
      </c>
      <c r="E232">
        <v>407</v>
      </c>
      <c r="F232" s="4">
        <v>1853</v>
      </c>
      <c r="G232" s="4">
        <v>2177.34</v>
      </c>
      <c r="H232" s="4">
        <v>742.21</v>
      </c>
      <c r="I232">
        <v>17</v>
      </c>
      <c r="J232">
        <v>1170</v>
      </c>
      <c r="K232">
        <v>68854</v>
      </c>
      <c r="L232" t="s">
        <v>18</v>
      </c>
      <c r="M232">
        <v>250736</v>
      </c>
      <c r="N232">
        <v>637.20000000000005</v>
      </c>
      <c r="O232" s="4">
        <v>138758.35</v>
      </c>
      <c r="P232" t="s">
        <v>167</v>
      </c>
      <c r="Q232" s="4">
        <f t="shared" si="33"/>
        <v>5.3497297297297299</v>
      </c>
      <c r="R232" s="4">
        <f t="shared" si="34"/>
        <v>128.07882352941178</v>
      </c>
      <c r="S232" s="4">
        <f t="shared" si="35"/>
        <v>1.860974358974359</v>
      </c>
      <c r="T232" s="4">
        <f t="shared" si="36"/>
        <v>3.3379262510872127</v>
      </c>
      <c r="U232" s="4">
        <f t="shared" si="37"/>
        <v>3.2678754193188975</v>
      </c>
      <c r="V232" s="3">
        <f t="shared" si="38"/>
        <v>1.2304489213782739</v>
      </c>
      <c r="W232" s="3">
        <f t="shared" si="39"/>
        <v>3.0681858617461617</v>
      </c>
      <c r="X232" s="3">
        <f t="shared" si="40"/>
        <v>0.72833184186199251</v>
      </c>
      <c r="Y232" s="3">
        <f t="shared" si="41"/>
        <v>2.1074773297089386</v>
      </c>
      <c r="Z232" s="3">
        <f t="shared" si="42"/>
        <v>0.26974038934105093</v>
      </c>
      <c r="AA232" s="2">
        <f t="shared" si="43"/>
        <v>39114</v>
      </c>
    </row>
    <row r="233" spans="1:27" x14ac:dyDescent="0.2">
      <c r="A233">
        <v>335</v>
      </c>
      <c r="B233" t="s">
        <v>15</v>
      </c>
      <c r="C233">
        <v>2007</v>
      </c>
      <c r="D233">
        <v>3</v>
      </c>
      <c r="E233">
        <v>358</v>
      </c>
      <c r="F233" s="4">
        <v>1548.25</v>
      </c>
      <c r="G233" s="4">
        <v>1819.28</v>
      </c>
      <c r="H233" s="4">
        <v>596.64</v>
      </c>
      <c r="I233">
        <v>17</v>
      </c>
      <c r="J233">
        <v>1170</v>
      </c>
      <c r="K233">
        <v>68854</v>
      </c>
      <c r="L233" t="s">
        <v>18</v>
      </c>
      <c r="M233">
        <v>250736</v>
      </c>
      <c r="N233">
        <v>637.20000000000005</v>
      </c>
      <c r="O233" s="4">
        <v>138758.35</v>
      </c>
      <c r="P233" t="s">
        <v>167</v>
      </c>
      <c r="Q233" s="4">
        <f t="shared" si="33"/>
        <v>5.081787709497207</v>
      </c>
      <c r="R233" s="4">
        <f t="shared" si="34"/>
        <v>107.01647058823529</v>
      </c>
      <c r="S233" s="4">
        <f t="shared" si="35"/>
        <v>1.5549401709401709</v>
      </c>
      <c r="T233" s="4">
        <f t="shared" si="36"/>
        <v>3.2598995451859221</v>
      </c>
      <c r="U233" s="4">
        <f t="shared" si="37"/>
        <v>3.1898410886816091</v>
      </c>
      <c r="V233" s="3">
        <f t="shared" si="38"/>
        <v>1.2304489213782739</v>
      </c>
      <c r="W233" s="3">
        <f t="shared" si="39"/>
        <v>3.0681858617461617</v>
      </c>
      <c r="X233" s="3">
        <f t="shared" si="40"/>
        <v>0.70601651854204783</v>
      </c>
      <c r="Y233" s="3">
        <f t="shared" si="41"/>
        <v>2.0294506238076484</v>
      </c>
      <c r="Z233" s="3">
        <f t="shared" si="42"/>
        <v>0.19171368343976053</v>
      </c>
      <c r="AA233" s="2">
        <f t="shared" si="43"/>
        <v>39142</v>
      </c>
    </row>
    <row r="234" spans="1:27" x14ac:dyDescent="0.2">
      <c r="A234">
        <v>335</v>
      </c>
      <c r="B234" t="s">
        <v>15</v>
      </c>
      <c r="C234">
        <v>2007</v>
      </c>
      <c r="D234">
        <v>4</v>
      </c>
      <c r="E234">
        <v>580</v>
      </c>
      <c r="F234" s="4">
        <v>2528.15</v>
      </c>
      <c r="G234" s="4">
        <v>2970.85</v>
      </c>
      <c r="H234" s="4">
        <v>1111.68</v>
      </c>
      <c r="I234">
        <v>17</v>
      </c>
      <c r="J234">
        <v>1170</v>
      </c>
      <c r="K234">
        <v>68854</v>
      </c>
      <c r="L234" t="s">
        <v>18</v>
      </c>
      <c r="M234">
        <v>250736</v>
      </c>
      <c r="N234">
        <v>637.20000000000005</v>
      </c>
      <c r="O234" s="4">
        <v>138758.35</v>
      </c>
      <c r="P234" t="s">
        <v>167</v>
      </c>
      <c r="Q234" s="4">
        <f t="shared" si="33"/>
        <v>5.1221551724137928</v>
      </c>
      <c r="R234" s="4">
        <f t="shared" si="34"/>
        <v>174.75588235294117</v>
      </c>
      <c r="S234" s="4">
        <f t="shared" si="35"/>
        <v>2.539188034188034</v>
      </c>
      <c r="T234" s="4">
        <f t="shared" si="36"/>
        <v>3.4728807245681064</v>
      </c>
      <c r="U234" s="4">
        <f t="shared" si="37"/>
        <v>3.4028028379013611</v>
      </c>
      <c r="V234" s="3">
        <f t="shared" si="38"/>
        <v>1.2304489213782739</v>
      </c>
      <c r="W234" s="3">
        <f t="shared" si="39"/>
        <v>3.0681858617461617</v>
      </c>
      <c r="X234" s="3">
        <f t="shared" si="40"/>
        <v>0.70945273100516903</v>
      </c>
      <c r="Y234" s="3">
        <f t="shared" si="41"/>
        <v>2.2424318031898323</v>
      </c>
      <c r="Z234" s="3">
        <f t="shared" si="42"/>
        <v>0.40469486282194467</v>
      </c>
      <c r="AA234" s="2">
        <f t="shared" si="43"/>
        <v>39173</v>
      </c>
    </row>
    <row r="235" spans="1:27" x14ac:dyDescent="0.2">
      <c r="A235">
        <v>335</v>
      </c>
      <c r="B235" t="s">
        <v>15</v>
      </c>
      <c r="C235">
        <v>2007</v>
      </c>
      <c r="D235">
        <v>7</v>
      </c>
      <c r="E235">
        <v>828</v>
      </c>
      <c r="F235" s="4">
        <v>3379.17</v>
      </c>
      <c r="G235" s="4">
        <v>3970.77</v>
      </c>
      <c r="H235" s="4">
        <v>1283.52</v>
      </c>
      <c r="I235">
        <v>17</v>
      </c>
      <c r="J235">
        <v>1170</v>
      </c>
      <c r="K235">
        <v>68854</v>
      </c>
      <c r="L235" t="s">
        <v>18</v>
      </c>
      <c r="M235">
        <v>250736</v>
      </c>
      <c r="N235">
        <v>637.20000000000005</v>
      </c>
      <c r="O235" s="4">
        <v>138758.35</v>
      </c>
      <c r="P235" t="s">
        <v>167</v>
      </c>
      <c r="Q235" s="4">
        <f t="shared" si="33"/>
        <v>4.7956159420289852</v>
      </c>
      <c r="R235" s="4">
        <f t="shared" si="34"/>
        <v>233.57470588235293</v>
      </c>
      <c r="S235" s="4">
        <f t="shared" si="35"/>
        <v>3.393820512820513</v>
      </c>
      <c r="T235" s="4">
        <f t="shared" si="36"/>
        <v>3.5988747320339929</v>
      </c>
      <c r="U235" s="4">
        <f t="shared" si="37"/>
        <v>3.5288100409032666</v>
      </c>
      <c r="V235" s="3">
        <f t="shared" si="38"/>
        <v>1.2304489213782739</v>
      </c>
      <c r="W235" s="3">
        <f t="shared" si="39"/>
        <v>3.0681858617461617</v>
      </c>
      <c r="X235" s="3">
        <f t="shared" si="40"/>
        <v>0.68084439524911256</v>
      </c>
      <c r="Y235" s="3">
        <f t="shared" si="41"/>
        <v>2.3684258106557188</v>
      </c>
      <c r="Z235" s="3">
        <f t="shared" si="42"/>
        <v>0.53068887028783107</v>
      </c>
      <c r="AA235" s="2">
        <f t="shared" si="43"/>
        <v>39264</v>
      </c>
    </row>
    <row r="236" spans="1:27" x14ac:dyDescent="0.2">
      <c r="A236">
        <v>361</v>
      </c>
      <c r="B236" t="s">
        <v>15</v>
      </c>
      <c r="C236">
        <v>2007</v>
      </c>
      <c r="D236">
        <v>1</v>
      </c>
      <c r="E236">
        <v>19</v>
      </c>
      <c r="F236" s="4">
        <v>75.459999999999994</v>
      </c>
      <c r="G236" s="4">
        <v>88.66</v>
      </c>
      <c r="H236" s="4">
        <v>31.07</v>
      </c>
      <c r="I236">
        <v>4</v>
      </c>
      <c r="J236">
        <v>289</v>
      </c>
      <c r="K236">
        <v>11265</v>
      </c>
      <c r="L236" t="s">
        <v>18</v>
      </c>
      <c r="M236">
        <v>22939</v>
      </c>
      <c r="N236">
        <v>164.2</v>
      </c>
      <c r="O236" s="4">
        <v>15210.53</v>
      </c>
      <c r="P236" t="s">
        <v>168</v>
      </c>
      <c r="Q236" s="4">
        <f t="shared" si="33"/>
        <v>4.6663157894736838</v>
      </c>
      <c r="R236" s="4">
        <f t="shared" si="34"/>
        <v>22.164999999999999</v>
      </c>
      <c r="S236" s="4">
        <f t="shared" si="35"/>
        <v>0.30678200692041524</v>
      </c>
      <c r="T236" s="4">
        <f t="shared" si="36"/>
        <v>1.9477277269633158</v>
      </c>
      <c r="U236" s="4">
        <f t="shared" si="37"/>
        <v>1.8777168008649767</v>
      </c>
      <c r="V236" s="3">
        <f t="shared" si="38"/>
        <v>0.6020599913279624</v>
      </c>
      <c r="W236" s="3">
        <f t="shared" si="39"/>
        <v>2.4608978427565478</v>
      </c>
      <c r="X236" s="3">
        <f t="shared" si="40"/>
        <v>0.66897412601048667</v>
      </c>
      <c r="Y236" s="3">
        <f t="shared" si="41"/>
        <v>1.3456677356353532</v>
      </c>
      <c r="Z236" s="3">
        <f t="shared" si="42"/>
        <v>-0.51317011579323213</v>
      </c>
      <c r="AA236" s="2">
        <f t="shared" si="43"/>
        <v>39083</v>
      </c>
    </row>
    <row r="237" spans="1:27" x14ac:dyDescent="0.2">
      <c r="A237">
        <v>361</v>
      </c>
      <c r="B237" t="s">
        <v>15</v>
      </c>
      <c r="C237">
        <v>2007</v>
      </c>
      <c r="D237">
        <v>2</v>
      </c>
      <c r="E237">
        <v>10</v>
      </c>
      <c r="F237" s="4">
        <v>36.83</v>
      </c>
      <c r="G237" s="4">
        <v>43.28</v>
      </c>
      <c r="H237" s="4">
        <v>11.81</v>
      </c>
      <c r="I237">
        <v>4</v>
      </c>
      <c r="J237">
        <v>289</v>
      </c>
      <c r="K237">
        <v>11265</v>
      </c>
      <c r="L237" t="s">
        <v>18</v>
      </c>
      <c r="M237">
        <v>22939</v>
      </c>
      <c r="N237">
        <v>164.2</v>
      </c>
      <c r="O237" s="4">
        <v>15210.53</v>
      </c>
      <c r="P237" t="s">
        <v>168</v>
      </c>
      <c r="Q237" s="4">
        <f t="shared" si="33"/>
        <v>4.3280000000000003</v>
      </c>
      <c r="R237" s="4">
        <f t="shared" si="34"/>
        <v>10.82</v>
      </c>
      <c r="S237" s="4">
        <f t="shared" si="35"/>
        <v>0.14975778546712804</v>
      </c>
      <c r="T237" s="4">
        <f t="shared" si="36"/>
        <v>1.636287252098513</v>
      </c>
      <c r="U237" s="4">
        <f t="shared" si="37"/>
        <v>1.5662017188549129</v>
      </c>
      <c r="V237" s="3">
        <f t="shared" si="38"/>
        <v>0.6020599913279624</v>
      </c>
      <c r="W237" s="3">
        <f t="shared" si="39"/>
        <v>2.4608978427565478</v>
      </c>
      <c r="X237" s="3">
        <f t="shared" si="40"/>
        <v>0.636287252098513</v>
      </c>
      <c r="Y237" s="3">
        <f t="shared" si="41"/>
        <v>1.0342272607705507</v>
      </c>
      <c r="Z237" s="3">
        <f t="shared" si="42"/>
        <v>-0.82461059065803477</v>
      </c>
      <c r="AA237" s="2">
        <f t="shared" si="43"/>
        <v>39114</v>
      </c>
    </row>
    <row r="238" spans="1:27" x14ac:dyDescent="0.2">
      <c r="A238">
        <v>361</v>
      </c>
      <c r="B238" t="s">
        <v>15</v>
      </c>
      <c r="C238">
        <v>2007</v>
      </c>
      <c r="D238">
        <v>3</v>
      </c>
      <c r="E238">
        <v>15</v>
      </c>
      <c r="F238" s="4">
        <v>71.94</v>
      </c>
      <c r="G238" s="4">
        <v>84.52</v>
      </c>
      <c r="H238" s="4">
        <v>16.11</v>
      </c>
      <c r="I238">
        <v>4</v>
      </c>
      <c r="J238">
        <v>289</v>
      </c>
      <c r="K238">
        <v>11265</v>
      </c>
      <c r="L238" t="s">
        <v>18</v>
      </c>
      <c r="M238">
        <v>22939</v>
      </c>
      <c r="N238">
        <v>164.2</v>
      </c>
      <c r="O238" s="4">
        <v>15210.53</v>
      </c>
      <c r="P238" t="s">
        <v>168</v>
      </c>
      <c r="Q238" s="4">
        <f t="shared" si="33"/>
        <v>5.634666666666666</v>
      </c>
      <c r="R238" s="4">
        <f t="shared" si="34"/>
        <v>21.13</v>
      </c>
      <c r="S238" s="4">
        <f t="shared" si="35"/>
        <v>0.29245674740484429</v>
      </c>
      <c r="T238" s="4">
        <f t="shared" si="36"/>
        <v>1.9269594883802756</v>
      </c>
      <c r="U238" s="4">
        <f t="shared" si="37"/>
        <v>1.8569704334824924</v>
      </c>
      <c r="V238" s="3">
        <f t="shared" si="38"/>
        <v>0.6020599913279624</v>
      </c>
      <c r="W238" s="3">
        <f t="shared" si="39"/>
        <v>2.4608978427565478</v>
      </c>
      <c r="X238" s="3">
        <f t="shared" si="40"/>
        <v>0.75086822932459452</v>
      </c>
      <c r="Y238" s="3">
        <f t="shared" si="41"/>
        <v>1.3248994970523134</v>
      </c>
      <c r="Z238" s="3">
        <f t="shared" si="42"/>
        <v>-0.53393835437627213</v>
      </c>
      <c r="AA238" s="2">
        <f t="shared" si="43"/>
        <v>39142</v>
      </c>
    </row>
    <row r="239" spans="1:27" x14ac:dyDescent="0.2">
      <c r="A239">
        <v>361</v>
      </c>
      <c r="B239" t="s">
        <v>15</v>
      </c>
      <c r="C239">
        <v>2007</v>
      </c>
      <c r="D239">
        <v>4</v>
      </c>
      <c r="E239">
        <v>24</v>
      </c>
      <c r="F239" s="4">
        <v>84.69</v>
      </c>
      <c r="G239" s="4">
        <v>99.47</v>
      </c>
      <c r="H239" s="4">
        <v>56.52</v>
      </c>
      <c r="I239">
        <v>4</v>
      </c>
      <c r="J239">
        <v>289</v>
      </c>
      <c r="K239">
        <v>11265</v>
      </c>
      <c r="L239" t="s">
        <v>18</v>
      </c>
      <c r="M239">
        <v>22939</v>
      </c>
      <c r="N239">
        <v>164.2</v>
      </c>
      <c r="O239" s="4">
        <v>15210.53</v>
      </c>
      <c r="P239" t="s">
        <v>168</v>
      </c>
      <c r="Q239" s="4">
        <f t="shared" si="33"/>
        <v>4.1445833333333333</v>
      </c>
      <c r="R239" s="4">
        <f t="shared" si="34"/>
        <v>24.8675</v>
      </c>
      <c r="S239" s="4">
        <f t="shared" si="35"/>
        <v>0.34418685121107268</v>
      </c>
      <c r="T239" s="4">
        <f t="shared" si="36"/>
        <v>1.9976921179417266</v>
      </c>
      <c r="U239" s="4">
        <f t="shared" si="37"/>
        <v>1.9278321328665817</v>
      </c>
      <c r="V239" s="3">
        <f t="shared" si="38"/>
        <v>0.6020599913279624</v>
      </c>
      <c r="W239" s="3">
        <f t="shared" si="39"/>
        <v>2.4608978427565478</v>
      </c>
      <c r="X239" s="3">
        <f t="shared" si="40"/>
        <v>0.6174808762301206</v>
      </c>
      <c r="Y239" s="3">
        <f t="shared" si="41"/>
        <v>1.3956321266137641</v>
      </c>
      <c r="Z239" s="3">
        <f t="shared" si="42"/>
        <v>-0.46320572481482125</v>
      </c>
      <c r="AA239" s="2">
        <f t="shared" si="43"/>
        <v>39173</v>
      </c>
    </row>
    <row r="240" spans="1:27" x14ac:dyDescent="0.2">
      <c r="A240">
        <v>361</v>
      </c>
      <c r="B240" t="s">
        <v>15</v>
      </c>
      <c r="C240">
        <v>2007</v>
      </c>
      <c r="D240">
        <v>5</v>
      </c>
      <c r="E240">
        <v>80</v>
      </c>
      <c r="F240" s="4">
        <v>344.34</v>
      </c>
      <c r="G240" s="4">
        <v>404.61</v>
      </c>
      <c r="H240" s="4">
        <v>157.07</v>
      </c>
      <c r="I240">
        <v>4</v>
      </c>
      <c r="J240">
        <v>289</v>
      </c>
      <c r="K240">
        <v>11265</v>
      </c>
      <c r="L240" t="s">
        <v>18</v>
      </c>
      <c r="M240">
        <v>22939</v>
      </c>
      <c r="N240">
        <v>164.2</v>
      </c>
      <c r="O240" s="4">
        <v>15210.53</v>
      </c>
      <c r="P240" t="s">
        <v>168</v>
      </c>
      <c r="Q240" s="4">
        <f t="shared" si="33"/>
        <v>5.0576249999999998</v>
      </c>
      <c r="R240" s="4">
        <f t="shared" si="34"/>
        <v>101.1525</v>
      </c>
      <c r="S240" s="4">
        <f t="shared" si="35"/>
        <v>1.4000346020761245</v>
      </c>
      <c r="T240" s="4">
        <f t="shared" si="36"/>
        <v>2.6070366122240847</v>
      </c>
      <c r="U240" s="4">
        <f t="shared" si="37"/>
        <v>2.5369874751306019</v>
      </c>
      <c r="V240" s="3">
        <f t="shared" si="38"/>
        <v>0.6020599913279624</v>
      </c>
      <c r="W240" s="3">
        <f t="shared" si="39"/>
        <v>2.4608978427565478</v>
      </c>
      <c r="X240" s="3">
        <f t="shared" si="40"/>
        <v>0.70394662523214113</v>
      </c>
      <c r="Y240" s="3">
        <f t="shared" si="41"/>
        <v>2.0049766208961222</v>
      </c>
      <c r="Z240" s="3">
        <f t="shared" si="42"/>
        <v>0.14613876946753684</v>
      </c>
      <c r="AA240" s="2">
        <f t="shared" si="43"/>
        <v>39203</v>
      </c>
    </row>
    <row r="241" spans="1:27" x14ac:dyDescent="0.2">
      <c r="A241">
        <v>361</v>
      </c>
      <c r="B241" t="s">
        <v>15</v>
      </c>
      <c r="C241">
        <v>2007</v>
      </c>
      <c r="D241">
        <v>6</v>
      </c>
      <c r="E241">
        <v>109</v>
      </c>
      <c r="F241" s="4">
        <v>497.55</v>
      </c>
      <c r="G241" s="4">
        <v>584.65</v>
      </c>
      <c r="H241" s="4">
        <v>198.45</v>
      </c>
      <c r="I241">
        <v>4</v>
      </c>
      <c r="J241">
        <v>289</v>
      </c>
      <c r="K241">
        <v>11265</v>
      </c>
      <c r="L241" t="s">
        <v>18</v>
      </c>
      <c r="M241">
        <v>22939</v>
      </c>
      <c r="N241">
        <v>164.2</v>
      </c>
      <c r="O241" s="4">
        <v>15210.53</v>
      </c>
      <c r="P241" t="s">
        <v>168</v>
      </c>
      <c r="Q241" s="4">
        <f t="shared" si="33"/>
        <v>5.3637614678899084</v>
      </c>
      <c r="R241" s="4">
        <f t="shared" si="34"/>
        <v>146.16249999999999</v>
      </c>
      <c r="S241" s="4">
        <f t="shared" si="35"/>
        <v>2.0230103806228374</v>
      </c>
      <c r="T241" s="4">
        <f t="shared" si="36"/>
        <v>2.7668959540175404</v>
      </c>
      <c r="U241" s="4">
        <f t="shared" si="37"/>
        <v>2.6968367305751637</v>
      </c>
      <c r="V241" s="3">
        <f t="shared" si="38"/>
        <v>0.6020599913279624</v>
      </c>
      <c r="W241" s="3">
        <f t="shared" si="39"/>
        <v>2.4608978427565478</v>
      </c>
      <c r="X241" s="3">
        <f t="shared" si="40"/>
        <v>0.72946945607691693</v>
      </c>
      <c r="Y241" s="3">
        <f t="shared" si="41"/>
        <v>2.1648359626895783</v>
      </c>
      <c r="Z241" s="3">
        <f t="shared" si="42"/>
        <v>0.30599811126099274</v>
      </c>
      <c r="AA241" s="2">
        <f t="shared" si="43"/>
        <v>39234</v>
      </c>
    </row>
    <row r="242" spans="1:27" x14ac:dyDescent="0.2">
      <c r="A242">
        <v>361</v>
      </c>
      <c r="B242" t="s">
        <v>15</v>
      </c>
      <c r="C242">
        <v>2007</v>
      </c>
      <c r="D242">
        <v>7</v>
      </c>
      <c r="E242">
        <v>37</v>
      </c>
      <c r="F242" s="4">
        <v>130.96</v>
      </c>
      <c r="G242" s="4">
        <v>153.88</v>
      </c>
      <c r="H242" s="4">
        <v>77.28</v>
      </c>
      <c r="I242">
        <v>4</v>
      </c>
      <c r="J242">
        <v>289</v>
      </c>
      <c r="K242">
        <v>11265</v>
      </c>
      <c r="L242" t="s">
        <v>18</v>
      </c>
      <c r="M242">
        <v>22939</v>
      </c>
      <c r="N242">
        <v>164.2</v>
      </c>
      <c r="O242" s="4">
        <v>15210.53</v>
      </c>
      <c r="P242" t="s">
        <v>168</v>
      </c>
      <c r="Q242" s="4">
        <f t="shared" si="33"/>
        <v>4.1589189189189186</v>
      </c>
      <c r="R242" s="4">
        <f t="shared" si="34"/>
        <v>38.47</v>
      </c>
      <c r="S242" s="4">
        <f t="shared" si="35"/>
        <v>0.53245674740484428</v>
      </c>
      <c r="T242" s="4">
        <f t="shared" si="36"/>
        <v>2.187182177634778</v>
      </c>
      <c r="U242" s="4">
        <f t="shared" si="37"/>
        <v>2.1171386664038851</v>
      </c>
      <c r="V242" s="3">
        <f t="shared" si="38"/>
        <v>0.6020599913279624</v>
      </c>
      <c r="W242" s="3">
        <f t="shared" si="39"/>
        <v>2.4608978427565478</v>
      </c>
      <c r="X242" s="3">
        <f t="shared" si="40"/>
        <v>0.61898045356778286</v>
      </c>
      <c r="Y242" s="3">
        <f t="shared" si="41"/>
        <v>1.5851221863068155</v>
      </c>
      <c r="Z242" s="3">
        <f t="shared" si="42"/>
        <v>-0.27371566512176998</v>
      </c>
      <c r="AA242" s="2">
        <f t="shared" si="43"/>
        <v>39264</v>
      </c>
    </row>
    <row r="243" spans="1:27" x14ac:dyDescent="0.2">
      <c r="A243">
        <v>361</v>
      </c>
      <c r="B243" t="s">
        <v>15</v>
      </c>
      <c r="C243">
        <v>2007</v>
      </c>
      <c r="D243">
        <v>8</v>
      </c>
      <c r="E243">
        <v>45</v>
      </c>
      <c r="F243" s="4">
        <v>188.54</v>
      </c>
      <c r="G243" s="4">
        <v>221.58</v>
      </c>
      <c r="H243" s="4">
        <v>57.38</v>
      </c>
      <c r="I243">
        <v>4</v>
      </c>
      <c r="J243">
        <v>289</v>
      </c>
      <c r="K243">
        <v>11265</v>
      </c>
      <c r="L243" t="s">
        <v>18</v>
      </c>
      <c r="M243">
        <v>22939</v>
      </c>
      <c r="N243">
        <v>164.2</v>
      </c>
      <c r="O243" s="4">
        <v>15210.53</v>
      </c>
      <c r="P243" t="s">
        <v>168</v>
      </c>
      <c r="Q243" s="4">
        <f t="shared" si="33"/>
        <v>4.9240000000000004</v>
      </c>
      <c r="R243" s="4">
        <f t="shared" si="34"/>
        <v>55.395000000000003</v>
      </c>
      <c r="S243" s="4">
        <f t="shared" si="35"/>
        <v>0.76671280276816611</v>
      </c>
      <c r="T243" s="4">
        <f t="shared" si="36"/>
        <v>2.3455305580346222</v>
      </c>
      <c r="U243" s="4">
        <f t="shared" si="37"/>
        <v>2.2754035027454043</v>
      </c>
      <c r="V243" s="3">
        <f t="shared" si="38"/>
        <v>0.6020599913279624</v>
      </c>
      <c r="W243" s="3">
        <f t="shared" si="39"/>
        <v>2.4608978427565478</v>
      </c>
      <c r="X243" s="3">
        <f t="shared" si="40"/>
        <v>0.69231804425927879</v>
      </c>
      <c r="Y243" s="3">
        <f t="shared" si="41"/>
        <v>1.7434705667066601</v>
      </c>
      <c r="Z243" s="3">
        <f t="shared" si="42"/>
        <v>-0.11536728472192546</v>
      </c>
      <c r="AA243" s="2">
        <f t="shared" si="43"/>
        <v>39295</v>
      </c>
    </row>
    <row r="244" spans="1:27" x14ac:dyDescent="0.2">
      <c r="A244">
        <v>361</v>
      </c>
      <c r="B244" t="s">
        <v>15</v>
      </c>
      <c r="C244">
        <v>2007</v>
      </c>
      <c r="D244">
        <v>9</v>
      </c>
      <c r="E244">
        <v>115</v>
      </c>
      <c r="F244" s="4">
        <v>481.95</v>
      </c>
      <c r="G244" s="4">
        <v>566.29999999999995</v>
      </c>
      <c r="H244" s="4">
        <v>206.31</v>
      </c>
      <c r="I244">
        <v>4</v>
      </c>
      <c r="J244">
        <v>289</v>
      </c>
      <c r="K244">
        <v>11265</v>
      </c>
      <c r="L244" t="s">
        <v>18</v>
      </c>
      <c r="M244">
        <v>22939</v>
      </c>
      <c r="N244">
        <v>164.2</v>
      </c>
      <c r="O244" s="4">
        <v>15210.53</v>
      </c>
      <c r="P244" t="s">
        <v>168</v>
      </c>
      <c r="Q244" s="4">
        <f t="shared" si="33"/>
        <v>4.9243478260869562</v>
      </c>
      <c r="R244" s="4">
        <f t="shared" si="34"/>
        <v>141.57499999999999</v>
      </c>
      <c r="S244" s="4">
        <f t="shared" si="35"/>
        <v>1.959515570934256</v>
      </c>
      <c r="T244" s="4">
        <f t="shared" si="36"/>
        <v>2.7530465616265292</v>
      </c>
      <c r="U244" s="4">
        <f t="shared" si="37"/>
        <v>2.6830019846071993</v>
      </c>
      <c r="V244" s="3">
        <f t="shared" si="38"/>
        <v>0.6020599913279624</v>
      </c>
      <c r="W244" s="3">
        <f t="shared" si="39"/>
        <v>2.4608978427565478</v>
      </c>
      <c r="X244" s="3">
        <f t="shared" si="40"/>
        <v>0.69234872127291747</v>
      </c>
      <c r="Y244" s="3">
        <f t="shared" si="41"/>
        <v>2.1509865702985667</v>
      </c>
      <c r="Z244" s="3">
        <f t="shared" si="42"/>
        <v>0.29214871886998128</v>
      </c>
      <c r="AA244" s="2">
        <f t="shared" si="43"/>
        <v>39326</v>
      </c>
    </row>
    <row r="245" spans="1:27" x14ac:dyDescent="0.2">
      <c r="A245">
        <v>361</v>
      </c>
      <c r="B245" t="s">
        <v>15</v>
      </c>
      <c r="C245">
        <v>2007</v>
      </c>
      <c r="D245">
        <v>10</v>
      </c>
      <c r="E245">
        <v>419</v>
      </c>
      <c r="F245" s="4">
        <v>1675</v>
      </c>
      <c r="G245" s="4">
        <v>1968.18</v>
      </c>
      <c r="H245" s="4">
        <v>626.35</v>
      </c>
      <c r="I245">
        <v>4</v>
      </c>
      <c r="J245">
        <v>289</v>
      </c>
      <c r="K245">
        <v>11265</v>
      </c>
      <c r="L245" t="s">
        <v>18</v>
      </c>
      <c r="M245">
        <v>22939</v>
      </c>
      <c r="N245">
        <v>164.2</v>
      </c>
      <c r="O245" s="4">
        <v>15210.53</v>
      </c>
      <c r="P245" t="s">
        <v>168</v>
      </c>
      <c r="Q245" s="4">
        <f t="shared" si="33"/>
        <v>4.6973269689737469</v>
      </c>
      <c r="R245" s="4">
        <f t="shared" si="34"/>
        <v>492.04500000000002</v>
      </c>
      <c r="S245" s="4">
        <f t="shared" si="35"/>
        <v>6.8103114186851217</v>
      </c>
      <c r="T245" s="4">
        <f t="shared" si="36"/>
        <v>3.2940648143351479</v>
      </c>
      <c r="U245" s="4">
        <f t="shared" si="37"/>
        <v>3.2240148113728639</v>
      </c>
      <c r="V245" s="3">
        <f t="shared" si="38"/>
        <v>0.6020599913279624</v>
      </c>
      <c r="W245" s="3">
        <f t="shared" si="39"/>
        <v>2.4608978427565478</v>
      </c>
      <c r="X245" s="3">
        <f t="shared" si="40"/>
        <v>0.67185079136885228</v>
      </c>
      <c r="Y245" s="3">
        <f t="shared" si="41"/>
        <v>2.6920048230071854</v>
      </c>
      <c r="Z245" s="3">
        <f t="shared" si="42"/>
        <v>0.83316697157859987</v>
      </c>
      <c r="AA245" s="2">
        <f t="shared" si="43"/>
        <v>39356</v>
      </c>
    </row>
    <row r="246" spans="1:27" x14ac:dyDescent="0.2">
      <c r="A246">
        <v>361</v>
      </c>
      <c r="B246" t="s">
        <v>15</v>
      </c>
      <c r="C246">
        <v>2007</v>
      </c>
      <c r="D246">
        <v>11</v>
      </c>
      <c r="E246">
        <v>218</v>
      </c>
      <c r="F246" s="4">
        <v>836.27</v>
      </c>
      <c r="G246" s="4">
        <v>982.65</v>
      </c>
      <c r="H246" s="4">
        <v>331.94</v>
      </c>
      <c r="I246">
        <v>4</v>
      </c>
      <c r="J246">
        <v>289</v>
      </c>
      <c r="K246">
        <v>11265</v>
      </c>
      <c r="L246" t="s">
        <v>18</v>
      </c>
      <c r="M246">
        <v>22939</v>
      </c>
      <c r="N246">
        <v>164.2</v>
      </c>
      <c r="O246" s="4">
        <v>15210.53</v>
      </c>
      <c r="P246" t="s">
        <v>168</v>
      </c>
      <c r="Q246" s="4">
        <f t="shared" si="33"/>
        <v>4.5075688073394495</v>
      </c>
      <c r="R246" s="4">
        <f t="shared" si="34"/>
        <v>245.66249999999999</v>
      </c>
      <c r="S246" s="4">
        <f t="shared" si="35"/>
        <v>3.4001730103806227</v>
      </c>
      <c r="T246" s="4">
        <f t="shared" si="36"/>
        <v>2.9923988584876211</v>
      </c>
      <c r="U246" s="4">
        <f t="shared" si="37"/>
        <v>2.9223465173657419</v>
      </c>
      <c r="V246" s="3">
        <f t="shared" si="38"/>
        <v>0.6020599913279624</v>
      </c>
      <c r="W246" s="3">
        <f t="shared" si="39"/>
        <v>2.4608978427565478</v>
      </c>
      <c r="X246" s="3">
        <f t="shared" si="40"/>
        <v>0.65394236488301616</v>
      </c>
      <c r="Y246" s="3">
        <f t="shared" si="41"/>
        <v>2.3903388671596586</v>
      </c>
      <c r="Z246" s="3">
        <f t="shared" si="42"/>
        <v>0.53150101573107311</v>
      </c>
      <c r="AA246" s="2">
        <f t="shared" si="43"/>
        <v>39387</v>
      </c>
    </row>
    <row r="247" spans="1:27" x14ac:dyDescent="0.2">
      <c r="A247">
        <v>361</v>
      </c>
      <c r="B247" t="s">
        <v>15</v>
      </c>
      <c r="C247">
        <v>2007</v>
      </c>
      <c r="D247">
        <v>12</v>
      </c>
      <c r="E247">
        <v>82</v>
      </c>
      <c r="F247" s="4">
        <v>355.2</v>
      </c>
      <c r="G247" s="4">
        <v>417.38</v>
      </c>
      <c r="H247" s="4">
        <v>135.46</v>
      </c>
      <c r="I247">
        <v>4</v>
      </c>
      <c r="J247">
        <v>289</v>
      </c>
      <c r="K247">
        <v>11265</v>
      </c>
      <c r="L247" t="s">
        <v>18</v>
      </c>
      <c r="M247">
        <v>22939</v>
      </c>
      <c r="N247">
        <v>164.2</v>
      </c>
      <c r="O247" s="4">
        <v>15210.53</v>
      </c>
      <c r="P247" t="s">
        <v>168</v>
      </c>
      <c r="Q247" s="4">
        <f t="shared" si="33"/>
        <v>5.09</v>
      </c>
      <c r="R247" s="4">
        <f t="shared" si="34"/>
        <v>104.345</v>
      </c>
      <c r="S247" s="4">
        <f t="shared" si="35"/>
        <v>1.4442214532871973</v>
      </c>
      <c r="T247" s="4">
        <f t="shared" si="36"/>
        <v>2.6205316347204755</v>
      </c>
      <c r="U247" s="4">
        <f t="shared" si="37"/>
        <v>2.5504729571065634</v>
      </c>
      <c r="V247" s="3">
        <f t="shared" si="38"/>
        <v>0.6020599913279624</v>
      </c>
      <c r="W247" s="3">
        <f t="shared" si="39"/>
        <v>2.4608978427565478</v>
      </c>
      <c r="X247" s="3">
        <f t="shared" si="40"/>
        <v>0.70671778233675875</v>
      </c>
      <c r="Y247" s="3">
        <f t="shared" si="41"/>
        <v>2.0184716433925129</v>
      </c>
      <c r="Z247" s="3">
        <f t="shared" si="42"/>
        <v>0.1596337919639276</v>
      </c>
      <c r="AA247" s="2">
        <f t="shared" si="43"/>
        <v>39417</v>
      </c>
    </row>
    <row r="248" spans="1:27" x14ac:dyDescent="0.2">
      <c r="A248">
        <v>389</v>
      </c>
      <c r="B248" t="s">
        <v>15</v>
      </c>
      <c r="C248">
        <v>2007</v>
      </c>
      <c r="D248">
        <v>1</v>
      </c>
      <c r="E248">
        <v>159</v>
      </c>
      <c r="F248" s="4">
        <v>643.86</v>
      </c>
      <c r="G248" s="4">
        <v>756.59</v>
      </c>
      <c r="H248" s="4">
        <v>267.02999999999997</v>
      </c>
      <c r="I248">
        <v>7</v>
      </c>
      <c r="J248">
        <v>567</v>
      </c>
      <c r="K248">
        <v>29918</v>
      </c>
      <c r="L248" t="s">
        <v>18</v>
      </c>
      <c r="M248">
        <v>38260</v>
      </c>
      <c r="N248">
        <v>323.2</v>
      </c>
      <c r="O248" s="4">
        <v>43710.46</v>
      </c>
      <c r="P248" t="s">
        <v>168</v>
      </c>
      <c r="Q248" s="4">
        <f t="shared" si="33"/>
        <v>4.7584276729559747</v>
      </c>
      <c r="R248" s="4">
        <f t="shared" si="34"/>
        <v>108.08428571428571</v>
      </c>
      <c r="S248" s="4">
        <f t="shared" si="35"/>
        <v>1.334373897707231</v>
      </c>
      <c r="T248" s="4">
        <f t="shared" si="36"/>
        <v>2.8788605968384067</v>
      </c>
      <c r="U248" s="4">
        <f t="shared" si="37"/>
        <v>2.8087914452522758</v>
      </c>
      <c r="V248" s="3">
        <f t="shared" si="38"/>
        <v>0.84509804001425681</v>
      </c>
      <c r="W248" s="3">
        <f t="shared" si="39"/>
        <v>2.7535830588929064</v>
      </c>
      <c r="X248" s="3">
        <f t="shared" si="40"/>
        <v>0.67746347251795536</v>
      </c>
      <c r="Y248" s="3">
        <f t="shared" si="41"/>
        <v>2.0337625568241502</v>
      </c>
      <c r="Z248" s="3">
        <f t="shared" si="42"/>
        <v>0.12527753794550028</v>
      </c>
      <c r="AA248" s="2">
        <f t="shared" si="43"/>
        <v>39083</v>
      </c>
    </row>
    <row r="249" spans="1:27" x14ac:dyDescent="0.2">
      <c r="A249">
        <v>389</v>
      </c>
      <c r="B249" t="s">
        <v>15</v>
      </c>
      <c r="C249">
        <v>2007</v>
      </c>
      <c r="D249">
        <v>2</v>
      </c>
      <c r="E249">
        <v>139</v>
      </c>
      <c r="F249" s="4">
        <v>599.09</v>
      </c>
      <c r="G249" s="4">
        <v>703.94</v>
      </c>
      <c r="H249" s="4">
        <v>317</v>
      </c>
      <c r="I249">
        <v>7</v>
      </c>
      <c r="J249">
        <v>567</v>
      </c>
      <c r="K249">
        <v>29918</v>
      </c>
      <c r="L249" t="s">
        <v>18</v>
      </c>
      <c r="M249">
        <v>38260</v>
      </c>
      <c r="N249">
        <v>323.2</v>
      </c>
      <c r="O249" s="4">
        <v>43710.46</v>
      </c>
      <c r="P249" t="s">
        <v>168</v>
      </c>
      <c r="Q249" s="4">
        <f t="shared" si="33"/>
        <v>5.0643165467625906</v>
      </c>
      <c r="R249" s="4">
        <f t="shared" si="34"/>
        <v>100.56285714285715</v>
      </c>
      <c r="S249" s="4">
        <f t="shared" si="35"/>
        <v>1.2415167548500883</v>
      </c>
      <c r="T249" s="4">
        <f t="shared" si="36"/>
        <v>2.8475356438304797</v>
      </c>
      <c r="U249" s="4">
        <f t="shared" si="37"/>
        <v>2.7774920704148265</v>
      </c>
      <c r="V249" s="3">
        <f t="shared" si="38"/>
        <v>0.84509804001425681</v>
      </c>
      <c r="W249" s="3">
        <f t="shared" si="39"/>
        <v>2.7535830588929064</v>
      </c>
      <c r="X249" s="3">
        <f t="shared" si="40"/>
        <v>0.70452084357638467</v>
      </c>
      <c r="Y249" s="3">
        <f t="shared" si="41"/>
        <v>2.0024376038162228</v>
      </c>
      <c r="Z249" s="3">
        <f t="shared" si="42"/>
        <v>9.3952584937573108E-2</v>
      </c>
      <c r="AA249" s="2">
        <f t="shared" si="43"/>
        <v>39114</v>
      </c>
    </row>
    <row r="250" spans="1:27" x14ac:dyDescent="0.2">
      <c r="A250">
        <v>389</v>
      </c>
      <c r="B250" t="s">
        <v>15</v>
      </c>
      <c r="C250">
        <v>2007</v>
      </c>
      <c r="D250">
        <v>3</v>
      </c>
      <c r="E250">
        <v>169</v>
      </c>
      <c r="F250" s="4">
        <v>675.48</v>
      </c>
      <c r="G250" s="4">
        <v>793.75</v>
      </c>
      <c r="H250" s="4">
        <v>315.16000000000003</v>
      </c>
      <c r="I250">
        <v>7</v>
      </c>
      <c r="J250">
        <v>567</v>
      </c>
      <c r="K250">
        <v>29918</v>
      </c>
      <c r="L250" t="s">
        <v>18</v>
      </c>
      <c r="M250">
        <v>38260</v>
      </c>
      <c r="N250">
        <v>323.2</v>
      </c>
      <c r="O250" s="4">
        <v>43710.46</v>
      </c>
      <c r="P250" t="s">
        <v>168</v>
      </c>
      <c r="Q250" s="4">
        <f t="shared" si="33"/>
        <v>4.6967455621301779</v>
      </c>
      <c r="R250" s="4">
        <f t="shared" si="34"/>
        <v>113.39285714285714</v>
      </c>
      <c r="S250" s="4">
        <f t="shared" si="35"/>
        <v>1.3999118165784832</v>
      </c>
      <c r="T250" s="4">
        <f t="shared" si="36"/>
        <v>2.8996837383000322</v>
      </c>
      <c r="U250" s="4">
        <f t="shared" si="37"/>
        <v>2.8296124947078272</v>
      </c>
      <c r="V250" s="3">
        <f t="shared" si="38"/>
        <v>0.84509804001425681</v>
      </c>
      <c r="W250" s="3">
        <f t="shared" si="39"/>
        <v>2.7535830588929064</v>
      </c>
      <c r="X250" s="3">
        <f t="shared" si="40"/>
        <v>0.67179703368635857</v>
      </c>
      <c r="Y250" s="3">
        <f t="shared" si="41"/>
        <v>2.0545856982857753</v>
      </c>
      <c r="Z250" s="3">
        <f t="shared" si="42"/>
        <v>0.14610067940712548</v>
      </c>
      <c r="AA250" s="2">
        <f t="shared" si="43"/>
        <v>39142</v>
      </c>
    </row>
    <row r="251" spans="1:27" x14ac:dyDescent="0.2">
      <c r="A251">
        <v>389</v>
      </c>
      <c r="B251" t="s">
        <v>15</v>
      </c>
      <c r="C251">
        <v>2007</v>
      </c>
      <c r="D251">
        <v>4</v>
      </c>
      <c r="E251">
        <v>160</v>
      </c>
      <c r="F251" s="4">
        <v>701.1</v>
      </c>
      <c r="G251" s="4">
        <v>823.76</v>
      </c>
      <c r="H251" s="4">
        <v>358.25</v>
      </c>
      <c r="I251">
        <v>7</v>
      </c>
      <c r="J251">
        <v>567</v>
      </c>
      <c r="K251">
        <v>29918</v>
      </c>
      <c r="L251" t="s">
        <v>18</v>
      </c>
      <c r="M251">
        <v>38260</v>
      </c>
      <c r="N251">
        <v>323.2</v>
      </c>
      <c r="O251" s="4">
        <v>43710.46</v>
      </c>
      <c r="P251" t="s">
        <v>168</v>
      </c>
      <c r="Q251" s="4">
        <f t="shared" si="33"/>
        <v>5.1485000000000003</v>
      </c>
      <c r="R251" s="4">
        <f t="shared" si="34"/>
        <v>117.67999999999999</v>
      </c>
      <c r="S251" s="4">
        <f t="shared" si="35"/>
        <v>1.4528395061728394</v>
      </c>
      <c r="T251" s="4">
        <f t="shared" si="36"/>
        <v>2.9158006997337305</v>
      </c>
      <c r="U251" s="4">
        <f t="shared" si="37"/>
        <v>2.8457799671118895</v>
      </c>
      <c r="V251" s="3">
        <f t="shared" si="38"/>
        <v>0.84509804001425681</v>
      </c>
      <c r="W251" s="3">
        <f t="shared" si="39"/>
        <v>2.7535830588929064</v>
      </c>
      <c r="X251" s="3">
        <f t="shared" si="40"/>
        <v>0.71168071707780578</v>
      </c>
      <c r="Y251" s="3">
        <f t="shared" si="41"/>
        <v>2.0707026597194735</v>
      </c>
      <c r="Z251" s="3">
        <f t="shared" si="42"/>
        <v>0.16221764084082391</v>
      </c>
      <c r="AA251" s="2">
        <f t="shared" si="43"/>
        <v>39173</v>
      </c>
    </row>
    <row r="252" spans="1:27" x14ac:dyDescent="0.2">
      <c r="A252">
        <v>389</v>
      </c>
      <c r="B252" t="s">
        <v>15</v>
      </c>
      <c r="C252">
        <v>2007</v>
      </c>
      <c r="D252">
        <v>5</v>
      </c>
      <c r="E252">
        <v>159</v>
      </c>
      <c r="F252" s="4">
        <v>710.72</v>
      </c>
      <c r="G252" s="4">
        <v>835.16</v>
      </c>
      <c r="H252" s="4">
        <v>424.03</v>
      </c>
      <c r="I252">
        <v>7</v>
      </c>
      <c r="J252">
        <v>567</v>
      </c>
      <c r="K252">
        <v>29918</v>
      </c>
      <c r="L252" t="s">
        <v>18</v>
      </c>
      <c r="M252">
        <v>38260</v>
      </c>
      <c r="N252">
        <v>323.2</v>
      </c>
      <c r="O252" s="4">
        <v>43710.46</v>
      </c>
      <c r="P252" t="s">
        <v>168</v>
      </c>
      <c r="Q252" s="4">
        <f t="shared" si="33"/>
        <v>5.252578616352201</v>
      </c>
      <c r="R252" s="4">
        <f t="shared" si="34"/>
        <v>119.30857142857143</v>
      </c>
      <c r="S252" s="4">
        <f t="shared" si="35"/>
        <v>1.4729453262786596</v>
      </c>
      <c r="T252" s="4">
        <f t="shared" si="36"/>
        <v>2.9217696856159452</v>
      </c>
      <c r="U252" s="4">
        <f t="shared" si="37"/>
        <v>2.8516985368683798</v>
      </c>
      <c r="V252" s="3">
        <f t="shared" si="38"/>
        <v>0.84509804001425681</v>
      </c>
      <c r="W252" s="3">
        <f t="shared" si="39"/>
        <v>2.7535830588929064</v>
      </c>
      <c r="X252" s="3">
        <f t="shared" si="40"/>
        <v>0.72037256129549365</v>
      </c>
      <c r="Y252" s="3">
        <f t="shared" si="41"/>
        <v>2.0766716456016883</v>
      </c>
      <c r="Z252" s="3">
        <f t="shared" si="42"/>
        <v>0.16818662672303861</v>
      </c>
      <c r="AA252" s="2">
        <f t="shared" si="43"/>
        <v>39203</v>
      </c>
    </row>
    <row r="253" spans="1:27" x14ac:dyDescent="0.2">
      <c r="A253">
        <v>389</v>
      </c>
      <c r="B253" t="s">
        <v>15</v>
      </c>
      <c r="C253">
        <v>2007</v>
      </c>
      <c r="D253">
        <v>6</v>
      </c>
      <c r="E253">
        <v>191</v>
      </c>
      <c r="F253" s="4">
        <v>827.69</v>
      </c>
      <c r="G253" s="4">
        <v>972.57</v>
      </c>
      <c r="H253" s="4">
        <v>472.42</v>
      </c>
      <c r="I253">
        <v>7</v>
      </c>
      <c r="J253">
        <v>567</v>
      </c>
      <c r="K253">
        <v>29918</v>
      </c>
      <c r="L253" t="s">
        <v>18</v>
      </c>
      <c r="M253">
        <v>38260</v>
      </c>
      <c r="N253">
        <v>323.2</v>
      </c>
      <c r="O253" s="4">
        <v>43710.46</v>
      </c>
      <c r="P253" t="s">
        <v>168</v>
      </c>
      <c r="Q253" s="4">
        <f t="shared" si="33"/>
        <v>5.0919895287958115</v>
      </c>
      <c r="R253" s="4">
        <f t="shared" si="34"/>
        <v>138.93857142857144</v>
      </c>
      <c r="S253" s="4">
        <f t="shared" si="35"/>
        <v>1.7152910052910053</v>
      </c>
      <c r="T253" s="4">
        <f t="shared" si="36"/>
        <v>2.9879208691439421</v>
      </c>
      <c r="U253" s="4">
        <f t="shared" si="37"/>
        <v>2.9178677081636248</v>
      </c>
      <c r="V253" s="3">
        <f t="shared" si="38"/>
        <v>0.84509804001425681</v>
      </c>
      <c r="W253" s="3">
        <f t="shared" si="39"/>
        <v>2.7535830588929064</v>
      </c>
      <c r="X253" s="3">
        <f t="shared" si="40"/>
        <v>0.70688750189621441</v>
      </c>
      <c r="Y253" s="3">
        <f t="shared" si="41"/>
        <v>2.1428228291296851</v>
      </c>
      <c r="Z253" s="3">
        <f t="shared" si="42"/>
        <v>0.23433781025103542</v>
      </c>
      <c r="AA253" s="2">
        <f t="shared" si="43"/>
        <v>39234</v>
      </c>
    </row>
    <row r="254" spans="1:27" x14ac:dyDescent="0.2">
      <c r="A254">
        <v>389</v>
      </c>
      <c r="B254" t="s">
        <v>15</v>
      </c>
      <c r="C254">
        <v>2007</v>
      </c>
      <c r="D254">
        <v>7</v>
      </c>
      <c r="E254">
        <v>98</v>
      </c>
      <c r="F254" s="4">
        <v>373.57</v>
      </c>
      <c r="G254" s="4">
        <v>438.91</v>
      </c>
      <c r="H254" s="4">
        <v>215.64</v>
      </c>
      <c r="I254">
        <v>7</v>
      </c>
      <c r="J254">
        <v>567</v>
      </c>
      <c r="K254">
        <v>29918</v>
      </c>
      <c r="L254" t="s">
        <v>18</v>
      </c>
      <c r="M254">
        <v>38260</v>
      </c>
      <c r="N254">
        <v>323.2</v>
      </c>
      <c r="O254" s="4">
        <v>43710.46</v>
      </c>
      <c r="P254" t="s">
        <v>168</v>
      </c>
      <c r="Q254" s="4">
        <f t="shared" si="33"/>
        <v>4.478673469387755</v>
      </c>
      <c r="R254" s="4">
        <f t="shared" si="34"/>
        <v>62.701428571428572</v>
      </c>
      <c r="S254" s="4">
        <f t="shared" si="35"/>
        <v>0.77409171075837746</v>
      </c>
      <c r="T254" s="4">
        <f t="shared" si="36"/>
        <v>2.6423754757990503</v>
      </c>
      <c r="U254" s="4">
        <f t="shared" si="37"/>
        <v>2.572371992403903</v>
      </c>
      <c r="V254" s="3">
        <f t="shared" si="38"/>
        <v>0.84509804001425681</v>
      </c>
      <c r="W254" s="3">
        <f t="shared" si="39"/>
        <v>2.7535830588929064</v>
      </c>
      <c r="X254" s="3">
        <f t="shared" si="40"/>
        <v>0.65114940010655553</v>
      </c>
      <c r="Y254" s="3">
        <f t="shared" si="41"/>
        <v>1.7972774357847936</v>
      </c>
      <c r="Z254" s="3">
        <f t="shared" si="42"/>
        <v>-0.11120758309385617</v>
      </c>
      <c r="AA254" s="2">
        <f t="shared" si="43"/>
        <v>39264</v>
      </c>
    </row>
    <row r="255" spans="1:27" x14ac:dyDescent="0.2">
      <c r="A255">
        <v>389</v>
      </c>
      <c r="B255" t="s">
        <v>15</v>
      </c>
      <c r="C255">
        <v>2007</v>
      </c>
      <c r="D255">
        <v>8</v>
      </c>
      <c r="E255">
        <v>137</v>
      </c>
      <c r="F255" s="4">
        <v>523.66999999999996</v>
      </c>
      <c r="G255" s="4">
        <v>615.38</v>
      </c>
      <c r="H255" s="4">
        <v>312.13</v>
      </c>
      <c r="I255">
        <v>7</v>
      </c>
      <c r="J255">
        <v>567</v>
      </c>
      <c r="K255">
        <v>29918</v>
      </c>
      <c r="L255" t="s">
        <v>18</v>
      </c>
      <c r="M255">
        <v>38260</v>
      </c>
      <c r="N255">
        <v>323.2</v>
      </c>
      <c r="O255" s="4">
        <v>43710.46</v>
      </c>
      <c r="P255" t="s">
        <v>168</v>
      </c>
      <c r="Q255" s="4">
        <f t="shared" si="33"/>
        <v>4.491824817518248</v>
      </c>
      <c r="R255" s="4">
        <f t="shared" si="34"/>
        <v>87.911428571428573</v>
      </c>
      <c r="S255" s="4">
        <f t="shared" si="35"/>
        <v>1.0853262786596121</v>
      </c>
      <c r="T255" s="4">
        <f t="shared" si="36"/>
        <v>2.7891433774642778</v>
      </c>
      <c r="U255" s="4">
        <f t="shared" si="37"/>
        <v>2.7190576947576099</v>
      </c>
      <c r="V255" s="3">
        <f t="shared" si="38"/>
        <v>0.84509804001425681</v>
      </c>
      <c r="W255" s="3">
        <f t="shared" si="39"/>
        <v>2.7535830588929064</v>
      </c>
      <c r="X255" s="3">
        <f t="shared" si="40"/>
        <v>0.65242281030787119</v>
      </c>
      <c r="Y255" s="3">
        <f t="shared" si="41"/>
        <v>1.9440453374500211</v>
      </c>
      <c r="Z255" s="3">
        <f t="shared" si="42"/>
        <v>3.5560318571371395E-2</v>
      </c>
      <c r="AA255" s="2">
        <f t="shared" si="43"/>
        <v>39295</v>
      </c>
    </row>
    <row r="256" spans="1:27" x14ac:dyDescent="0.2">
      <c r="A256">
        <v>389</v>
      </c>
      <c r="B256" t="s">
        <v>15</v>
      </c>
      <c r="C256">
        <v>2007</v>
      </c>
      <c r="D256">
        <v>11</v>
      </c>
      <c r="E256">
        <v>543</v>
      </c>
      <c r="F256" s="4">
        <v>2190.46</v>
      </c>
      <c r="G256" s="4">
        <v>2573.84</v>
      </c>
      <c r="H256" s="4">
        <v>900.24</v>
      </c>
      <c r="I256">
        <v>7</v>
      </c>
      <c r="J256">
        <v>567</v>
      </c>
      <c r="K256">
        <v>29918</v>
      </c>
      <c r="L256" t="s">
        <v>18</v>
      </c>
      <c r="M256">
        <v>38260</v>
      </c>
      <c r="N256">
        <v>323.2</v>
      </c>
      <c r="O256" s="4">
        <v>43710.46</v>
      </c>
      <c r="P256" t="s">
        <v>168</v>
      </c>
      <c r="Q256" s="4">
        <f t="shared" si="33"/>
        <v>4.7400368324125237</v>
      </c>
      <c r="R256" s="4">
        <f t="shared" si="34"/>
        <v>367.69142857142862</v>
      </c>
      <c r="S256" s="4">
        <f t="shared" si="35"/>
        <v>4.5394003527336864</v>
      </c>
      <c r="T256" s="4">
        <f t="shared" si="36"/>
        <v>3.4105815459573128</v>
      </c>
      <c r="U256" s="4">
        <f t="shared" si="37"/>
        <v>3.3405353269330993</v>
      </c>
      <c r="V256" s="3">
        <f t="shared" si="38"/>
        <v>0.84509804001425681</v>
      </c>
      <c r="W256" s="3">
        <f t="shared" si="39"/>
        <v>2.7535830588929064</v>
      </c>
      <c r="X256" s="3">
        <f t="shared" si="40"/>
        <v>0.67578171636846596</v>
      </c>
      <c r="Y256" s="3">
        <f t="shared" si="41"/>
        <v>2.5654835059430559</v>
      </c>
      <c r="Z256" s="3">
        <f t="shared" si="42"/>
        <v>0.65699848706440622</v>
      </c>
      <c r="AA256" s="2">
        <f t="shared" si="43"/>
        <v>39387</v>
      </c>
    </row>
    <row r="257" spans="1:27" x14ac:dyDescent="0.2">
      <c r="A257">
        <v>389</v>
      </c>
      <c r="B257" t="s">
        <v>15</v>
      </c>
      <c r="C257">
        <v>2007</v>
      </c>
      <c r="D257">
        <v>12</v>
      </c>
      <c r="E257">
        <v>308</v>
      </c>
      <c r="F257" s="4">
        <v>1089.96</v>
      </c>
      <c r="G257" s="4">
        <v>1280.72</v>
      </c>
      <c r="H257" s="4">
        <v>443.78</v>
      </c>
      <c r="I257">
        <v>7</v>
      </c>
      <c r="J257">
        <v>567</v>
      </c>
      <c r="K257">
        <v>29918</v>
      </c>
      <c r="L257" t="s">
        <v>18</v>
      </c>
      <c r="M257">
        <v>38260</v>
      </c>
      <c r="N257">
        <v>323.2</v>
      </c>
      <c r="O257" s="4">
        <v>43710.46</v>
      </c>
      <c r="P257" t="s">
        <v>168</v>
      </c>
      <c r="Q257" s="4">
        <f t="shared" si="33"/>
        <v>4.1581818181818182</v>
      </c>
      <c r="R257" s="4">
        <f t="shared" si="34"/>
        <v>182.96</v>
      </c>
      <c r="S257" s="4">
        <f t="shared" si="35"/>
        <v>2.2587654320987656</v>
      </c>
      <c r="T257" s="4">
        <f t="shared" si="36"/>
        <v>3.1074541916129488</v>
      </c>
      <c r="U257" s="4">
        <f t="shared" si="37"/>
        <v>3.0374105602360069</v>
      </c>
      <c r="V257" s="3">
        <f t="shared" si="38"/>
        <v>0.84509804001425681</v>
      </c>
      <c r="W257" s="3">
        <f t="shared" si="39"/>
        <v>2.7535830588929064</v>
      </c>
      <c r="X257" s="3">
        <f t="shared" si="40"/>
        <v>0.61890347511250465</v>
      </c>
      <c r="Y257" s="3">
        <f t="shared" si="41"/>
        <v>2.2623561515986923</v>
      </c>
      <c r="Z257" s="3">
        <f t="shared" si="42"/>
        <v>0.35387113272004234</v>
      </c>
      <c r="AA257" s="2">
        <f t="shared" si="43"/>
        <v>39417</v>
      </c>
    </row>
    <row r="258" spans="1:27" x14ac:dyDescent="0.2">
      <c r="A258">
        <v>421</v>
      </c>
      <c r="B258" t="s">
        <v>15</v>
      </c>
      <c r="C258">
        <v>2007</v>
      </c>
      <c r="D258">
        <v>1</v>
      </c>
      <c r="E258">
        <v>39</v>
      </c>
      <c r="F258" s="4">
        <v>141.22999999999999</v>
      </c>
      <c r="G258" s="4">
        <v>165.95</v>
      </c>
      <c r="H258" s="4">
        <v>27.6</v>
      </c>
      <c r="I258">
        <v>5</v>
      </c>
      <c r="J258">
        <v>333</v>
      </c>
      <c r="K258">
        <v>20938</v>
      </c>
      <c r="L258" t="s">
        <v>18</v>
      </c>
      <c r="M258">
        <v>53039</v>
      </c>
      <c r="N258">
        <v>209.2</v>
      </c>
      <c r="O258" s="4">
        <v>29582.79</v>
      </c>
      <c r="P258" t="s">
        <v>167</v>
      </c>
      <c r="Q258" s="4">
        <f t="shared" si="33"/>
        <v>4.2551282051282051</v>
      </c>
      <c r="R258" s="4">
        <f t="shared" si="34"/>
        <v>33.19</v>
      </c>
      <c r="S258" s="4">
        <f t="shared" si="35"/>
        <v>0.49834834834834829</v>
      </c>
      <c r="T258" s="4">
        <f t="shared" si="36"/>
        <v>2.2199772567446225</v>
      </c>
      <c r="U258" s="4">
        <f t="shared" si="37"/>
        <v>2.1499269591135906</v>
      </c>
      <c r="V258" s="3">
        <f t="shared" si="38"/>
        <v>0.69897000433601886</v>
      </c>
      <c r="W258" s="3">
        <f t="shared" si="39"/>
        <v>2.5224442335063197</v>
      </c>
      <c r="X258" s="3">
        <f t="shared" si="40"/>
        <v>0.62891264971812355</v>
      </c>
      <c r="Y258" s="3">
        <f t="shared" si="41"/>
        <v>1.521007252408604</v>
      </c>
      <c r="Z258" s="3">
        <f t="shared" si="42"/>
        <v>-0.30246697676169715</v>
      </c>
      <c r="AA258" s="2">
        <f t="shared" si="43"/>
        <v>39083</v>
      </c>
    </row>
    <row r="259" spans="1:27" x14ac:dyDescent="0.2">
      <c r="A259">
        <v>421</v>
      </c>
      <c r="B259" t="s">
        <v>15</v>
      </c>
      <c r="C259">
        <v>2007</v>
      </c>
      <c r="D259">
        <v>2</v>
      </c>
      <c r="E259">
        <v>52</v>
      </c>
      <c r="F259" s="4">
        <v>238.69</v>
      </c>
      <c r="G259" s="4">
        <v>280.48</v>
      </c>
      <c r="H259" s="4">
        <v>127.18</v>
      </c>
      <c r="I259">
        <v>5</v>
      </c>
      <c r="J259">
        <v>333</v>
      </c>
      <c r="K259">
        <v>20938</v>
      </c>
      <c r="L259" t="s">
        <v>18</v>
      </c>
      <c r="M259">
        <v>53039</v>
      </c>
      <c r="N259">
        <v>209.2</v>
      </c>
      <c r="O259" s="4">
        <v>29582.79</v>
      </c>
      <c r="P259" t="s">
        <v>167</v>
      </c>
      <c r="Q259" s="4">
        <f t="shared" ref="Q259:Q322" si="44">G259/E259</f>
        <v>5.3938461538461544</v>
      </c>
      <c r="R259" s="4">
        <f t="shared" ref="R259:R322" si="45">G259/I259</f>
        <v>56.096000000000004</v>
      </c>
      <c r="S259" s="4">
        <f t="shared" ref="S259:S322" si="46">G259/J259</f>
        <v>0.8422822822822823</v>
      </c>
      <c r="T259" s="4">
        <f t="shared" ref="T259:T322" si="47">LOG(G259)</f>
        <v>2.4479018987497199</v>
      </c>
      <c r="U259" s="4">
        <f t="shared" ref="U259:U322" si="48">LOG(F259)</f>
        <v>2.3778342244705488</v>
      </c>
      <c r="V259" s="3">
        <f t="shared" ref="V259:V322" si="49">LOG(I259)</f>
        <v>0.69897000433601886</v>
      </c>
      <c r="W259" s="3">
        <f t="shared" ref="W259:W322" si="50">LOG(J259)</f>
        <v>2.5224442335063197</v>
      </c>
      <c r="X259" s="3">
        <f t="shared" ref="X259:X322" si="51">LOG(Q259)</f>
        <v>0.73189855511492063</v>
      </c>
      <c r="Y259" s="3">
        <f t="shared" ref="Y259:Y322" si="52">LOG(R259)</f>
        <v>1.7489318944137009</v>
      </c>
      <c r="Z259" s="3">
        <f t="shared" ref="Z259:Z322" si="53">LOG(S259)</f>
        <v>-7.4542334756600145E-2</v>
      </c>
      <c r="AA259" s="2">
        <f t="shared" ref="AA259:AA322" si="54">DATE(C259,D259,1)</f>
        <v>39114</v>
      </c>
    </row>
    <row r="260" spans="1:27" x14ac:dyDescent="0.2">
      <c r="A260">
        <v>421</v>
      </c>
      <c r="B260" t="s">
        <v>15</v>
      </c>
      <c r="C260">
        <v>2007</v>
      </c>
      <c r="D260">
        <v>3</v>
      </c>
      <c r="E260">
        <v>49</v>
      </c>
      <c r="F260" s="4">
        <v>178.88</v>
      </c>
      <c r="G260" s="4">
        <v>210.22</v>
      </c>
      <c r="H260" s="4">
        <v>74.87</v>
      </c>
      <c r="I260">
        <v>5</v>
      </c>
      <c r="J260">
        <v>333</v>
      </c>
      <c r="K260">
        <v>20938</v>
      </c>
      <c r="L260" t="s">
        <v>18</v>
      </c>
      <c r="M260">
        <v>53039</v>
      </c>
      <c r="N260">
        <v>209.2</v>
      </c>
      <c r="O260" s="4">
        <v>29582.79</v>
      </c>
      <c r="P260" t="s">
        <v>167</v>
      </c>
      <c r="Q260" s="4">
        <f t="shared" si="44"/>
        <v>4.2902040816326528</v>
      </c>
      <c r="R260" s="4">
        <f t="shared" si="45"/>
        <v>42.043999999999997</v>
      </c>
      <c r="S260" s="4">
        <f t="shared" si="46"/>
        <v>0.63129129129129125</v>
      </c>
      <c r="T260" s="4">
        <f t="shared" si="47"/>
        <v>2.3226740317514243</v>
      </c>
      <c r="U260" s="4">
        <f t="shared" si="48"/>
        <v>2.2525617862063294</v>
      </c>
      <c r="V260" s="3">
        <f t="shared" si="49"/>
        <v>0.69897000433601886</v>
      </c>
      <c r="W260" s="3">
        <f t="shared" si="50"/>
        <v>2.5224442335063197</v>
      </c>
      <c r="X260" s="3">
        <f t="shared" si="51"/>
        <v>0.63247795172291066</v>
      </c>
      <c r="Y260" s="3">
        <f t="shared" si="52"/>
        <v>1.6237040274154055</v>
      </c>
      <c r="Z260" s="3">
        <f t="shared" si="53"/>
        <v>-0.1997702017548956</v>
      </c>
      <c r="AA260" s="2">
        <f t="shared" si="54"/>
        <v>39142</v>
      </c>
    </row>
    <row r="261" spans="1:27" x14ac:dyDescent="0.2">
      <c r="A261">
        <v>421</v>
      </c>
      <c r="B261" t="s">
        <v>15</v>
      </c>
      <c r="C261">
        <v>2007</v>
      </c>
      <c r="D261">
        <v>4</v>
      </c>
      <c r="E261">
        <v>100</v>
      </c>
      <c r="F261" s="4">
        <v>373.13</v>
      </c>
      <c r="G261" s="4">
        <v>438.47</v>
      </c>
      <c r="H261" s="4">
        <v>176.57</v>
      </c>
      <c r="I261">
        <v>5</v>
      </c>
      <c r="J261">
        <v>333</v>
      </c>
      <c r="K261">
        <v>20938</v>
      </c>
      <c r="L261" t="s">
        <v>18</v>
      </c>
      <c r="M261">
        <v>53039</v>
      </c>
      <c r="N261">
        <v>209.2</v>
      </c>
      <c r="O261" s="4">
        <v>29582.79</v>
      </c>
      <c r="P261" t="s">
        <v>167</v>
      </c>
      <c r="Q261" s="4">
        <f t="shared" si="44"/>
        <v>4.3847000000000005</v>
      </c>
      <c r="R261" s="4">
        <f t="shared" si="45"/>
        <v>87.694000000000003</v>
      </c>
      <c r="S261" s="4">
        <f t="shared" si="46"/>
        <v>1.3167267267267269</v>
      </c>
      <c r="T261" s="4">
        <f t="shared" si="47"/>
        <v>2.6419398844063657</v>
      </c>
      <c r="U261" s="4">
        <f t="shared" si="48"/>
        <v>2.5718601681260016</v>
      </c>
      <c r="V261" s="3">
        <f t="shared" si="49"/>
        <v>0.69897000433601886</v>
      </c>
      <c r="W261" s="3">
        <f t="shared" si="50"/>
        <v>2.5224442335063197</v>
      </c>
      <c r="X261" s="3">
        <f t="shared" si="51"/>
        <v>0.64193988440636585</v>
      </c>
      <c r="Y261" s="3">
        <f t="shared" si="52"/>
        <v>1.942969880070347</v>
      </c>
      <c r="Z261" s="3">
        <f t="shared" si="53"/>
        <v>0.11949565090004596</v>
      </c>
      <c r="AA261" s="2">
        <f t="shared" si="54"/>
        <v>39173</v>
      </c>
    </row>
    <row r="262" spans="1:27" x14ac:dyDescent="0.2">
      <c r="A262">
        <v>421</v>
      </c>
      <c r="B262" t="s">
        <v>15</v>
      </c>
      <c r="C262">
        <v>2007</v>
      </c>
      <c r="D262">
        <v>5</v>
      </c>
      <c r="E262">
        <v>197</v>
      </c>
      <c r="F262" s="4">
        <v>850.84</v>
      </c>
      <c r="G262" s="4">
        <v>999.82</v>
      </c>
      <c r="H262" s="4">
        <v>305.11</v>
      </c>
      <c r="I262">
        <v>5</v>
      </c>
      <c r="J262">
        <v>333</v>
      </c>
      <c r="K262">
        <v>20938</v>
      </c>
      <c r="L262" t="s">
        <v>18</v>
      </c>
      <c r="M262">
        <v>53039</v>
      </c>
      <c r="N262">
        <v>209.2</v>
      </c>
      <c r="O262" s="4">
        <v>29582.79</v>
      </c>
      <c r="P262" t="s">
        <v>167</v>
      </c>
      <c r="Q262" s="4">
        <f t="shared" si="44"/>
        <v>5.0752284263959391</v>
      </c>
      <c r="R262" s="4">
        <f t="shared" si="45"/>
        <v>199.964</v>
      </c>
      <c r="S262" s="4">
        <f t="shared" si="46"/>
        <v>3.0024624624624625</v>
      </c>
      <c r="T262" s="4">
        <f t="shared" si="47"/>
        <v>2.9999218199568425</v>
      </c>
      <c r="U262" s="4">
        <f t="shared" si="48"/>
        <v>2.9298478989210128</v>
      </c>
      <c r="V262" s="3">
        <f t="shared" si="49"/>
        <v>0.69897000433601886</v>
      </c>
      <c r="W262" s="3">
        <f t="shared" si="50"/>
        <v>2.5224442335063197</v>
      </c>
      <c r="X262" s="3">
        <f t="shared" si="51"/>
        <v>0.70545559379524947</v>
      </c>
      <c r="Y262" s="3">
        <f t="shared" si="52"/>
        <v>2.3009518156208237</v>
      </c>
      <c r="Z262" s="3">
        <f t="shared" si="53"/>
        <v>0.47747758645052257</v>
      </c>
      <c r="AA262" s="2">
        <f t="shared" si="54"/>
        <v>39203</v>
      </c>
    </row>
    <row r="263" spans="1:27" x14ac:dyDescent="0.2">
      <c r="A263">
        <v>421</v>
      </c>
      <c r="B263" t="s">
        <v>15</v>
      </c>
      <c r="C263">
        <v>2007</v>
      </c>
      <c r="D263">
        <v>6</v>
      </c>
      <c r="E263">
        <v>217</v>
      </c>
      <c r="F263" s="4">
        <v>839.96</v>
      </c>
      <c r="G263" s="4">
        <v>986.96</v>
      </c>
      <c r="H263" s="4">
        <v>366.23</v>
      </c>
      <c r="I263">
        <v>5</v>
      </c>
      <c r="J263">
        <v>333</v>
      </c>
      <c r="K263">
        <v>20938</v>
      </c>
      <c r="L263" t="s">
        <v>18</v>
      </c>
      <c r="M263">
        <v>53039</v>
      </c>
      <c r="N263">
        <v>209.2</v>
      </c>
      <c r="O263" s="4">
        <v>29582.79</v>
      </c>
      <c r="P263" t="s">
        <v>167</v>
      </c>
      <c r="Q263" s="4">
        <f t="shared" si="44"/>
        <v>4.548202764976959</v>
      </c>
      <c r="R263" s="4">
        <f t="shared" si="45"/>
        <v>197.392</v>
      </c>
      <c r="S263" s="4">
        <f t="shared" si="46"/>
        <v>2.9638438438438439</v>
      </c>
      <c r="T263" s="4">
        <f t="shared" si="47"/>
        <v>2.9942995517260731</v>
      </c>
      <c r="U263" s="4">
        <f t="shared" si="48"/>
        <v>2.9242586048798542</v>
      </c>
      <c r="V263" s="3">
        <f t="shared" si="49"/>
        <v>0.69897000433601886</v>
      </c>
      <c r="W263" s="3">
        <f t="shared" si="50"/>
        <v>2.5224442335063197</v>
      </c>
      <c r="X263" s="3">
        <f t="shared" si="51"/>
        <v>0.65783981787754353</v>
      </c>
      <c r="Y263" s="3">
        <f t="shared" si="52"/>
        <v>2.2953295473900543</v>
      </c>
      <c r="Z263" s="3">
        <f t="shared" si="53"/>
        <v>0.47185531821975318</v>
      </c>
      <c r="AA263" s="2">
        <f t="shared" si="54"/>
        <v>39234</v>
      </c>
    </row>
    <row r="264" spans="1:27" x14ac:dyDescent="0.2">
      <c r="A264">
        <v>421</v>
      </c>
      <c r="B264" t="s">
        <v>15</v>
      </c>
      <c r="C264">
        <v>2007</v>
      </c>
      <c r="D264">
        <v>7</v>
      </c>
      <c r="E264">
        <v>139</v>
      </c>
      <c r="F264" s="4">
        <v>576.52</v>
      </c>
      <c r="G264" s="4">
        <v>677.49</v>
      </c>
      <c r="H264" s="4">
        <v>298.06</v>
      </c>
      <c r="I264">
        <v>5</v>
      </c>
      <c r="J264">
        <v>333</v>
      </c>
      <c r="K264">
        <v>20938</v>
      </c>
      <c r="L264" t="s">
        <v>18</v>
      </c>
      <c r="M264">
        <v>53039</v>
      </c>
      <c r="N264">
        <v>209.2</v>
      </c>
      <c r="O264" s="4">
        <v>29582.79</v>
      </c>
      <c r="P264" t="s">
        <v>167</v>
      </c>
      <c r="Q264" s="4">
        <f t="shared" si="44"/>
        <v>4.8740287769784176</v>
      </c>
      <c r="R264" s="4">
        <f t="shared" si="45"/>
        <v>135.49799999999999</v>
      </c>
      <c r="S264" s="4">
        <f t="shared" si="46"/>
        <v>2.0345045045045045</v>
      </c>
      <c r="T264" s="4">
        <f t="shared" si="47"/>
        <v>2.8309028892484793</v>
      </c>
      <c r="U264" s="4">
        <f t="shared" si="48"/>
        <v>2.7608143779602505</v>
      </c>
      <c r="V264" s="3">
        <f t="shared" si="49"/>
        <v>0.69897000433601886</v>
      </c>
      <c r="W264" s="3">
        <f t="shared" si="50"/>
        <v>2.5224442335063197</v>
      </c>
      <c r="X264" s="3">
        <f t="shared" si="51"/>
        <v>0.68788808899438425</v>
      </c>
      <c r="Y264" s="3">
        <f t="shared" si="52"/>
        <v>2.1319328849124606</v>
      </c>
      <c r="Z264" s="3">
        <f t="shared" si="53"/>
        <v>0.30845865574215947</v>
      </c>
      <c r="AA264" s="2">
        <f t="shared" si="54"/>
        <v>39264</v>
      </c>
    </row>
    <row r="265" spans="1:27" x14ac:dyDescent="0.2">
      <c r="A265">
        <v>421</v>
      </c>
      <c r="B265" t="s">
        <v>15</v>
      </c>
      <c r="C265">
        <v>2007</v>
      </c>
      <c r="D265">
        <v>8</v>
      </c>
      <c r="E265">
        <v>146</v>
      </c>
      <c r="F265" s="4">
        <v>526.67999999999995</v>
      </c>
      <c r="G265" s="4">
        <v>618.89</v>
      </c>
      <c r="H265" s="4">
        <v>239.31</v>
      </c>
      <c r="I265">
        <v>5</v>
      </c>
      <c r="J265">
        <v>333</v>
      </c>
      <c r="K265">
        <v>20938</v>
      </c>
      <c r="L265" t="s">
        <v>18</v>
      </c>
      <c r="M265">
        <v>53039</v>
      </c>
      <c r="N265">
        <v>209.2</v>
      </c>
      <c r="O265" s="4">
        <v>29582.79</v>
      </c>
      <c r="P265" t="s">
        <v>167</v>
      </c>
      <c r="Q265" s="4">
        <f t="shared" si="44"/>
        <v>4.2389726027397261</v>
      </c>
      <c r="R265" s="4">
        <f t="shared" si="45"/>
        <v>123.77799999999999</v>
      </c>
      <c r="S265" s="4">
        <f t="shared" si="46"/>
        <v>1.8585285285285285</v>
      </c>
      <c r="T265" s="4">
        <f t="shared" si="47"/>
        <v>2.7916134654365443</v>
      </c>
      <c r="U265" s="4">
        <f t="shared" si="48"/>
        <v>2.721546826892598</v>
      </c>
      <c r="V265" s="3">
        <f t="shared" si="49"/>
        <v>0.69897000433601886</v>
      </c>
      <c r="W265" s="3">
        <f t="shared" si="50"/>
        <v>2.5224442335063197</v>
      </c>
      <c r="X265" s="3">
        <f t="shared" si="51"/>
        <v>0.62726060965210706</v>
      </c>
      <c r="Y265" s="3">
        <f t="shared" si="52"/>
        <v>2.0926434611005251</v>
      </c>
      <c r="Z265" s="3">
        <f t="shared" si="53"/>
        <v>0.26916923193022424</v>
      </c>
      <c r="AA265" s="2">
        <f t="shared" si="54"/>
        <v>39295</v>
      </c>
    </row>
    <row r="266" spans="1:27" x14ac:dyDescent="0.2">
      <c r="A266">
        <v>421</v>
      </c>
      <c r="B266" t="s">
        <v>15</v>
      </c>
      <c r="C266">
        <v>2007</v>
      </c>
      <c r="D266">
        <v>9</v>
      </c>
      <c r="E266">
        <v>301</v>
      </c>
      <c r="F266" s="4">
        <v>1080.76</v>
      </c>
      <c r="G266" s="4">
        <v>1270</v>
      </c>
      <c r="H266" s="4">
        <v>385.42</v>
      </c>
      <c r="I266">
        <v>5</v>
      </c>
      <c r="J266">
        <v>333</v>
      </c>
      <c r="K266">
        <v>20938</v>
      </c>
      <c r="L266" t="s">
        <v>18</v>
      </c>
      <c r="M266">
        <v>53039</v>
      </c>
      <c r="N266">
        <v>209.2</v>
      </c>
      <c r="O266" s="4">
        <v>29582.79</v>
      </c>
      <c r="P266" t="s">
        <v>167</v>
      </c>
      <c r="Q266" s="4">
        <f t="shared" si="44"/>
        <v>4.2192691029900331</v>
      </c>
      <c r="R266" s="4">
        <f t="shared" si="45"/>
        <v>254</v>
      </c>
      <c r="S266" s="4">
        <f t="shared" si="46"/>
        <v>3.8138138138138138</v>
      </c>
      <c r="T266" s="4">
        <f t="shared" si="47"/>
        <v>3.1038037209559568</v>
      </c>
      <c r="U266" s="4">
        <f t="shared" si="48"/>
        <v>3.0337292626417076</v>
      </c>
      <c r="V266" s="3">
        <f t="shared" si="49"/>
        <v>0.69897000433601886</v>
      </c>
      <c r="W266" s="3">
        <f t="shared" si="50"/>
        <v>2.5224442335063197</v>
      </c>
      <c r="X266" s="3">
        <f t="shared" si="51"/>
        <v>0.62523722536211346</v>
      </c>
      <c r="Y266" s="3">
        <f t="shared" si="52"/>
        <v>2.4048337166199381</v>
      </c>
      <c r="Z266" s="3">
        <f t="shared" si="53"/>
        <v>0.58135948744963695</v>
      </c>
      <c r="AA266" s="2">
        <f t="shared" si="54"/>
        <v>39326</v>
      </c>
    </row>
    <row r="267" spans="1:27" x14ac:dyDescent="0.2">
      <c r="A267">
        <v>421</v>
      </c>
      <c r="B267" t="s">
        <v>15</v>
      </c>
      <c r="C267">
        <v>2007</v>
      </c>
      <c r="D267">
        <v>10</v>
      </c>
      <c r="E267">
        <v>658</v>
      </c>
      <c r="F267" s="4">
        <v>2597.27</v>
      </c>
      <c r="G267" s="4">
        <v>3052.03</v>
      </c>
      <c r="H267" s="4">
        <v>1056.26</v>
      </c>
      <c r="I267">
        <v>5</v>
      </c>
      <c r="J267">
        <v>333</v>
      </c>
      <c r="K267">
        <v>20938</v>
      </c>
      <c r="L267" t="s">
        <v>18</v>
      </c>
      <c r="M267">
        <v>53039</v>
      </c>
      <c r="N267">
        <v>209.2</v>
      </c>
      <c r="O267" s="4">
        <v>29582.79</v>
      </c>
      <c r="P267" t="s">
        <v>167</v>
      </c>
      <c r="Q267" s="4">
        <f t="shared" si="44"/>
        <v>4.638343465045593</v>
      </c>
      <c r="R267" s="4">
        <f t="shared" si="45"/>
        <v>610.40600000000006</v>
      </c>
      <c r="S267" s="4">
        <f t="shared" si="46"/>
        <v>9.1652552552552553</v>
      </c>
      <c r="T267" s="4">
        <f t="shared" si="47"/>
        <v>3.4845887982115529</v>
      </c>
      <c r="U267" s="4">
        <f t="shared" si="48"/>
        <v>3.4145170991922709</v>
      </c>
      <c r="V267" s="3">
        <f t="shared" si="49"/>
        <v>0.69897000433601886</v>
      </c>
      <c r="W267" s="3">
        <f t="shared" si="50"/>
        <v>2.5224442335063197</v>
      </c>
      <c r="X267" s="3">
        <f t="shared" si="51"/>
        <v>0.66636290459759751</v>
      </c>
      <c r="Y267" s="3">
        <f t="shared" si="52"/>
        <v>2.7856187938755341</v>
      </c>
      <c r="Z267" s="3">
        <f t="shared" si="53"/>
        <v>0.96214456470523313</v>
      </c>
      <c r="AA267" s="2">
        <f t="shared" si="54"/>
        <v>39356</v>
      </c>
    </row>
    <row r="268" spans="1:27" x14ac:dyDescent="0.2">
      <c r="A268">
        <v>421</v>
      </c>
      <c r="B268" t="s">
        <v>15</v>
      </c>
      <c r="C268">
        <v>2007</v>
      </c>
      <c r="D268">
        <v>11</v>
      </c>
      <c r="E268">
        <v>298</v>
      </c>
      <c r="F268" s="4">
        <v>1000.86</v>
      </c>
      <c r="G268" s="4">
        <v>1176.05</v>
      </c>
      <c r="H268" s="4">
        <v>400.75</v>
      </c>
      <c r="I268">
        <v>5</v>
      </c>
      <c r="J268">
        <v>333</v>
      </c>
      <c r="K268">
        <v>20938</v>
      </c>
      <c r="L268" t="s">
        <v>18</v>
      </c>
      <c r="M268">
        <v>53039</v>
      </c>
      <c r="N268">
        <v>209.2</v>
      </c>
      <c r="O268" s="4">
        <v>29582.79</v>
      </c>
      <c r="P268" t="s">
        <v>167</v>
      </c>
      <c r="Q268" s="4">
        <f t="shared" si="44"/>
        <v>3.946476510067114</v>
      </c>
      <c r="R268" s="4">
        <f t="shared" si="45"/>
        <v>235.20999999999998</v>
      </c>
      <c r="S268" s="4">
        <f t="shared" si="46"/>
        <v>3.5316816816816816</v>
      </c>
      <c r="T268" s="4">
        <f t="shared" si="47"/>
        <v>3.0704257862490363</v>
      </c>
      <c r="U268" s="4">
        <f t="shared" si="48"/>
        <v>3.0003733327443567</v>
      </c>
      <c r="V268" s="3">
        <f t="shared" si="49"/>
        <v>0.69897000433601886</v>
      </c>
      <c r="W268" s="3">
        <f t="shared" si="50"/>
        <v>2.5224442335063197</v>
      </c>
      <c r="X268" s="3">
        <f t="shared" si="51"/>
        <v>0.59620952217278089</v>
      </c>
      <c r="Y268" s="3">
        <f t="shared" si="52"/>
        <v>2.3714557819130171</v>
      </c>
      <c r="Z268" s="3">
        <f t="shared" si="53"/>
        <v>0.5479815527427162</v>
      </c>
      <c r="AA268" s="2">
        <f t="shared" si="54"/>
        <v>39387</v>
      </c>
    </row>
    <row r="269" spans="1:27" x14ac:dyDescent="0.2">
      <c r="A269">
        <v>421</v>
      </c>
      <c r="B269" t="s">
        <v>15</v>
      </c>
      <c r="C269">
        <v>2007</v>
      </c>
      <c r="D269">
        <v>12</v>
      </c>
      <c r="E269">
        <v>152</v>
      </c>
      <c r="F269" s="4">
        <v>583.04999999999995</v>
      </c>
      <c r="G269" s="4">
        <v>685.12</v>
      </c>
      <c r="H269" s="4">
        <v>251.85</v>
      </c>
      <c r="I269">
        <v>5</v>
      </c>
      <c r="J269">
        <v>333</v>
      </c>
      <c r="K269">
        <v>20938</v>
      </c>
      <c r="L269" t="s">
        <v>18</v>
      </c>
      <c r="M269">
        <v>53039</v>
      </c>
      <c r="N269">
        <v>209.2</v>
      </c>
      <c r="O269" s="4">
        <v>29582.79</v>
      </c>
      <c r="P269" t="s">
        <v>167</v>
      </c>
      <c r="Q269" s="4">
        <f t="shared" si="44"/>
        <v>4.5073684210526315</v>
      </c>
      <c r="R269" s="4">
        <f t="shared" si="45"/>
        <v>137.024</v>
      </c>
      <c r="S269" s="4">
        <f t="shared" si="46"/>
        <v>2.0574174174174176</v>
      </c>
      <c r="T269" s="4">
        <f t="shared" si="47"/>
        <v>2.8357666456143442</v>
      </c>
      <c r="U269" s="4">
        <f t="shared" si="48"/>
        <v>2.7657057996869474</v>
      </c>
      <c r="V269" s="3">
        <f t="shared" si="49"/>
        <v>0.69897000433601886</v>
      </c>
      <c r="W269" s="3">
        <f t="shared" si="50"/>
        <v>2.5224442335063197</v>
      </c>
      <c r="X269" s="3">
        <f t="shared" si="51"/>
        <v>0.65392305766957171</v>
      </c>
      <c r="Y269" s="3">
        <f t="shared" si="52"/>
        <v>2.1367966412783255</v>
      </c>
      <c r="Z269" s="3">
        <f t="shared" si="53"/>
        <v>0.31332241210802447</v>
      </c>
      <c r="AA269" s="2">
        <f t="shared" si="54"/>
        <v>39417</v>
      </c>
    </row>
    <row r="270" spans="1:27" x14ac:dyDescent="0.2">
      <c r="A270">
        <v>424</v>
      </c>
      <c r="B270" t="s">
        <v>15</v>
      </c>
      <c r="C270">
        <v>2007</v>
      </c>
      <c r="D270">
        <v>1</v>
      </c>
      <c r="E270">
        <v>103</v>
      </c>
      <c r="F270" s="4">
        <v>400.8</v>
      </c>
      <c r="G270" s="4">
        <v>470.98</v>
      </c>
      <c r="H270" s="4">
        <v>143.25</v>
      </c>
      <c r="I270">
        <v>5</v>
      </c>
      <c r="J270">
        <v>339</v>
      </c>
      <c r="K270">
        <v>21866</v>
      </c>
      <c r="L270" t="s">
        <v>18</v>
      </c>
      <c r="M270">
        <v>17736</v>
      </c>
      <c r="N270">
        <v>185.2</v>
      </c>
      <c r="O270" s="4">
        <v>30592.68</v>
      </c>
      <c r="P270" t="s">
        <v>167</v>
      </c>
      <c r="Q270" s="4">
        <f t="shared" si="44"/>
        <v>4.5726213592233007</v>
      </c>
      <c r="R270" s="4">
        <f t="shared" si="45"/>
        <v>94.195999999999998</v>
      </c>
      <c r="S270" s="4">
        <f t="shared" si="46"/>
        <v>1.3893215339233038</v>
      </c>
      <c r="T270" s="4">
        <f t="shared" si="47"/>
        <v>2.6730024653580742</v>
      </c>
      <c r="U270" s="4">
        <f t="shared" si="48"/>
        <v>2.6029277128591892</v>
      </c>
      <c r="V270" s="3">
        <f t="shared" si="49"/>
        <v>0.69897000433601886</v>
      </c>
      <c r="W270" s="3">
        <f t="shared" si="50"/>
        <v>2.5301996982030821</v>
      </c>
      <c r="X270" s="3">
        <f t="shared" si="51"/>
        <v>0.66016524065290216</v>
      </c>
      <c r="Y270" s="3">
        <f t="shared" si="52"/>
        <v>1.9740324610220554</v>
      </c>
      <c r="Z270" s="3">
        <f t="shared" si="53"/>
        <v>0.14280276715499218</v>
      </c>
      <c r="AA270" s="2">
        <f t="shared" si="54"/>
        <v>39083</v>
      </c>
    </row>
    <row r="271" spans="1:27" x14ac:dyDescent="0.2">
      <c r="A271">
        <v>424</v>
      </c>
      <c r="B271" t="s">
        <v>15</v>
      </c>
      <c r="C271">
        <v>2007</v>
      </c>
      <c r="D271">
        <v>2</v>
      </c>
      <c r="E271">
        <v>104</v>
      </c>
      <c r="F271" s="4">
        <v>422.5</v>
      </c>
      <c r="G271" s="4">
        <v>496.46</v>
      </c>
      <c r="H271" s="4">
        <v>147.16999999999999</v>
      </c>
      <c r="I271">
        <v>5</v>
      </c>
      <c r="J271">
        <v>339</v>
      </c>
      <c r="K271">
        <v>21866</v>
      </c>
      <c r="L271" t="s">
        <v>18</v>
      </c>
      <c r="M271">
        <v>17736</v>
      </c>
      <c r="N271">
        <v>185.2</v>
      </c>
      <c r="O271" s="4">
        <v>30592.68</v>
      </c>
      <c r="P271" t="s">
        <v>167</v>
      </c>
      <c r="Q271" s="4">
        <f t="shared" si="44"/>
        <v>4.773653846153846</v>
      </c>
      <c r="R271" s="4">
        <f t="shared" si="45"/>
        <v>99.292000000000002</v>
      </c>
      <c r="S271" s="4">
        <f t="shared" si="46"/>
        <v>1.4644837758112095</v>
      </c>
      <c r="T271" s="4">
        <f t="shared" si="47"/>
        <v>2.6958842629440216</v>
      </c>
      <c r="U271" s="4">
        <f t="shared" si="48"/>
        <v>2.6258267132857109</v>
      </c>
      <c r="V271" s="3">
        <f t="shared" si="49"/>
        <v>0.69897000433601886</v>
      </c>
      <c r="W271" s="3">
        <f t="shared" si="50"/>
        <v>2.5301996982030821</v>
      </c>
      <c r="X271" s="3">
        <f t="shared" si="51"/>
        <v>0.67885092364524147</v>
      </c>
      <c r="Y271" s="3">
        <f t="shared" si="52"/>
        <v>1.9969142586080031</v>
      </c>
      <c r="Z271" s="3">
        <f t="shared" si="53"/>
        <v>0.16568456474093962</v>
      </c>
      <c r="AA271" s="2">
        <f t="shared" si="54"/>
        <v>39114</v>
      </c>
    </row>
    <row r="272" spans="1:27" x14ac:dyDescent="0.2">
      <c r="A272">
        <v>424</v>
      </c>
      <c r="B272" t="s">
        <v>15</v>
      </c>
      <c r="C272">
        <v>2007</v>
      </c>
      <c r="D272">
        <v>3</v>
      </c>
      <c r="E272">
        <v>38</v>
      </c>
      <c r="F272" s="4">
        <v>200.73</v>
      </c>
      <c r="G272" s="4">
        <v>235.9</v>
      </c>
      <c r="H272" s="4">
        <v>86.68</v>
      </c>
      <c r="I272">
        <v>5</v>
      </c>
      <c r="J272">
        <v>339</v>
      </c>
      <c r="K272">
        <v>21866</v>
      </c>
      <c r="L272" t="s">
        <v>18</v>
      </c>
      <c r="M272">
        <v>17736</v>
      </c>
      <c r="N272">
        <v>185.2</v>
      </c>
      <c r="O272" s="4">
        <v>30592.68</v>
      </c>
      <c r="P272" t="s">
        <v>167</v>
      </c>
      <c r="Q272" s="4">
        <f t="shared" si="44"/>
        <v>6.2078947368421051</v>
      </c>
      <c r="R272" s="4">
        <f t="shared" si="45"/>
        <v>47.18</v>
      </c>
      <c r="S272" s="4">
        <f t="shared" si="46"/>
        <v>0.69587020648967557</v>
      </c>
      <c r="T272" s="4">
        <f t="shared" si="47"/>
        <v>2.3727279408855955</v>
      </c>
      <c r="U272" s="4">
        <f t="shared" si="48"/>
        <v>2.3026122845990935</v>
      </c>
      <c r="V272" s="3">
        <f t="shared" si="49"/>
        <v>0.69897000433601886</v>
      </c>
      <c r="W272" s="3">
        <f t="shared" si="50"/>
        <v>2.5301996982030821</v>
      </c>
      <c r="X272" s="3">
        <f t="shared" si="51"/>
        <v>0.79294434426878524</v>
      </c>
      <c r="Y272" s="3">
        <f t="shared" si="52"/>
        <v>1.6737579365495767</v>
      </c>
      <c r="Z272" s="3">
        <f t="shared" si="53"/>
        <v>-0.15747175731748667</v>
      </c>
      <c r="AA272" s="2">
        <f t="shared" si="54"/>
        <v>39142</v>
      </c>
    </row>
    <row r="273" spans="1:27" x14ac:dyDescent="0.2">
      <c r="A273">
        <v>424</v>
      </c>
      <c r="B273" t="s">
        <v>15</v>
      </c>
      <c r="C273">
        <v>2007</v>
      </c>
      <c r="D273">
        <v>4</v>
      </c>
      <c r="E273">
        <v>136</v>
      </c>
      <c r="F273" s="4">
        <v>558.79999999999995</v>
      </c>
      <c r="G273" s="4">
        <v>656.67</v>
      </c>
      <c r="H273" s="4">
        <v>227.87</v>
      </c>
      <c r="I273">
        <v>5</v>
      </c>
      <c r="J273">
        <v>339</v>
      </c>
      <c r="K273">
        <v>21866</v>
      </c>
      <c r="L273" t="s">
        <v>18</v>
      </c>
      <c r="M273">
        <v>17736</v>
      </c>
      <c r="N273">
        <v>185.2</v>
      </c>
      <c r="O273" s="4">
        <v>30592.68</v>
      </c>
      <c r="P273" t="s">
        <v>167</v>
      </c>
      <c r="Q273" s="4">
        <f t="shared" si="44"/>
        <v>4.8284558823529409</v>
      </c>
      <c r="R273" s="4">
        <f t="shared" si="45"/>
        <v>131.334</v>
      </c>
      <c r="S273" s="4">
        <f t="shared" si="46"/>
        <v>1.9370796460176989</v>
      </c>
      <c r="T273" s="4">
        <f t="shared" si="47"/>
        <v>2.8173471759768525</v>
      </c>
      <c r="U273" s="4">
        <f t="shared" si="48"/>
        <v>2.7472563974421442</v>
      </c>
      <c r="V273" s="3">
        <f t="shared" si="49"/>
        <v>0.69897000433601886</v>
      </c>
      <c r="W273" s="3">
        <f t="shared" si="50"/>
        <v>2.5301996982030821</v>
      </c>
      <c r="X273" s="3">
        <f t="shared" si="51"/>
        <v>0.68380826760663493</v>
      </c>
      <c r="Y273" s="3">
        <f t="shared" si="52"/>
        <v>2.1183771716408337</v>
      </c>
      <c r="Z273" s="3">
        <f t="shared" si="53"/>
        <v>0.28714747777377031</v>
      </c>
      <c r="AA273" s="2">
        <f t="shared" si="54"/>
        <v>39173</v>
      </c>
    </row>
    <row r="274" spans="1:27" x14ac:dyDescent="0.2">
      <c r="A274">
        <v>424</v>
      </c>
      <c r="B274" t="s">
        <v>15</v>
      </c>
      <c r="C274">
        <v>2007</v>
      </c>
      <c r="D274">
        <v>5</v>
      </c>
      <c r="E274">
        <v>138</v>
      </c>
      <c r="F274" s="4">
        <v>580.4</v>
      </c>
      <c r="G274" s="4">
        <v>682.05</v>
      </c>
      <c r="H274" s="4">
        <v>180.76</v>
      </c>
      <c r="I274">
        <v>5</v>
      </c>
      <c r="J274">
        <v>339</v>
      </c>
      <c r="K274">
        <v>21866</v>
      </c>
      <c r="L274" t="s">
        <v>18</v>
      </c>
      <c r="M274">
        <v>17736</v>
      </c>
      <c r="N274">
        <v>185.2</v>
      </c>
      <c r="O274" s="4">
        <v>30592.68</v>
      </c>
      <c r="P274" t="s">
        <v>167</v>
      </c>
      <c r="Q274" s="4">
        <f t="shared" si="44"/>
        <v>4.9423913043478258</v>
      </c>
      <c r="R274" s="4">
        <f t="shared" si="45"/>
        <v>136.41</v>
      </c>
      <c r="S274" s="4">
        <f t="shared" si="46"/>
        <v>2.0119469026548673</v>
      </c>
      <c r="T274" s="4">
        <f t="shared" si="47"/>
        <v>2.8338162132607896</v>
      </c>
      <c r="U274" s="4">
        <f t="shared" si="48"/>
        <v>2.763727403765698</v>
      </c>
      <c r="V274" s="3">
        <f t="shared" si="49"/>
        <v>0.69897000433601886</v>
      </c>
      <c r="W274" s="3">
        <f t="shared" si="50"/>
        <v>2.5301996982030821</v>
      </c>
      <c r="X274" s="3">
        <f t="shared" si="51"/>
        <v>0.69393712685955289</v>
      </c>
      <c r="Y274" s="3">
        <f t="shared" si="52"/>
        <v>2.1348462089247708</v>
      </c>
      <c r="Z274" s="3">
        <f t="shared" si="53"/>
        <v>0.30361651505770731</v>
      </c>
      <c r="AA274" s="2">
        <f t="shared" si="54"/>
        <v>39203</v>
      </c>
    </row>
    <row r="275" spans="1:27" x14ac:dyDescent="0.2">
      <c r="A275">
        <v>424</v>
      </c>
      <c r="B275" t="s">
        <v>15</v>
      </c>
      <c r="C275">
        <v>2007</v>
      </c>
      <c r="D275">
        <v>6</v>
      </c>
      <c r="E275">
        <v>152</v>
      </c>
      <c r="F275" s="4">
        <v>646.74</v>
      </c>
      <c r="G275" s="4">
        <v>759.99</v>
      </c>
      <c r="H275" s="4">
        <v>270.38</v>
      </c>
      <c r="I275">
        <v>5</v>
      </c>
      <c r="J275">
        <v>339</v>
      </c>
      <c r="K275">
        <v>21866</v>
      </c>
      <c r="L275" t="s">
        <v>18</v>
      </c>
      <c r="M275">
        <v>17736</v>
      </c>
      <c r="N275">
        <v>185.2</v>
      </c>
      <c r="O275" s="4">
        <v>30592.68</v>
      </c>
      <c r="P275" t="s">
        <v>167</v>
      </c>
      <c r="Q275" s="4">
        <f t="shared" si="44"/>
        <v>4.999934210526316</v>
      </c>
      <c r="R275" s="4">
        <f t="shared" si="45"/>
        <v>151.99799999999999</v>
      </c>
      <c r="S275" s="4">
        <f t="shared" si="46"/>
        <v>2.2418584070796461</v>
      </c>
      <c r="T275" s="4">
        <f t="shared" si="47"/>
        <v>2.8808078778421184</v>
      </c>
      <c r="U275" s="4">
        <f t="shared" si="48"/>
        <v>2.8107297223079555</v>
      </c>
      <c r="V275" s="3">
        <f t="shared" si="49"/>
        <v>0.69897000433601886</v>
      </c>
      <c r="W275" s="3">
        <f t="shared" si="50"/>
        <v>2.5301996982030821</v>
      </c>
      <c r="X275" s="3">
        <f t="shared" si="51"/>
        <v>0.69896428989734605</v>
      </c>
      <c r="Y275" s="3">
        <f t="shared" si="52"/>
        <v>2.1818378735060997</v>
      </c>
      <c r="Z275" s="3">
        <f t="shared" si="53"/>
        <v>0.35060817963903645</v>
      </c>
      <c r="AA275" s="2">
        <f t="shared" si="54"/>
        <v>39234</v>
      </c>
    </row>
    <row r="276" spans="1:27" x14ac:dyDescent="0.2">
      <c r="A276">
        <v>424</v>
      </c>
      <c r="B276" t="s">
        <v>15</v>
      </c>
      <c r="C276">
        <v>2007</v>
      </c>
      <c r="D276">
        <v>7</v>
      </c>
      <c r="E276">
        <v>135</v>
      </c>
      <c r="F276" s="4">
        <v>551.29</v>
      </c>
      <c r="G276" s="4">
        <v>647.76</v>
      </c>
      <c r="H276" s="4">
        <v>171.38</v>
      </c>
      <c r="I276">
        <v>5</v>
      </c>
      <c r="J276">
        <v>339</v>
      </c>
      <c r="K276">
        <v>21866</v>
      </c>
      <c r="L276" t="s">
        <v>18</v>
      </c>
      <c r="M276">
        <v>17736</v>
      </c>
      <c r="N276">
        <v>185.2</v>
      </c>
      <c r="O276" s="4">
        <v>30592.68</v>
      </c>
      <c r="P276" t="s">
        <v>167</v>
      </c>
      <c r="Q276" s="4">
        <f t="shared" si="44"/>
        <v>4.7982222222222219</v>
      </c>
      <c r="R276" s="4">
        <f t="shared" si="45"/>
        <v>129.55199999999999</v>
      </c>
      <c r="S276" s="4">
        <f t="shared" si="46"/>
        <v>1.9107964601769911</v>
      </c>
      <c r="T276" s="4">
        <f t="shared" si="47"/>
        <v>2.8114141262681227</v>
      </c>
      <c r="U276" s="4">
        <f t="shared" si="48"/>
        <v>2.7413801147643992</v>
      </c>
      <c r="V276" s="3">
        <f t="shared" si="49"/>
        <v>0.69897000433601886</v>
      </c>
      <c r="W276" s="3">
        <f t="shared" si="50"/>
        <v>2.5301996982030821</v>
      </c>
      <c r="X276" s="3">
        <f t="shared" si="51"/>
        <v>0.68108035777311648</v>
      </c>
      <c r="Y276" s="3">
        <f t="shared" si="52"/>
        <v>2.112444121932104</v>
      </c>
      <c r="Z276" s="3">
        <f t="shared" si="53"/>
        <v>0.28121442806504049</v>
      </c>
      <c r="AA276" s="2">
        <f t="shared" si="54"/>
        <v>39264</v>
      </c>
    </row>
    <row r="277" spans="1:27" x14ac:dyDescent="0.2">
      <c r="A277">
        <v>424</v>
      </c>
      <c r="B277" t="s">
        <v>15</v>
      </c>
      <c r="C277">
        <v>2007</v>
      </c>
      <c r="D277">
        <v>8</v>
      </c>
      <c r="E277">
        <v>117</v>
      </c>
      <c r="F277" s="4">
        <v>456.61</v>
      </c>
      <c r="G277" s="4">
        <v>536.59</v>
      </c>
      <c r="H277" s="4">
        <v>142.41999999999999</v>
      </c>
      <c r="I277">
        <v>5</v>
      </c>
      <c r="J277">
        <v>339</v>
      </c>
      <c r="K277">
        <v>21866</v>
      </c>
      <c r="L277" t="s">
        <v>18</v>
      </c>
      <c r="M277">
        <v>17736</v>
      </c>
      <c r="N277">
        <v>185.2</v>
      </c>
      <c r="O277" s="4">
        <v>30592.68</v>
      </c>
      <c r="P277" t="s">
        <v>167</v>
      </c>
      <c r="Q277" s="4">
        <f t="shared" si="44"/>
        <v>4.5862393162393165</v>
      </c>
      <c r="R277" s="4">
        <f t="shared" si="45"/>
        <v>107.31800000000001</v>
      </c>
      <c r="S277" s="4">
        <f t="shared" si="46"/>
        <v>1.5828613569321535</v>
      </c>
      <c r="T277" s="4">
        <f t="shared" si="47"/>
        <v>2.7296425748113453</v>
      </c>
      <c r="U277" s="4">
        <f t="shared" si="48"/>
        <v>2.6595454185367444</v>
      </c>
      <c r="V277" s="3">
        <f t="shared" si="49"/>
        <v>0.69897000433601886</v>
      </c>
      <c r="W277" s="3">
        <f t="shared" si="50"/>
        <v>2.5301996982030821</v>
      </c>
      <c r="X277" s="3">
        <f t="shared" si="51"/>
        <v>0.66145671306518383</v>
      </c>
      <c r="Y277" s="3">
        <f t="shared" si="52"/>
        <v>2.0306725704753266</v>
      </c>
      <c r="Z277" s="3">
        <f t="shared" si="53"/>
        <v>0.19944287660826338</v>
      </c>
      <c r="AA277" s="2">
        <f t="shared" si="54"/>
        <v>39295</v>
      </c>
    </row>
    <row r="278" spans="1:27" x14ac:dyDescent="0.2">
      <c r="A278">
        <v>424</v>
      </c>
      <c r="B278" t="s">
        <v>15</v>
      </c>
      <c r="C278">
        <v>2007</v>
      </c>
      <c r="D278">
        <v>9</v>
      </c>
      <c r="E278">
        <v>566</v>
      </c>
      <c r="F278" s="4">
        <v>2410.41</v>
      </c>
      <c r="G278" s="4">
        <v>2832.33</v>
      </c>
      <c r="H278" s="4">
        <v>707.25</v>
      </c>
      <c r="I278">
        <v>5</v>
      </c>
      <c r="J278">
        <v>339</v>
      </c>
      <c r="K278">
        <v>21866</v>
      </c>
      <c r="L278" t="s">
        <v>18</v>
      </c>
      <c r="M278">
        <v>17736</v>
      </c>
      <c r="N278">
        <v>185.2</v>
      </c>
      <c r="O278" s="4">
        <v>30592.68</v>
      </c>
      <c r="P278" t="s">
        <v>167</v>
      </c>
      <c r="Q278" s="4">
        <f t="shared" si="44"/>
        <v>5.0041166077738515</v>
      </c>
      <c r="R278" s="4">
        <f t="shared" si="45"/>
        <v>566.46600000000001</v>
      </c>
      <c r="S278" s="4">
        <f t="shared" si="46"/>
        <v>8.3549557522123887</v>
      </c>
      <c r="T278" s="4">
        <f t="shared" si="47"/>
        <v>3.4521438524180241</v>
      </c>
      <c r="U278" s="4">
        <f t="shared" si="48"/>
        <v>3.3820909204143095</v>
      </c>
      <c r="V278" s="3">
        <f t="shared" si="49"/>
        <v>0.69897000433601886</v>
      </c>
      <c r="W278" s="3">
        <f t="shared" si="50"/>
        <v>2.5301996982030821</v>
      </c>
      <c r="X278" s="3">
        <f t="shared" si="51"/>
        <v>0.69932742122975278</v>
      </c>
      <c r="Y278" s="3">
        <f t="shared" si="52"/>
        <v>2.7531738480820054</v>
      </c>
      <c r="Z278" s="3">
        <f t="shared" si="53"/>
        <v>0.92194415421494202</v>
      </c>
      <c r="AA278" s="2">
        <f t="shared" si="54"/>
        <v>39326</v>
      </c>
    </row>
    <row r="279" spans="1:27" x14ac:dyDescent="0.2">
      <c r="A279">
        <v>424</v>
      </c>
      <c r="B279" t="s">
        <v>15</v>
      </c>
      <c r="C279">
        <v>2007</v>
      </c>
      <c r="D279">
        <v>10</v>
      </c>
      <c r="E279">
        <v>802</v>
      </c>
      <c r="F279" s="4">
        <v>3324.37</v>
      </c>
      <c r="G279" s="4">
        <v>3906.24</v>
      </c>
      <c r="H279" s="4">
        <v>1193.56</v>
      </c>
      <c r="I279">
        <v>5</v>
      </c>
      <c r="J279">
        <v>339</v>
      </c>
      <c r="K279">
        <v>21866</v>
      </c>
      <c r="L279" t="s">
        <v>18</v>
      </c>
      <c r="M279">
        <v>17736</v>
      </c>
      <c r="N279">
        <v>185.2</v>
      </c>
      <c r="O279" s="4">
        <v>30592.68</v>
      </c>
      <c r="P279" t="s">
        <v>167</v>
      </c>
      <c r="Q279" s="4">
        <f t="shared" si="44"/>
        <v>4.8706234413965088</v>
      </c>
      <c r="R279" s="4">
        <f t="shared" si="45"/>
        <v>781.24799999999993</v>
      </c>
      <c r="S279" s="4">
        <f t="shared" si="46"/>
        <v>11.522831858407079</v>
      </c>
      <c r="T279" s="4">
        <f t="shared" si="47"/>
        <v>3.5917589228928537</v>
      </c>
      <c r="U279" s="4">
        <f t="shared" si="48"/>
        <v>3.521709354466974</v>
      </c>
      <c r="V279" s="3">
        <f t="shared" si="49"/>
        <v>0.69897000433601886</v>
      </c>
      <c r="W279" s="3">
        <f t="shared" si="50"/>
        <v>2.5301996982030821</v>
      </c>
      <c r="X279" s="3">
        <f t="shared" si="51"/>
        <v>0.68758455460869017</v>
      </c>
      <c r="Y279" s="3">
        <f t="shared" si="52"/>
        <v>2.892788918556835</v>
      </c>
      <c r="Z279" s="3">
        <f t="shared" si="53"/>
        <v>1.0615592246897714</v>
      </c>
      <c r="AA279" s="2">
        <f t="shared" si="54"/>
        <v>39356</v>
      </c>
    </row>
    <row r="280" spans="1:27" x14ac:dyDescent="0.2">
      <c r="A280">
        <v>424</v>
      </c>
      <c r="B280" t="s">
        <v>15</v>
      </c>
      <c r="C280">
        <v>2007</v>
      </c>
      <c r="D280">
        <v>11</v>
      </c>
      <c r="E280">
        <v>392</v>
      </c>
      <c r="F280" s="4">
        <v>1551.89</v>
      </c>
      <c r="G280" s="4">
        <v>1823.65</v>
      </c>
      <c r="H280" s="4">
        <v>465.64</v>
      </c>
      <c r="I280">
        <v>5</v>
      </c>
      <c r="J280">
        <v>339</v>
      </c>
      <c r="K280">
        <v>21866</v>
      </c>
      <c r="L280" t="s">
        <v>18</v>
      </c>
      <c r="M280">
        <v>17736</v>
      </c>
      <c r="N280">
        <v>185.2</v>
      </c>
      <c r="O280" s="4">
        <v>30592.68</v>
      </c>
      <c r="P280" t="s">
        <v>167</v>
      </c>
      <c r="Q280" s="4">
        <f t="shared" si="44"/>
        <v>4.6521683673469392</v>
      </c>
      <c r="R280" s="4">
        <f t="shared" si="45"/>
        <v>364.73</v>
      </c>
      <c r="S280" s="4">
        <f t="shared" si="46"/>
        <v>5.3794985250737462</v>
      </c>
      <c r="T280" s="4">
        <f t="shared" si="47"/>
        <v>3.2609414909802483</v>
      </c>
      <c r="U280" s="4">
        <f t="shared" si="48"/>
        <v>3.1908609346502272</v>
      </c>
      <c r="V280" s="3">
        <f t="shared" si="49"/>
        <v>0.69897000433601886</v>
      </c>
      <c r="W280" s="3">
        <f t="shared" si="50"/>
        <v>2.5301996982030821</v>
      </c>
      <c r="X280" s="3">
        <f t="shared" si="51"/>
        <v>0.66765542395979116</v>
      </c>
      <c r="Y280" s="3">
        <f t="shared" si="52"/>
        <v>2.5619714866442296</v>
      </c>
      <c r="Z280" s="3">
        <f t="shared" si="53"/>
        <v>0.73074179277716622</v>
      </c>
      <c r="AA280" s="2">
        <f t="shared" si="54"/>
        <v>39387</v>
      </c>
    </row>
    <row r="281" spans="1:27" x14ac:dyDescent="0.2">
      <c r="A281">
        <v>424</v>
      </c>
      <c r="B281" t="s">
        <v>15</v>
      </c>
      <c r="C281">
        <v>2007</v>
      </c>
      <c r="D281">
        <v>12</v>
      </c>
      <c r="E281">
        <v>226</v>
      </c>
      <c r="F281" s="4">
        <v>924.17</v>
      </c>
      <c r="G281" s="4">
        <v>1085.95</v>
      </c>
      <c r="H281" s="4">
        <v>263.41000000000003</v>
      </c>
      <c r="I281">
        <v>5</v>
      </c>
      <c r="J281">
        <v>339</v>
      </c>
      <c r="K281">
        <v>21866</v>
      </c>
      <c r="L281" t="s">
        <v>18</v>
      </c>
      <c r="M281">
        <v>17736</v>
      </c>
      <c r="N281">
        <v>185.2</v>
      </c>
      <c r="O281" s="4">
        <v>30592.68</v>
      </c>
      <c r="P281" t="s">
        <v>167</v>
      </c>
      <c r="Q281" s="4">
        <f t="shared" si="44"/>
        <v>4.8050884955752213</v>
      </c>
      <c r="R281" s="4">
        <f t="shared" si="45"/>
        <v>217.19</v>
      </c>
      <c r="S281" s="4">
        <f t="shared" si="46"/>
        <v>3.203392330383481</v>
      </c>
      <c r="T281" s="4">
        <f t="shared" si="47"/>
        <v>3.0358098296506282</v>
      </c>
      <c r="U281" s="4">
        <f t="shared" si="48"/>
        <v>2.9657518665350744</v>
      </c>
      <c r="V281" s="3">
        <f t="shared" si="49"/>
        <v>0.69897000433601886</v>
      </c>
      <c r="W281" s="3">
        <f t="shared" si="50"/>
        <v>2.5301996982030821</v>
      </c>
      <c r="X281" s="3">
        <f t="shared" si="51"/>
        <v>0.68170139050322742</v>
      </c>
      <c r="Y281" s="3">
        <f t="shared" si="52"/>
        <v>2.3368398253146094</v>
      </c>
      <c r="Z281" s="3">
        <f t="shared" si="53"/>
        <v>0.50561013144754618</v>
      </c>
      <c r="AA281" s="2">
        <f t="shared" si="54"/>
        <v>39417</v>
      </c>
    </row>
    <row r="282" spans="1:27" x14ac:dyDescent="0.2">
      <c r="A282">
        <v>426</v>
      </c>
      <c r="B282" t="s">
        <v>15</v>
      </c>
      <c r="C282">
        <v>2007</v>
      </c>
      <c r="D282">
        <v>1</v>
      </c>
      <c r="E282">
        <v>83</v>
      </c>
      <c r="F282" s="4">
        <v>306.48</v>
      </c>
      <c r="G282" s="4">
        <v>360.15</v>
      </c>
      <c r="H282" s="4">
        <v>144.36000000000001</v>
      </c>
      <c r="I282">
        <v>5</v>
      </c>
      <c r="J282">
        <v>267</v>
      </c>
      <c r="K282">
        <v>20083</v>
      </c>
      <c r="L282" t="s">
        <v>18</v>
      </c>
      <c r="M282">
        <v>31654</v>
      </c>
      <c r="N282">
        <v>168.7</v>
      </c>
      <c r="O282" s="4">
        <v>27852.63</v>
      </c>
      <c r="P282" t="s">
        <v>167</v>
      </c>
      <c r="Q282" s="4">
        <f t="shared" si="44"/>
        <v>4.339156626506024</v>
      </c>
      <c r="R282" s="4">
        <f t="shared" si="45"/>
        <v>72.03</v>
      </c>
      <c r="S282" s="4">
        <f t="shared" si="46"/>
        <v>1.348876404494382</v>
      </c>
      <c r="T282" s="4">
        <f t="shared" si="47"/>
        <v>2.5564834191127086</v>
      </c>
      <c r="U282" s="4">
        <f t="shared" si="48"/>
        <v>2.4864021389750213</v>
      </c>
      <c r="V282" s="3">
        <f t="shared" si="49"/>
        <v>0.69897000433601886</v>
      </c>
      <c r="W282" s="3">
        <f t="shared" si="50"/>
        <v>2.4265112613645754</v>
      </c>
      <c r="X282" s="3">
        <f t="shared" si="51"/>
        <v>0.63740532673663464</v>
      </c>
      <c r="Y282" s="3">
        <f t="shared" si="52"/>
        <v>1.8575134147766899</v>
      </c>
      <c r="Z282" s="3">
        <f t="shared" si="53"/>
        <v>0.12997215774813331</v>
      </c>
      <c r="AA282" s="2">
        <f t="shared" si="54"/>
        <v>39083</v>
      </c>
    </row>
    <row r="283" spans="1:27" x14ac:dyDescent="0.2">
      <c r="A283">
        <v>426</v>
      </c>
      <c r="B283" t="s">
        <v>15</v>
      </c>
      <c r="C283">
        <v>2007</v>
      </c>
      <c r="D283">
        <v>2</v>
      </c>
      <c r="E283">
        <v>44</v>
      </c>
      <c r="F283" s="4">
        <v>182.02</v>
      </c>
      <c r="G283" s="4">
        <v>213.89</v>
      </c>
      <c r="H283" s="4">
        <v>57.96</v>
      </c>
      <c r="I283">
        <v>5</v>
      </c>
      <c r="J283">
        <v>267</v>
      </c>
      <c r="K283">
        <v>20083</v>
      </c>
      <c r="L283" t="s">
        <v>18</v>
      </c>
      <c r="M283">
        <v>31654</v>
      </c>
      <c r="N283">
        <v>168.7</v>
      </c>
      <c r="O283" s="4">
        <v>27852.63</v>
      </c>
      <c r="P283" t="s">
        <v>167</v>
      </c>
      <c r="Q283" s="4">
        <f t="shared" si="44"/>
        <v>4.8611363636363629</v>
      </c>
      <c r="R283" s="4">
        <f t="shared" si="45"/>
        <v>42.777999999999999</v>
      </c>
      <c r="S283" s="4">
        <f t="shared" si="46"/>
        <v>0.80108614232209729</v>
      </c>
      <c r="T283" s="4">
        <f t="shared" si="47"/>
        <v>2.3301904804745655</v>
      </c>
      <c r="U283" s="4">
        <f t="shared" si="48"/>
        <v>2.2601191100313733</v>
      </c>
      <c r="V283" s="3">
        <f t="shared" si="49"/>
        <v>0.69897000433601886</v>
      </c>
      <c r="W283" s="3">
        <f t="shared" si="50"/>
        <v>2.4265112613645754</v>
      </c>
      <c r="X283" s="3">
        <f t="shared" si="51"/>
        <v>0.68673780398837792</v>
      </c>
      <c r="Y283" s="3">
        <f t="shared" si="52"/>
        <v>1.6312204761385465</v>
      </c>
      <c r="Z283" s="3">
        <f t="shared" si="53"/>
        <v>-9.6320780890009908E-2</v>
      </c>
      <c r="AA283" s="2">
        <f t="shared" si="54"/>
        <v>39114</v>
      </c>
    </row>
    <row r="284" spans="1:27" x14ac:dyDescent="0.2">
      <c r="A284">
        <v>426</v>
      </c>
      <c r="B284" t="s">
        <v>15</v>
      </c>
      <c r="C284">
        <v>2007</v>
      </c>
      <c r="D284">
        <v>3</v>
      </c>
      <c r="E284">
        <v>87</v>
      </c>
      <c r="F284" s="4">
        <v>357.82</v>
      </c>
      <c r="G284" s="4">
        <v>420.48</v>
      </c>
      <c r="H284" s="4">
        <v>160.22999999999999</v>
      </c>
      <c r="I284">
        <v>5</v>
      </c>
      <c r="J284">
        <v>267</v>
      </c>
      <c r="K284">
        <v>20083</v>
      </c>
      <c r="L284" t="s">
        <v>18</v>
      </c>
      <c r="M284">
        <v>31654</v>
      </c>
      <c r="N284">
        <v>168.7</v>
      </c>
      <c r="O284" s="4">
        <v>27852.63</v>
      </c>
      <c r="P284" t="s">
        <v>167</v>
      </c>
      <c r="Q284" s="4">
        <f t="shared" si="44"/>
        <v>4.8331034482758621</v>
      </c>
      <c r="R284" s="4">
        <f t="shared" si="45"/>
        <v>84.096000000000004</v>
      </c>
      <c r="S284" s="4">
        <f t="shared" si="46"/>
        <v>1.5748314606741574</v>
      </c>
      <c r="T284" s="4">
        <f t="shared" si="47"/>
        <v>2.6237453435436682</v>
      </c>
      <c r="U284" s="4">
        <f t="shared" si="48"/>
        <v>2.5536646113763761</v>
      </c>
      <c r="V284" s="3">
        <f t="shared" si="49"/>
        <v>0.69897000433601886</v>
      </c>
      <c r="W284" s="3">
        <f t="shared" si="50"/>
        <v>2.4265112613645754</v>
      </c>
      <c r="X284" s="3">
        <f t="shared" si="51"/>
        <v>0.68422609092504938</v>
      </c>
      <c r="Y284" s="3">
        <f t="shared" si="52"/>
        <v>1.9247753392076492</v>
      </c>
      <c r="Z284" s="3">
        <f t="shared" si="53"/>
        <v>0.19723408217909275</v>
      </c>
      <c r="AA284" s="2">
        <f t="shared" si="54"/>
        <v>39142</v>
      </c>
    </row>
    <row r="285" spans="1:27" x14ac:dyDescent="0.2">
      <c r="A285">
        <v>426</v>
      </c>
      <c r="B285" t="s">
        <v>15</v>
      </c>
      <c r="C285">
        <v>2007</v>
      </c>
      <c r="D285">
        <v>4</v>
      </c>
      <c r="E285">
        <v>120</v>
      </c>
      <c r="F285" s="4">
        <v>486.39</v>
      </c>
      <c r="G285" s="4">
        <v>571.51</v>
      </c>
      <c r="H285" s="4">
        <v>205.96</v>
      </c>
      <c r="I285">
        <v>5</v>
      </c>
      <c r="J285">
        <v>267</v>
      </c>
      <c r="K285">
        <v>20083</v>
      </c>
      <c r="L285" t="s">
        <v>18</v>
      </c>
      <c r="M285">
        <v>31654</v>
      </c>
      <c r="N285">
        <v>168.7</v>
      </c>
      <c r="O285" s="4">
        <v>27852.63</v>
      </c>
      <c r="P285" t="s">
        <v>167</v>
      </c>
      <c r="Q285" s="4">
        <f t="shared" si="44"/>
        <v>4.7625833333333336</v>
      </c>
      <c r="R285" s="4">
        <f t="shared" si="45"/>
        <v>114.30199999999999</v>
      </c>
      <c r="S285" s="4">
        <f t="shared" si="46"/>
        <v>2.140486891385768</v>
      </c>
      <c r="T285" s="4">
        <f t="shared" si="47"/>
        <v>2.7570238338683493</v>
      </c>
      <c r="U285" s="4">
        <f t="shared" si="48"/>
        <v>2.6869846374212094</v>
      </c>
      <c r="V285" s="3">
        <f t="shared" si="49"/>
        <v>0.69897000433601886</v>
      </c>
      <c r="W285" s="3">
        <f t="shared" si="50"/>
        <v>2.4265112613645754</v>
      </c>
      <c r="X285" s="3">
        <f t="shared" si="51"/>
        <v>0.67784258782072471</v>
      </c>
      <c r="Y285" s="3">
        <f t="shared" si="52"/>
        <v>2.0580538295323305</v>
      </c>
      <c r="Z285" s="3">
        <f t="shared" si="53"/>
        <v>0.3305125725037743</v>
      </c>
      <c r="AA285" s="2">
        <f t="shared" si="54"/>
        <v>39173</v>
      </c>
    </row>
    <row r="286" spans="1:27" x14ac:dyDescent="0.2">
      <c r="A286">
        <v>426</v>
      </c>
      <c r="B286" t="s">
        <v>15</v>
      </c>
      <c r="C286">
        <v>2007</v>
      </c>
      <c r="D286">
        <v>5</v>
      </c>
      <c r="E286">
        <v>218</v>
      </c>
      <c r="F286" s="4">
        <v>930.11</v>
      </c>
      <c r="G286" s="4">
        <v>1092.95</v>
      </c>
      <c r="H286" s="4">
        <v>349.46</v>
      </c>
      <c r="I286">
        <v>5</v>
      </c>
      <c r="J286">
        <v>267</v>
      </c>
      <c r="K286">
        <v>20083</v>
      </c>
      <c r="L286" t="s">
        <v>18</v>
      </c>
      <c r="M286">
        <v>31654</v>
      </c>
      <c r="N286">
        <v>168.7</v>
      </c>
      <c r="O286" s="4">
        <v>27852.63</v>
      </c>
      <c r="P286" t="s">
        <v>167</v>
      </c>
      <c r="Q286" s="4">
        <f t="shared" si="44"/>
        <v>5.0135321100917434</v>
      </c>
      <c r="R286" s="4">
        <f t="shared" si="45"/>
        <v>218.59</v>
      </c>
      <c r="S286" s="4">
        <f t="shared" si="46"/>
        <v>4.0934456928838951</v>
      </c>
      <c r="T286" s="4">
        <f t="shared" si="47"/>
        <v>3.0386002944100987</v>
      </c>
      <c r="U286" s="4">
        <f t="shared" si="48"/>
        <v>2.9685343136807987</v>
      </c>
      <c r="V286" s="3">
        <f t="shared" si="49"/>
        <v>0.69897000433601886</v>
      </c>
      <c r="W286" s="3">
        <f t="shared" si="50"/>
        <v>2.4265112613645754</v>
      </c>
      <c r="X286" s="3">
        <f t="shared" si="51"/>
        <v>0.70014380080549377</v>
      </c>
      <c r="Y286" s="3">
        <f t="shared" si="52"/>
        <v>2.33963029007408</v>
      </c>
      <c r="Z286" s="3">
        <f t="shared" si="53"/>
        <v>0.61208903304552331</v>
      </c>
      <c r="AA286" s="2">
        <f t="shared" si="54"/>
        <v>39203</v>
      </c>
    </row>
    <row r="287" spans="1:27" x14ac:dyDescent="0.2">
      <c r="A287">
        <v>426</v>
      </c>
      <c r="B287" t="s">
        <v>15</v>
      </c>
      <c r="C287">
        <v>2007</v>
      </c>
      <c r="D287">
        <v>6</v>
      </c>
      <c r="E287">
        <v>226</v>
      </c>
      <c r="F287" s="4">
        <v>930.87</v>
      </c>
      <c r="G287" s="4">
        <v>1093.8699999999999</v>
      </c>
      <c r="H287" s="4">
        <v>408</v>
      </c>
      <c r="I287">
        <v>5</v>
      </c>
      <c r="J287">
        <v>267</v>
      </c>
      <c r="K287">
        <v>20083</v>
      </c>
      <c r="L287" t="s">
        <v>18</v>
      </c>
      <c r="M287">
        <v>31654</v>
      </c>
      <c r="N287">
        <v>168.7</v>
      </c>
      <c r="O287" s="4">
        <v>27852.63</v>
      </c>
      <c r="P287" t="s">
        <v>167</v>
      </c>
      <c r="Q287" s="4">
        <f t="shared" si="44"/>
        <v>4.8401327433628314</v>
      </c>
      <c r="R287" s="4">
        <f t="shared" si="45"/>
        <v>218.77399999999997</v>
      </c>
      <c r="S287" s="4">
        <f t="shared" si="46"/>
        <v>4.0968913857677896</v>
      </c>
      <c r="T287" s="4">
        <f t="shared" si="47"/>
        <v>3.0389657117255822</v>
      </c>
      <c r="U287" s="4">
        <f t="shared" si="48"/>
        <v>2.9688890341233565</v>
      </c>
      <c r="V287" s="3">
        <f t="shared" si="49"/>
        <v>0.69897000433601886</v>
      </c>
      <c r="W287" s="3">
        <f t="shared" si="50"/>
        <v>2.4265112613645754</v>
      </c>
      <c r="X287" s="3">
        <f t="shared" si="51"/>
        <v>0.68485727257818141</v>
      </c>
      <c r="Y287" s="3">
        <f t="shared" si="52"/>
        <v>2.3399957073895634</v>
      </c>
      <c r="Z287" s="3">
        <f t="shared" si="53"/>
        <v>0.6124544503610071</v>
      </c>
      <c r="AA287" s="2">
        <f t="shared" si="54"/>
        <v>39234</v>
      </c>
    </row>
    <row r="288" spans="1:27" x14ac:dyDescent="0.2">
      <c r="A288">
        <v>426</v>
      </c>
      <c r="B288" t="s">
        <v>15</v>
      </c>
      <c r="C288">
        <v>2007</v>
      </c>
      <c r="D288">
        <v>7</v>
      </c>
      <c r="E288">
        <v>155</v>
      </c>
      <c r="F288" s="4">
        <v>635.05999999999995</v>
      </c>
      <c r="G288" s="4">
        <v>746.18</v>
      </c>
      <c r="H288" s="4">
        <v>308.92</v>
      </c>
      <c r="I288">
        <v>5</v>
      </c>
      <c r="J288">
        <v>267</v>
      </c>
      <c r="K288">
        <v>20083</v>
      </c>
      <c r="L288" t="s">
        <v>18</v>
      </c>
      <c r="M288">
        <v>31654</v>
      </c>
      <c r="N288">
        <v>168.7</v>
      </c>
      <c r="O288" s="4">
        <v>27852.63</v>
      </c>
      <c r="P288" t="s">
        <v>167</v>
      </c>
      <c r="Q288" s="4">
        <f t="shared" si="44"/>
        <v>4.8140645161290321</v>
      </c>
      <c r="R288" s="4">
        <f t="shared" si="45"/>
        <v>149.23599999999999</v>
      </c>
      <c r="S288" s="4">
        <f t="shared" si="46"/>
        <v>2.7946816479400747</v>
      </c>
      <c r="T288" s="4">
        <f t="shared" si="47"/>
        <v>2.872843604385805</v>
      </c>
      <c r="U288" s="4">
        <f t="shared" si="48"/>
        <v>2.8028147590524806</v>
      </c>
      <c r="V288" s="3">
        <f t="shared" si="49"/>
        <v>0.69897000433601886</v>
      </c>
      <c r="W288" s="3">
        <f t="shared" si="50"/>
        <v>2.4265112613645754</v>
      </c>
      <c r="X288" s="3">
        <f t="shared" si="51"/>
        <v>0.6825119062155135</v>
      </c>
      <c r="Y288" s="3">
        <f t="shared" si="52"/>
        <v>2.1738736000497862</v>
      </c>
      <c r="Z288" s="3">
        <f t="shared" si="53"/>
        <v>0.4463323430212297</v>
      </c>
      <c r="AA288" s="2">
        <f t="shared" si="54"/>
        <v>39264</v>
      </c>
    </row>
    <row r="289" spans="1:27" x14ac:dyDescent="0.2">
      <c r="A289">
        <v>426</v>
      </c>
      <c r="B289" t="s">
        <v>15</v>
      </c>
      <c r="C289">
        <v>2007</v>
      </c>
      <c r="D289">
        <v>8</v>
      </c>
      <c r="E289">
        <v>125</v>
      </c>
      <c r="F289" s="4">
        <v>521.33000000000004</v>
      </c>
      <c r="G289" s="4">
        <v>612.6</v>
      </c>
      <c r="H289" s="4">
        <v>138.15</v>
      </c>
      <c r="I289">
        <v>5</v>
      </c>
      <c r="J289">
        <v>267</v>
      </c>
      <c r="K289">
        <v>20083</v>
      </c>
      <c r="L289" t="s">
        <v>18</v>
      </c>
      <c r="M289">
        <v>31654</v>
      </c>
      <c r="N289">
        <v>168.7</v>
      </c>
      <c r="O289" s="4">
        <v>27852.63</v>
      </c>
      <c r="P289" t="s">
        <v>167</v>
      </c>
      <c r="Q289" s="4">
        <f t="shared" si="44"/>
        <v>4.9008000000000003</v>
      </c>
      <c r="R289" s="4">
        <f t="shared" si="45"/>
        <v>122.52000000000001</v>
      </c>
      <c r="S289" s="4">
        <f t="shared" si="46"/>
        <v>2.2943820224719103</v>
      </c>
      <c r="T289" s="4">
        <f t="shared" si="47"/>
        <v>2.7871769924705538</v>
      </c>
      <c r="U289" s="4">
        <f t="shared" si="48"/>
        <v>2.7171127171763514</v>
      </c>
      <c r="V289" s="3">
        <f t="shared" si="49"/>
        <v>0.69897000433601886</v>
      </c>
      <c r="W289" s="3">
        <f t="shared" si="50"/>
        <v>2.4265112613645754</v>
      </c>
      <c r="X289" s="3">
        <f t="shared" si="51"/>
        <v>0.69026697946249749</v>
      </c>
      <c r="Y289" s="3">
        <f t="shared" si="52"/>
        <v>2.0882069881345351</v>
      </c>
      <c r="Z289" s="3">
        <f t="shared" si="53"/>
        <v>0.36066573110597866</v>
      </c>
      <c r="AA289" s="2">
        <f t="shared" si="54"/>
        <v>39295</v>
      </c>
    </row>
    <row r="290" spans="1:27" x14ac:dyDescent="0.2">
      <c r="A290">
        <v>426</v>
      </c>
      <c r="B290" t="s">
        <v>15</v>
      </c>
      <c r="C290">
        <v>2007</v>
      </c>
      <c r="D290">
        <v>9</v>
      </c>
      <c r="E290">
        <v>454</v>
      </c>
      <c r="F290" s="4">
        <v>1770.33</v>
      </c>
      <c r="G290" s="4">
        <v>2080.1799999999998</v>
      </c>
      <c r="H290" s="4">
        <v>686.63</v>
      </c>
      <c r="I290">
        <v>5</v>
      </c>
      <c r="J290">
        <v>267</v>
      </c>
      <c r="K290">
        <v>20083</v>
      </c>
      <c r="L290" t="s">
        <v>18</v>
      </c>
      <c r="M290">
        <v>31654</v>
      </c>
      <c r="N290">
        <v>168.7</v>
      </c>
      <c r="O290" s="4">
        <v>27852.63</v>
      </c>
      <c r="P290" t="s">
        <v>167</v>
      </c>
      <c r="Q290" s="4">
        <f t="shared" si="44"/>
        <v>4.5818942731277525</v>
      </c>
      <c r="R290" s="4">
        <f t="shared" si="45"/>
        <v>416.03599999999994</v>
      </c>
      <c r="S290" s="4">
        <f t="shared" si="46"/>
        <v>7.7909363295880141</v>
      </c>
      <c r="T290" s="4">
        <f t="shared" si="47"/>
        <v>3.3181009165129787</v>
      </c>
      <c r="U290" s="4">
        <f t="shared" si="48"/>
        <v>3.2480542289723222</v>
      </c>
      <c r="V290" s="3">
        <f t="shared" si="49"/>
        <v>0.69897000433601886</v>
      </c>
      <c r="W290" s="3">
        <f t="shared" si="50"/>
        <v>2.4265112613645754</v>
      </c>
      <c r="X290" s="3">
        <f t="shared" si="51"/>
        <v>0.66104506365587479</v>
      </c>
      <c r="Y290" s="3">
        <f t="shared" si="52"/>
        <v>2.6191309121769599</v>
      </c>
      <c r="Z290" s="3">
        <f t="shared" si="53"/>
        <v>0.89158965514840349</v>
      </c>
      <c r="AA290" s="2">
        <f t="shared" si="54"/>
        <v>39326</v>
      </c>
    </row>
    <row r="291" spans="1:27" x14ac:dyDescent="0.2">
      <c r="A291">
        <v>426</v>
      </c>
      <c r="B291" t="s">
        <v>15</v>
      </c>
      <c r="C291">
        <v>2007</v>
      </c>
      <c r="D291">
        <v>10</v>
      </c>
      <c r="E291">
        <v>855</v>
      </c>
      <c r="F291" s="4">
        <v>3332.98</v>
      </c>
      <c r="G291" s="4">
        <v>3916.56</v>
      </c>
      <c r="H291" s="4">
        <v>1044.02</v>
      </c>
      <c r="I291">
        <v>5</v>
      </c>
      <c r="J291">
        <v>267</v>
      </c>
      <c r="K291">
        <v>20083</v>
      </c>
      <c r="L291" t="s">
        <v>18</v>
      </c>
      <c r="M291">
        <v>31654</v>
      </c>
      <c r="N291">
        <v>168.7</v>
      </c>
      <c r="O291" s="4">
        <v>27852.63</v>
      </c>
      <c r="P291" t="s">
        <v>167</v>
      </c>
      <c r="Q291" s="4">
        <f t="shared" si="44"/>
        <v>4.5807719298245617</v>
      </c>
      <c r="R291" s="4">
        <f t="shared" si="45"/>
        <v>783.31200000000001</v>
      </c>
      <c r="S291" s="4">
        <f t="shared" si="46"/>
        <v>14.668764044943821</v>
      </c>
      <c r="T291" s="4">
        <f t="shared" si="47"/>
        <v>3.5929047841326325</v>
      </c>
      <c r="U291" s="4">
        <f t="shared" si="48"/>
        <v>3.5228327076252168</v>
      </c>
      <c r="V291" s="3">
        <f t="shared" si="49"/>
        <v>0.69897000433601886</v>
      </c>
      <c r="W291" s="3">
        <f t="shared" si="50"/>
        <v>2.4265112613645754</v>
      </c>
      <c r="X291" s="3">
        <f t="shared" si="51"/>
        <v>0.66093866940445978</v>
      </c>
      <c r="Y291" s="3">
        <f t="shared" si="52"/>
        <v>2.8939347797966137</v>
      </c>
      <c r="Z291" s="3">
        <f t="shared" si="53"/>
        <v>1.1663935227680571</v>
      </c>
      <c r="AA291" s="2">
        <f t="shared" si="54"/>
        <v>39356</v>
      </c>
    </row>
    <row r="292" spans="1:27" x14ac:dyDescent="0.2">
      <c r="A292">
        <v>426</v>
      </c>
      <c r="B292" t="s">
        <v>15</v>
      </c>
      <c r="C292">
        <v>2007</v>
      </c>
      <c r="D292">
        <v>11</v>
      </c>
      <c r="E292">
        <v>443</v>
      </c>
      <c r="F292" s="4">
        <v>1725.2</v>
      </c>
      <c r="G292" s="4">
        <v>2027.19</v>
      </c>
      <c r="H292" s="4">
        <v>525.94000000000005</v>
      </c>
      <c r="I292">
        <v>5</v>
      </c>
      <c r="J292">
        <v>267</v>
      </c>
      <c r="K292">
        <v>20083</v>
      </c>
      <c r="L292" t="s">
        <v>18</v>
      </c>
      <c r="M292">
        <v>31654</v>
      </c>
      <c r="N292">
        <v>168.7</v>
      </c>
      <c r="O292" s="4">
        <v>27852.63</v>
      </c>
      <c r="P292" t="s">
        <v>167</v>
      </c>
      <c r="Q292" s="4">
        <f t="shared" si="44"/>
        <v>4.5760496613995487</v>
      </c>
      <c r="R292" s="4">
        <f t="shared" si="45"/>
        <v>405.43799999999999</v>
      </c>
      <c r="S292" s="4">
        <f t="shared" si="46"/>
        <v>7.5924719101123594</v>
      </c>
      <c r="T292" s="4">
        <f t="shared" si="47"/>
        <v>3.3068944551974506</v>
      </c>
      <c r="U292" s="4">
        <f t="shared" si="48"/>
        <v>3.2368394494739139</v>
      </c>
      <c r="V292" s="3">
        <f t="shared" si="49"/>
        <v>0.69897000433601886</v>
      </c>
      <c r="W292" s="3">
        <f t="shared" si="50"/>
        <v>2.4265112613645754</v>
      </c>
      <c r="X292" s="3">
        <f t="shared" si="51"/>
        <v>0.66049072897438121</v>
      </c>
      <c r="Y292" s="3">
        <f t="shared" si="52"/>
        <v>2.6079244508614319</v>
      </c>
      <c r="Z292" s="3">
        <f t="shared" si="53"/>
        <v>0.88038319383287555</v>
      </c>
      <c r="AA292" s="2">
        <f t="shared" si="54"/>
        <v>39387</v>
      </c>
    </row>
    <row r="293" spans="1:27" x14ac:dyDescent="0.2">
      <c r="A293">
        <v>426</v>
      </c>
      <c r="B293" t="s">
        <v>15</v>
      </c>
      <c r="C293">
        <v>2007</v>
      </c>
      <c r="D293">
        <v>12</v>
      </c>
      <c r="E293">
        <v>250</v>
      </c>
      <c r="F293" s="4">
        <v>938.59</v>
      </c>
      <c r="G293" s="4">
        <v>1102.93</v>
      </c>
      <c r="H293" s="4">
        <v>411.1</v>
      </c>
      <c r="I293">
        <v>5</v>
      </c>
      <c r="J293">
        <v>267</v>
      </c>
      <c r="K293">
        <v>20083</v>
      </c>
      <c r="L293" t="s">
        <v>18</v>
      </c>
      <c r="M293">
        <v>31654</v>
      </c>
      <c r="N293">
        <v>168.7</v>
      </c>
      <c r="O293" s="4">
        <v>27852.63</v>
      </c>
      <c r="P293" t="s">
        <v>167</v>
      </c>
      <c r="Q293" s="4">
        <f t="shared" si="44"/>
        <v>4.4117199999999999</v>
      </c>
      <c r="R293" s="4">
        <f t="shared" si="45"/>
        <v>220.58600000000001</v>
      </c>
      <c r="S293" s="4">
        <f t="shared" si="46"/>
        <v>4.1308239700374534</v>
      </c>
      <c r="T293" s="4">
        <f t="shared" si="47"/>
        <v>3.0425479498124162</v>
      </c>
      <c r="U293" s="4">
        <f t="shared" si="48"/>
        <v>2.9724759228064199</v>
      </c>
      <c r="V293" s="3">
        <f t="shared" si="49"/>
        <v>0.69897000433601886</v>
      </c>
      <c r="W293" s="3">
        <f t="shared" si="50"/>
        <v>2.4265112613645754</v>
      </c>
      <c r="X293" s="3">
        <f t="shared" si="51"/>
        <v>0.64460794114037834</v>
      </c>
      <c r="Y293" s="3">
        <f t="shared" si="52"/>
        <v>2.3435779454763974</v>
      </c>
      <c r="Z293" s="3">
        <f t="shared" si="53"/>
        <v>0.61603668844784076</v>
      </c>
      <c r="AA293" s="2">
        <f t="shared" si="54"/>
        <v>39417</v>
      </c>
    </row>
    <row r="294" spans="1:27" x14ac:dyDescent="0.2">
      <c r="A294">
        <v>446</v>
      </c>
      <c r="B294" t="s">
        <v>15</v>
      </c>
      <c r="C294">
        <v>2007</v>
      </c>
      <c r="D294">
        <v>1</v>
      </c>
      <c r="E294">
        <v>126</v>
      </c>
      <c r="F294" s="4">
        <v>524.04999999999995</v>
      </c>
      <c r="G294" s="4">
        <v>615.79</v>
      </c>
      <c r="H294" s="4">
        <v>254.12</v>
      </c>
      <c r="I294">
        <v>5</v>
      </c>
      <c r="J294">
        <v>383</v>
      </c>
      <c r="K294">
        <v>25669</v>
      </c>
      <c r="L294" t="s">
        <v>18</v>
      </c>
      <c r="M294">
        <v>84359</v>
      </c>
      <c r="N294">
        <v>216.6</v>
      </c>
      <c r="O294" s="4">
        <v>40398.43</v>
      </c>
      <c r="P294" t="s">
        <v>167</v>
      </c>
      <c r="Q294" s="4">
        <f t="shared" si="44"/>
        <v>4.8872222222222224</v>
      </c>
      <c r="R294" s="4">
        <f t="shared" si="45"/>
        <v>123.15799999999999</v>
      </c>
      <c r="S294" s="4">
        <f t="shared" si="46"/>
        <v>1.6078067885117493</v>
      </c>
      <c r="T294" s="4">
        <f t="shared" si="47"/>
        <v>2.7894326319850391</v>
      </c>
      <c r="U294" s="4">
        <f t="shared" si="48"/>
        <v>2.7193727253198969</v>
      </c>
      <c r="V294" s="3">
        <f t="shared" si="49"/>
        <v>0.69897000433601886</v>
      </c>
      <c r="W294" s="3">
        <f t="shared" si="50"/>
        <v>2.5831987739686229</v>
      </c>
      <c r="X294" s="3">
        <f t="shared" si="51"/>
        <v>0.68906208686747605</v>
      </c>
      <c r="Y294" s="3">
        <f t="shared" si="52"/>
        <v>2.0904626276490199</v>
      </c>
      <c r="Z294" s="3">
        <f t="shared" si="53"/>
        <v>0.20623385801641617</v>
      </c>
      <c r="AA294" s="2">
        <f t="shared" si="54"/>
        <v>39083</v>
      </c>
    </row>
    <row r="295" spans="1:27" x14ac:dyDescent="0.2">
      <c r="A295">
        <v>446</v>
      </c>
      <c r="B295" t="s">
        <v>15</v>
      </c>
      <c r="C295">
        <v>2007</v>
      </c>
      <c r="D295">
        <v>2</v>
      </c>
      <c r="E295">
        <v>110</v>
      </c>
      <c r="F295" s="4">
        <v>454.82</v>
      </c>
      <c r="G295" s="4">
        <v>534.5</v>
      </c>
      <c r="H295" s="4">
        <v>227.58</v>
      </c>
      <c r="I295">
        <v>5</v>
      </c>
      <c r="J295">
        <v>383</v>
      </c>
      <c r="K295">
        <v>25669</v>
      </c>
      <c r="L295" t="s">
        <v>18</v>
      </c>
      <c r="M295">
        <v>84359</v>
      </c>
      <c r="N295">
        <v>216.6</v>
      </c>
      <c r="O295" s="4">
        <v>40398.43</v>
      </c>
      <c r="P295" t="s">
        <v>167</v>
      </c>
      <c r="Q295" s="4">
        <f t="shared" si="44"/>
        <v>4.8590909090909093</v>
      </c>
      <c r="R295" s="4">
        <f t="shared" si="45"/>
        <v>106.9</v>
      </c>
      <c r="S295" s="4">
        <f t="shared" si="46"/>
        <v>1.3955613577023498</v>
      </c>
      <c r="T295" s="4">
        <f t="shared" si="47"/>
        <v>2.727947709544797</v>
      </c>
      <c r="U295" s="4">
        <f t="shared" si="48"/>
        <v>2.65783955385796</v>
      </c>
      <c r="V295" s="3">
        <f t="shared" si="49"/>
        <v>0.69897000433601886</v>
      </c>
      <c r="W295" s="3">
        <f t="shared" si="50"/>
        <v>2.5831987739686229</v>
      </c>
      <c r="X295" s="3">
        <f t="shared" si="51"/>
        <v>0.68655502438657179</v>
      </c>
      <c r="Y295" s="3">
        <f t="shared" si="52"/>
        <v>2.0289777052087778</v>
      </c>
      <c r="Z295" s="3">
        <f t="shared" si="53"/>
        <v>0.14474893557617405</v>
      </c>
      <c r="AA295" s="2">
        <f t="shared" si="54"/>
        <v>39114</v>
      </c>
    </row>
    <row r="296" spans="1:27" x14ac:dyDescent="0.2">
      <c r="A296">
        <v>446</v>
      </c>
      <c r="B296" t="s">
        <v>15</v>
      </c>
      <c r="C296">
        <v>2007</v>
      </c>
      <c r="D296">
        <v>3</v>
      </c>
      <c r="E296">
        <v>74</v>
      </c>
      <c r="F296" s="4">
        <v>276.69</v>
      </c>
      <c r="G296" s="4">
        <v>325.12</v>
      </c>
      <c r="H296" s="4">
        <v>106.71</v>
      </c>
      <c r="I296">
        <v>5</v>
      </c>
      <c r="J296">
        <v>383</v>
      </c>
      <c r="K296">
        <v>25669</v>
      </c>
      <c r="L296" t="s">
        <v>18</v>
      </c>
      <c r="M296">
        <v>84359</v>
      </c>
      <c r="N296">
        <v>216.6</v>
      </c>
      <c r="O296" s="4">
        <v>40398.43</v>
      </c>
      <c r="P296" t="s">
        <v>167</v>
      </c>
      <c r="Q296" s="4">
        <f t="shared" si="44"/>
        <v>4.3935135135135139</v>
      </c>
      <c r="R296" s="4">
        <f t="shared" si="45"/>
        <v>65.024000000000001</v>
      </c>
      <c r="S296" s="4">
        <f t="shared" si="46"/>
        <v>0.84887728459530032</v>
      </c>
      <c r="T296" s="4">
        <f t="shared" si="47"/>
        <v>2.5120436862678064</v>
      </c>
      <c r="U296" s="4">
        <f t="shared" si="48"/>
        <v>2.4419934633574378</v>
      </c>
      <c r="V296" s="3">
        <f t="shared" si="49"/>
        <v>0.69897000433601886</v>
      </c>
      <c r="W296" s="3">
        <f t="shared" si="50"/>
        <v>2.5831987739686229</v>
      </c>
      <c r="X296" s="3">
        <f t="shared" si="51"/>
        <v>0.64281196653683026</v>
      </c>
      <c r="Y296" s="3">
        <f t="shared" si="52"/>
        <v>1.8130736819317876</v>
      </c>
      <c r="Z296" s="3">
        <f t="shared" si="53"/>
        <v>-7.1155087700816286E-2</v>
      </c>
      <c r="AA296" s="2">
        <f t="shared" si="54"/>
        <v>39142</v>
      </c>
    </row>
    <row r="297" spans="1:27" x14ac:dyDescent="0.2">
      <c r="A297">
        <v>446</v>
      </c>
      <c r="B297" t="s">
        <v>15</v>
      </c>
      <c r="C297">
        <v>2007</v>
      </c>
      <c r="D297">
        <v>4</v>
      </c>
      <c r="E297">
        <v>116</v>
      </c>
      <c r="F297" s="4">
        <v>557.66999999999996</v>
      </c>
      <c r="G297" s="4">
        <v>655.29</v>
      </c>
      <c r="H297" s="4">
        <v>253.76</v>
      </c>
      <c r="I297">
        <v>5</v>
      </c>
      <c r="J297">
        <v>383</v>
      </c>
      <c r="K297">
        <v>25669</v>
      </c>
      <c r="L297" t="s">
        <v>18</v>
      </c>
      <c r="M297">
        <v>84359</v>
      </c>
      <c r="N297">
        <v>216.6</v>
      </c>
      <c r="O297" s="4">
        <v>40398.43</v>
      </c>
      <c r="P297" t="s">
        <v>167</v>
      </c>
      <c r="Q297" s="4">
        <f t="shared" si="44"/>
        <v>5.649051724137931</v>
      </c>
      <c r="R297" s="4">
        <f t="shared" si="45"/>
        <v>131.05799999999999</v>
      </c>
      <c r="S297" s="4">
        <f t="shared" si="46"/>
        <v>1.7109399477806788</v>
      </c>
      <c r="T297" s="4">
        <f t="shared" si="47"/>
        <v>2.8164335404909222</v>
      </c>
      <c r="U297" s="4">
        <f t="shared" si="48"/>
        <v>2.7463772821374359</v>
      </c>
      <c r="V297" s="3">
        <f t="shared" si="49"/>
        <v>0.69897000433601886</v>
      </c>
      <c r="W297" s="3">
        <f t="shared" si="50"/>
        <v>2.5831987739686229</v>
      </c>
      <c r="X297" s="3">
        <f t="shared" si="51"/>
        <v>0.75197555126400362</v>
      </c>
      <c r="Y297" s="3">
        <f t="shared" si="52"/>
        <v>2.117463536154903</v>
      </c>
      <c r="Z297" s="3">
        <f t="shared" si="53"/>
        <v>0.2332347665222993</v>
      </c>
      <c r="AA297" s="2">
        <f t="shared" si="54"/>
        <v>39173</v>
      </c>
    </row>
    <row r="298" spans="1:27" x14ac:dyDescent="0.2">
      <c r="A298">
        <v>446</v>
      </c>
      <c r="B298" t="s">
        <v>15</v>
      </c>
      <c r="C298">
        <v>2007</v>
      </c>
      <c r="D298">
        <v>5</v>
      </c>
      <c r="E298">
        <v>259</v>
      </c>
      <c r="F298" s="4">
        <v>1153.9000000000001</v>
      </c>
      <c r="G298" s="4">
        <v>1355.96</v>
      </c>
      <c r="H298" s="4">
        <v>518.05999999999995</v>
      </c>
      <c r="I298">
        <v>5</v>
      </c>
      <c r="J298">
        <v>383</v>
      </c>
      <c r="K298">
        <v>25669</v>
      </c>
      <c r="L298" t="s">
        <v>18</v>
      </c>
      <c r="M298">
        <v>84359</v>
      </c>
      <c r="N298">
        <v>216.6</v>
      </c>
      <c r="O298" s="4">
        <v>40398.43</v>
      </c>
      <c r="P298" t="s">
        <v>167</v>
      </c>
      <c r="Q298" s="4">
        <f t="shared" si="44"/>
        <v>5.2353667953667955</v>
      </c>
      <c r="R298" s="4">
        <f t="shared" si="45"/>
        <v>271.19200000000001</v>
      </c>
      <c r="S298" s="4">
        <f t="shared" si="46"/>
        <v>3.5403655352480419</v>
      </c>
      <c r="T298" s="4">
        <f t="shared" si="47"/>
        <v>3.1322468782954234</v>
      </c>
      <c r="U298" s="4">
        <f t="shared" si="48"/>
        <v>3.0621681733517829</v>
      </c>
      <c r="V298" s="3">
        <f t="shared" si="49"/>
        <v>0.69897000433601886</v>
      </c>
      <c r="W298" s="3">
        <f t="shared" si="50"/>
        <v>2.5831987739686229</v>
      </c>
      <c r="X298" s="3">
        <f t="shared" si="51"/>
        <v>0.71894711421417168</v>
      </c>
      <c r="Y298" s="3">
        <f t="shared" si="52"/>
        <v>2.4332768739594046</v>
      </c>
      <c r="Z298" s="3">
        <f t="shared" si="53"/>
        <v>0.54904810432680085</v>
      </c>
      <c r="AA298" s="2">
        <f t="shared" si="54"/>
        <v>39203</v>
      </c>
    </row>
    <row r="299" spans="1:27" x14ac:dyDescent="0.2">
      <c r="A299">
        <v>446</v>
      </c>
      <c r="B299" t="s">
        <v>15</v>
      </c>
      <c r="C299">
        <v>2007</v>
      </c>
      <c r="D299">
        <v>6</v>
      </c>
      <c r="E299">
        <v>275</v>
      </c>
      <c r="F299" s="4">
        <v>1180.03</v>
      </c>
      <c r="G299" s="4">
        <v>1386.74</v>
      </c>
      <c r="H299" s="4">
        <v>455.49</v>
      </c>
      <c r="I299">
        <v>5</v>
      </c>
      <c r="J299">
        <v>383</v>
      </c>
      <c r="K299">
        <v>25669</v>
      </c>
      <c r="L299" t="s">
        <v>18</v>
      </c>
      <c r="M299">
        <v>84359</v>
      </c>
      <c r="N299">
        <v>216.6</v>
      </c>
      <c r="O299" s="4">
        <v>40398.43</v>
      </c>
      <c r="P299" t="s">
        <v>167</v>
      </c>
      <c r="Q299" s="4">
        <f t="shared" si="44"/>
        <v>5.0426909090909096</v>
      </c>
      <c r="R299" s="4">
        <f t="shared" si="45"/>
        <v>277.34800000000001</v>
      </c>
      <c r="S299" s="4">
        <f t="shared" si="46"/>
        <v>3.6207310704960838</v>
      </c>
      <c r="T299" s="4">
        <f t="shared" si="47"/>
        <v>3.1419950427964274</v>
      </c>
      <c r="U299" s="4">
        <f t="shared" si="48"/>
        <v>3.0718930485509044</v>
      </c>
      <c r="V299" s="3">
        <f t="shared" si="49"/>
        <v>0.69897000433601886</v>
      </c>
      <c r="W299" s="3">
        <f t="shared" si="50"/>
        <v>2.5831987739686229</v>
      </c>
      <c r="X299" s="3">
        <f t="shared" si="51"/>
        <v>0.70266234896616464</v>
      </c>
      <c r="Y299" s="3">
        <f t="shared" si="52"/>
        <v>2.4430250384604086</v>
      </c>
      <c r="Z299" s="3">
        <f t="shared" si="53"/>
        <v>0.55879626882780453</v>
      </c>
      <c r="AA299" s="2">
        <f t="shared" si="54"/>
        <v>39234</v>
      </c>
    </row>
    <row r="300" spans="1:27" x14ac:dyDescent="0.2">
      <c r="A300">
        <v>446</v>
      </c>
      <c r="B300" t="s">
        <v>15</v>
      </c>
      <c r="C300">
        <v>2007</v>
      </c>
      <c r="D300">
        <v>7</v>
      </c>
      <c r="E300">
        <v>178</v>
      </c>
      <c r="F300" s="4">
        <v>783.5</v>
      </c>
      <c r="G300" s="4">
        <v>920.67</v>
      </c>
      <c r="H300" s="4">
        <v>323.5</v>
      </c>
      <c r="I300">
        <v>5</v>
      </c>
      <c r="J300">
        <v>383</v>
      </c>
      <c r="K300">
        <v>25669</v>
      </c>
      <c r="L300" t="s">
        <v>18</v>
      </c>
      <c r="M300">
        <v>84359</v>
      </c>
      <c r="N300">
        <v>216.6</v>
      </c>
      <c r="O300" s="4">
        <v>40398.43</v>
      </c>
      <c r="P300" t="s">
        <v>167</v>
      </c>
      <c r="Q300" s="4">
        <f t="shared" si="44"/>
        <v>5.1723033707865165</v>
      </c>
      <c r="R300" s="4">
        <f t="shared" si="45"/>
        <v>184.13399999999999</v>
      </c>
      <c r="S300" s="4">
        <f t="shared" si="46"/>
        <v>2.4038381201044383</v>
      </c>
      <c r="T300" s="4">
        <f t="shared" si="47"/>
        <v>2.9641039919114212</v>
      </c>
      <c r="U300" s="4">
        <f t="shared" si="48"/>
        <v>2.8940390008046091</v>
      </c>
      <c r="V300" s="3">
        <f t="shared" si="49"/>
        <v>0.69897000433601886</v>
      </c>
      <c r="W300" s="3">
        <f t="shared" si="50"/>
        <v>2.5831987739686229</v>
      </c>
      <c r="X300" s="3">
        <f t="shared" si="51"/>
        <v>0.7136839896025271</v>
      </c>
      <c r="Y300" s="3">
        <f t="shared" si="52"/>
        <v>2.2651339875754024</v>
      </c>
      <c r="Z300" s="3">
        <f t="shared" si="53"/>
        <v>0.3809052179427983</v>
      </c>
      <c r="AA300" s="2">
        <f t="shared" si="54"/>
        <v>39264</v>
      </c>
    </row>
    <row r="301" spans="1:27" x14ac:dyDescent="0.2">
      <c r="A301">
        <v>446</v>
      </c>
      <c r="B301" t="s">
        <v>15</v>
      </c>
      <c r="C301">
        <v>2007</v>
      </c>
      <c r="D301">
        <v>8</v>
      </c>
      <c r="E301">
        <v>154</v>
      </c>
      <c r="F301" s="4">
        <v>601.66999999999996</v>
      </c>
      <c r="G301" s="4">
        <v>706.97</v>
      </c>
      <c r="H301" s="4">
        <v>224.2</v>
      </c>
      <c r="I301">
        <v>5</v>
      </c>
      <c r="J301">
        <v>383</v>
      </c>
      <c r="K301">
        <v>25669</v>
      </c>
      <c r="L301" t="s">
        <v>18</v>
      </c>
      <c r="M301">
        <v>84359</v>
      </c>
      <c r="N301">
        <v>216.6</v>
      </c>
      <c r="O301" s="4">
        <v>40398.43</v>
      </c>
      <c r="P301" t="s">
        <v>167</v>
      </c>
      <c r="Q301" s="4">
        <f t="shared" si="44"/>
        <v>4.5907142857142862</v>
      </c>
      <c r="R301" s="4">
        <f t="shared" si="45"/>
        <v>141.39400000000001</v>
      </c>
      <c r="S301" s="4">
        <f t="shared" si="46"/>
        <v>1.8458746736292428</v>
      </c>
      <c r="T301" s="4">
        <f t="shared" si="47"/>
        <v>2.849400985068625</v>
      </c>
      <c r="U301" s="4">
        <f t="shared" si="48"/>
        <v>2.7793583575789609</v>
      </c>
      <c r="V301" s="3">
        <f t="shared" si="49"/>
        <v>0.69897000433601886</v>
      </c>
      <c r="W301" s="3">
        <f t="shared" si="50"/>
        <v>2.5831987739686229</v>
      </c>
      <c r="X301" s="3">
        <f t="shared" si="51"/>
        <v>0.66188026423216206</v>
      </c>
      <c r="Y301" s="3">
        <f t="shared" si="52"/>
        <v>2.1504309807326063</v>
      </c>
      <c r="Z301" s="3">
        <f t="shared" si="53"/>
        <v>0.26620221110000231</v>
      </c>
      <c r="AA301" s="2">
        <f t="shared" si="54"/>
        <v>39295</v>
      </c>
    </row>
    <row r="302" spans="1:27" x14ac:dyDescent="0.2">
      <c r="A302">
        <v>446</v>
      </c>
      <c r="B302" t="s">
        <v>15</v>
      </c>
      <c r="C302">
        <v>2007</v>
      </c>
      <c r="D302">
        <v>9</v>
      </c>
      <c r="E302">
        <v>553</v>
      </c>
      <c r="F302" s="4">
        <v>2185.83</v>
      </c>
      <c r="G302" s="4">
        <v>2568.4499999999998</v>
      </c>
      <c r="H302" s="4">
        <v>781.46</v>
      </c>
      <c r="I302">
        <v>5</v>
      </c>
      <c r="J302">
        <v>383</v>
      </c>
      <c r="K302">
        <v>25669</v>
      </c>
      <c r="L302" t="s">
        <v>18</v>
      </c>
      <c r="M302">
        <v>84359</v>
      </c>
      <c r="N302">
        <v>216.6</v>
      </c>
      <c r="O302" s="4">
        <v>40398.43</v>
      </c>
      <c r="P302" t="s">
        <v>167</v>
      </c>
      <c r="Q302" s="4">
        <f t="shared" si="44"/>
        <v>4.6445750452079562</v>
      </c>
      <c r="R302" s="4">
        <f t="shared" si="45"/>
        <v>513.68999999999994</v>
      </c>
      <c r="S302" s="4">
        <f t="shared" si="46"/>
        <v>6.7061357702349866</v>
      </c>
      <c r="T302" s="4">
        <f t="shared" si="47"/>
        <v>3.4096711157346973</v>
      </c>
      <c r="U302" s="4">
        <f t="shared" si="48"/>
        <v>3.3396163822555569</v>
      </c>
      <c r="V302" s="3">
        <f t="shared" si="49"/>
        <v>0.69897000433601886</v>
      </c>
      <c r="W302" s="3">
        <f t="shared" si="50"/>
        <v>2.5831987739686229</v>
      </c>
      <c r="X302" s="3">
        <f t="shared" si="51"/>
        <v>0.66694598442999919</v>
      </c>
      <c r="Y302" s="3">
        <f t="shared" si="52"/>
        <v>2.7107011113986785</v>
      </c>
      <c r="Z302" s="3">
        <f t="shared" si="53"/>
        <v>0.82647234176607465</v>
      </c>
      <c r="AA302" s="2">
        <f t="shared" si="54"/>
        <v>39326</v>
      </c>
    </row>
    <row r="303" spans="1:27" x14ac:dyDescent="0.2">
      <c r="A303">
        <v>446</v>
      </c>
      <c r="B303" t="s">
        <v>15</v>
      </c>
      <c r="C303">
        <v>2007</v>
      </c>
      <c r="D303">
        <v>11</v>
      </c>
      <c r="E303">
        <v>607</v>
      </c>
      <c r="F303" s="4">
        <v>2455.12</v>
      </c>
      <c r="G303" s="4">
        <v>2884.92</v>
      </c>
      <c r="H303" s="4">
        <v>940.4</v>
      </c>
      <c r="I303">
        <v>5</v>
      </c>
      <c r="J303">
        <v>383</v>
      </c>
      <c r="K303">
        <v>25669</v>
      </c>
      <c r="L303" t="s">
        <v>18</v>
      </c>
      <c r="M303">
        <v>84359</v>
      </c>
      <c r="N303">
        <v>216.6</v>
      </c>
      <c r="O303" s="4">
        <v>40398.43</v>
      </c>
      <c r="P303" t="s">
        <v>167</v>
      </c>
      <c r="Q303" s="4">
        <f t="shared" si="44"/>
        <v>4.752751235584844</v>
      </c>
      <c r="R303" s="4">
        <f t="shared" si="45"/>
        <v>576.98400000000004</v>
      </c>
      <c r="S303" s="4">
        <f t="shared" si="46"/>
        <v>7.5324281984334203</v>
      </c>
      <c r="T303" s="4">
        <f t="shared" si="47"/>
        <v>3.4601337744968546</v>
      </c>
      <c r="U303" s="4">
        <f t="shared" si="48"/>
        <v>3.3900727241837023</v>
      </c>
      <c r="V303" s="3">
        <f t="shared" si="49"/>
        <v>0.69897000433601886</v>
      </c>
      <c r="W303" s="3">
        <f t="shared" si="50"/>
        <v>2.5831987739686229</v>
      </c>
      <c r="X303" s="3">
        <f t="shared" si="51"/>
        <v>0.67694508342159698</v>
      </c>
      <c r="Y303" s="3">
        <f t="shared" si="52"/>
        <v>2.7611637701608358</v>
      </c>
      <c r="Z303" s="3">
        <f t="shared" si="53"/>
        <v>0.8769350005282317</v>
      </c>
      <c r="AA303" s="2">
        <f t="shared" si="54"/>
        <v>39387</v>
      </c>
    </row>
    <row r="304" spans="1:27" x14ac:dyDescent="0.2">
      <c r="A304">
        <v>446</v>
      </c>
      <c r="B304" t="s">
        <v>15</v>
      </c>
      <c r="C304">
        <v>2007</v>
      </c>
      <c r="D304">
        <v>12</v>
      </c>
      <c r="E304">
        <v>329</v>
      </c>
      <c r="F304" s="4">
        <v>1338.7</v>
      </c>
      <c r="G304" s="4">
        <v>1573.06</v>
      </c>
      <c r="H304" s="4">
        <v>434.15</v>
      </c>
      <c r="I304">
        <v>5</v>
      </c>
      <c r="J304">
        <v>383</v>
      </c>
      <c r="K304">
        <v>25669</v>
      </c>
      <c r="L304" t="s">
        <v>18</v>
      </c>
      <c r="M304">
        <v>84359</v>
      </c>
      <c r="N304">
        <v>216.6</v>
      </c>
      <c r="O304" s="4">
        <v>40398.43</v>
      </c>
      <c r="P304" t="s">
        <v>167</v>
      </c>
      <c r="Q304" s="4">
        <f t="shared" si="44"/>
        <v>4.7813373860182367</v>
      </c>
      <c r="R304" s="4">
        <f t="shared" si="45"/>
        <v>314.61199999999997</v>
      </c>
      <c r="S304" s="4">
        <f t="shared" si="46"/>
        <v>4.1072062663185376</v>
      </c>
      <c r="T304" s="4">
        <f t="shared" si="47"/>
        <v>3.1967452878947169</v>
      </c>
      <c r="U304" s="4">
        <f t="shared" si="48"/>
        <v>3.1266832633882902</v>
      </c>
      <c r="V304" s="3">
        <f t="shared" si="49"/>
        <v>0.69897000433601886</v>
      </c>
      <c r="W304" s="3">
        <f t="shared" si="50"/>
        <v>2.5831987739686229</v>
      </c>
      <c r="X304" s="3">
        <f t="shared" si="51"/>
        <v>0.67954938994474245</v>
      </c>
      <c r="Y304" s="3">
        <f t="shared" si="52"/>
        <v>2.4977752835586977</v>
      </c>
      <c r="Z304" s="3">
        <f t="shared" si="53"/>
        <v>0.61354651392609394</v>
      </c>
      <c r="AA304" s="2">
        <f t="shared" si="54"/>
        <v>39417</v>
      </c>
    </row>
    <row r="305" spans="1:27" x14ac:dyDescent="0.2">
      <c r="A305">
        <v>453</v>
      </c>
      <c r="B305" t="s">
        <v>15</v>
      </c>
      <c r="C305">
        <v>2007</v>
      </c>
      <c r="D305">
        <v>7</v>
      </c>
      <c r="E305">
        <v>77</v>
      </c>
      <c r="F305" s="4">
        <v>328.29</v>
      </c>
      <c r="G305" s="4">
        <v>385.78</v>
      </c>
      <c r="H305" s="4">
        <v>137.15</v>
      </c>
      <c r="I305">
        <v>6</v>
      </c>
      <c r="J305">
        <v>215</v>
      </c>
      <c r="K305">
        <v>15100</v>
      </c>
      <c r="L305" t="s">
        <v>18</v>
      </c>
      <c r="M305">
        <v>13880</v>
      </c>
      <c r="N305">
        <v>138.19999999999999</v>
      </c>
      <c r="O305" s="4">
        <v>23729.26</v>
      </c>
      <c r="P305" t="s">
        <v>167</v>
      </c>
      <c r="Q305" s="4">
        <f t="shared" si="44"/>
        <v>5.0101298701298695</v>
      </c>
      <c r="R305" s="4">
        <f t="shared" si="45"/>
        <v>64.296666666666667</v>
      </c>
      <c r="S305" s="4">
        <f t="shared" si="46"/>
        <v>1.7943255813953487</v>
      </c>
      <c r="T305" s="4">
        <f t="shared" si="47"/>
        <v>2.5863397087542483</v>
      </c>
      <c r="U305" s="4">
        <f t="shared" si="48"/>
        <v>2.5162576539417576</v>
      </c>
      <c r="V305" s="3">
        <f t="shared" si="49"/>
        <v>0.77815125038364363</v>
      </c>
      <c r="W305" s="3">
        <f t="shared" si="50"/>
        <v>2.3324384599156054</v>
      </c>
      <c r="X305" s="3">
        <f t="shared" si="51"/>
        <v>0.6998489835817665</v>
      </c>
      <c r="Y305" s="3">
        <f t="shared" si="52"/>
        <v>1.8081884583706047</v>
      </c>
      <c r="Z305" s="3">
        <f t="shared" si="53"/>
        <v>0.25390124883864307</v>
      </c>
      <c r="AA305" s="2">
        <f t="shared" si="54"/>
        <v>39264</v>
      </c>
    </row>
    <row r="306" spans="1:27" x14ac:dyDescent="0.2">
      <c r="A306">
        <v>453</v>
      </c>
      <c r="B306" t="s">
        <v>15</v>
      </c>
      <c r="C306">
        <v>2007</v>
      </c>
      <c r="D306">
        <v>8</v>
      </c>
      <c r="E306">
        <v>95</v>
      </c>
      <c r="F306" s="4">
        <v>459.48</v>
      </c>
      <c r="G306" s="4">
        <v>539.91</v>
      </c>
      <c r="H306" s="4">
        <v>235</v>
      </c>
      <c r="I306">
        <v>6</v>
      </c>
      <c r="J306">
        <v>215</v>
      </c>
      <c r="K306">
        <v>15100</v>
      </c>
      <c r="L306" t="s">
        <v>18</v>
      </c>
      <c r="M306">
        <v>13880</v>
      </c>
      <c r="N306">
        <v>138.19999999999999</v>
      </c>
      <c r="O306" s="4">
        <v>23729.26</v>
      </c>
      <c r="P306" t="s">
        <v>167</v>
      </c>
      <c r="Q306" s="4">
        <f t="shared" si="44"/>
        <v>5.6832631578947366</v>
      </c>
      <c r="R306" s="4">
        <f t="shared" si="45"/>
        <v>89.984999999999999</v>
      </c>
      <c r="S306" s="4">
        <f t="shared" si="46"/>
        <v>2.511209302325581</v>
      </c>
      <c r="T306" s="4">
        <f t="shared" si="47"/>
        <v>2.7323213713767798</v>
      </c>
      <c r="U306" s="4">
        <f t="shared" si="48"/>
        <v>2.6622666123953125</v>
      </c>
      <c r="V306" s="3">
        <f t="shared" si="49"/>
        <v>0.77815125038364363</v>
      </c>
      <c r="W306" s="3">
        <f t="shared" si="50"/>
        <v>2.3324384599156054</v>
      </c>
      <c r="X306" s="3">
        <f t="shared" si="51"/>
        <v>0.75459776608793205</v>
      </c>
      <c r="Y306" s="3">
        <f t="shared" si="52"/>
        <v>1.9541701209931361</v>
      </c>
      <c r="Z306" s="3">
        <f t="shared" si="53"/>
        <v>0.3998829114611745</v>
      </c>
      <c r="AA306" s="2">
        <f t="shared" si="54"/>
        <v>39295</v>
      </c>
    </row>
    <row r="307" spans="1:27" x14ac:dyDescent="0.2">
      <c r="A307">
        <v>453</v>
      </c>
      <c r="B307" t="s">
        <v>15</v>
      </c>
      <c r="C307">
        <v>2007</v>
      </c>
      <c r="D307">
        <v>9</v>
      </c>
      <c r="E307">
        <v>215</v>
      </c>
      <c r="F307" s="4">
        <v>946.59</v>
      </c>
      <c r="G307" s="4">
        <v>1112.3599999999999</v>
      </c>
      <c r="H307" s="4">
        <v>488.46</v>
      </c>
      <c r="I307">
        <v>6</v>
      </c>
      <c r="J307">
        <v>215</v>
      </c>
      <c r="K307">
        <v>15100</v>
      </c>
      <c r="L307" t="s">
        <v>18</v>
      </c>
      <c r="M307">
        <v>13880</v>
      </c>
      <c r="N307">
        <v>138.19999999999999</v>
      </c>
      <c r="O307" s="4">
        <v>23729.26</v>
      </c>
      <c r="P307" t="s">
        <v>167</v>
      </c>
      <c r="Q307" s="4">
        <f t="shared" si="44"/>
        <v>5.1737674418604644</v>
      </c>
      <c r="R307" s="4">
        <f t="shared" si="45"/>
        <v>185.39333333333332</v>
      </c>
      <c r="S307" s="4">
        <f t="shared" si="46"/>
        <v>5.1737674418604644</v>
      </c>
      <c r="T307" s="4">
        <f t="shared" si="47"/>
        <v>3.0462453634251196</v>
      </c>
      <c r="U307" s="4">
        <f t="shared" si="48"/>
        <v>2.9761619121668801</v>
      </c>
      <c r="V307" s="3">
        <f t="shared" si="49"/>
        <v>0.77815125038364363</v>
      </c>
      <c r="W307" s="3">
        <f t="shared" si="50"/>
        <v>2.3324384599156054</v>
      </c>
      <c r="X307" s="3">
        <f t="shared" si="51"/>
        <v>0.71380690350951426</v>
      </c>
      <c r="Y307" s="3">
        <f t="shared" si="52"/>
        <v>2.2680941130414758</v>
      </c>
      <c r="Z307" s="3">
        <f t="shared" si="53"/>
        <v>0.71380690350951426</v>
      </c>
      <c r="AA307" s="2">
        <f t="shared" si="54"/>
        <v>39326</v>
      </c>
    </row>
    <row r="308" spans="1:27" x14ac:dyDescent="0.2">
      <c r="A308">
        <v>453</v>
      </c>
      <c r="B308" t="s">
        <v>15</v>
      </c>
      <c r="C308">
        <v>2007</v>
      </c>
      <c r="D308">
        <v>11</v>
      </c>
      <c r="E308">
        <v>401</v>
      </c>
      <c r="F308" s="4">
        <v>1677.75</v>
      </c>
      <c r="G308" s="4">
        <v>1971.53</v>
      </c>
      <c r="H308" s="4">
        <v>683.12</v>
      </c>
      <c r="I308">
        <v>6</v>
      </c>
      <c r="J308">
        <v>215</v>
      </c>
      <c r="K308">
        <v>15100</v>
      </c>
      <c r="L308" t="s">
        <v>18</v>
      </c>
      <c r="M308">
        <v>13880</v>
      </c>
      <c r="N308">
        <v>138.19999999999999</v>
      </c>
      <c r="O308" s="4">
        <v>23729.26</v>
      </c>
      <c r="P308" t="s">
        <v>167</v>
      </c>
      <c r="Q308" s="4">
        <f t="shared" si="44"/>
        <v>4.9165336658354111</v>
      </c>
      <c r="R308" s="4">
        <f t="shared" si="45"/>
        <v>328.58833333333331</v>
      </c>
      <c r="S308" s="4">
        <f t="shared" si="46"/>
        <v>9.1699069767441852</v>
      </c>
      <c r="T308" s="4">
        <f t="shared" si="47"/>
        <v>3.2948033899485925</v>
      </c>
      <c r="U308" s="4">
        <f t="shared" si="48"/>
        <v>3.22472724748833</v>
      </c>
      <c r="V308" s="3">
        <f t="shared" si="49"/>
        <v>0.77815125038364363</v>
      </c>
      <c r="W308" s="3">
        <f t="shared" si="50"/>
        <v>2.3324384599156054</v>
      </c>
      <c r="X308" s="3">
        <f t="shared" si="51"/>
        <v>0.69165901732841006</v>
      </c>
      <c r="Y308" s="3">
        <f t="shared" si="52"/>
        <v>2.5166521395649486</v>
      </c>
      <c r="Z308" s="3">
        <f t="shared" si="53"/>
        <v>0.96236493003298695</v>
      </c>
      <c r="AA308" s="2">
        <f t="shared" si="54"/>
        <v>39387</v>
      </c>
    </row>
    <row r="309" spans="1:27" x14ac:dyDescent="0.2">
      <c r="A309">
        <v>453</v>
      </c>
      <c r="B309" t="s">
        <v>15</v>
      </c>
      <c r="C309">
        <v>2007</v>
      </c>
      <c r="D309">
        <v>12</v>
      </c>
      <c r="E309">
        <v>222</v>
      </c>
      <c r="F309" s="4">
        <v>934.15</v>
      </c>
      <c r="G309" s="4">
        <v>1097.67</v>
      </c>
      <c r="H309" s="4">
        <v>339.22</v>
      </c>
      <c r="I309">
        <v>6</v>
      </c>
      <c r="J309">
        <v>215</v>
      </c>
      <c r="K309">
        <v>15100</v>
      </c>
      <c r="L309" t="s">
        <v>18</v>
      </c>
      <c r="M309">
        <v>13880</v>
      </c>
      <c r="N309">
        <v>138.19999999999999</v>
      </c>
      <c r="O309" s="4">
        <v>23729.26</v>
      </c>
      <c r="P309" t="s">
        <v>167</v>
      </c>
      <c r="Q309" s="4">
        <f t="shared" si="44"/>
        <v>4.94445945945946</v>
      </c>
      <c r="R309" s="4">
        <f t="shared" si="45"/>
        <v>182.94500000000002</v>
      </c>
      <c r="S309" s="4">
        <f t="shared" si="46"/>
        <v>5.1054418604651168</v>
      </c>
      <c r="T309" s="4">
        <f t="shared" si="47"/>
        <v>3.04047179483167</v>
      </c>
      <c r="U309" s="4">
        <f t="shared" si="48"/>
        <v>2.9704166181377833</v>
      </c>
      <c r="V309" s="3">
        <f t="shared" si="49"/>
        <v>0.77815125038364363</v>
      </c>
      <c r="W309" s="3">
        <f t="shared" si="50"/>
        <v>2.3324384599156054</v>
      </c>
      <c r="X309" s="3">
        <f t="shared" si="51"/>
        <v>0.69411882038103123</v>
      </c>
      <c r="Y309" s="3">
        <f t="shared" si="52"/>
        <v>2.2623205444480261</v>
      </c>
      <c r="Z309" s="3">
        <f t="shared" si="53"/>
        <v>0.70803333491606457</v>
      </c>
      <c r="AA309" s="2">
        <f t="shared" si="54"/>
        <v>39417</v>
      </c>
    </row>
    <row r="310" spans="1:27" x14ac:dyDescent="0.2">
      <c r="A310">
        <v>459</v>
      </c>
      <c r="B310" t="s">
        <v>15</v>
      </c>
      <c r="C310">
        <v>2007</v>
      </c>
      <c r="D310">
        <v>1</v>
      </c>
      <c r="E310">
        <v>95</v>
      </c>
      <c r="F310" s="4">
        <v>437.44</v>
      </c>
      <c r="G310" s="4">
        <v>513.99</v>
      </c>
      <c r="H310" s="4">
        <v>244.19</v>
      </c>
      <c r="I310">
        <v>17</v>
      </c>
      <c r="J310">
        <v>1102</v>
      </c>
      <c r="K310">
        <v>37854</v>
      </c>
      <c r="L310" t="s">
        <v>18</v>
      </c>
      <c r="M310">
        <v>80864</v>
      </c>
      <c r="N310">
        <v>574.20000000000005</v>
      </c>
      <c r="O310" s="4">
        <v>63923.89</v>
      </c>
      <c r="P310" t="s">
        <v>168</v>
      </c>
      <c r="Q310" s="4">
        <f t="shared" si="44"/>
        <v>5.4104210526315795</v>
      </c>
      <c r="R310" s="4">
        <f t="shared" si="45"/>
        <v>30.234705882352941</v>
      </c>
      <c r="S310" s="4">
        <f t="shared" si="46"/>
        <v>0.46641560798548093</v>
      </c>
      <c r="T310" s="4">
        <f t="shared" si="47"/>
        <v>2.7109546696040967</v>
      </c>
      <c r="U310" s="4">
        <f t="shared" si="48"/>
        <v>2.6409184928877281</v>
      </c>
      <c r="V310" s="3">
        <f t="shared" si="49"/>
        <v>1.2304489213782739</v>
      </c>
      <c r="W310" s="3">
        <f t="shared" si="50"/>
        <v>3.0421815945157662</v>
      </c>
      <c r="X310" s="3">
        <f t="shared" si="51"/>
        <v>0.73323106431524876</v>
      </c>
      <c r="Y310" s="3">
        <f t="shared" si="52"/>
        <v>1.4805057482258226</v>
      </c>
      <c r="Z310" s="3">
        <f t="shared" si="53"/>
        <v>-0.33122692491166977</v>
      </c>
      <c r="AA310" s="2">
        <f t="shared" si="54"/>
        <v>39083</v>
      </c>
    </row>
    <row r="311" spans="1:27" x14ac:dyDescent="0.2">
      <c r="A311">
        <v>459</v>
      </c>
      <c r="B311" t="s">
        <v>15</v>
      </c>
      <c r="C311">
        <v>2007</v>
      </c>
      <c r="D311">
        <v>2</v>
      </c>
      <c r="E311">
        <v>102</v>
      </c>
      <c r="F311" s="4">
        <v>462.76</v>
      </c>
      <c r="G311" s="4">
        <v>543.74</v>
      </c>
      <c r="H311" s="4">
        <v>254.94</v>
      </c>
      <c r="I311">
        <v>17</v>
      </c>
      <c r="J311">
        <v>1102</v>
      </c>
      <c r="K311">
        <v>37854</v>
      </c>
      <c r="L311" t="s">
        <v>18</v>
      </c>
      <c r="M311">
        <v>80864</v>
      </c>
      <c r="N311">
        <v>574.20000000000005</v>
      </c>
      <c r="O311" s="4">
        <v>63923.89</v>
      </c>
      <c r="P311" t="s">
        <v>168</v>
      </c>
      <c r="Q311" s="4">
        <f t="shared" si="44"/>
        <v>5.3307843137254904</v>
      </c>
      <c r="R311" s="4">
        <f t="shared" si="45"/>
        <v>31.984705882352941</v>
      </c>
      <c r="S311" s="4">
        <f t="shared" si="46"/>
        <v>0.49341197822141564</v>
      </c>
      <c r="T311" s="4">
        <f t="shared" si="47"/>
        <v>2.7353912828642946</v>
      </c>
      <c r="U311" s="4">
        <f t="shared" si="48"/>
        <v>2.6653558124014824</v>
      </c>
      <c r="V311" s="3">
        <f t="shared" si="49"/>
        <v>1.2304489213782739</v>
      </c>
      <c r="W311" s="3">
        <f t="shared" si="50"/>
        <v>3.0421815945157662</v>
      </c>
      <c r="X311" s="3">
        <f t="shared" si="51"/>
        <v>0.72679111110237682</v>
      </c>
      <c r="Y311" s="3">
        <f t="shared" si="52"/>
        <v>1.5049423614860205</v>
      </c>
      <c r="Z311" s="3">
        <f t="shared" si="53"/>
        <v>-0.3067903116514718</v>
      </c>
      <c r="AA311" s="2">
        <f t="shared" si="54"/>
        <v>39114</v>
      </c>
    </row>
    <row r="312" spans="1:27" x14ac:dyDescent="0.2">
      <c r="A312">
        <v>459</v>
      </c>
      <c r="B312" t="s">
        <v>15</v>
      </c>
      <c r="C312">
        <v>2007</v>
      </c>
      <c r="D312">
        <v>3</v>
      </c>
      <c r="E312">
        <v>120</v>
      </c>
      <c r="F312" s="4">
        <v>518.34</v>
      </c>
      <c r="G312" s="4">
        <v>609.05999999999995</v>
      </c>
      <c r="H312" s="4">
        <v>211.26</v>
      </c>
      <c r="I312">
        <v>17</v>
      </c>
      <c r="J312">
        <v>1102</v>
      </c>
      <c r="K312">
        <v>37854</v>
      </c>
      <c r="L312" t="s">
        <v>18</v>
      </c>
      <c r="M312">
        <v>80864</v>
      </c>
      <c r="N312">
        <v>574.20000000000005</v>
      </c>
      <c r="O312" s="4">
        <v>63923.89</v>
      </c>
      <c r="P312" t="s">
        <v>168</v>
      </c>
      <c r="Q312" s="4">
        <f t="shared" si="44"/>
        <v>5.0754999999999999</v>
      </c>
      <c r="R312" s="4">
        <f t="shared" si="45"/>
        <v>35.827058823529406</v>
      </c>
      <c r="S312" s="4">
        <f t="shared" si="46"/>
        <v>0.55268602540834844</v>
      </c>
      <c r="T312" s="4">
        <f t="shared" si="47"/>
        <v>2.7846600781589337</v>
      </c>
      <c r="U312" s="4">
        <f t="shared" si="48"/>
        <v>2.7146147243883907</v>
      </c>
      <c r="V312" s="3">
        <f t="shared" si="49"/>
        <v>1.2304489213782739</v>
      </c>
      <c r="W312" s="3">
        <f t="shared" si="50"/>
        <v>3.0421815945157662</v>
      </c>
      <c r="X312" s="3">
        <f t="shared" si="51"/>
        <v>0.7054788321113088</v>
      </c>
      <c r="Y312" s="3">
        <f t="shared" si="52"/>
        <v>1.5542111567806596</v>
      </c>
      <c r="Z312" s="3">
        <f t="shared" si="53"/>
        <v>-0.25752151635683262</v>
      </c>
      <c r="AA312" s="2">
        <f t="shared" si="54"/>
        <v>39142</v>
      </c>
    </row>
    <row r="313" spans="1:27" x14ac:dyDescent="0.2">
      <c r="A313">
        <v>459</v>
      </c>
      <c r="B313" t="s">
        <v>15</v>
      </c>
      <c r="C313">
        <v>2007</v>
      </c>
      <c r="D313">
        <v>4</v>
      </c>
      <c r="E313">
        <v>143</v>
      </c>
      <c r="F313" s="4">
        <v>660.63</v>
      </c>
      <c r="G313" s="4">
        <v>776.29</v>
      </c>
      <c r="H313" s="4">
        <v>274.54000000000002</v>
      </c>
      <c r="I313">
        <v>17</v>
      </c>
      <c r="J313">
        <v>1102</v>
      </c>
      <c r="K313">
        <v>37854</v>
      </c>
      <c r="L313" t="s">
        <v>18</v>
      </c>
      <c r="M313">
        <v>80864</v>
      </c>
      <c r="N313">
        <v>574.20000000000005</v>
      </c>
      <c r="O313" s="4">
        <v>63923.89</v>
      </c>
      <c r="P313" t="s">
        <v>168</v>
      </c>
      <c r="Q313" s="4">
        <f t="shared" si="44"/>
        <v>5.4286013986013986</v>
      </c>
      <c r="R313" s="4">
        <f t="shared" si="45"/>
        <v>45.664117647058823</v>
      </c>
      <c r="S313" s="4">
        <f t="shared" si="46"/>
        <v>0.70443738656987287</v>
      </c>
      <c r="T313" s="4">
        <f t="shared" si="47"/>
        <v>2.8900239917117987</v>
      </c>
      <c r="U313" s="4">
        <f t="shared" si="48"/>
        <v>2.8199582916360875</v>
      </c>
      <c r="V313" s="3">
        <f t="shared" si="49"/>
        <v>1.2304489213782739</v>
      </c>
      <c r="W313" s="3">
        <f t="shared" si="50"/>
        <v>3.0421815945157662</v>
      </c>
      <c r="X313" s="3">
        <f t="shared" si="51"/>
        <v>0.73468795424673672</v>
      </c>
      <c r="Y313" s="3">
        <f t="shared" si="52"/>
        <v>1.6595750703335246</v>
      </c>
      <c r="Z313" s="3">
        <f t="shared" si="53"/>
        <v>-0.15215760280396778</v>
      </c>
      <c r="AA313" s="2">
        <f t="shared" si="54"/>
        <v>39173</v>
      </c>
    </row>
    <row r="314" spans="1:27" x14ac:dyDescent="0.2">
      <c r="A314">
        <v>459</v>
      </c>
      <c r="B314" t="s">
        <v>15</v>
      </c>
      <c r="C314">
        <v>2007</v>
      </c>
      <c r="D314">
        <v>5</v>
      </c>
      <c r="E314">
        <v>333</v>
      </c>
      <c r="F314" s="4">
        <v>1439.71</v>
      </c>
      <c r="G314" s="4">
        <v>1691.77</v>
      </c>
      <c r="H314" s="4">
        <v>562.99</v>
      </c>
      <c r="I314">
        <v>17</v>
      </c>
      <c r="J314">
        <v>1102</v>
      </c>
      <c r="K314">
        <v>37854</v>
      </c>
      <c r="L314" t="s">
        <v>18</v>
      </c>
      <c r="M314">
        <v>80864</v>
      </c>
      <c r="N314">
        <v>574.20000000000005</v>
      </c>
      <c r="O314" s="4">
        <v>63923.89</v>
      </c>
      <c r="P314" t="s">
        <v>168</v>
      </c>
      <c r="Q314" s="4">
        <f t="shared" si="44"/>
        <v>5.0803903903903906</v>
      </c>
      <c r="R314" s="4">
        <f t="shared" si="45"/>
        <v>99.515882352941176</v>
      </c>
      <c r="S314" s="4">
        <f t="shared" si="46"/>
        <v>1.5351814882032668</v>
      </c>
      <c r="T314" s="4">
        <f t="shared" si="47"/>
        <v>3.2283413193882811</v>
      </c>
      <c r="U314" s="4">
        <f t="shared" si="48"/>
        <v>3.1582750212039601</v>
      </c>
      <c r="V314" s="3">
        <f t="shared" si="49"/>
        <v>1.2304489213782739</v>
      </c>
      <c r="W314" s="3">
        <f t="shared" si="50"/>
        <v>3.0421815945157662</v>
      </c>
      <c r="X314" s="3">
        <f t="shared" si="51"/>
        <v>0.70589708588196098</v>
      </c>
      <c r="Y314" s="3">
        <f t="shared" si="52"/>
        <v>1.997892398010007</v>
      </c>
      <c r="Z314" s="3">
        <f t="shared" si="53"/>
        <v>0.18615972487251464</v>
      </c>
      <c r="AA314" s="2">
        <f t="shared" si="54"/>
        <v>39203</v>
      </c>
    </row>
    <row r="315" spans="1:27" x14ac:dyDescent="0.2">
      <c r="A315">
        <v>459</v>
      </c>
      <c r="B315" t="s">
        <v>15</v>
      </c>
      <c r="C315">
        <v>2007</v>
      </c>
      <c r="D315">
        <v>6</v>
      </c>
      <c r="E315">
        <v>385</v>
      </c>
      <c r="F315" s="4">
        <v>1689.02</v>
      </c>
      <c r="G315" s="4">
        <v>1984.63</v>
      </c>
      <c r="H315" s="4">
        <v>733.43</v>
      </c>
      <c r="I315">
        <v>17</v>
      </c>
      <c r="J315">
        <v>1102</v>
      </c>
      <c r="K315">
        <v>37854</v>
      </c>
      <c r="L315" t="s">
        <v>18</v>
      </c>
      <c r="M315">
        <v>80864</v>
      </c>
      <c r="N315">
        <v>574.20000000000005</v>
      </c>
      <c r="O315" s="4">
        <v>63923.89</v>
      </c>
      <c r="P315" t="s">
        <v>168</v>
      </c>
      <c r="Q315" s="4">
        <f t="shared" si="44"/>
        <v>5.1548831168831173</v>
      </c>
      <c r="R315" s="4">
        <f t="shared" si="45"/>
        <v>116.74294117647059</v>
      </c>
      <c r="S315" s="4">
        <f t="shared" si="46"/>
        <v>1.800934664246824</v>
      </c>
      <c r="T315" s="4">
        <f t="shared" si="47"/>
        <v>3.2976795519373132</v>
      </c>
      <c r="U315" s="4">
        <f t="shared" si="48"/>
        <v>3.2276347921632005</v>
      </c>
      <c r="V315" s="3">
        <f t="shared" si="49"/>
        <v>1.2304489213782739</v>
      </c>
      <c r="W315" s="3">
        <f t="shared" si="50"/>
        <v>3.0421815945157662</v>
      </c>
      <c r="X315" s="3">
        <f t="shared" si="51"/>
        <v>0.71221882242881229</v>
      </c>
      <c r="Y315" s="3">
        <f t="shared" si="52"/>
        <v>2.0672306305590391</v>
      </c>
      <c r="Z315" s="3">
        <f t="shared" si="53"/>
        <v>0.25549795742154674</v>
      </c>
      <c r="AA315" s="2">
        <f t="shared" si="54"/>
        <v>39234</v>
      </c>
    </row>
    <row r="316" spans="1:27" x14ac:dyDescent="0.2">
      <c r="A316">
        <v>459</v>
      </c>
      <c r="B316" t="s">
        <v>15</v>
      </c>
      <c r="C316">
        <v>2007</v>
      </c>
      <c r="D316">
        <v>7</v>
      </c>
      <c r="E316">
        <v>210</v>
      </c>
      <c r="F316" s="4">
        <v>920.98</v>
      </c>
      <c r="G316" s="4">
        <v>1082.25</v>
      </c>
      <c r="H316" s="4">
        <v>421.51</v>
      </c>
      <c r="I316">
        <v>17</v>
      </c>
      <c r="J316">
        <v>1102</v>
      </c>
      <c r="K316">
        <v>37854</v>
      </c>
      <c r="L316" t="s">
        <v>18</v>
      </c>
      <c r="M316">
        <v>80864</v>
      </c>
      <c r="N316">
        <v>574.20000000000005</v>
      </c>
      <c r="O316" s="4">
        <v>63923.89</v>
      </c>
      <c r="P316" t="s">
        <v>168</v>
      </c>
      <c r="Q316" s="4">
        <f t="shared" si="44"/>
        <v>5.1535714285714285</v>
      </c>
      <c r="R316" s="4">
        <f t="shared" si="45"/>
        <v>63.661764705882355</v>
      </c>
      <c r="S316" s="4">
        <f t="shared" si="46"/>
        <v>0.98207803992740472</v>
      </c>
      <c r="T316" s="4">
        <f t="shared" si="47"/>
        <v>3.0343275944851942</v>
      </c>
      <c r="U316" s="4">
        <f t="shared" si="48"/>
        <v>2.9642501991610741</v>
      </c>
      <c r="V316" s="3">
        <f t="shared" si="49"/>
        <v>1.2304489213782739</v>
      </c>
      <c r="W316" s="3">
        <f t="shared" si="50"/>
        <v>3.0421815945157662</v>
      </c>
      <c r="X316" s="3">
        <f t="shared" si="51"/>
        <v>0.71210829975127499</v>
      </c>
      <c r="Y316" s="3">
        <f t="shared" si="52"/>
        <v>1.8038786731069203</v>
      </c>
      <c r="Z316" s="3">
        <f t="shared" si="53"/>
        <v>-7.8540000305719927E-3</v>
      </c>
      <c r="AA316" s="2">
        <f t="shared" si="54"/>
        <v>39264</v>
      </c>
    </row>
    <row r="317" spans="1:27" x14ac:dyDescent="0.2">
      <c r="A317">
        <v>459</v>
      </c>
      <c r="B317" t="s">
        <v>15</v>
      </c>
      <c r="C317">
        <v>2007</v>
      </c>
      <c r="D317">
        <v>8</v>
      </c>
      <c r="E317">
        <v>270</v>
      </c>
      <c r="F317" s="4">
        <v>1102.53</v>
      </c>
      <c r="G317" s="4">
        <v>1295.5</v>
      </c>
      <c r="H317" s="4">
        <v>491.39</v>
      </c>
      <c r="I317">
        <v>17</v>
      </c>
      <c r="J317">
        <v>1102</v>
      </c>
      <c r="K317">
        <v>37854</v>
      </c>
      <c r="L317" t="s">
        <v>18</v>
      </c>
      <c r="M317">
        <v>80864</v>
      </c>
      <c r="N317">
        <v>574.20000000000005</v>
      </c>
      <c r="O317" s="4">
        <v>63923.89</v>
      </c>
      <c r="P317" t="s">
        <v>168</v>
      </c>
      <c r="Q317" s="4">
        <f t="shared" si="44"/>
        <v>4.7981481481481483</v>
      </c>
      <c r="R317" s="4">
        <f t="shared" si="45"/>
        <v>76.205882352941174</v>
      </c>
      <c r="S317" s="4">
        <f t="shared" si="46"/>
        <v>1.175589836660617</v>
      </c>
      <c r="T317" s="4">
        <f t="shared" si="47"/>
        <v>3.1124374173218436</v>
      </c>
      <c r="U317" s="4">
        <f t="shared" si="48"/>
        <v>3.0423904155160186</v>
      </c>
      <c r="V317" s="3">
        <f t="shared" si="49"/>
        <v>1.2304489213782739</v>
      </c>
      <c r="W317" s="3">
        <f t="shared" si="50"/>
        <v>3.0421815945157662</v>
      </c>
      <c r="X317" s="3">
        <f t="shared" si="51"/>
        <v>0.68107365316285629</v>
      </c>
      <c r="Y317" s="3">
        <f t="shared" si="52"/>
        <v>1.8819884959435698</v>
      </c>
      <c r="Z317" s="3">
        <f t="shared" si="53"/>
        <v>7.0255822806077353E-2</v>
      </c>
      <c r="AA317" s="2">
        <f t="shared" si="54"/>
        <v>39295</v>
      </c>
    </row>
    <row r="318" spans="1:27" x14ac:dyDescent="0.2">
      <c r="A318">
        <v>459</v>
      </c>
      <c r="B318" t="s">
        <v>15</v>
      </c>
      <c r="C318">
        <v>2007</v>
      </c>
      <c r="D318">
        <v>9</v>
      </c>
      <c r="E318">
        <v>431</v>
      </c>
      <c r="F318" s="4">
        <v>1758.9</v>
      </c>
      <c r="G318" s="4">
        <v>2066.88</v>
      </c>
      <c r="H318" s="4">
        <v>870.07</v>
      </c>
      <c r="I318">
        <v>17</v>
      </c>
      <c r="J318">
        <v>1102</v>
      </c>
      <c r="K318">
        <v>37854</v>
      </c>
      <c r="L318" t="s">
        <v>18</v>
      </c>
      <c r="M318">
        <v>80864</v>
      </c>
      <c r="N318">
        <v>574.20000000000005</v>
      </c>
      <c r="O318" s="4">
        <v>63923.89</v>
      </c>
      <c r="P318" t="s">
        <v>168</v>
      </c>
      <c r="Q318" s="4">
        <f t="shared" si="44"/>
        <v>4.7955452436194896</v>
      </c>
      <c r="R318" s="4">
        <f t="shared" si="45"/>
        <v>121.58117647058825</v>
      </c>
      <c r="S318" s="4">
        <f t="shared" si="46"/>
        <v>1.8755716878402904</v>
      </c>
      <c r="T318" s="4">
        <f t="shared" si="47"/>
        <v>3.3153152628630558</v>
      </c>
      <c r="U318" s="4">
        <f t="shared" si="48"/>
        <v>3.2452411489044599</v>
      </c>
      <c r="V318" s="3">
        <f t="shared" si="49"/>
        <v>1.2304489213782739</v>
      </c>
      <c r="W318" s="3">
        <f t="shared" si="50"/>
        <v>3.0421815945157662</v>
      </c>
      <c r="X318" s="3">
        <f t="shared" si="51"/>
        <v>0.68083799270232404</v>
      </c>
      <c r="Y318" s="3">
        <f t="shared" si="52"/>
        <v>2.0848663414847817</v>
      </c>
      <c r="Z318" s="3">
        <f t="shared" si="53"/>
        <v>0.27313366834728936</v>
      </c>
      <c r="AA318" s="2">
        <f t="shared" si="54"/>
        <v>39326</v>
      </c>
    </row>
    <row r="319" spans="1:27" x14ac:dyDescent="0.2">
      <c r="A319">
        <v>459</v>
      </c>
      <c r="B319" t="s">
        <v>15</v>
      </c>
      <c r="C319">
        <v>2007</v>
      </c>
      <c r="D319">
        <v>11</v>
      </c>
      <c r="E319">
        <v>757</v>
      </c>
      <c r="F319" s="4">
        <v>3094.8</v>
      </c>
      <c r="G319" s="4">
        <v>3636.68</v>
      </c>
      <c r="H319" s="4">
        <v>1249.21</v>
      </c>
      <c r="I319">
        <v>17</v>
      </c>
      <c r="J319">
        <v>1102</v>
      </c>
      <c r="K319">
        <v>37854</v>
      </c>
      <c r="L319" t="s">
        <v>18</v>
      </c>
      <c r="M319">
        <v>80864</v>
      </c>
      <c r="N319">
        <v>574.20000000000005</v>
      </c>
      <c r="O319" s="4">
        <v>63923.89</v>
      </c>
      <c r="P319" t="s">
        <v>168</v>
      </c>
      <c r="Q319" s="4">
        <f t="shared" si="44"/>
        <v>4.8040686922060765</v>
      </c>
      <c r="R319" s="4">
        <f t="shared" si="45"/>
        <v>213.92235294117646</v>
      </c>
      <c r="S319" s="4">
        <f t="shared" si="46"/>
        <v>3.3000725952813066</v>
      </c>
      <c r="T319" s="4">
        <f t="shared" si="47"/>
        <v>3.5607050881461708</v>
      </c>
      <c r="U319" s="4">
        <f t="shared" si="48"/>
        <v>3.4906325881855622</v>
      </c>
      <c r="V319" s="3">
        <f t="shared" si="49"/>
        <v>1.2304489213782739</v>
      </c>
      <c r="W319" s="3">
        <f t="shared" si="50"/>
        <v>3.0421815945157662</v>
      </c>
      <c r="X319" s="3">
        <f t="shared" si="51"/>
        <v>0.68160920864609797</v>
      </c>
      <c r="Y319" s="3">
        <f t="shared" si="52"/>
        <v>2.3302561667678967</v>
      </c>
      <c r="Z319" s="3">
        <f t="shared" si="53"/>
        <v>0.51852349363040451</v>
      </c>
      <c r="AA319" s="2">
        <f t="shared" si="54"/>
        <v>39387</v>
      </c>
    </row>
    <row r="320" spans="1:27" x14ac:dyDescent="0.2">
      <c r="A320">
        <v>459</v>
      </c>
      <c r="B320" t="s">
        <v>15</v>
      </c>
      <c r="C320">
        <v>2007</v>
      </c>
      <c r="D320">
        <v>12</v>
      </c>
      <c r="E320">
        <v>388</v>
      </c>
      <c r="F320" s="4">
        <v>1537.77</v>
      </c>
      <c r="G320" s="4">
        <v>1806.96</v>
      </c>
      <c r="H320" s="4">
        <v>695.79</v>
      </c>
      <c r="I320">
        <v>17</v>
      </c>
      <c r="J320">
        <v>1102</v>
      </c>
      <c r="K320">
        <v>37854</v>
      </c>
      <c r="L320" t="s">
        <v>18</v>
      </c>
      <c r="M320">
        <v>80864</v>
      </c>
      <c r="N320">
        <v>574.20000000000005</v>
      </c>
      <c r="O320" s="4">
        <v>63923.89</v>
      </c>
      <c r="P320" t="s">
        <v>168</v>
      </c>
      <c r="Q320" s="4">
        <f t="shared" si="44"/>
        <v>4.6571134020618556</v>
      </c>
      <c r="R320" s="4">
        <f t="shared" si="45"/>
        <v>106.29176470588236</v>
      </c>
      <c r="S320" s="4">
        <f t="shared" si="46"/>
        <v>1.6397096188747731</v>
      </c>
      <c r="T320" s="4">
        <f t="shared" si="47"/>
        <v>3.2569485388522703</v>
      </c>
      <c r="U320" s="4">
        <f t="shared" si="48"/>
        <v>3.1868913840997224</v>
      </c>
      <c r="V320" s="3">
        <f t="shared" si="49"/>
        <v>1.2304489213782739</v>
      </c>
      <c r="W320" s="3">
        <f t="shared" si="50"/>
        <v>3.0421815945157662</v>
      </c>
      <c r="X320" s="3">
        <f t="shared" si="51"/>
        <v>0.66811681325806327</v>
      </c>
      <c r="Y320" s="3">
        <f t="shared" si="52"/>
        <v>2.0264996174739967</v>
      </c>
      <c r="Z320" s="3">
        <f t="shared" si="53"/>
        <v>0.21476694433650426</v>
      </c>
      <c r="AA320" s="2">
        <f t="shared" si="54"/>
        <v>39417</v>
      </c>
    </row>
    <row r="321" spans="1:27" x14ac:dyDescent="0.2">
      <c r="A321">
        <v>460</v>
      </c>
      <c r="B321" t="s">
        <v>15</v>
      </c>
      <c r="C321">
        <v>2007</v>
      </c>
      <c r="D321">
        <v>1</v>
      </c>
      <c r="E321">
        <v>21</v>
      </c>
      <c r="F321" s="4">
        <v>74.77</v>
      </c>
      <c r="G321" s="4">
        <v>87.89</v>
      </c>
      <c r="H321" s="4">
        <v>18.39</v>
      </c>
      <c r="I321">
        <v>4</v>
      </c>
      <c r="J321">
        <v>249</v>
      </c>
      <c r="K321">
        <v>10704</v>
      </c>
      <c r="L321" t="s">
        <v>17</v>
      </c>
      <c r="M321">
        <v>66265</v>
      </c>
      <c r="N321">
        <v>162.5</v>
      </c>
      <c r="O321" s="4">
        <v>12484.05</v>
      </c>
      <c r="P321" t="s">
        <v>168</v>
      </c>
      <c r="Q321" s="4">
        <f t="shared" si="44"/>
        <v>4.1852380952380956</v>
      </c>
      <c r="R321" s="4">
        <f t="shared" si="45"/>
        <v>21.9725</v>
      </c>
      <c r="S321" s="4">
        <f t="shared" si="46"/>
        <v>0.35297188755020081</v>
      </c>
      <c r="T321" s="4">
        <f t="shared" si="47"/>
        <v>1.9439394644722163</v>
      </c>
      <c r="U321" s="4">
        <f t="shared" si="48"/>
        <v>1.8737273806466794</v>
      </c>
      <c r="V321" s="3">
        <f t="shared" si="49"/>
        <v>0.6020599913279624</v>
      </c>
      <c r="W321" s="3">
        <f t="shared" si="50"/>
        <v>2.3961993470957363</v>
      </c>
      <c r="X321" s="3">
        <f t="shared" si="51"/>
        <v>0.62172016973829725</v>
      </c>
      <c r="Y321" s="3">
        <f t="shared" si="52"/>
        <v>1.341879473144254</v>
      </c>
      <c r="Z321" s="3">
        <f t="shared" si="53"/>
        <v>-0.4522598826235199</v>
      </c>
      <c r="AA321" s="2">
        <f t="shared" si="54"/>
        <v>39083</v>
      </c>
    </row>
    <row r="322" spans="1:27" x14ac:dyDescent="0.2">
      <c r="A322">
        <v>460</v>
      </c>
      <c r="B322" t="s">
        <v>15</v>
      </c>
      <c r="C322">
        <v>2007</v>
      </c>
      <c r="D322">
        <v>2</v>
      </c>
      <c r="E322">
        <v>42</v>
      </c>
      <c r="F322" s="4">
        <v>204.33</v>
      </c>
      <c r="G322" s="4">
        <v>240.1</v>
      </c>
      <c r="H322" s="4">
        <v>94.05</v>
      </c>
      <c r="I322">
        <v>4</v>
      </c>
      <c r="J322">
        <v>249</v>
      </c>
      <c r="K322">
        <v>10704</v>
      </c>
      <c r="L322" t="s">
        <v>17</v>
      </c>
      <c r="M322">
        <v>66265</v>
      </c>
      <c r="N322">
        <v>162.5</v>
      </c>
      <c r="O322" s="4">
        <v>12484.05</v>
      </c>
      <c r="P322" t="s">
        <v>168</v>
      </c>
      <c r="Q322" s="4">
        <f t="shared" si="44"/>
        <v>5.7166666666666668</v>
      </c>
      <c r="R322" s="4">
        <f t="shared" si="45"/>
        <v>60.024999999999999</v>
      </c>
      <c r="S322" s="4">
        <f t="shared" si="46"/>
        <v>0.96425702811244973</v>
      </c>
      <c r="T322" s="4">
        <f t="shared" si="47"/>
        <v>2.3803921600570273</v>
      </c>
      <c r="U322" s="4">
        <f t="shared" si="48"/>
        <v>2.3103321350022714</v>
      </c>
      <c r="V322" s="3">
        <f t="shared" si="49"/>
        <v>0.6020599913279624</v>
      </c>
      <c r="W322" s="3">
        <f t="shared" si="50"/>
        <v>2.3961993470957363</v>
      </c>
      <c r="X322" s="3">
        <f t="shared" si="51"/>
        <v>0.75714286965912692</v>
      </c>
      <c r="Y322" s="3">
        <f t="shared" si="52"/>
        <v>1.778332168729065</v>
      </c>
      <c r="Z322" s="3">
        <f t="shared" si="53"/>
        <v>-1.580718703870905E-2</v>
      </c>
      <c r="AA322" s="2">
        <f t="shared" si="54"/>
        <v>39114</v>
      </c>
    </row>
    <row r="323" spans="1:27" x14ac:dyDescent="0.2">
      <c r="A323">
        <v>460</v>
      </c>
      <c r="B323" t="s">
        <v>15</v>
      </c>
      <c r="C323">
        <v>2007</v>
      </c>
      <c r="D323">
        <v>3</v>
      </c>
      <c r="E323">
        <v>30</v>
      </c>
      <c r="F323" s="4">
        <v>156.47999999999999</v>
      </c>
      <c r="G323" s="4">
        <v>183.88</v>
      </c>
      <c r="H323" s="4">
        <v>64.27</v>
      </c>
      <c r="I323">
        <v>4</v>
      </c>
      <c r="J323">
        <v>249</v>
      </c>
      <c r="K323">
        <v>10704</v>
      </c>
      <c r="L323" t="s">
        <v>17</v>
      </c>
      <c r="M323">
        <v>66265</v>
      </c>
      <c r="N323">
        <v>162.5</v>
      </c>
      <c r="O323" s="4">
        <v>12484.05</v>
      </c>
      <c r="P323" t="s">
        <v>168</v>
      </c>
      <c r="Q323" s="4">
        <f t="shared" ref="Q323:Q386" si="55">G323/E323</f>
        <v>6.1293333333333333</v>
      </c>
      <c r="R323" s="4">
        <f t="shared" ref="R323:R386" si="56">G323/I323</f>
        <v>45.97</v>
      </c>
      <c r="S323" s="4">
        <f t="shared" ref="S323:S386" si="57">G323/J323</f>
        <v>0.73847389558232934</v>
      </c>
      <c r="T323" s="4">
        <f t="shared" ref="T323:T386" si="58">LOG(G323)</f>
        <v>2.264534495078272</v>
      </c>
      <c r="U323" s="4">
        <f t="shared" ref="U323:U386" si="59">LOG(F323)</f>
        <v>2.1944588374435261</v>
      </c>
      <c r="V323" s="3">
        <f t="shared" ref="V323:V386" si="60">LOG(I323)</f>
        <v>0.6020599913279624</v>
      </c>
      <c r="W323" s="3">
        <f t="shared" ref="W323:W386" si="61">LOG(J323)</f>
        <v>2.3961993470957363</v>
      </c>
      <c r="X323" s="3">
        <f t="shared" ref="X323:X386" si="62">LOG(Q323)</f>
        <v>0.7874132403586096</v>
      </c>
      <c r="Y323" s="3">
        <f t="shared" ref="Y323:Y386" si="63">LOG(R323)</f>
        <v>1.6624745037503097</v>
      </c>
      <c r="Z323" s="3">
        <f t="shared" ref="Z323:Z386" si="64">LOG(S323)</f>
        <v>-0.13166485201746431</v>
      </c>
      <c r="AA323" s="2">
        <f t="shared" ref="AA323:AA386" si="65">DATE(C323,D323,1)</f>
        <v>39142</v>
      </c>
    </row>
    <row r="324" spans="1:27" x14ac:dyDescent="0.2">
      <c r="A324">
        <v>460</v>
      </c>
      <c r="B324" t="s">
        <v>15</v>
      </c>
      <c r="C324">
        <v>2007</v>
      </c>
      <c r="D324">
        <v>4</v>
      </c>
      <c r="E324">
        <v>34</v>
      </c>
      <c r="F324" s="4">
        <v>158.72999999999999</v>
      </c>
      <c r="G324" s="4">
        <v>186.51</v>
      </c>
      <c r="H324" s="4">
        <v>79.739999999999995</v>
      </c>
      <c r="I324">
        <v>4</v>
      </c>
      <c r="J324">
        <v>249</v>
      </c>
      <c r="K324">
        <v>10704</v>
      </c>
      <c r="L324" t="s">
        <v>17</v>
      </c>
      <c r="M324">
        <v>66265</v>
      </c>
      <c r="N324">
        <v>162.5</v>
      </c>
      <c r="O324" s="4">
        <v>12484.05</v>
      </c>
      <c r="P324" t="s">
        <v>168</v>
      </c>
      <c r="Q324" s="4">
        <f t="shared" si="55"/>
        <v>5.4855882352941174</v>
      </c>
      <c r="R324" s="4">
        <f t="shared" si="56"/>
        <v>46.627499999999998</v>
      </c>
      <c r="S324" s="4">
        <f t="shared" si="57"/>
        <v>0.74903614457831325</v>
      </c>
      <c r="T324" s="4">
        <f t="shared" si="58"/>
        <v>2.2707021220878181</v>
      </c>
      <c r="U324" s="4">
        <f t="shared" si="59"/>
        <v>2.200659016251719</v>
      </c>
      <c r="V324" s="3">
        <f t="shared" si="60"/>
        <v>0.6020599913279624</v>
      </c>
      <c r="W324" s="3">
        <f t="shared" si="61"/>
        <v>2.3961993470957363</v>
      </c>
      <c r="X324" s="3">
        <f t="shared" si="62"/>
        <v>0.73922320504556316</v>
      </c>
      <c r="Y324" s="3">
        <f t="shared" si="63"/>
        <v>1.6686421307598558</v>
      </c>
      <c r="Z324" s="3">
        <f t="shared" si="64"/>
        <v>-0.1254972250079181</v>
      </c>
      <c r="AA324" s="2">
        <f t="shared" si="65"/>
        <v>39173</v>
      </c>
    </row>
    <row r="325" spans="1:27" x14ac:dyDescent="0.2">
      <c r="A325">
        <v>460</v>
      </c>
      <c r="B325" t="s">
        <v>15</v>
      </c>
      <c r="C325">
        <v>2007</v>
      </c>
      <c r="D325">
        <v>5</v>
      </c>
      <c r="E325">
        <v>57</v>
      </c>
      <c r="F325" s="4">
        <v>236.26</v>
      </c>
      <c r="G325" s="4">
        <v>277.62</v>
      </c>
      <c r="H325" s="4">
        <v>89.25</v>
      </c>
      <c r="I325">
        <v>4</v>
      </c>
      <c r="J325">
        <v>249</v>
      </c>
      <c r="K325">
        <v>10704</v>
      </c>
      <c r="L325" t="s">
        <v>17</v>
      </c>
      <c r="M325">
        <v>66265</v>
      </c>
      <c r="N325">
        <v>162.5</v>
      </c>
      <c r="O325" s="4">
        <v>12484.05</v>
      </c>
      <c r="P325" t="s">
        <v>168</v>
      </c>
      <c r="Q325" s="4">
        <f t="shared" si="55"/>
        <v>4.8705263157894736</v>
      </c>
      <c r="R325" s="4">
        <f t="shared" si="56"/>
        <v>69.405000000000001</v>
      </c>
      <c r="S325" s="4">
        <f t="shared" si="57"/>
        <v>1.1149397590361445</v>
      </c>
      <c r="T325" s="4">
        <f t="shared" si="58"/>
        <v>2.4434507498835405</v>
      </c>
      <c r="U325" s="4">
        <f t="shared" si="59"/>
        <v>2.3733901996274698</v>
      </c>
      <c r="V325" s="3">
        <f t="shared" si="60"/>
        <v>0.6020599913279624</v>
      </c>
      <c r="W325" s="3">
        <f t="shared" si="61"/>
        <v>2.3961993470957363</v>
      </c>
      <c r="X325" s="3">
        <f t="shared" si="62"/>
        <v>0.68757589421104925</v>
      </c>
      <c r="Y325" s="3">
        <f t="shared" si="63"/>
        <v>1.8413907585555782</v>
      </c>
      <c r="Z325" s="3">
        <f t="shared" si="64"/>
        <v>4.7251402787804334E-2</v>
      </c>
      <c r="AA325" s="2">
        <f t="shared" si="65"/>
        <v>39203</v>
      </c>
    </row>
    <row r="326" spans="1:27" x14ac:dyDescent="0.2">
      <c r="A326">
        <v>460</v>
      </c>
      <c r="B326" t="s">
        <v>15</v>
      </c>
      <c r="C326">
        <v>2007</v>
      </c>
      <c r="D326">
        <v>6</v>
      </c>
      <c r="E326">
        <v>67</v>
      </c>
      <c r="F326" s="4">
        <v>278.39</v>
      </c>
      <c r="G326" s="4">
        <v>327.12</v>
      </c>
      <c r="H326" s="4">
        <v>124.21</v>
      </c>
      <c r="I326">
        <v>4</v>
      </c>
      <c r="J326">
        <v>249</v>
      </c>
      <c r="K326">
        <v>10704</v>
      </c>
      <c r="L326" t="s">
        <v>17</v>
      </c>
      <c r="M326">
        <v>66265</v>
      </c>
      <c r="N326">
        <v>162.5</v>
      </c>
      <c r="O326" s="4">
        <v>12484.05</v>
      </c>
      <c r="P326" t="s">
        <v>168</v>
      </c>
      <c r="Q326" s="4">
        <f t="shared" si="55"/>
        <v>4.8823880597014924</v>
      </c>
      <c r="R326" s="4">
        <f t="shared" si="56"/>
        <v>81.78</v>
      </c>
      <c r="S326" s="4">
        <f t="shared" si="57"/>
        <v>1.3137349397590361</v>
      </c>
      <c r="T326" s="4">
        <f t="shared" si="58"/>
        <v>2.5147070975462795</v>
      </c>
      <c r="U326" s="4">
        <f t="shared" si="59"/>
        <v>2.4446536310002371</v>
      </c>
      <c r="V326" s="3">
        <f t="shared" si="60"/>
        <v>0.6020599913279624</v>
      </c>
      <c r="W326" s="3">
        <f t="shared" si="61"/>
        <v>2.3961993470957363</v>
      </c>
      <c r="X326" s="3">
        <f t="shared" si="62"/>
        <v>0.68863229484545307</v>
      </c>
      <c r="Y326" s="3">
        <f t="shared" si="63"/>
        <v>1.9126471062183172</v>
      </c>
      <c r="Z326" s="3">
        <f t="shared" si="64"/>
        <v>0.11850775045054322</v>
      </c>
      <c r="AA326" s="2">
        <f t="shared" si="65"/>
        <v>39234</v>
      </c>
    </row>
    <row r="327" spans="1:27" x14ac:dyDescent="0.2">
      <c r="A327">
        <v>460</v>
      </c>
      <c r="B327" t="s">
        <v>15</v>
      </c>
      <c r="C327">
        <v>2007</v>
      </c>
      <c r="D327">
        <v>7</v>
      </c>
      <c r="E327">
        <v>46</v>
      </c>
      <c r="F327" s="4">
        <v>162.97999999999999</v>
      </c>
      <c r="G327" s="4">
        <v>191.51</v>
      </c>
      <c r="H327" s="4">
        <v>57.52</v>
      </c>
      <c r="I327">
        <v>4</v>
      </c>
      <c r="J327">
        <v>249</v>
      </c>
      <c r="K327">
        <v>10704</v>
      </c>
      <c r="L327" t="s">
        <v>17</v>
      </c>
      <c r="M327">
        <v>66265</v>
      </c>
      <c r="N327">
        <v>162.5</v>
      </c>
      <c r="O327" s="4">
        <v>12484.05</v>
      </c>
      <c r="P327" t="s">
        <v>168</v>
      </c>
      <c r="Q327" s="4">
        <f t="shared" si="55"/>
        <v>4.1632608695652173</v>
      </c>
      <c r="R327" s="4">
        <f t="shared" si="56"/>
        <v>47.877499999999998</v>
      </c>
      <c r="S327" s="4">
        <f t="shared" si="57"/>
        <v>0.76911646586345372</v>
      </c>
      <c r="T327" s="4">
        <f t="shared" si="58"/>
        <v>2.2821914562755561</v>
      </c>
      <c r="U327" s="4">
        <f t="shared" si="59"/>
        <v>2.2121343134680171</v>
      </c>
      <c r="V327" s="3">
        <f t="shared" si="60"/>
        <v>0.6020599913279624</v>
      </c>
      <c r="W327" s="3">
        <f t="shared" si="61"/>
        <v>2.3961993470957363</v>
      </c>
      <c r="X327" s="3">
        <f t="shared" si="62"/>
        <v>0.61943362459398221</v>
      </c>
      <c r="Y327" s="3">
        <f t="shared" si="63"/>
        <v>1.6801314649475938</v>
      </c>
      <c r="Z327" s="3">
        <f t="shared" si="64"/>
        <v>-0.11400789082018015</v>
      </c>
      <c r="AA327" s="2">
        <f t="shared" si="65"/>
        <v>39264</v>
      </c>
    </row>
    <row r="328" spans="1:27" x14ac:dyDescent="0.2">
      <c r="A328">
        <v>460</v>
      </c>
      <c r="B328" t="s">
        <v>15</v>
      </c>
      <c r="C328">
        <v>2007</v>
      </c>
      <c r="D328">
        <v>8</v>
      </c>
      <c r="E328">
        <v>53</v>
      </c>
      <c r="F328" s="4">
        <v>221.41</v>
      </c>
      <c r="G328" s="4">
        <v>260.2</v>
      </c>
      <c r="H328" s="4">
        <v>80.44</v>
      </c>
      <c r="I328">
        <v>4</v>
      </c>
      <c r="J328">
        <v>249</v>
      </c>
      <c r="K328">
        <v>10704</v>
      </c>
      <c r="L328" t="s">
        <v>17</v>
      </c>
      <c r="M328">
        <v>66265</v>
      </c>
      <c r="N328">
        <v>162.5</v>
      </c>
      <c r="O328" s="4">
        <v>12484.05</v>
      </c>
      <c r="P328" t="s">
        <v>168</v>
      </c>
      <c r="Q328" s="4">
        <f t="shared" si="55"/>
        <v>4.909433962264151</v>
      </c>
      <c r="R328" s="4">
        <f t="shared" si="56"/>
        <v>65.05</v>
      </c>
      <c r="S328" s="4">
        <f t="shared" si="57"/>
        <v>1.0449799196787148</v>
      </c>
      <c r="T328" s="4">
        <f t="shared" si="58"/>
        <v>2.4153072922255676</v>
      </c>
      <c r="U328" s="4">
        <f t="shared" si="59"/>
        <v>2.3451972319299799</v>
      </c>
      <c r="V328" s="3">
        <f t="shared" si="60"/>
        <v>0.6020599913279624</v>
      </c>
      <c r="W328" s="3">
        <f t="shared" si="61"/>
        <v>2.3961993470957363</v>
      </c>
      <c r="X328" s="3">
        <f t="shared" si="62"/>
        <v>0.69103142262477846</v>
      </c>
      <c r="Y328" s="3">
        <f t="shared" si="63"/>
        <v>1.8132473008976051</v>
      </c>
      <c r="Z328" s="3">
        <f t="shared" si="64"/>
        <v>1.9107945129831102E-2</v>
      </c>
      <c r="AA328" s="2">
        <f t="shared" si="65"/>
        <v>39295</v>
      </c>
    </row>
    <row r="329" spans="1:27" x14ac:dyDescent="0.2">
      <c r="A329">
        <v>460</v>
      </c>
      <c r="B329" t="s">
        <v>15</v>
      </c>
      <c r="C329">
        <v>2007</v>
      </c>
      <c r="D329">
        <v>9</v>
      </c>
      <c r="E329">
        <v>121</v>
      </c>
      <c r="F329" s="4">
        <v>447.85</v>
      </c>
      <c r="G329" s="4">
        <v>526.24</v>
      </c>
      <c r="H329" s="4">
        <v>248.06</v>
      </c>
      <c r="I329">
        <v>4</v>
      </c>
      <c r="J329">
        <v>249</v>
      </c>
      <c r="K329">
        <v>10704</v>
      </c>
      <c r="L329" t="s">
        <v>17</v>
      </c>
      <c r="M329">
        <v>66265</v>
      </c>
      <c r="N329">
        <v>162.5</v>
      </c>
      <c r="O329" s="4">
        <v>12484.05</v>
      </c>
      <c r="P329" t="s">
        <v>168</v>
      </c>
      <c r="Q329" s="4">
        <f t="shared" si="55"/>
        <v>4.3490909090909096</v>
      </c>
      <c r="R329" s="4">
        <f t="shared" si="56"/>
        <v>131.56</v>
      </c>
      <c r="S329" s="4">
        <f t="shared" si="57"/>
        <v>2.1134136546184741</v>
      </c>
      <c r="T329" s="4">
        <f t="shared" si="58"/>
        <v>2.7211838561385795</v>
      </c>
      <c r="U329" s="4">
        <f t="shared" si="59"/>
        <v>2.6511325785504813</v>
      </c>
      <c r="V329" s="3">
        <f t="shared" si="60"/>
        <v>0.6020599913279624</v>
      </c>
      <c r="W329" s="3">
        <f t="shared" si="61"/>
        <v>2.3961993470957363</v>
      </c>
      <c r="X329" s="3">
        <f t="shared" si="62"/>
        <v>0.63839848582212944</v>
      </c>
      <c r="Y329" s="3">
        <f t="shared" si="63"/>
        <v>2.119123864810617</v>
      </c>
      <c r="Z329" s="3">
        <f t="shared" si="64"/>
        <v>0.32498450904284315</v>
      </c>
      <c r="AA329" s="2">
        <f t="shared" si="65"/>
        <v>39326</v>
      </c>
    </row>
    <row r="330" spans="1:27" x14ac:dyDescent="0.2">
      <c r="A330">
        <v>460</v>
      </c>
      <c r="B330" t="s">
        <v>15</v>
      </c>
      <c r="C330">
        <v>2007</v>
      </c>
      <c r="D330">
        <v>10</v>
      </c>
      <c r="E330">
        <v>292</v>
      </c>
      <c r="F330" s="4">
        <v>1067.0899999999999</v>
      </c>
      <c r="G330" s="4">
        <v>1253.9100000000001</v>
      </c>
      <c r="H330" s="4">
        <v>432.27</v>
      </c>
      <c r="I330">
        <v>4</v>
      </c>
      <c r="J330">
        <v>249</v>
      </c>
      <c r="K330">
        <v>10704</v>
      </c>
      <c r="L330" t="s">
        <v>17</v>
      </c>
      <c r="M330">
        <v>66265</v>
      </c>
      <c r="N330">
        <v>162.5</v>
      </c>
      <c r="O330" s="4">
        <v>12484.05</v>
      </c>
      <c r="P330" t="s">
        <v>168</v>
      </c>
      <c r="Q330" s="4">
        <f t="shared" si="55"/>
        <v>4.2942123287671237</v>
      </c>
      <c r="R330" s="4">
        <f t="shared" si="56"/>
        <v>313.47750000000002</v>
      </c>
      <c r="S330" s="4">
        <f t="shared" si="57"/>
        <v>5.0357831325301206</v>
      </c>
      <c r="T330" s="4">
        <f t="shared" si="58"/>
        <v>3.0982663659156993</v>
      </c>
      <c r="U330" s="4">
        <f t="shared" si="59"/>
        <v>3.0282010500289847</v>
      </c>
      <c r="V330" s="3">
        <f t="shared" si="60"/>
        <v>0.6020599913279624</v>
      </c>
      <c r="W330" s="3">
        <f t="shared" si="61"/>
        <v>2.3961993470957363</v>
      </c>
      <c r="X330" s="3">
        <f t="shared" si="62"/>
        <v>0.63288351446728086</v>
      </c>
      <c r="Y330" s="3">
        <f t="shared" si="63"/>
        <v>2.4962063745877368</v>
      </c>
      <c r="Z330" s="3">
        <f t="shared" si="64"/>
        <v>0.70206701881996281</v>
      </c>
      <c r="AA330" s="2">
        <f t="shared" si="65"/>
        <v>39356</v>
      </c>
    </row>
    <row r="331" spans="1:27" x14ac:dyDescent="0.2">
      <c r="A331">
        <v>460</v>
      </c>
      <c r="B331" t="s">
        <v>15</v>
      </c>
      <c r="C331">
        <v>2007</v>
      </c>
      <c r="D331">
        <v>11</v>
      </c>
      <c r="E331">
        <v>158</v>
      </c>
      <c r="F331" s="4">
        <v>632.46</v>
      </c>
      <c r="G331" s="4">
        <v>743.15</v>
      </c>
      <c r="H331" s="4">
        <v>197.04</v>
      </c>
      <c r="I331">
        <v>4</v>
      </c>
      <c r="J331">
        <v>249</v>
      </c>
      <c r="K331">
        <v>10704</v>
      </c>
      <c r="L331" t="s">
        <v>17</v>
      </c>
      <c r="M331">
        <v>66265</v>
      </c>
      <c r="N331">
        <v>162.5</v>
      </c>
      <c r="O331" s="4">
        <v>12484.05</v>
      </c>
      <c r="P331" t="s">
        <v>168</v>
      </c>
      <c r="Q331" s="4">
        <f t="shared" si="55"/>
        <v>4.7034810126582274</v>
      </c>
      <c r="R331" s="4">
        <f t="shared" si="56"/>
        <v>185.78749999999999</v>
      </c>
      <c r="S331" s="4">
        <f t="shared" si="57"/>
        <v>2.9845381526104418</v>
      </c>
      <c r="T331" s="4">
        <f t="shared" si="58"/>
        <v>2.8710764821285149</v>
      </c>
      <c r="U331" s="4">
        <f t="shared" si="59"/>
        <v>2.8010330637156744</v>
      </c>
      <c r="V331" s="3">
        <f t="shared" si="60"/>
        <v>0.6020599913279624</v>
      </c>
      <c r="W331" s="3">
        <f t="shared" si="61"/>
        <v>2.3961993470957363</v>
      </c>
      <c r="X331" s="3">
        <f t="shared" si="62"/>
        <v>0.67241939517409222</v>
      </c>
      <c r="Y331" s="3">
        <f t="shared" si="63"/>
        <v>2.2690164908005523</v>
      </c>
      <c r="Z331" s="3">
        <f t="shared" si="64"/>
        <v>0.47487713503277851</v>
      </c>
      <c r="AA331" s="2">
        <f t="shared" si="65"/>
        <v>39387</v>
      </c>
    </row>
    <row r="332" spans="1:27" x14ac:dyDescent="0.2">
      <c r="A332">
        <v>460</v>
      </c>
      <c r="B332" t="s">
        <v>15</v>
      </c>
      <c r="C332">
        <v>2007</v>
      </c>
      <c r="D332">
        <v>12</v>
      </c>
      <c r="E332">
        <v>99</v>
      </c>
      <c r="F332" s="4">
        <v>376.51</v>
      </c>
      <c r="G332" s="4">
        <v>442.39</v>
      </c>
      <c r="H332" s="4">
        <v>168.34</v>
      </c>
      <c r="I332">
        <v>4</v>
      </c>
      <c r="J332">
        <v>249</v>
      </c>
      <c r="K332">
        <v>10704</v>
      </c>
      <c r="L332" t="s">
        <v>17</v>
      </c>
      <c r="M332">
        <v>66265</v>
      </c>
      <c r="N332">
        <v>162.5</v>
      </c>
      <c r="O332" s="4">
        <v>12484.05</v>
      </c>
      <c r="P332" t="s">
        <v>168</v>
      </c>
      <c r="Q332" s="4">
        <f t="shared" si="55"/>
        <v>4.4685858585858584</v>
      </c>
      <c r="R332" s="4">
        <f t="shared" si="56"/>
        <v>110.5975</v>
      </c>
      <c r="S332" s="4">
        <f t="shared" si="57"/>
        <v>1.7766666666666666</v>
      </c>
      <c r="T332" s="4">
        <f t="shared" si="58"/>
        <v>2.6458053014026461</v>
      </c>
      <c r="U332" s="4">
        <f t="shared" si="59"/>
        <v>2.5757765154295345</v>
      </c>
      <c r="V332" s="3">
        <f t="shared" si="60"/>
        <v>0.6020599913279624</v>
      </c>
      <c r="W332" s="3">
        <f t="shared" si="61"/>
        <v>2.3961993470957363</v>
      </c>
      <c r="X332" s="3">
        <f t="shared" si="62"/>
        <v>0.65017010680509624</v>
      </c>
      <c r="Y332" s="3">
        <f t="shared" si="63"/>
        <v>2.0437453100746836</v>
      </c>
      <c r="Z332" s="3">
        <f t="shared" si="64"/>
        <v>0.24960595430690982</v>
      </c>
      <c r="AA332" s="2">
        <f t="shared" si="65"/>
        <v>39417</v>
      </c>
    </row>
    <row r="333" spans="1:27" x14ac:dyDescent="0.2">
      <c r="A333">
        <v>506</v>
      </c>
      <c r="B333" t="s">
        <v>15</v>
      </c>
      <c r="C333">
        <v>2007</v>
      </c>
      <c r="D333">
        <v>1</v>
      </c>
      <c r="E333">
        <v>60</v>
      </c>
      <c r="F333" s="4">
        <v>245.5</v>
      </c>
      <c r="G333" s="4">
        <v>288.48</v>
      </c>
      <c r="H333" s="4">
        <v>125.34</v>
      </c>
      <c r="I333">
        <v>8</v>
      </c>
      <c r="J333">
        <v>627</v>
      </c>
      <c r="K333">
        <v>23434</v>
      </c>
      <c r="L333" t="s">
        <v>18</v>
      </c>
      <c r="M333">
        <v>97245</v>
      </c>
      <c r="N333">
        <v>384.2</v>
      </c>
      <c r="O333" s="4">
        <v>36746.449999999997</v>
      </c>
      <c r="P333" t="s">
        <v>168</v>
      </c>
      <c r="Q333" s="4">
        <f t="shared" si="55"/>
        <v>4.8080000000000007</v>
      </c>
      <c r="R333" s="4">
        <f t="shared" si="56"/>
        <v>36.06</v>
      </c>
      <c r="S333" s="4">
        <f t="shared" si="57"/>
        <v>0.46009569377990434</v>
      </c>
      <c r="T333" s="4">
        <f t="shared" si="58"/>
        <v>2.4601157093783268</v>
      </c>
      <c r="U333" s="4">
        <f t="shared" si="59"/>
        <v>2.3900514964589874</v>
      </c>
      <c r="V333" s="3">
        <f t="shared" si="60"/>
        <v>0.90308998699194354</v>
      </c>
      <c r="W333" s="3">
        <f t="shared" si="61"/>
        <v>2.7972675408307164</v>
      </c>
      <c r="X333" s="3">
        <f t="shared" si="62"/>
        <v>0.68196445899468316</v>
      </c>
      <c r="Y333" s="3">
        <f t="shared" si="63"/>
        <v>1.5570257223863833</v>
      </c>
      <c r="Z333" s="3">
        <f t="shared" si="64"/>
        <v>-0.33715183145238969</v>
      </c>
      <c r="AA333" s="2">
        <f t="shared" si="65"/>
        <v>39083</v>
      </c>
    </row>
    <row r="334" spans="1:27" x14ac:dyDescent="0.2">
      <c r="A334">
        <v>506</v>
      </c>
      <c r="B334" t="s">
        <v>15</v>
      </c>
      <c r="C334">
        <v>2007</v>
      </c>
      <c r="D334">
        <v>2</v>
      </c>
      <c r="E334">
        <v>110</v>
      </c>
      <c r="F334" s="4">
        <v>413.81</v>
      </c>
      <c r="G334" s="4">
        <v>486.19</v>
      </c>
      <c r="H334" s="4">
        <v>214.72</v>
      </c>
      <c r="I334">
        <v>8</v>
      </c>
      <c r="J334">
        <v>627</v>
      </c>
      <c r="K334">
        <v>23434</v>
      </c>
      <c r="L334" t="s">
        <v>18</v>
      </c>
      <c r="M334">
        <v>97245</v>
      </c>
      <c r="N334">
        <v>384.2</v>
      </c>
      <c r="O334" s="4">
        <v>36746.449999999997</v>
      </c>
      <c r="P334" t="s">
        <v>168</v>
      </c>
      <c r="Q334" s="4">
        <f t="shared" si="55"/>
        <v>4.4199090909090906</v>
      </c>
      <c r="R334" s="4">
        <f t="shared" si="56"/>
        <v>60.77375</v>
      </c>
      <c r="S334" s="4">
        <f t="shared" si="57"/>
        <v>0.77542264752791068</v>
      </c>
      <c r="T334" s="4">
        <f t="shared" si="58"/>
        <v>2.6868060219909005</v>
      </c>
      <c r="U334" s="4">
        <f t="shared" si="59"/>
        <v>2.6168009814779603</v>
      </c>
      <c r="V334" s="3">
        <f t="shared" si="60"/>
        <v>0.90308998699194354</v>
      </c>
      <c r="W334" s="3">
        <f t="shared" si="61"/>
        <v>2.7972675408307164</v>
      </c>
      <c r="X334" s="3">
        <f t="shared" si="62"/>
        <v>0.64541333683267521</v>
      </c>
      <c r="Y334" s="3">
        <f t="shared" si="63"/>
        <v>1.7837160349989567</v>
      </c>
      <c r="Z334" s="3">
        <f t="shared" si="64"/>
        <v>-0.11046151883981614</v>
      </c>
      <c r="AA334" s="2">
        <f t="shared" si="65"/>
        <v>39114</v>
      </c>
    </row>
    <row r="335" spans="1:27" x14ac:dyDescent="0.2">
      <c r="A335">
        <v>506</v>
      </c>
      <c r="B335" t="s">
        <v>15</v>
      </c>
      <c r="C335">
        <v>2007</v>
      </c>
      <c r="D335">
        <v>3</v>
      </c>
      <c r="E335">
        <v>91</v>
      </c>
      <c r="F335" s="4">
        <v>333.23</v>
      </c>
      <c r="G335" s="4">
        <v>391.61</v>
      </c>
      <c r="H335" s="4">
        <v>153.78</v>
      </c>
      <c r="I335">
        <v>8</v>
      </c>
      <c r="J335">
        <v>627</v>
      </c>
      <c r="K335">
        <v>23434</v>
      </c>
      <c r="L335" t="s">
        <v>18</v>
      </c>
      <c r="M335">
        <v>97245</v>
      </c>
      <c r="N335">
        <v>384.2</v>
      </c>
      <c r="O335" s="4">
        <v>36746.449999999997</v>
      </c>
      <c r="P335" t="s">
        <v>168</v>
      </c>
      <c r="Q335" s="4">
        <f t="shared" si="55"/>
        <v>4.3034065934065939</v>
      </c>
      <c r="R335" s="4">
        <f t="shared" si="56"/>
        <v>48.951250000000002</v>
      </c>
      <c r="S335" s="4">
        <f t="shared" si="57"/>
        <v>0.62457735247208934</v>
      </c>
      <c r="T335" s="4">
        <f t="shared" si="58"/>
        <v>2.5928537732469548</v>
      </c>
      <c r="U335" s="4">
        <f t="shared" si="59"/>
        <v>2.5227440931187841</v>
      </c>
      <c r="V335" s="3">
        <f t="shared" si="60"/>
        <v>0.90308998699194354</v>
      </c>
      <c r="W335" s="3">
        <f t="shared" si="61"/>
        <v>2.7972675408307164</v>
      </c>
      <c r="X335" s="3">
        <f t="shared" si="62"/>
        <v>0.63381238092586134</v>
      </c>
      <c r="Y335" s="3">
        <f t="shared" si="63"/>
        <v>1.6897637862550112</v>
      </c>
      <c r="Z335" s="3">
        <f t="shared" si="64"/>
        <v>-0.20441376758376154</v>
      </c>
      <c r="AA335" s="2">
        <f t="shared" si="65"/>
        <v>39142</v>
      </c>
    </row>
    <row r="336" spans="1:27" x14ac:dyDescent="0.2">
      <c r="A336">
        <v>506</v>
      </c>
      <c r="B336" t="s">
        <v>15</v>
      </c>
      <c r="C336">
        <v>2007</v>
      </c>
      <c r="D336">
        <v>4</v>
      </c>
      <c r="E336">
        <v>135</v>
      </c>
      <c r="F336" s="4">
        <v>557.95000000000005</v>
      </c>
      <c r="G336" s="4">
        <v>655.62</v>
      </c>
      <c r="H336" s="4">
        <v>274.39999999999998</v>
      </c>
      <c r="I336">
        <v>8</v>
      </c>
      <c r="J336">
        <v>627</v>
      </c>
      <c r="K336">
        <v>23434</v>
      </c>
      <c r="L336" t="s">
        <v>18</v>
      </c>
      <c r="M336">
        <v>97245</v>
      </c>
      <c r="N336">
        <v>384.2</v>
      </c>
      <c r="O336" s="4">
        <v>36746.449999999997</v>
      </c>
      <c r="P336" t="s">
        <v>168</v>
      </c>
      <c r="Q336" s="4">
        <f t="shared" si="55"/>
        <v>4.8564444444444446</v>
      </c>
      <c r="R336" s="4">
        <f t="shared" si="56"/>
        <v>81.952500000000001</v>
      </c>
      <c r="S336" s="4">
        <f t="shared" si="57"/>
        <v>1.0456459330143542</v>
      </c>
      <c r="T336" s="4">
        <f t="shared" si="58"/>
        <v>2.8166521934603179</v>
      </c>
      <c r="U336" s="4">
        <f t="shared" si="59"/>
        <v>2.7465952819178026</v>
      </c>
      <c r="V336" s="3">
        <f t="shared" si="60"/>
        <v>0.90308998699194354</v>
      </c>
      <c r="W336" s="3">
        <f t="shared" si="61"/>
        <v>2.7972675408307164</v>
      </c>
      <c r="X336" s="3">
        <f t="shared" si="62"/>
        <v>0.68631842496531181</v>
      </c>
      <c r="Y336" s="3">
        <f t="shared" si="63"/>
        <v>1.9135622064683744</v>
      </c>
      <c r="Z336" s="3">
        <f t="shared" si="64"/>
        <v>1.9384652629601564E-2</v>
      </c>
      <c r="AA336" s="2">
        <f t="shared" si="65"/>
        <v>39173</v>
      </c>
    </row>
    <row r="337" spans="1:27" x14ac:dyDescent="0.2">
      <c r="A337">
        <v>506</v>
      </c>
      <c r="B337" t="s">
        <v>15</v>
      </c>
      <c r="C337">
        <v>2007</v>
      </c>
      <c r="D337">
        <v>5</v>
      </c>
      <c r="E337">
        <v>243</v>
      </c>
      <c r="F337" s="4">
        <v>978.75</v>
      </c>
      <c r="G337" s="4">
        <v>1150.1199999999999</v>
      </c>
      <c r="H337" s="4">
        <v>440.76</v>
      </c>
      <c r="I337">
        <v>8</v>
      </c>
      <c r="J337">
        <v>627</v>
      </c>
      <c r="K337">
        <v>23434</v>
      </c>
      <c r="L337" t="s">
        <v>18</v>
      </c>
      <c r="M337">
        <v>97245</v>
      </c>
      <c r="N337">
        <v>384.2</v>
      </c>
      <c r="O337" s="4">
        <v>36746.449999999997</v>
      </c>
      <c r="P337" t="s">
        <v>168</v>
      </c>
      <c r="Q337" s="4">
        <f t="shared" si="55"/>
        <v>4.7330041152263371</v>
      </c>
      <c r="R337" s="4">
        <f t="shared" si="56"/>
        <v>143.76499999999999</v>
      </c>
      <c r="S337" s="4">
        <f t="shared" si="57"/>
        <v>1.834322169059011</v>
      </c>
      <c r="T337" s="4">
        <f t="shared" si="58"/>
        <v>3.0607431556744431</v>
      </c>
      <c r="U337" s="4">
        <f t="shared" si="59"/>
        <v>2.9906717750659997</v>
      </c>
      <c r="V337" s="3">
        <f t="shared" si="60"/>
        <v>0.90308998699194354</v>
      </c>
      <c r="W337" s="3">
        <f t="shared" si="61"/>
        <v>2.7972675408307164</v>
      </c>
      <c r="X337" s="3">
        <f t="shared" si="62"/>
        <v>0.6751368820761311</v>
      </c>
      <c r="Y337" s="3">
        <f t="shared" si="63"/>
        <v>2.1576531686824998</v>
      </c>
      <c r="Z337" s="3">
        <f t="shared" si="64"/>
        <v>0.26347561484372689</v>
      </c>
      <c r="AA337" s="2">
        <f t="shared" si="65"/>
        <v>39203</v>
      </c>
    </row>
    <row r="338" spans="1:27" x14ac:dyDescent="0.2">
      <c r="A338">
        <v>506</v>
      </c>
      <c r="B338" t="s">
        <v>15</v>
      </c>
      <c r="C338">
        <v>2007</v>
      </c>
      <c r="D338">
        <v>6</v>
      </c>
      <c r="E338">
        <v>276</v>
      </c>
      <c r="F338" s="4">
        <v>1145.2</v>
      </c>
      <c r="G338" s="4">
        <v>1345.67</v>
      </c>
      <c r="H338" s="4">
        <v>571.88</v>
      </c>
      <c r="I338">
        <v>8</v>
      </c>
      <c r="J338">
        <v>627</v>
      </c>
      <c r="K338">
        <v>23434</v>
      </c>
      <c r="L338" t="s">
        <v>18</v>
      </c>
      <c r="M338">
        <v>97245</v>
      </c>
      <c r="N338">
        <v>384.2</v>
      </c>
      <c r="O338" s="4">
        <v>36746.449999999997</v>
      </c>
      <c r="P338" t="s">
        <v>168</v>
      </c>
      <c r="Q338" s="4">
        <f t="shared" si="55"/>
        <v>4.8756159420289862</v>
      </c>
      <c r="R338" s="4">
        <f t="shared" si="56"/>
        <v>168.20875000000001</v>
      </c>
      <c r="S338" s="4">
        <f t="shared" si="57"/>
        <v>2.1462041467304624</v>
      </c>
      <c r="T338" s="4">
        <f t="shared" si="58"/>
        <v>3.1289385704745114</v>
      </c>
      <c r="U338" s="4">
        <f t="shared" si="59"/>
        <v>3.0588813393495609</v>
      </c>
      <c r="V338" s="3">
        <f t="shared" si="60"/>
        <v>0.90308998699194354</v>
      </c>
      <c r="W338" s="3">
        <f t="shared" si="61"/>
        <v>2.7972675408307164</v>
      </c>
      <c r="X338" s="3">
        <f t="shared" si="62"/>
        <v>0.68802948840929368</v>
      </c>
      <c r="Y338" s="3">
        <f t="shared" si="63"/>
        <v>2.2258485834825676</v>
      </c>
      <c r="Z338" s="3">
        <f t="shared" si="64"/>
        <v>0.3316710296437948</v>
      </c>
      <c r="AA338" s="2">
        <f t="shared" si="65"/>
        <v>39234</v>
      </c>
    </row>
    <row r="339" spans="1:27" x14ac:dyDescent="0.2">
      <c r="A339">
        <v>506</v>
      </c>
      <c r="B339" t="s">
        <v>15</v>
      </c>
      <c r="C339">
        <v>2007</v>
      </c>
      <c r="D339">
        <v>7</v>
      </c>
      <c r="E339">
        <v>162</v>
      </c>
      <c r="F339" s="4">
        <v>611.71</v>
      </c>
      <c r="G339" s="4">
        <v>718.83</v>
      </c>
      <c r="H339" s="4">
        <v>310.95</v>
      </c>
      <c r="I339">
        <v>8</v>
      </c>
      <c r="J339">
        <v>627</v>
      </c>
      <c r="K339">
        <v>23434</v>
      </c>
      <c r="L339" t="s">
        <v>18</v>
      </c>
      <c r="M339">
        <v>97245</v>
      </c>
      <c r="N339">
        <v>384.2</v>
      </c>
      <c r="O339" s="4">
        <v>36746.449999999997</v>
      </c>
      <c r="P339" t="s">
        <v>168</v>
      </c>
      <c r="Q339" s="4">
        <f t="shared" si="55"/>
        <v>4.4372222222222222</v>
      </c>
      <c r="R339" s="4">
        <f t="shared" si="56"/>
        <v>89.853750000000005</v>
      </c>
      <c r="S339" s="4">
        <f t="shared" si="57"/>
        <v>1.1464593301435408</v>
      </c>
      <c r="T339" s="4">
        <f t="shared" si="58"/>
        <v>2.8566261938717963</v>
      </c>
      <c r="U339" s="4">
        <f t="shared" si="59"/>
        <v>2.7865455802351256</v>
      </c>
      <c r="V339" s="3">
        <f t="shared" si="60"/>
        <v>0.90308998699194354</v>
      </c>
      <c r="W339" s="3">
        <f t="shared" si="61"/>
        <v>2.7972675408307164</v>
      </c>
      <c r="X339" s="3">
        <f t="shared" si="62"/>
        <v>0.6471111793291654</v>
      </c>
      <c r="Y339" s="3">
        <f t="shared" si="63"/>
        <v>1.9535362068798527</v>
      </c>
      <c r="Z339" s="3">
        <f t="shared" si="64"/>
        <v>5.935865304107997E-2</v>
      </c>
      <c r="AA339" s="2">
        <f t="shared" si="65"/>
        <v>39264</v>
      </c>
    </row>
    <row r="340" spans="1:27" x14ac:dyDescent="0.2">
      <c r="A340">
        <v>506</v>
      </c>
      <c r="B340" t="s">
        <v>15</v>
      </c>
      <c r="C340">
        <v>2007</v>
      </c>
      <c r="D340">
        <v>8</v>
      </c>
      <c r="E340">
        <v>199</v>
      </c>
      <c r="F340" s="4">
        <v>771.52</v>
      </c>
      <c r="G340" s="4">
        <v>906.59</v>
      </c>
      <c r="H340" s="4">
        <v>339.05</v>
      </c>
      <c r="I340">
        <v>8</v>
      </c>
      <c r="J340">
        <v>627</v>
      </c>
      <c r="K340">
        <v>23434</v>
      </c>
      <c r="L340" t="s">
        <v>18</v>
      </c>
      <c r="M340">
        <v>97245</v>
      </c>
      <c r="N340">
        <v>384.2</v>
      </c>
      <c r="O340" s="4">
        <v>36746.449999999997</v>
      </c>
      <c r="P340" t="s">
        <v>168</v>
      </c>
      <c r="Q340" s="4">
        <f t="shared" si="55"/>
        <v>4.5557286432160806</v>
      </c>
      <c r="R340" s="4">
        <f t="shared" si="56"/>
        <v>113.32375</v>
      </c>
      <c r="S340" s="4">
        <f t="shared" si="57"/>
        <v>1.4459170653907496</v>
      </c>
      <c r="T340" s="4">
        <f t="shared" si="58"/>
        <v>2.9574109243313487</v>
      </c>
      <c r="U340" s="4">
        <f t="shared" si="59"/>
        <v>2.8873471886973596</v>
      </c>
      <c r="V340" s="3">
        <f t="shared" si="60"/>
        <v>0.90308998699194354</v>
      </c>
      <c r="W340" s="3">
        <f t="shared" si="61"/>
        <v>2.7972675408307164</v>
      </c>
      <c r="X340" s="3">
        <f t="shared" si="62"/>
        <v>0.65855784792164207</v>
      </c>
      <c r="Y340" s="3">
        <f t="shared" si="63"/>
        <v>2.0543209373394049</v>
      </c>
      <c r="Z340" s="3">
        <f t="shared" si="64"/>
        <v>0.1601433835006322</v>
      </c>
      <c r="AA340" s="2">
        <f t="shared" si="65"/>
        <v>39295</v>
      </c>
    </row>
    <row r="341" spans="1:27" x14ac:dyDescent="0.2">
      <c r="A341">
        <v>506</v>
      </c>
      <c r="B341" t="s">
        <v>15</v>
      </c>
      <c r="C341">
        <v>2007</v>
      </c>
      <c r="D341">
        <v>9</v>
      </c>
      <c r="E341">
        <v>289</v>
      </c>
      <c r="F341" s="4">
        <v>1032.54</v>
      </c>
      <c r="G341" s="4">
        <v>1213.31</v>
      </c>
      <c r="H341" s="4">
        <v>419.99</v>
      </c>
      <c r="I341">
        <v>8</v>
      </c>
      <c r="J341">
        <v>627</v>
      </c>
      <c r="K341">
        <v>23434</v>
      </c>
      <c r="L341" t="s">
        <v>18</v>
      </c>
      <c r="M341">
        <v>97245</v>
      </c>
      <c r="N341">
        <v>384.2</v>
      </c>
      <c r="O341" s="4">
        <v>36746.449999999997</v>
      </c>
      <c r="P341" t="s">
        <v>168</v>
      </c>
      <c r="Q341" s="4">
        <f t="shared" si="55"/>
        <v>4.1983044982698958</v>
      </c>
      <c r="R341" s="4">
        <f t="shared" si="56"/>
        <v>151.66374999999999</v>
      </c>
      <c r="S341" s="4">
        <f t="shared" si="57"/>
        <v>1.935103668261563</v>
      </c>
      <c r="T341" s="4">
        <f t="shared" si="58"/>
        <v>3.0839717770321271</v>
      </c>
      <c r="U341" s="4">
        <f t="shared" si="59"/>
        <v>3.0139068849703614</v>
      </c>
      <c r="V341" s="3">
        <f t="shared" si="60"/>
        <v>0.90308998699194354</v>
      </c>
      <c r="W341" s="3">
        <f t="shared" si="61"/>
        <v>2.7972675408307164</v>
      </c>
      <c r="X341" s="3">
        <f t="shared" si="62"/>
        <v>0.623073934275579</v>
      </c>
      <c r="Y341" s="3">
        <f t="shared" si="63"/>
        <v>2.1808817900401833</v>
      </c>
      <c r="Z341" s="3">
        <f t="shared" si="64"/>
        <v>0.28670423620141045</v>
      </c>
      <c r="AA341" s="2">
        <f t="shared" si="65"/>
        <v>39326</v>
      </c>
    </row>
    <row r="342" spans="1:27" x14ac:dyDescent="0.2">
      <c r="A342">
        <v>506</v>
      </c>
      <c r="B342" t="s">
        <v>15</v>
      </c>
      <c r="C342">
        <v>2007</v>
      </c>
      <c r="D342">
        <v>10</v>
      </c>
      <c r="E342">
        <v>544</v>
      </c>
      <c r="F342" s="4">
        <v>1892.71</v>
      </c>
      <c r="G342" s="4">
        <v>2224.09</v>
      </c>
      <c r="H342" s="4">
        <v>783.93</v>
      </c>
      <c r="I342">
        <v>8</v>
      </c>
      <c r="J342">
        <v>627</v>
      </c>
      <c r="K342">
        <v>23434</v>
      </c>
      <c r="L342" t="s">
        <v>18</v>
      </c>
      <c r="M342">
        <v>97245</v>
      </c>
      <c r="N342">
        <v>384.2</v>
      </c>
      <c r="O342" s="4">
        <v>36746.449999999997</v>
      </c>
      <c r="P342" t="s">
        <v>168</v>
      </c>
      <c r="Q342" s="4">
        <f t="shared" si="55"/>
        <v>4.0884007352941181</v>
      </c>
      <c r="R342" s="4">
        <f t="shared" si="56"/>
        <v>278.01125000000002</v>
      </c>
      <c r="S342" s="4">
        <f t="shared" si="57"/>
        <v>3.5471929824561408</v>
      </c>
      <c r="T342" s="4">
        <f t="shared" si="58"/>
        <v>3.3471523574210469</v>
      </c>
      <c r="U342" s="4">
        <f t="shared" si="59"/>
        <v>3.2770840766960196</v>
      </c>
      <c r="V342" s="3">
        <f t="shared" si="60"/>
        <v>0.90308998699194354</v>
      </c>
      <c r="W342" s="3">
        <f t="shared" si="61"/>
        <v>2.7972675408307164</v>
      </c>
      <c r="X342" s="3">
        <f t="shared" si="62"/>
        <v>0.61155345772286684</v>
      </c>
      <c r="Y342" s="3">
        <f t="shared" si="63"/>
        <v>2.4440623704291031</v>
      </c>
      <c r="Z342" s="3">
        <f t="shared" si="64"/>
        <v>0.54988481659033028</v>
      </c>
      <c r="AA342" s="2">
        <f t="shared" si="65"/>
        <v>39356</v>
      </c>
    </row>
    <row r="343" spans="1:27" x14ac:dyDescent="0.2">
      <c r="A343">
        <v>506</v>
      </c>
      <c r="B343" t="s">
        <v>15</v>
      </c>
      <c r="C343">
        <v>2007</v>
      </c>
      <c r="D343">
        <v>11</v>
      </c>
      <c r="E343">
        <v>356</v>
      </c>
      <c r="F343" s="4">
        <v>1230.83</v>
      </c>
      <c r="G343" s="4">
        <v>1446.31</v>
      </c>
      <c r="H343" s="4">
        <v>519.19000000000005</v>
      </c>
      <c r="I343">
        <v>8</v>
      </c>
      <c r="J343">
        <v>627</v>
      </c>
      <c r="K343">
        <v>23434</v>
      </c>
      <c r="L343" t="s">
        <v>18</v>
      </c>
      <c r="M343">
        <v>97245</v>
      </c>
      <c r="N343">
        <v>384.2</v>
      </c>
      <c r="O343" s="4">
        <v>36746.449999999997</v>
      </c>
      <c r="P343" t="s">
        <v>168</v>
      </c>
      <c r="Q343" s="4">
        <f t="shared" si="55"/>
        <v>4.0626685393258422</v>
      </c>
      <c r="R343" s="4">
        <f t="shared" si="56"/>
        <v>180.78874999999999</v>
      </c>
      <c r="S343" s="4">
        <f t="shared" si="57"/>
        <v>2.3067145135566189</v>
      </c>
      <c r="T343" s="4">
        <f t="shared" si="58"/>
        <v>3.160261388988955</v>
      </c>
      <c r="U343" s="4">
        <f t="shared" si="59"/>
        <v>3.090198073109768</v>
      </c>
      <c r="V343" s="3">
        <f t="shared" si="60"/>
        <v>0.90308998699194354</v>
      </c>
      <c r="W343" s="3">
        <f t="shared" si="61"/>
        <v>2.7972675408307164</v>
      </c>
      <c r="X343" s="3">
        <f t="shared" si="62"/>
        <v>0.60881139101607995</v>
      </c>
      <c r="Y343" s="3">
        <f t="shared" si="63"/>
        <v>2.2571714019970117</v>
      </c>
      <c r="Z343" s="3">
        <f t="shared" si="64"/>
        <v>0.36299384815823876</v>
      </c>
      <c r="AA343" s="2">
        <f t="shared" si="65"/>
        <v>39387</v>
      </c>
    </row>
    <row r="344" spans="1:27" x14ac:dyDescent="0.2">
      <c r="A344">
        <v>506</v>
      </c>
      <c r="B344" t="s">
        <v>15</v>
      </c>
      <c r="C344">
        <v>2007</v>
      </c>
      <c r="D344">
        <v>12</v>
      </c>
      <c r="E344">
        <v>173</v>
      </c>
      <c r="F344" s="4">
        <v>634.94000000000005</v>
      </c>
      <c r="G344" s="4">
        <v>746.1</v>
      </c>
      <c r="H344" s="4">
        <v>186.41</v>
      </c>
      <c r="I344">
        <v>8</v>
      </c>
      <c r="J344">
        <v>627</v>
      </c>
      <c r="K344">
        <v>23434</v>
      </c>
      <c r="L344" t="s">
        <v>18</v>
      </c>
      <c r="M344">
        <v>97245</v>
      </c>
      <c r="N344">
        <v>384.2</v>
      </c>
      <c r="O344" s="4">
        <v>36746.449999999997</v>
      </c>
      <c r="P344" t="s">
        <v>168</v>
      </c>
      <c r="Q344" s="4">
        <f t="shared" si="55"/>
        <v>4.3127167630057803</v>
      </c>
      <c r="R344" s="4">
        <f t="shared" si="56"/>
        <v>93.262500000000003</v>
      </c>
      <c r="S344" s="4">
        <f t="shared" si="57"/>
        <v>1.1899521531100479</v>
      </c>
      <c r="T344" s="4">
        <f t="shared" si="58"/>
        <v>2.8727970399895986</v>
      </c>
      <c r="U344" s="4">
        <f t="shared" si="59"/>
        <v>2.8027326876540815</v>
      </c>
      <c r="V344" s="3">
        <f t="shared" si="60"/>
        <v>0.90308998699194354</v>
      </c>
      <c r="W344" s="3">
        <f t="shared" si="61"/>
        <v>2.7972675408307164</v>
      </c>
      <c r="X344" s="3">
        <f t="shared" si="62"/>
        <v>0.63475093686080297</v>
      </c>
      <c r="Y344" s="3">
        <f t="shared" si="63"/>
        <v>1.9697070529976548</v>
      </c>
      <c r="Z344" s="3">
        <f t="shared" si="64"/>
        <v>7.5529499158881991E-2</v>
      </c>
      <c r="AA344" s="2">
        <f t="shared" si="65"/>
        <v>39417</v>
      </c>
    </row>
    <row r="345" spans="1:27" x14ac:dyDescent="0.2">
      <c r="A345">
        <v>519</v>
      </c>
      <c r="B345" t="s">
        <v>15</v>
      </c>
      <c r="C345">
        <v>2007</v>
      </c>
      <c r="D345">
        <v>1</v>
      </c>
      <c r="E345">
        <v>456</v>
      </c>
      <c r="F345" s="4">
        <v>1693.15</v>
      </c>
      <c r="G345" s="4">
        <v>1989.41</v>
      </c>
      <c r="H345" s="4">
        <v>812.1</v>
      </c>
      <c r="I345">
        <v>18</v>
      </c>
      <c r="J345">
        <v>2019</v>
      </c>
      <c r="K345">
        <v>78799</v>
      </c>
      <c r="L345" t="s">
        <v>18</v>
      </c>
      <c r="M345">
        <v>274493</v>
      </c>
      <c r="N345">
        <v>890.2</v>
      </c>
      <c r="O345" s="4">
        <v>124946.25</v>
      </c>
      <c r="P345" t="s">
        <v>168</v>
      </c>
      <c r="Q345" s="4">
        <f t="shared" si="55"/>
        <v>4.3627412280701758</v>
      </c>
      <c r="R345" s="4">
        <f t="shared" si="56"/>
        <v>110.52277777777778</v>
      </c>
      <c r="S345" s="4">
        <f t="shared" si="57"/>
        <v>0.98534422981674097</v>
      </c>
      <c r="T345" s="4">
        <f t="shared" si="58"/>
        <v>3.2987242966427561</v>
      </c>
      <c r="U345" s="4">
        <f t="shared" si="59"/>
        <v>3.2286954349468355</v>
      </c>
      <c r="V345" s="3">
        <f t="shared" si="60"/>
        <v>1.255272505103306</v>
      </c>
      <c r="W345" s="3">
        <f t="shared" si="61"/>
        <v>3.3051363189436391</v>
      </c>
      <c r="X345" s="3">
        <f t="shared" si="62"/>
        <v>0.63975945397832112</v>
      </c>
      <c r="Y345" s="3">
        <f t="shared" si="63"/>
        <v>2.0434517915394501</v>
      </c>
      <c r="Z345" s="3">
        <f t="shared" si="64"/>
        <v>-6.4120223008832218E-3</v>
      </c>
      <c r="AA345" s="2">
        <f t="shared" si="65"/>
        <v>39083</v>
      </c>
    </row>
    <row r="346" spans="1:27" x14ac:dyDescent="0.2">
      <c r="A346">
        <v>519</v>
      </c>
      <c r="B346" t="s">
        <v>15</v>
      </c>
      <c r="C346">
        <v>2007</v>
      </c>
      <c r="D346">
        <v>2</v>
      </c>
      <c r="E346">
        <v>404</v>
      </c>
      <c r="F346" s="4">
        <v>1515.23</v>
      </c>
      <c r="G346" s="4">
        <v>1780.49</v>
      </c>
      <c r="H346" s="4">
        <v>732.67</v>
      </c>
      <c r="I346">
        <v>18</v>
      </c>
      <c r="J346">
        <v>2019</v>
      </c>
      <c r="K346">
        <v>78799</v>
      </c>
      <c r="L346" t="s">
        <v>18</v>
      </c>
      <c r="M346">
        <v>274493</v>
      </c>
      <c r="N346">
        <v>890.2</v>
      </c>
      <c r="O346" s="4">
        <v>124946.25</v>
      </c>
      <c r="P346" t="s">
        <v>168</v>
      </c>
      <c r="Q346" s="4">
        <f t="shared" si="55"/>
        <v>4.4071534653465347</v>
      </c>
      <c r="R346" s="4">
        <f t="shared" si="56"/>
        <v>98.916111111111107</v>
      </c>
      <c r="S346" s="4">
        <f t="shared" si="57"/>
        <v>0.8818672610203071</v>
      </c>
      <c r="T346" s="4">
        <f t="shared" si="58"/>
        <v>3.2505395388319434</v>
      </c>
      <c r="U346" s="4">
        <f t="shared" si="59"/>
        <v>3.1804785603296559</v>
      </c>
      <c r="V346" s="3">
        <f t="shared" si="60"/>
        <v>1.255272505103306</v>
      </c>
      <c r="W346" s="3">
        <f t="shared" si="61"/>
        <v>3.3051363189436391</v>
      </c>
      <c r="X346" s="3">
        <f t="shared" si="62"/>
        <v>0.64415817372133843</v>
      </c>
      <c r="Y346" s="3">
        <f t="shared" si="63"/>
        <v>1.9952670337286373</v>
      </c>
      <c r="Z346" s="3">
        <f t="shared" si="64"/>
        <v>-5.4596780111695893E-2</v>
      </c>
      <c r="AA346" s="2">
        <f t="shared" si="65"/>
        <v>39114</v>
      </c>
    </row>
    <row r="347" spans="1:27" x14ac:dyDescent="0.2">
      <c r="A347">
        <v>519</v>
      </c>
      <c r="B347" t="s">
        <v>15</v>
      </c>
      <c r="C347">
        <v>2007</v>
      </c>
      <c r="D347">
        <v>3</v>
      </c>
      <c r="E347">
        <v>336</v>
      </c>
      <c r="F347" s="4">
        <v>1152.28</v>
      </c>
      <c r="G347" s="4">
        <v>1354</v>
      </c>
      <c r="H347" s="4">
        <v>568.39</v>
      </c>
      <c r="I347">
        <v>18</v>
      </c>
      <c r="J347">
        <v>2019</v>
      </c>
      <c r="K347">
        <v>78799</v>
      </c>
      <c r="L347" t="s">
        <v>18</v>
      </c>
      <c r="M347">
        <v>274493</v>
      </c>
      <c r="N347">
        <v>890.2</v>
      </c>
      <c r="O347" s="4">
        <v>124946.25</v>
      </c>
      <c r="P347" t="s">
        <v>168</v>
      </c>
      <c r="Q347" s="4">
        <f t="shared" si="55"/>
        <v>4.0297619047619051</v>
      </c>
      <c r="R347" s="4">
        <f t="shared" si="56"/>
        <v>75.222222222222229</v>
      </c>
      <c r="S347" s="4">
        <f t="shared" si="57"/>
        <v>0.67062902426944027</v>
      </c>
      <c r="T347" s="4">
        <f t="shared" si="58"/>
        <v>3.1316186643491255</v>
      </c>
      <c r="U347" s="4">
        <f t="shared" si="59"/>
        <v>3.0615580239476543</v>
      </c>
      <c r="V347" s="3">
        <f t="shared" si="60"/>
        <v>1.255272505103306</v>
      </c>
      <c r="W347" s="3">
        <f t="shared" si="61"/>
        <v>3.3051363189436391</v>
      </c>
      <c r="X347" s="3">
        <f t="shared" si="62"/>
        <v>0.60527938695928152</v>
      </c>
      <c r="Y347" s="3">
        <f t="shared" si="63"/>
        <v>1.8763461592458195</v>
      </c>
      <c r="Z347" s="3">
        <f t="shared" si="64"/>
        <v>-0.17351765459451379</v>
      </c>
      <c r="AA347" s="2">
        <f t="shared" si="65"/>
        <v>39142</v>
      </c>
    </row>
    <row r="348" spans="1:27" x14ac:dyDescent="0.2">
      <c r="A348">
        <v>519</v>
      </c>
      <c r="B348" t="s">
        <v>15</v>
      </c>
      <c r="C348">
        <v>2007</v>
      </c>
      <c r="D348">
        <v>4</v>
      </c>
      <c r="E348">
        <v>655</v>
      </c>
      <c r="F348" s="4">
        <v>2266.4899999999998</v>
      </c>
      <c r="G348" s="4">
        <v>2663.13</v>
      </c>
      <c r="H348" s="4">
        <v>1025.32</v>
      </c>
      <c r="I348">
        <v>18</v>
      </c>
      <c r="J348">
        <v>2019</v>
      </c>
      <c r="K348">
        <v>78799</v>
      </c>
      <c r="L348" t="s">
        <v>18</v>
      </c>
      <c r="M348">
        <v>274493</v>
      </c>
      <c r="N348">
        <v>890.2</v>
      </c>
      <c r="O348" s="4">
        <v>124946.25</v>
      </c>
      <c r="P348" t="s">
        <v>168</v>
      </c>
      <c r="Q348" s="4">
        <f t="shared" si="55"/>
        <v>4.0658473282442751</v>
      </c>
      <c r="R348" s="4">
        <f t="shared" si="56"/>
        <v>147.95166666666668</v>
      </c>
      <c r="S348" s="4">
        <f t="shared" si="57"/>
        <v>1.319034175334324</v>
      </c>
      <c r="T348" s="4">
        <f t="shared" si="58"/>
        <v>3.42539236692885</v>
      </c>
      <c r="U348" s="4">
        <f t="shared" si="59"/>
        <v>3.3553538072445193</v>
      </c>
      <c r="V348" s="3">
        <f t="shared" si="60"/>
        <v>1.255272505103306</v>
      </c>
      <c r="W348" s="3">
        <f t="shared" si="61"/>
        <v>3.3051363189436391</v>
      </c>
      <c r="X348" s="3">
        <f t="shared" si="62"/>
        <v>0.60915106693706689</v>
      </c>
      <c r="Y348" s="3">
        <f t="shared" si="63"/>
        <v>2.1701198618255439</v>
      </c>
      <c r="Z348" s="3">
        <f t="shared" si="64"/>
        <v>0.12025604798521064</v>
      </c>
      <c r="AA348" s="2">
        <f t="shared" si="65"/>
        <v>39173</v>
      </c>
    </row>
    <row r="349" spans="1:27" x14ac:dyDescent="0.2">
      <c r="A349">
        <v>519</v>
      </c>
      <c r="B349" t="s">
        <v>15</v>
      </c>
      <c r="C349">
        <v>2007</v>
      </c>
      <c r="D349">
        <v>8</v>
      </c>
      <c r="E349">
        <v>963</v>
      </c>
      <c r="F349" s="4">
        <v>3467.45</v>
      </c>
      <c r="G349" s="4">
        <v>4074.5</v>
      </c>
      <c r="H349" s="4">
        <v>1238.25</v>
      </c>
      <c r="I349">
        <v>18</v>
      </c>
      <c r="J349">
        <v>2019</v>
      </c>
      <c r="K349">
        <v>78799</v>
      </c>
      <c r="L349" t="s">
        <v>18</v>
      </c>
      <c r="M349">
        <v>274493</v>
      </c>
      <c r="N349">
        <v>890.2</v>
      </c>
      <c r="O349" s="4">
        <v>124946.25</v>
      </c>
      <c r="P349" t="s">
        <v>168</v>
      </c>
      <c r="Q349" s="4">
        <f t="shared" si="55"/>
        <v>4.2310488058151607</v>
      </c>
      <c r="R349" s="4">
        <f t="shared" si="56"/>
        <v>226.36111111111111</v>
      </c>
      <c r="S349" s="4">
        <f t="shared" si="57"/>
        <v>2.0180782565626547</v>
      </c>
      <c r="T349" s="4">
        <f t="shared" si="58"/>
        <v>3.6100743221400546</v>
      </c>
      <c r="U349" s="4">
        <f t="shared" si="59"/>
        <v>3.5400102073428261</v>
      </c>
      <c r="V349" s="3">
        <f t="shared" si="60"/>
        <v>1.255272505103306</v>
      </c>
      <c r="W349" s="3">
        <f t="shared" si="61"/>
        <v>3.3051363189436391</v>
      </c>
      <c r="X349" s="3">
        <f t="shared" si="62"/>
        <v>0.62644803501552027</v>
      </c>
      <c r="Y349" s="3">
        <f t="shared" si="63"/>
        <v>2.3548018170367486</v>
      </c>
      <c r="Z349" s="3">
        <f t="shared" si="64"/>
        <v>0.30493800319641551</v>
      </c>
      <c r="AA349" s="2">
        <f t="shared" si="65"/>
        <v>39295</v>
      </c>
    </row>
    <row r="350" spans="1:27" x14ac:dyDescent="0.2">
      <c r="A350">
        <v>519</v>
      </c>
      <c r="B350" t="s">
        <v>15</v>
      </c>
      <c r="C350">
        <v>2007</v>
      </c>
      <c r="D350">
        <v>12</v>
      </c>
      <c r="E350">
        <v>918</v>
      </c>
      <c r="F350" s="4">
        <v>3110.17</v>
      </c>
      <c r="G350" s="4">
        <v>3654.68</v>
      </c>
      <c r="H350" s="4">
        <v>1273.93</v>
      </c>
      <c r="I350">
        <v>18</v>
      </c>
      <c r="J350">
        <v>2019</v>
      </c>
      <c r="K350">
        <v>78799</v>
      </c>
      <c r="L350" t="s">
        <v>18</v>
      </c>
      <c r="M350">
        <v>274493</v>
      </c>
      <c r="N350">
        <v>890.2</v>
      </c>
      <c r="O350" s="4">
        <v>124946.25</v>
      </c>
      <c r="P350" t="s">
        <v>168</v>
      </c>
      <c r="Q350" s="4">
        <f t="shared" si="55"/>
        <v>3.9811328976034859</v>
      </c>
      <c r="R350" s="4">
        <f t="shared" si="56"/>
        <v>203.03777777777776</v>
      </c>
      <c r="S350" s="4">
        <f t="shared" si="57"/>
        <v>1.8101436354631004</v>
      </c>
      <c r="T350" s="4">
        <f t="shared" si="58"/>
        <v>3.5628493565830035</v>
      </c>
      <c r="U350" s="4">
        <f t="shared" si="59"/>
        <v>3.4927841279477807</v>
      </c>
      <c r="V350" s="3">
        <f t="shared" si="60"/>
        <v>1.255272505103306</v>
      </c>
      <c r="W350" s="3">
        <f t="shared" si="61"/>
        <v>3.3051363189436391</v>
      </c>
      <c r="X350" s="3">
        <f t="shared" si="62"/>
        <v>0.60000667538176089</v>
      </c>
      <c r="Y350" s="3">
        <f t="shared" si="63"/>
        <v>2.307576851479697</v>
      </c>
      <c r="Z350" s="3">
        <f t="shared" si="64"/>
        <v>0.25771303763936398</v>
      </c>
      <c r="AA350" s="2">
        <f t="shared" si="65"/>
        <v>39417</v>
      </c>
    </row>
    <row r="351" spans="1:27" x14ac:dyDescent="0.2">
      <c r="A351">
        <v>538</v>
      </c>
      <c r="B351" t="s">
        <v>15</v>
      </c>
      <c r="C351">
        <v>2007</v>
      </c>
      <c r="D351">
        <v>1</v>
      </c>
      <c r="E351">
        <v>259</v>
      </c>
      <c r="F351" s="4">
        <v>969.67</v>
      </c>
      <c r="G351" s="4">
        <v>1139.4000000000001</v>
      </c>
      <c r="H351" s="4">
        <v>388.61</v>
      </c>
      <c r="I351">
        <v>16</v>
      </c>
      <c r="J351">
        <v>1140</v>
      </c>
      <c r="K351">
        <v>47018</v>
      </c>
      <c r="L351" t="s">
        <v>18</v>
      </c>
      <c r="M351">
        <v>262555</v>
      </c>
      <c r="N351">
        <v>576.20000000000005</v>
      </c>
      <c r="O351" s="4">
        <v>83879.55</v>
      </c>
      <c r="P351" t="s">
        <v>168</v>
      </c>
      <c r="Q351" s="4">
        <f t="shared" si="55"/>
        <v>4.3992277992277993</v>
      </c>
      <c r="R351" s="4">
        <f t="shared" si="56"/>
        <v>71.212500000000006</v>
      </c>
      <c r="S351" s="4">
        <f t="shared" si="57"/>
        <v>0.9994736842105264</v>
      </c>
      <c r="T351" s="4">
        <f t="shared" si="58"/>
        <v>3.0566762151206612</v>
      </c>
      <c r="U351" s="4">
        <f t="shared" si="59"/>
        <v>2.9866239594587665</v>
      </c>
      <c r="V351" s="3">
        <f t="shared" si="60"/>
        <v>1.2041199826559248</v>
      </c>
      <c r="W351" s="3">
        <f t="shared" si="61"/>
        <v>3.0569048513364727</v>
      </c>
      <c r="X351" s="3">
        <f t="shared" si="62"/>
        <v>0.64337645103940933</v>
      </c>
      <c r="Y351" s="3">
        <f t="shared" si="63"/>
        <v>1.8525562324647364</v>
      </c>
      <c r="Z351" s="3">
        <f t="shared" si="64"/>
        <v>-2.2863621581138398E-4</v>
      </c>
      <c r="AA351" s="2">
        <f t="shared" si="65"/>
        <v>39083</v>
      </c>
    </row>
    <row r="352" spans="1:27" x14ac:dyDescent="0.2">
      <c r="A352">
        <v>538</v>
      </c>
      <c r="B352" t="s">
        <v>15</v>
      </c>
      <c r="C352">
        <v>2007</v>
      </c>
      <c r="D352">
        <v>2</v>
      </c>
      <c r="E352">
        <v>183</v>
      </c>
      <c r="F352" s="4">
        <v>764.7</v>
      </c>
      <c r="G352" s="4">
        <v>898.62</v>
      </c>
      <c r="H352" s="4">
        <v>346.04</v>
      </c>
      <c r="I352">
        <v>16</v>
      </c>
      <c r="J352">
        <v>1140</v>
      </c>
      <c r="K352">
        <v>47018</v>
      </c>
      <c r="L352" t="s">
        <v>18</v>
      </c>
      <c r="M352">
        <v>262555</v>
      </c>
      <c r="N352">
        <v>576.20000000000005</v>
      </c>
      <c r="O352" s="4">
        <v>83879.55</v>
      </c>
      <c r="P352" t="s">
        <v>168</v>
      </c>
      <c r="Q352" s="4">
        <f t="shared" si="55"/>
        <v>4.9104918032786884</v>
      </c>
      <c r="R352" s="4">
        <f t="shared" si="56"/>
        <v>56.16375</v>
      </c>
      <c r="S352" s="4">
        <f t="shared" si="57"/>
        <v>0.78826315789473689</v>
      </c>
      <c r="T352" s="4">
        <f t="shared" si="58"/>
        <v>2.9535760801739657</v>
      </c>
      <c r="U352" s="4">
        <f t="shared" si="59"/>
        <v>2.8834910901889299</v>
      </c>
      <c r="V352" s="3">
        <f t="shared" si="60"/>
        <v>1.2041199826559248</v>
      </c>
      <c r="W352" s="3">
        <f t="shared" si="61"/>
        <v>3.0569048513364727</v>
      </c>
      <c r="X352" s="3">
        <f t="shared" si="62"/>
        <v>0.69112499044353604</v>
      </c>
      <c r="Y352" s="3">
        <f t="shared" si="63"/>
        <v>1.7494560975180407</v>
      </c>
      <c r="Z352" s="3">
        <f t="shared" si="64"/>
        <v>-0.10332877116250709</v>
      </c>
      <c r="AA352" s="2">
        <f t="shared" si="65"/>
        <v>39114</v>
      </c>
    </row>
    <row r="353" spans="1:27" x14ac:dyDescent="0.2">
      <c r="A353">
        <v>538</v>
      </c>
      <c r="B353" t="s">
        <v>15</v>
      </c>
      <c r="C353">
        <v>2007</v>
      </c>
      <c r="D353">
        <v>3</v>
      </c>
      <c r="E353">
        <v>205</v>
      </c>
      <c r="F353" s="4">
        <v>783.25</v>
      </c>
      <c r="G353" s="4">
        <v>920.32</v>
      </c>
      <c r="H353" s="4">
        <v>320.39999999999998</v>
      </c>
      <c r="I353">
        <v>16</v>
      </c>
      <c r="J353">
        <v>1140</v>
      </c>
      <c r="K353">
        <v>47018</v>
      </c>
      <c r="L353" t="s">
        <v>18</v>
      </c>
      <c r="M353">
        <v>262555</v>
      </c>
      <c r="N353">
        <v>576.20000000000005</v>
      </c>
      <c r="O353" s="4">
        <v>83879.55</v>
      </c>
      <c r="P353" t="s">
        <v>168</v>
      </c>
      <c r="Q353" s="4">
        <f t="shared" si="55"/>
        <v>4.489365853658537</v>
      </c>
      <c r="R353" s="4">
        <f t="shared" si="56"/>
        <v>57.52</v>
      </c>
      <c r="S353" s="4">
        <f t="shared" si="57"/>
        <v>0.80729824561403518</v>
      </c>
      <c r="T353" s="4">
        <f t="shared" si="58"/>
        <v>2.9639388600307508</v>
      </c>
      <c r="U353" s="4">
        <f t="shared" si="59"/>
        <v>2.8939004035537428</v>
      </c>
      <c r="V353" s="3">
        <f t="shared" si="60"/>
        <v>1.2041199826559248</v>
      </c>
      <c r="W353" s="3">
        <f t="shared" si="61"/>
        <v>3.0569048513364727</v>
      </c>
      <c r="X353" s="3">
        <f t="shared" si="62"/>
        <v>0.65218499897499671</v>
      </c>
      <c r="Y353" s="3">
        <f t="shared" si="63"/>
        <v>1.7598188773748262</v>
      </c>
      <c r="Z353" s="3">
        <f t="shared" si="64"/>
        <v>-9.2965991305721571E-2</v>
      </c>
      <c r="AA353" s="2">
        <f t="shared" si="65"/>
        <v>39142</v>
      </c>
    </row>
    <row r="354" spans="1:27" x14ac:dyDescent="0.2">
      <c r="A354">
        <v>538</v>
      </c>
      <c r="B354" t="s">
        <v>15</v>
      </c>
      <c r="C354">
        <v>2007</v>
      </c>
      <c r="D354">
        <v>4</v>
      </c>
      <c r="E354">
        <v>302</v>
      </c>
      <c r="F354" s="4">
        <v>1305.7</v>
      </c>
      <c r="G354" s="4">
        <v>1534.28</v>
      </c>
      <c r="H354" s="4">
        <v>595.72</v>
      </c>
      <c r="I354">
        <v>16</v>
      </c>
      <c r="J354">
        <v>1140</v>
      </c>
      <c r="K354">
        <v>47018</v>
      </c>
      <c r="L354" t="s">
        <v>18</v>
      </c>
      <c r="M354">
        <v>262555</v>
      </c>
      <c r="N354">
        <v>576.20000000000005</v>
      </c>
      <c r="O354" s="4">
        <v>83879.55</v>
      </c>
      <c r="P354" t="s">
        <v>168</v>
      </c>
      <c r="Q354" s="4">
        <f t="shared" si="55"/>
        <v>5.0803973509933771</v>
      </c>
      <c r="R354" s="4">
        <f t="shared" si="56"/>
        <v>95.892499999999998</v>
      </c>
      <c r="S354" s="4">
        <f t="shared" si="57"/>
        <v>1.345859649122807</v>
      </c>
      <c r="T354" s="4">
        <f t="shared" si="58"/>
        <v>3.185904623862164</v>
      </c>
      <c r="U354" s="4">
        <f t="shared" si="59"/>
        <v>3.1158434041128165</v>
      </c>
      <c r="V354" s="3">
        <f t="shared" si="60"/>
        <v>1.2041199826559248</v>
      </c>
      <c r="W354" s="3">
        <f t="shared" si="61"/>
        <v>3.0569048513364727</v>
      </c>
      <c r="X354" s="3">
        <f t="shared" si="62"/>
        <v>0.70589768090501326</v>
      </c>
      <c r="Y354" s="3">
        <f t="shared" si="63"/>
        <v>1.9817846412062392</v>
      </c>
      <c r="Z354" s="3">
        <f t="shared" si="64"/>
        <v>0.12899977252569136</v>
      </c>
      <c r="AA354" s="2">
        <f t="shared" si="65"/>
        <v>39173</v>
      </c>
    </row>
    <row r="355" spans="1:27" x14ac:dyDescent="0.2">
      <c r="A355">
        <v>538</v>
      </c>
      <c r="B355" t="s">
        <v>15</v>
      </c>
      <c r="C355">
        <v>2007</v>
      </c>
      <c r="D355">
        <v>5</v>
      </c>
      <c r="E355">
        <v>453</v>
      </c>
      <c r="F355" s="4">
        <v>1840.91</v>
      </c>
      <c r="G355" s="4">
        <v>2163.14</v>
      </c>
      <c r="H355" s="4">
        <v>803.99</v>
      </c>
      <c r="I355">
        <v>16</v>
      </c>
      <c r="J355">
        <v>1140</v>
      </c>
      <c r="K355">
        <v>47018</v>
      </c>
      <c r="L355" t="s">
        <v>18</v>
      </c>
      <c r="M355">
        <v>262555</v>
      </c>
      <c r="N355">
        <v>576.20000000000005</v>
      </c>
      <c r="O355" s="4">
        <v>83879.55</v>
      </c>
      <c r="P355" t="s">
        <v>168</v>
      </c>
      <c r="Q355" s="4">
        <f t="shared" si="55"/>
        <v>4.7751434878587196</v>
      </c>
      <c r="R355" s="4">
        <f t="shared" si="56"/>
        <v>135.19624999999999</v>
      </c>
      <c r="S355" s="4">
        <f t="shared" si="57"/>
        <v>1.8974912280701752</v>
      </c>
      <c r="T355" s="4">
        <f t="shared" si="58"/>
        <v>3.3350846282046365</v>
      </c>
      <c r="U355" s="4">
        <f t="shared" si="59"/>
        <v>3.2650325568588201</v>
      </c>
      <c r="V355" s="3">
        <f t="shared" si="60"/>
        <v>1.2041199826559248</v>
      </c>
      <c r="W355" s="3">
        <f t="shared" si="61"/>
        <v>3.0569048513364727</v>
      </c>
      <c r="X355" s="3">
        <f t="shared" si="62"/>
        <v>0.67898642619180472</v>
      </c>
      <c r="Y355" s="3">
        <f t="shared" si="63"/>
        <v>2.1309646455487119</v>
      </c>
      <c r="Z355" s="3">
        <f t="shared" si="64"/>
        <v>0.27817977686816397</v>
      </c>
      <c r="AA355" s="2">
        <f t="shared" si="65"/>
        <v>39203</v>
      </c>
    </row>
    <row r="356" spans="1:27" x14ac:dyDescent="0.2">
      <c r="A356">
        <v>538</v>
      </c>
      <c r="B356" t="s">
        <v>15</v>
      </c>
      <c r="C356">
        <v>2007</v>
      </c>
      <c r="D356">
        <v>6</v>
      </c>
      <c r="E356">
        <v>531</v>
      </c>
      <c r="F356" s="4">
        <v>2105.0300000000002</v>
      </c>
      <c r="G356" s="4">
        <v>2473.4899999999998</v>
      </c>
      <c r="H356" s="4">
        <v>810.49</v>
      </c>
      <c r="I356">
        <v>16</v>
      </c>
      <c r="J356">
        <v>1140</v>
      </c>
      <c r="K356">
        <v>47018</v>
      </c>
      <c r="L356" t="s">
        <v>18</v>
      </c>
      <c r="M356">
        <v>262555</v>
      </c>
      <c r="N356">
        <v>576.20000000000005</v>
      </c>
      <c r="O356" s="4">
        <v>83879.55</v>
      </c>
      <c r="P356" t="s">
        <v>168</v>
      </c>
      <c r="Q356" s="4">
        <f t="shared" si="55"/>
        <v>4.6581732580037665</v>
      </c>
      <c r="R356" s="4">
        <f t="shared" si="56"/>
        <v>154.59312499999999</v>
      </c>
      <c r="S356" s="4">
        <f t="shared" si="57"/>
        <v>2.1697280701754385</v>
      </c>
      <c r="T356" s="4">
        <f t="shared" si="58"/>
        <v>3.3933101589073567</v>
      </c>
      <c r="U356" s="4">
        <f t="shared" si="59"/>
        <v>3.323258289597633</v>
      </c>
      <c r="V356" s="3">
        <f t="shared" si="60"/>
        <v>1.2041199826559248</v>
      </c>
      <c r="W356" s="3">
        <f t="shared" si="61"/>
        <v>3.0569048513364727</v>
      </c>
      <c r="X356" s="3">
        <f t="shared" si="62"/>
        <v>0.66821563782588767</v>
      </c>
      <c r="Y356" s="3">
        <f t="shared" si="63"/>
        <v>2.1891901762514316</v>
      </c>
      <c r="Z356" s="3">
        <f t="shared" si="64"/>
        <v>0.33640530757088405</v>
      </c>
      <c r="AA356" s="2">
        <f t="shared" si="65"/>
        <v>39234</v>
      </c>
    </row>
    <row r="357" spans="1:27" x14ac:dyDescent="0.2">
      <c r="A357">
        <v>538</v>
      </c>
      <c r="B357" t="s">
        <v>15</v>
      </c>
      <c r="C357">
        <v>2007</v>
      </c>
      <c r="D357">
        <v>7</v>
      </c>
      <c r="E357">
        <v>406</v>
      </c>
      <c r="F357" s="4">
        <v>1587.27</v>
      </c>
      <c r="G357" s="4">
        <v>1865.21</v>
      </c>
      <c r="H357" s="4">
        <v>600.98</v>
      </c>
      <c r="I357">
        <v>16</v>
      </c>
      <c r="J357">
        <v>1140</v>
      </c>
      <c r="K357">
        <v>47018</v>
      </c>
      <c r="L357" t="s">
        <v>18</v>
      </c>
      <c r="M357">
        <v>262555</v>
      </c>
      <c r="N357">
        <v>576.20000000000005</v>
      </c>
      <c r="O357" s="4">
        <v>83879.55</v>
      </c>
      <c r="P357" t="s">
        <v>168</v>
      </c>
      <c r="Q357" s="4">
        <f t="shared" si="55"/>
        <v>4.5941133004926114</v>
      </c>
      <c r="R357" s="4">
        <f t="shared" si="56"/>
        <v>116.575625</v>
      </c>
      <c r="S357" s="4">
        <f t="shared" si="57"/>
        <v>1.6361491228070175</v>
      </c>
      <c r="T357" s="4">
        <f t="shared" si="58"/>
        <v>3.2707277351832569</v>
      </c>
      <c r="U357" s="4">
        <f t="shared" si="59"/>
        <v>3.2006508080002347</v>
      </c>
      <c r="V357" s="3">
        <f t="shared" si="60"/>
        <v>1.2041199826559248</v>
      </c>
      <c r="W357" s="3">
        <f t="shared" si="61"/>
        <v>3.0569048513364727</v>
      </c>
      <c r="X357" s="3">
        <f t="shared" si="62"/>
        <v>0.66220170160606295</v>
      </c>
      <c r="Y357" s="3">
        <f t="shared" si="63"/>
        <v>2.0666077525273323</v>
      </c>
      <c r="Z357" s="3">
        <f t="shared" si="64"/>
        <v>0.21382288384678447</v>
      </c>
      <c r="AA357" s="2">
        <f t="shared" si="65"/>
        <v>39264</v>
      </c>
    </row>
    <row r="358" spans="1:27" x14ac:dyDescent="0.2">
      <c r="A358">
        <v>538</v>
      </c>
      <c r="B358" t="s">
        <v>15</v>
      </c>
      <c r="C358">
        <v>2007</v>
      </c>
      <c r="D358">
        <v>8</v>
      </c>
      <c r="E358">
        <v>548</v>
      </c>
      <c r="F358" s="4">
        <v>2111.69</v>
      </c>
      <c r="G358" s="4">
        <v>2481.34</v>
      </c>
      <c r="H358" s="4">
        <v>861.03</v>
      </c>
      <c r="I358">
        <v>16</v>
      </c>
      <c r="J358">
        <v>1140</v>
      </c>
      <c r="K358">
        <v>47018</v>
      </c>
      <c r="L358" t="s">
        <v>18</v>
      </c>
      <c r="M358">
        <v>262555</v>
      </c>
      <c r="N358">
        <v>576.20000000000005</v>
      </c>
      <c r="O358" s="4">
        <v>83879.55</v>
      </c>
      <c r="P358" t="s">
        <v>168</v>
      </c>
      <c r="Q358" s="4">
        <f t="shared" si="55"/>
        <v>4.5279927007299277</v>
      </c>
      <c r="R358" s="4">
        <f t="shared" si="56"/>
        <v>155.08375000000001</v>
      </c>
      <c r="S358" s="4">
        <f t="shared" si="57"/>
        <v>2.1766140350877192</v>
      </c>
      <c r="T358" s="4">
        <f t="shared" si="58"/>
        <v>3.3946862765684558</v>
      </c>
      <c r="U358" s="4">
        <f t="shared" si="59"/>
        <v>3.3246301633073392</v>
      </c>
      <c r="V358" s="3">
        <f t="shared" si="60"/>
        <v>1.2041199826559248</v>
      </c>
      <c r="W358" s="3">
        <f t="shared" si="61"/>
        <v>3.0569048513364727</v>
      </c>
      <c r="X358" s="3">
        <f t="shared" si="62"/>
        <v>0.6559057180840866</v>
      </c>
      <c r="Y358" s="3">
        <f t="shared" si="63"/>
        <v>2.1905662939125308</v>
      </c>
      <c r="Z358" s="3">
        <f t="shared" si="64"/>
        <v>0.33778142523198307</v>
      </c>
      <c r="AA358" s="2">
        <f t="shared" si="65"/>
        <v>39295</v>
      </c>
    </row>
    <row r="359" spans="1:27" x14ac:dyDescent="0.2">
      <c r="A359">
        <v>538</v>
      </c>
      <c r="B359" t="s">
        <v>15</v>
      </c>
      <c r="C359">
        <v>2007</v>
      </c>
      <c r="D359">
        <v>9</v>
      </c>
      <c r="E359">
        <v>618</v>
      </c>
      <c r="F359" s="4">
        <v>2463.35</v>
      </c>
      <c r="G359" s="4">
        <v>2894.42</v>
      </c>
      <c r="H359" s="4">
        <v>754.22</v>
      </c>
      <c r="I359">
        <v>16</v>
      </c>
      <c r="J359">
        <v>1140</v>
      </c>
      <c r="K359">
        <v>47018</v>
      </c>
      <c r="L359" t="s">
        <v>18</v>
      </c>
      <c r="M359">
        <v>262555</v>
      </c>
      <c r="N359">
        <v>576.20000000000005</v>
      </c>
      <c r="O359" s="4">
        <v>83879.55</v>
      </c>
      <c r="P359" t="s">
        <v>168</v>
      </c>
      <c r="Q359" s="4">
        <f t="shared" si="55"/>
        <v>4.6835275080906147</v>
      </c>
      <c r="R359" s="4">
        <f t="shared" si="56"/>
        <v>180.90125</v>
      </c>
      <c r="S359" s="4">
        <f t="shared" si="57"/>
        <v>2.5389649122807016</v>
      </c>
      <c r="T359" s="4">
        <f t="shared" si="58"/>
        <v>3.4615615504346264</v>
      </c>
      <c r="U359" s="4">
        <f t="shared" si="59"/>
        <v>3.3915261220581994</v>
      </c>
      <c r="V359" s="3">
        <f t="shared" si="60"/>
        <v>1.2041199826559248</v>
      </c>
      <c r="W359" s="3">
        <f t="shared" si="61"/>
        <v>3.0569048513364727</v>
      </c>
      <c r="X359" s="3">
        <f t="shared" si="62"/>
        <v>0.67057307534581045</v>
      </c>
      <c r="Y359" s="3">
        <f t="shared" si="63"/>
        <v>2.2574415677787014</v>
      </c>
      <c r="Z359" s="3">
        <f t="shared" si="64"/>
        <v>0.40465669909815372</v>
      </c>
      <c r="AA359" s="2">
        <f t="shared" si="65"/>
        <v>39326</v>
      </c>
    </row>
    <row r="360" spans="1:27" x14ac:dyDescent="0.2">
      <c r="A360">
        <v>538</v>
      </c>
      <c r="B360" t="s">
        <v>15</v>
      </c>
      <c r="C360">
        <v>2007</v>
      </c>
      <c r="D360">
        <v>12</v>
      </c>
      <c r="E360">
        <v>530</v>
      </c>
      <c r="F360" s="4">
        <v>2026.08</v>
      </c>
      <c r="G360" s="4">
        <v>2380.8000000000002</v>
      </c>
      <c r="H360" s="4">
        <v>606.78</v>
      </c>
      <c r="I360">
        <v>16</v>
      </c>
      <c r="J360">
        <v>1140</v>
      </c>
      <c r="K360">
        <v>47018</v>
      </c>
      <c r="L360" t="s">
        <v>18</v>
      </c>
      <c r="M360">
        <v>262555</v>
      </c>
      <c r="N360">
        <v>576.20000000000005</v>
      </c>
      <c r="O360" s="4">
        <v>83879.55</v>
      </c>
      <c r="P360" t="s">
        <v>168</v>
      </c>
      <c r="Q360" s="4">
        <f t="shared" si="55"/>
        <v>4.4920754716981133</v>
      </c>
      <c r="R360" s="4">
        <f t="shared" si="56"/>
        <v>148.80000000000001</v>
      </c>
      <c r="S360" s="4">
        <f t="shared" si="57"/>
        <v>2.088421052631579</v>
      </c>
      <c r="T360" s="4">
        <f t="shared" si="58"/>
        <v>3.3767229138657848</v>
      </c>
      <c r="U360" s="4">
        <f t="shared" si="59"/>
        <v>3.3066565895299953</v>
      </c>
      <c r="V360" s="3">
        <f t="shared" si="60"/>
        <v>1.2041199826559248</v>
      </c>
      <c r="W360" s="3">
        <f t="shared" si="61"/>
        <v>3.0569048513364727</v>
      </c>
      <c r="X360" s="3">
        <f t="shared" si="62"/>
        <v>0.65244704426499567</v>
      </c>
      <c r="Y360" s="3">
        <f t="shared" si="63"/>
        <v>2.1726029312098598</v>
      </c>
      <c r="Z360" s="3">
        <f t="shared" si="64"/>
        <v>0.31981806252931211</v>
      </c>
      <c r="AA360" s="2">
        <f t="shared" si="65"/>
        <v>39417</v>
      </c>
    </row>
    <row r="361" spans="1:27" x14ac:dyDescent="0.2">
      <c r="A361">
        <v>541</v>
      </c>
      <c r="B361" t="s">
        <v>15</v>
      </c>
      <c r="C361">
        <v>2007</v>
      </c>
      <c r="D361">
        <v>6</v>
      </c>
      <c r="E361">
        <v>167</v>
      </c>
      <c r="F361" s="4">
        <v>681.1</v>
      </c>
      <c r="G361" s="4">
        <v>800.35</v>
      </c>
      <c r="H361" s="4">
        <v>309.39999999999998</v>
      </c>
      <c r="I361">
        <v>5</v>
      </c>
      <c r="J361">
        <v>259</v>
      </c>
      <c r="K361">
        <v>9850</v>
      </c>
      <c r="L361" t="s">
        <v>17</v>
      </c>
      <c r="M361">
        <v>45382</v>
      </c>
      <c r="N361">
        <v>158</v>
      </c>
      <c r="O361" s="4">
        <v>13460.34</v>
      </c>
      <c r="P361" t="s">
        <v>168</v>
      </c>
      <c r="Q361" s="4">
        <f t="shared" si="55"/>
        <v>4.7925149700598801</v>
      </c>
      <c r="R361" s="4">
        <f t="shared" si="56"/>
        <v>160.07</v>
      </c>
      <c r="S361" s="4">
        <f t="shared" si="57"/>
        <v>3.0901544401544401</v>
      </c>
      <c r="T361" s="4">
        <f t="shared" si="58"/>
        <v>2.903279949276556</v>
      </c>
      <c r="U361" s="4">
        <f t="shared" si="59"/>
        <v>2.8332108802826088</v>
      </c>
      <c r="V361" s="3">
        <f t="shared" si="60"/>
        <v>0.69897000433601886</v>
      </c>
      <c r="W361" s="3">
        <f t="shared" si="61"/>
        <v>2.4132997640812519</v>
      </c>
      <c r="X361" s="3">
        <f t="shared" si="62"/>
        <v>0.68056347812897255</v>
      </c>
      <c r="Y361" s="3">
        <f t="shared" si="63"/>
        <v>2.2043099449405372</v>
      </c>
      <c r="Z361" s="3">
        <f t="shared" si="64"/>
        <v>0.48998018519530401</v>
      </c>
      <c r="AA361" s="2">
        <f t="shared" si="65"/>
        <v>39234</v>
      </c>
    </row>
    <row r="362" spans="1:27" x14ac:dyDescent="0.2">
      <c r="A362">
        <v>541</v>
      </c>
      <c r="B362" t="s">
        <v>15</v>
      </c>
      <c r="C362">
        <v>2007</v>
      </c>
      <c r="D362">
        <v>7</v>
      </c>
      <c r="E362">
        <v>87</v>
      </c>
      <c r="F362" s="4">
        <v>313.18</v>
      </c>
      <c r="G362" s="4">
        <v>368.02</v>
      </c>
      <c r="H362" s="4">
        <v>134.04</v>
      </c>
      <c r="I362">
        <v>5</v>
      </c>
      <c r="J362">
        <v>259</v>
      </c>
      <c r="K362">
        <v>9850</v>
      </c>
      <c r="L362" t="s">
        <v>17</v>
      </c>
      <c r="M362">
        <v>45382</v>
      </c>
      <c r="N362">
        <v>158</v>
      </c>
      <c r="O362" s="4">
        <v>13460.34</v>
      </c>
      <c r="P362" t="s">
        <v>168</v>
      </c>
      <c r="Q362" s="4">
        <f t="shared" si="55"/>
        <v>4.2301149425287354</v>
      </c>
      <c r="R362" s="4">
        <f t="shared" si="56"/>
        <v>73.603999999999999</v>
      </c>
      <c r="S362" s="4">
        <f t="shared" si="57"/>
        <v>1.4209266409266408</v>
      </c>
      <c r="T362" s="4">
        <f t="shared" si="58"/>
        <v>2.5658714209931293</v>
      </c>
      <c r="U362" s="4">
        <f t="shared" si="59"/>
        <v>2.4957940197748676</v>
      </c>
      <c r="V362" s="3">
        <f t="shared" si="60"/>
        <v>0.69897000433601886</v>
      </c>
      <c r="W362" s="3">
        <f t="shared" si="61"/>
        <v>2.4132997640812519</v>
      </c>
      <c r="X362" s="3">
        <f t="shared" si="62"/>
        <v>0.62635216837451058</v>
      </c>
      <c r="Y362" s="3">
        <f t="shared" si="63"/>
        <v>1.8669014166571103</v>
      </c>
      <c r="Z362" s="3">
        <f t="shared" si="64"/>
        <v>0.15257165691187721</v>
      </c>
      <c r="AA362" s="2">
        <f t="shared" si="65"/>
        <v>39264</v>
      </c>
    </row>
    <row r="363" spans="1:27" x14ac:dyDescent="0.2">
      <c r="A363">
        <v>541</v>
      </c>
      <c r="B363" t="s">
        <v>15</v>
      </c>
      <c r="C363">
        <v>2007</v>
      </c>
      <c r="D363">
        <v>8</v>
      </c>
      <c r="E363">
        <v>111</v>
      </c>
      <c r="F363" s="4">
        <v>419.15</v>
      </c>
      <c r="G363" s="4">
        <v>492.5</v>
      </c>
      <c r="H363" s="4">
        <v>158.16999999999999</v>
      </c>
      <c r="I363">
        <v>5</v>
      </c>
      <c r="J363">
        <v>259</v>
      </c>
      <c r="K363">
        <v>9850</v>
      </c>
      <c r="L363" t="s">
        <v>17</v>
      </c>
      <c r="M363">
        <v>45382</v>
      </c>
      <c r="N363">
        <v>158</v>
      </c>
      <c r="O363" s="4">
        <v>13460.34</v>
      </c>
      <c r="P363" t="s">
        <v>168</v>
      </c>
      <c r="Q363" s="4">
        <f t="shared" si="55"/>
        <v>4.4369369369369371</v>
      </c>
      <c r="R363" s="4">
        <f t="shared" si="56"/>
        <v>98.5</v>
      </c>
      <c r="S363" s="4">
        <f t="shared" si="57"/>
        <v>1.9015444015444016</v>
      </c>
      <c r="T363" s="4">
        <f t="shared" si="58"/>
        <v>2.6924062348336304</v>
      </c>
      <c r="U363" s="4">
        <f t="shared" si="59"/>
        <v>2.6223694704947351</v>
      </c>
      <c r="V363" s="3">
        <f t="shared" si="60"/>
        <v>0.69897000433601886</v>
      </c>
      <c r="W363" s="3">
        <f t="shared" si="61"/>
        <v>2.4132997640812519</v>
      </c>
      <c r="X363" s="3">
        <f t="shared" si="62"/>
        <v>0.64708325604697314</v>
      </c>
      <c r="Y363" s="3">
        <f t="shared" si="63"/>
        <v>1.9934362304976116</v>
      </c>
      <c r="Z363" s="3">
        <f t="shared" si="64"/>
        <v>0.27910647075237871</v>
      </c>
      <c r="AA363" s="2">
        <f t="shared" si="65"/>
        <v>39295</v>
      </c>
    </row>
    <row r="364" spans="1:27" x14ac:dyDescent="0.2">
      <c r="A364">
        <v>541</v>
      </c>
      <c r="B364" t="s">
        <v>15</v>
      </c>
      <c r="C364">
        <v>2007</v>
      </c>
      <c r="D364">
        <v>9</v>
      </c>
      <c r="E364">
        <v>144</v>
      </c>
      <c r="F364" s="4">
        <v>543.45000000000005</v>
      </c>
      <c r="G364" s="4">
        <v>638.58000000000004</v>
      </c>
      <c r="H364" s="4">
        <v>226.82</v>
      </c>
      <c r="I364">
        <v>5</v>
      </c>
      <c r="J364">
        <v>259</v>
      </c>
      <c r="K364">
        <v>9850</v>
      </c>
      <c r="L364" t="s">
        <v>17</v>
      </c>
      <c r="M364">
        <v>45382</v>
      </c>
      <c r="N364">
        <v>158</v>
      </c>
      <c r="O364" s="4">
        <v>13460.34</v>
      </c>
      <c r="P364" t="s">
        <v>168</v>
      </c>
      <c r="Q364" s="4">
        <f t="shared" si="55"/>
        <v>4.4345833333333333</v>
      </c>
      <c r="R364" s="4">
        <f t="shared" si="56"/>
        <v>127.71600000000001</v>
      </c>
      <c r="S364" s="4">
        <f t="shared" si="57"/>
        <v>2.4655598455598455</v>
      </c>
      <c r="T364" s="4">
        <f t="shared" si="58"/>
        <v>2.8052153125346893</v>
      </c>
      <c r="U364" s="4">
        <f t="shared" si="59"/>
        <v>2.7351595930902182</v>
      </c>
      <c r="V364" s="3">
        <f t="shared" si="60"/>
        <v>0.69897000433601886</v>
      </c>
      <c r="W364" s="3">
        <f t="shared" si="61"/>
        <v>2.4132997640812519</v>
      </c>
      <c r="X364" s="3">
        <f t="shared" si="62"/>
        <v>0.64685282043943937</v>
      </c>
      <c r="Y364" s="3">
        <f t="shared" si="63"/>
        <v>2.1062453081986701</v>
      </c>
      <c r="Z364" s="3">
        <f t="shared" si="64"/>
        <v>0.39191554845343723</v>
      </c>
      <c r="AA364" s="2">
        <f t="shared" si="65"/>
        <v>39326</v>
      </c>
    </row>
    <row r="365" spans="1:27" x14ac:dyDescent="0.2">
      <c r="A365">
        <v>541</v>
      </c>
      <c r="B365" t="s">
        <v>15</v>
      </c>
      <c r="C365">
        <v>2007</v>
      </c>
      <c r="D365">
        <v>10</v>
      </c>
      <c r="E365">
        <v>426</v>
      </c>
      <c r="F365" s="4">
        <v>1643.73</v>
      </c>
      <c r="G365" s="4">
        <v>1931.47</v>
      </c>
      <c r="H365" s="4">
        <v>663.14</v>
      </c>
      <c r="I365">
        <v>5</v>
      </c>
      <c r="J365">
        <v>259</v>
      </c>
      <c r="K365">
        <v>9850</v>
      </c>
      <c r="L365" t="s">
        <v>17</v>
      </c>
      <c r="M365">
        <v>45382</v>
      </c>
      <c r="N365">
        <v>158</v>
      </c>
      <c r="O365" s="4">
        <v>13460.34</v>
      </c>
      <c r="P365" t="s">
        <v>168</v>
      </c>
      <c r="Q365" s="4">
        <f t="shared" si="55"/>
        <v>4.5339671361502347</v>
      </c>
      <c r="R365" s="4">
        <f t="shared" si="56"/>
        <v>386.29399999999998</v>
      </c>
      <c r="S365" s="4">
        <f t="shared" si="57"/>
        <v>7.4574131274131279</v>
      </c>
      <c r="T365" s="4">
        <f t="shared" si="58"/>
        <v>3.2858879669796019</v>
      </c>
      <c r="U365" s="4">
        <f t="shared" si="59"/>
        <v>3.2158304816102707</v>
      </c>
      <c r="V365" s="3">
        <f t="shared" si="60"/>
        <v>0.69897000433601886</v>
      </c>
      <c r="W365" s="3">
        <f t="shared" si="61"/>
        <v>2.4132997640812519</v>
      </c>
      <c r="X365" s="3">
        <f t="shared" si="62"/>
        <v>0.65647836787688285</v>
      </c>
      <c r="Y365" s="3">
        <f t="shared" si="63"/>
        <v>2.5869179626435832</v>
      </c>
      <c r="Z365" s="3">
        <f t="shared" si="64"/>
        <v>0.87258820289835004</v>
      </c>
      <c r="AA365" s="2">
        <f t="shared" si="65"/>
        <v>39356</v>
      </c>
    </row>
    <row r="366" spans="1:27" x14ac:dyDescent="0.2">
      <c r="A366">
        <v>541</v>
      </c>
      <c r="B366" t="s">
        <v>15</v>
      </c>
      <c r="C366">
        <v>2007</v>
      </c>
      <c r="D366">
        <v>11</v>
      </c>
      <c r="E366">
        <v>259</v>
      </c>
      <c r="F366" s="4">
        <v>961.73</v>
      </c>
      <c r="G366" s="4">
        <v>1130.03</v>
      </c>
      <c r="H366" s="4">
        <v>316.63</v>
      </c>
      <c r="I366">
        <v>5</v>
      </c>
      <c r="J366">
        <v>259</v>
      </c>
      <c r="K366">
        <v>9850</v>
      </c>
      <c r="L366" t="s">
        <v>17</v>
      </c>
      <c r="M366">
        <v>45382</v>
      </c>
      <c r="N366">
        <v>158</v>
      </c>
      <c r="O366" s="4">
        <v>13460.34</v>
      </c>
      <c r="P366" t="s">
        <v>168</v>
      </c>
      <c r="Q366" s="4">
        <f t="shared" si="55"/>
        <v>4.363050193050193</v>
      </c>
      <c r="R366" s="4">
        <f t="shared" si="56"/>
        <v>226.006</v>
      </c>
      <c r="S366" s="4">
        <f t="shared" si="57"/>
        <v>4.363050193050193</v>
      </c>
      <c r="T366" s="4">
        <f t="shared" si="58"/>
        <v>3.0530899732723675</v>
      </c>
      <c r="U366" s="4">
        <f t="shared" si="59"/>
        <v>2.9830531635466175</v>
      </c>
      <c r="V366" s="3">
        <f t="shared" si="60"/>
        <v>0.69897000433601886</v>
      </c>
      <c r="W366" s="3">
        <f t="shared" si="61"/>
        <v>2.4132997640812519</v>
      </c>
      <c r="X366" s="3">
        <f t="shared" si="62"/>
        <v>0.63979020919111573</v>
      </c>
      <c r="Y366" s="3">
        <f t="shared" si="63"/>
        <v>2.3541199689363488</v>
      </c>
      <c r="Z366" s="3">
        <f t="shared" si="64"/>
        <v>0.63979020919111573</v>
      </c>
      <c r="AA366" s="2">
        <f t="shared" si="65"/>
        <v>39387</v>
      </c>
    </row>
    <row r="367" spans="1:27" x14ac:dyDescent="0.2">
      <c r="A367">
        <v>541</v>
      </c>
      <c r="B367" t="s">
        <v>15</v>
      </c>
      <c r="C367">
        <v>2007</v>
      </c>
      <c r="D367">
        <v>12</v>
      </c>
      <c r="E367">
        <v>108</v>
      </c>
      <c r="F367" s="4">
        <v>410.86</v>
      </c>
      <c r="G367" s="4">
        <v>482.76</v>
      </c>
      <c r="H367" s="4">
        <v>153.43</v>
      </c>
      <c r="I367">
        <v>5</v>
      </c>
      <c r="J367">
        <v>259</v>
      </c>
      <c r="K367">
        <v>9850</v>
      </c>
      <c r="L367" t="s">
        <v>17</v>
      </c>
      <c r="M367">
        <v>45382</v>
      </c>
      <c r="N367">
        <v>158</v>
      </c>
      <c r="O367" s="4">
        <v>13460.34</v>
      </c>
      <c r="P367" t="s">
        <v>168</v>
      </c>
      <c r="Q367" s="4">
        <f t="shared" si="55"/>
        <v>4.47</v>
      </c>
      <c r="R367" s="4">
        <f t="shared" si="56"/>
        <v>96.551999999999992</v>
      </c>
      <c r="S367" s="4">
        <f t="shared" si="57"/>
        <v>1.8639382239382238</v>
      </c>
      <c r="T367" s="4">
        <f t="shared" si="58"/>
        <v>2.6837312786188861</v>
      </c>
      <c r="U367" s="4">
        <f t="shared" si="59"/>
        <v>2.6136938618146122</v>
      </c>
      <c r="V367" s="3">
        <f t="shared" si="60"/>
        <v>0.69897000433601886</v>
      </c>
      <c r="W367" s="3">
        <f t="shared" si="61"/>
        <v>2.4132997640812519</v>
      </c>
      <c r="X367" s="3">
        <f t="shared" si="62"/>
        <v>0.6503075231319364</v>
      </c>
      <c r="Y367" s="3">
        <f t="shared" si="63"/>
        <v>1.9847612742828673</v>
      </c>
      <c r="Z367" s="3">
        <f t="shared" si="64"/>
        <v>0.27043151453763431</v>
      </c>
      <c r="AA367" s="2">
        <f t="shared" si="65"/>
        <v>39417</v>
      </c>
    </row>
    <row r="368" spans="1:27" x14ac:dyDescent="0.2">
      <c r="A368">
        <v>541</v>
      </c>
      <c r="B368" t="s">
        <v>15</v>
      </c>
      <c r="C368">
        <v>2007</v>
      </c>
      <c r="D368">
        <v>1</v>
      </c>
      <c r="E368">
        <v>57</v>
      </c>
      <c r="F368" s="4">
        <v>246.72</v>
      </c>
      <c r="G368" s="4">
        <v>289.89999999999998</v>
      </c>
      <c r="H368" s="4">
        <v>127.86</v>
      </c>
      <c r="I368">
        <v>5</v>
      </c>
      <c r="J368">
        <v>259</v>
      </c>
      <c r="K368">
        <v>9850</v>
      </c>
      <c r="L368" t="s">
        <v>17</v>
      </c>
      <c r="M368">
        <v>45382</v>
      </c>
      <c r="N368">
        <v>158</v>
      </c>
      <c r="O368" s="4">
        <v>13460.34</v>
      </c>
      <c r="P368" t="s">
        <v>168</v>
      </c>
      <c r="Q368" s="4">
        <f t="shared" si="55"/>
        <v>5.0859649122807014</v>
      </c>
      <c r="R368" s="4">
        <f t="shared" si="56"/>
        <v>57.98</v>
      </c>
      <c r="S368" s="4">
        <f t="shared" si="57"/>
        <v>1.1193050193050191</v>
      </c>
      <c r="T368" s="4">
        <f t="shared" si="58"/>
        <v>2.4622482153549976</v>
      </c>
      <c r="U368" s="4">
        <f t="shared" si="59"/>
        <v>2.392204356370863</v>
      </c>
      <c r="V368" s="3">
        <f t="shared" si="60"/>
        <v>0.69897000433601886</v>
      </c>
      <c r="W368" s="3">
        <f t="shared" si="61"/>
        <v>2.4132997640812519</v>
      </c>
      <c r="X368" s="3">
        <f t="shared" si="62"/>
        <v>0.70637335968250603</v>
      </c>
      <c r="Y368" s="3">
        <f t="shared" si="63"/>
        <v>1.7632782110189786</v>
      </c>
      <c r="Z368" s="3">
        <f t="shared" si="64"/>
        <v>4.8948451273745551E-2</v>
      </c>
      <c r="AA368" s="2">
        <f t="shared" si="65"/>
        <v>39083</v>
      </c>
    </row>
    <row r="369" spans="1:27" x14ac:dyDescent="0.2">
      <c r="A369">
        <v>541</v>
      </c>
      <c r="B369" t="s">
        <v>15</v>
      </c>
      <c r="C369">
        <v>2007</v>
      </c>
      <c r="D369">
        <v>2</v>
      </c>
      <c r="E369">
        <v>55</v>
      </c>
      <c r="F369" s="4">
        <v>190.43</v>
      </c>
      <c r="G369" s="4">
        <v>223.78</v>
      </c>
      <c r="H369" s="4">
        <v>75.31</v>
      </c>
      <c r="I369">
        <v>5</v>
      </c>
      <c r="J369">
        <v>259</v>
      </c>
      <c r="K369">
        <v>9850</v>
      </c>
      <c r="L369" t="s">
        <v>17</v>
      </c>
      <c r="M369">
        <v>45382</v>
      </c>
      <c r="N369">
        <v>158</v>
      </c>
      <c r="O369" s="4">
        <v>13460.34</v>
      </c>
      <c r="P369" t="s">
        <v>168</v>
      </c>
      <c r="Q369" s="4">
        <f t="shared" si="55"/>
        <v>4.0687272727272727</v>
      </c>
      <c r="R369" s="4">
        <f t="shared" si="56"/>
        <v>44.756</v>
      </c>
      <c r="S369" s="4">
        <f t="shared" si="57"/>
        <v>0.86401544401544406</v>
      </c>
      <c r="T369" s="4">
        <f t="shared" si="58"/>
        <v>2.349821269512391</v>
      </c>
      <c r="U369" s="4">
        <f t="shared" si="59"/>
        <v>2.2797353674105016</v>
      </c>
      <c r="V369" s="3">
        <f t="shared" si="60"/>
        <v>0.69897000433601886</v>
      </c>
      <c r="W369" s="3">
        <f t="shared" si="61"/>
        <v>2.4132997640812519</v>
      </c>
      <c r="X369" s="3">
        <f t="shared" si="62"/>
        <v>0.60945858001814701</v>
      </c>
      <c r="Y369" s="3">
        <f t="shared" si="63"/>
        <v>1.650851265176372</v>
      </c>
      <c r="Z369" s="3">
        <f t="shared" si="64"/>
        <v>-6.3478494568860899E-2</v>
      </c>
      <c r="AA369" s="2">
        <f t="shared" si="65"/>
        <v>39114</v>
      </c>
    </row>
    <row r="370" spans="1:27" x14ac:dyDescent="0.2">
      <c r="A370">
        <v>541</v>
      </c>
      <c r="B370" t="s">
        <v>15</v>
      </c>
      <c r="C370">
        <v>2007</v>
      </c>
      <c r="D370">
        <v>3</v>
      </c>
      <c r="E370">
        <v>63</v>
      </c>
      <c r="F370" s="4">
        <v>252.75</v>
      </c>
      <c r="G370" s="4">
        <v>297</v>
      </c>
      <c r="H370" s="4">
        <v>114.95</v>
      </c>
      <c r="I370">
        <v>5</v>
      </c>
      <c r="J370">
        <v>259</v>
      </c>
      <c r="K370">
        <v>9850</v>
      </c>
      <c r="L370" t="s">
        <v>17</v>
      </c>
      <c r="M370">
        <v>45382</v>
      </c>
      <c r="N370">
        <v>158</v>
      </c>
      <c r="O370" s="4">
        <v>13460.34</v>
      </c>
      <c r="P370" t="s">
        <v>168</v>
      </c>
      <c r="Q370" s="4">
        <f t="shared" si="55"/>
        <v>4.7142857142857144</v>
      </c>
      <c r="R370" s="4">
        <f t="shared" si="56"/>
        <v>59.4</v>
      </c>
      <c r="S370" s="4">
        <f t="shared" si="57"/>
        <v>1.1467181467181466</v>
      </c>
      <c r="T370" s="4">
        <f t="shared" si="58"/>
        <v>2.4727564493172123</v>
      </c>
      <c r="U370" s="4">
        <f t="shared" si="59"/>
        <v>2.4026911642630386</v>
      </c>
      <c r="V370" s="3">
        <f t="shared" si="60"/>
        <v>0.69897000433601886</v>
      </c>
      <c r="W370" s="3">
        <f t="shared" si="61"/>
        <v>2.4132997640812519</v>
      </c>
      <c r="X370" s="3">
        <f t="shared" si="62"/>
        <v>0.67341589986363071</v>
      </c>
      <c r="Y370" s="3">
        <f t="shared" si="63"/>
        <v>1.7737864449811935</v>
      </c>
      <c r="Z370" s="3">
        <f t="shared" si="64"/>
        <v>5.9456685235960496E-2</v>
      </c>
      <c r="AA370" s="2">
        <f t="shared" si="65"/>
        <v>39142</v>
      </c>
    </row>
    <row r="371" spans="1:27" x14ac:dyDescent="0.2">
      <c r="A371">
        <v>541</v>
      </c>
      <c r="B371" t="s">
        <v>15</v>
      </c>
      <c r="C371">
        <v>2007</v>
      </c>
      <c r="D371">
        <v>4</v>
      </c>
      <c r="E371">
        <v>107</v>
      </c>
      <c r="F371" s="4">
        <v>511.93</v>
      </c>
      <c r="G371" s="4">
        <v>601.52</v>
      </c>
      <c r="H371" s="4">
        <v>259.08999999999997</v>
      </c>
      <c r="I371">
        <v>5</v>
      </c>
      <c r="J371">
        <v>259</v>
      </c>
      <c r="K371">
        <v>9850</v>
      </c>
      <c r="L371" t="s">
        <v>17</v>
      </c>
      <c r="M371">
        <v>45382</v>
      </c>
      <c r="N371">
        <v>158</v>
      </c>
      <c r="O371" s="4">
        <v>13460.34</v>
      </c>
      <c r="P371" t="s">
        <v>168</v>
      </c>
      <c r="Q371" s="4">
        <f t="shared" si="55"/>
        <v>5.6216822429906541</v>
      </c>
      <c r="R371" s="4">
        <f t="shared" si="56"/>
        <v>120.304</v>
      </c>
      <c r="S371" s="4">
        <f t="shared" si="57"/>
        <v>2.3224710424710424</v>
      </c>
      <c r="T371" s="4">
        <f t="shared" si="58"/>
        <v>2.7792500718175717</v>
      </c>
      <c r="U371" s="4">
        <f t="shared" si="59"/>
        <v>2.7092105807178433</v>
      </c>
      <c r="V371" s="3">
        <f t="shared" si="60"/>
        <v>0.69897000433601886</v>
      </c>
      <c r="W371" s="3">
        <f t="shared" si="61"/>
        <v>2.4132997640812519</v>
      </c>
      <c r="X371" s="3">
        <f t="shared" si="62"/>
        <v>0.74986629413236205</v>
      </c>
      <c r="Y371" s="3">
        <f t="shared" si="63"/>
        <v>2.0802800674815529</v>
      </c>
      <c r="Z371" s="3">
        <f t="shared" si="64"/>
        <v>0.36595030773631987</v>
      </c>
      <c r="AA371" s="2">
        <f t="shared" si="65"/>
        <v>39173</v>
      </c>
    </row>
    <row r="372" spans="1:27" x14ac:dyDescent="0.2">
      <c r="A372">
        <v>541</v>
      </c>
      <c r="B372" t="s">
        <v>15</v>
      </c>
      <c r="C372">
        <v>2007</v>
      </c>
      <c r="D372">
        <v>5</v>
      </c>
      <c r="E372">
        <v>127</v>
      </c>
      <c r="F372" s="4">
        <v>486.83</v>
      </c>
      <c r="G372" s="4">
        <v>572.07000000000005</v>
      </c>
      <c r="H372" s="4">
        <v>252.58</v>
      </c>
      <c r="I372">
        <v>5</v>
      </c>
      <c r="J372">
        <v>259</v>
      </c>
      <c r="K372">
        <v>9850</v>
      </c>
      <c r="L372" t="s">
        <v>17</v>
      </c>
      <c r="M372">
        <v>45382</v>
      </c>
      <c r="N372">
        <v>158</v>
      </c>
      <c r="O372" s="4">
        <v>13460.34</v>
      </c>
      <c r="P372" t="s">
        <v>168</v>
      </c>
      <c r="Q372" s="4">
        <f t="shared" si="55"/>
        <v>4.5044881889763779</v>
      </c>
      <c r="R372" s="4">
        <f t="shared" si="56"/>
        <v>114.41400000000002</v>
      </c>
      <c r="S372" s="4">
        <f t="shared" si="57"/>
        <v>2.2087644787644791</v>
      </c>
      <c r="T372" s="4">
        <f t="shared" si="58"/>
        <v>2.7574491734673381</v>
      </c>
      <c r="U372" s="4">
        <f t="shared" si="59"/>
        <v>2.6873773329783437</v>
      </c>
      <c r="V372" s="3">
        <f t="shared" si="60"/>
        <v>0.69897000433601886</v>
      </c>
      <c r="W372" s="3">
        <f t="shared" si="61"/>
        <v>2.4132997640812519</v>
      </c>
      <c r="X372" s="3">
        <f t="shared" si="62"/>
        <v>0.65364545251138129</v>
      </c>
      <c r="Y372" s="3">
        <f t="shared" si="63"/>
        <v>2.0584791691313193</v>
      </c>
      <c r="Z372" s="3">
        <f t="shared" si="64"/>
        <v>0.34414940938608635</v>
      </c>
      <c r="AA372" s="2">
        <f t="shared" si="65"/>
        <v>39203</v>
      </c>
    </row>
    <row r="373" spans="1:27" x14ac:dyDescent="0.2">
      <c r="A373">
        <v>560</v>
      </c>
      <c r="B373" t="s">
        <v>15</v>
      </c>
      <c r="C373">
        <v>2007</v>
      </c>
      <c r="D373">
        <v>1</v>
      </c>
      <c r="E373">
        <v>436</v>
      </c>
      <c r="F373" s="4">
        <v>1876.58</v>
      </c>
      <c r="G373" s="4">
        <v>2205</v>
      </c>
      <c r="H373" s="4">
        <v>919.36</v>
      </c>
      <c r="I373">
        <v>16</v>
      </c>
      <c r="J373">
        <v>764</v>
      </c>
      <c r="K373">
        <v>55660</v>
      </c>
      <c r="L373" t="s">
        <v>18</v>
      </c>
      <c r="M373">
        <v>98871</v>
      </c>
      <c r="N373">
        <v>445.2</v>
      </c>
      <c r="O373" s="4">
        <v>104546.52</v>
      </c>
      <c r="P373" t="s">
        <v>167</v>
      </c>
      <c r="Q373" s="4">
        <f t="shared" si="55"/>
        <v>5.057339449541284</v>
      </c>
      <c r="R373" s="4">
        <f t="shared" si="56"/>
        <v>137.8125</v>
      </c>
      <c r="S373" s="4">
        <f t="shared" si="57"/>
        <v>2.8861256544502618</v>
      </c>
      <c r="T373" s="4">
        <f t="shared" si="58"/>
        <v>3.3434085938038574</v>
      </c>
      <c r="U373" s="4">
        <f t="shared" si="59"/>
        <v>3.2733670834402657</v>
      </c>
      <c r="V373" s="3">
        <f t="shared" si="60"/>
        <v>1.2041199826559248</v>
      </c>
      <c r="W373" s="3">
        <f t="shared" si="61"/>
        <v>2.8830933585756897</v>
      </c>
      <c r="X373" s="3">
        <f t="shared" si="62"/>
        <v>0.70392210453527126</v>
      </c>
      <c r="Y373" s="3">
        <f t="shared" si="63"/>
        <v>2.1392886111479323</v>
      </c>
      <c r="Z373" s="3">
        <f t="shared" si="64"/>
        <v>0.46031523522816742</v>
      </c>
      <c r="AA373" s="2">
        <f t="shared" si="65"/>
        <v>39083</v>
      </c>
    </row>
    <row r="374" spans="1:27" x14ac:dyDescent="0.2">
      <c r="A374">
        <v>560</v>
      </c>
      <c r="B374" t="s">
        <v>15</v>
      </c>
      <c r="C374">
        <v>2007</v>
      </c>
      <c r="D374">
        <v>2</v>
      </c>
      <c r="E374">
        <v>384</v>
      </c>
      <c r="F374" s="4">
        <v>1671.64</v>
      </c>
      <c r="G374" s="4">
        <v>1964.18</v>
      </c>
      <c r="H374" s="4">
        <v>868.44</v>
      </c>
      <c r="I374">
        <v>16</v>
      </c>
      <c r="J374">
        <v>764</v>
      </c>
      <c r="K374">
        <v>55660</v>
      </c>
      <c r="L374" t="s">
        <v>18</v>
      </c>
      <c r="M374">
        <v>98871</v>
      </c>
      <c r="N374">
        <v>445.2</v>
      </c>
      <c r="O374" s="4">
        <v>104546.52</v>
      </c>
      <c r="P374" t="s">
        <v>167</v>
      </c>
      <c r="Q374" s="4">
        <f t="shared" si="55"/>
        <v>5.1150520833333335</v>
      </c>
      <c r="R374" s="4">
        <f t="shared" si="56"/>
        <v>122.76125</v>
      </c>
      <c r="S374" s="4">
        <f t="shared" si="57"/>
        <v>2.5709162303664921</v>
      </c>
      <c r="T374" s="4">
        <f t="shared" si="58"/>
        <v>3.2931812845836679</v>
      </c>
      <c r="U374" s="4">
        <f t="shared" si="59"/>
        <v>3.2231427546535896</v>
      </c>
      <c r="V374" s="3">
        <f t="shared" si="60"/>
        <v>1.2041199826559248</v>
      </c>
      <c r="W374" s="3">
        <f t="shared" si="61"/>
        <v>2.8830933585756897</v>
      </c>
      <c r="X374" s="3">
        <f t="shared" si="62"/>
        <v>0.70885006021613706</v>
      </c>
      <c r="Y374" s="3">
        <f t="shared" si="63"/>
        <v>2.0890613019277429</v>
      </c>
      <c r="Z374" s="3">
        <f t="shared" si="64"/>
        <v>0.41008792600797789</v>
      </c>
      <c r="AA374" s="2">
        <f t="shared" si="65"/>
        <v>39114</v>
      </c>
    </row>
    <row r="375" spans="1:27" x14ac:dyDescent="0.2">
      <c r="A375">
        <v>560</v>
      </c>
      <c r="B375" t="s">
        <v>15</v>
      </c>
      <c r="C375">
        <v>2007</v>
      </c>
      <c r="D375">
        <v>3</v>
      </c>
      <c r="E375">
        <v>305</v>
      </c>
      <c r="F375" s="4">
        <v>1214.53</v>
      </c>
      <c r="G375" s="4">
        <v>1427.16</v>
      </c>
      <c r="H375" s="4">
        <v>614.04999999999995</v>
      </c>
      <c r="I375">
        <v>16</v>
      </c>
      <c r="J375">
        <v>764</v>
      </c>
      <c r="K375">
        <v>55660</v>
      </c>
      <c r="L375" t="s">
        <v>18</v>
      </c>
      <c r="M375">
        <v>98871</v>
      </c>
      <c r="N375">
        <v>445.2</v>
      </c>
      <c r="O375" s="4">
        <v>104546.52</v>
      </c>
      <c r="P375" t="s">
        <v>167</v>
      </c>
      <c r="Q375" s="4">
        <f t="shared" si="55"/>
        <v>4.6792131147540985</v>
      </c>
      <c r="R375" s="4">
        <f t="shared" si="56"/>
        <v>89.197500000000005</v>
      </c>
      <c r="S375" s="4">
        <f t="shared" si="57"/>
        <v>1.8680104712041885</v>
      </c>
      <c r="T375" s="4">
        <f t="shared" si="58"/>
        <v>3.1544726649309274</v>
      </c>
      <c r="U375" s="4">
        <f t="shared" si="59"/>
        <v>3.0844082467439025</v>
      </c>
      <c r="V375" s="3">
        <f t="shared" si="60"/>
        <v>1.2041199826559248</v>
      </c>
      <c r="W375" s="3">
        <f t="shared" si="61"/>
        <v>2.8830933585756897</v>
      </c>
      <c r="X375" s="3">
        <f t="shared" si="62"/>
        <v>0.67017282558414148</v>
      </c>
      <c r="Y375" s="3">
        <f t="shared" si="63"/>
        <v>1.9503526822750026</v>
      </c>
      <c r="Z375" s="3">
        <f t="shared" si="64"/>
        <v>0.27137930635523733</v>
      </c>
      <c r="AA375" s="2">
        <f t="shared" si="65"/>
        <v>39142</v>
      </c>
    </row>
    <row r="376" spans="1:27" x14ac:dyDescent="0.2">
      <c r="A376">
        <v>560</v>
      </c>
      <c r="B376" t="s">
        <v>15</v>
      </c>
      <c r="C376">
        <v>2007</v>
      </c>
      <c r="D376">
        <v>4</v>
      </c>
      <c r="E376">
        <v>565</v>
      </c>
      <c r="F376" s="4">
        <v>2292.39</v>
      </c>
      <c r="G376" s="4">
        <v>2693.62</v>
      </c>
      <c r="H376" s="4">
        <v>1220.8</v>
      </c>
      <c r="I376">
        <v>16</v>
      </c>
      <c r="J376">
        <v>764</v>
      </c>
      <c r="K376">
        <v>55660</v>
      </c>
      <c r="L376" t="s">
        <v>18</v>
      </c>
      <c r="M376">
        <v>98871</v>
      </c>
      <c r="N376">
        <v>445.2</v>
      </c>
      <c r="O376" s="4">
        <v>104546.52</v>
      </c>
      <c r="P376" t="s">
        <v>167</v>
      </c>
      <c r="Q376" s="4">
        <f t="shared" si="55"/>
        <v>4.7674690265486728</v>
      </c>
      <c r="R376" s="4">
        <f t="shared" si="56"/>
        <v>168.35124999999999</v>
      </c>
      <c r="S376" s="4">
        <f t="shared" si="57"/>
        <v>3.525680628272251</v>
      </c>
      <c r="T376" s="4">
        <f t="shared" si="58"/>
        <v>3.4303363280078134</v>
      </c>
      <c r="U376" s="4">
        <f t="shared" si="59"/>
        <v>3.360288505284625</v>
      </c>
      <c r="V376" s="3">
        <f t="shared" si="60"/>
        <v>1.2041199826559248</v>
      </c>
      <c r="W376" s="3">
        <f t="shared" si="61"/>
        <v>2.8830933585756897</v>
      </c>
      <c r="X376" s="3">
        <f t="shared" si="62"/>
        <v>0.67828788018837505</v>
      </c>
      <c r="Y376" s="3">
        <f t="shared" si="63"/>
        <v>2.2262163453518888</v>
      </c>
      <c r="Z376" s="3">
        <f t="shared" si="64"/>
        <v>0.54724296943212358</v>
      </c>
      <c r="AA376" s="2">
        <f t="shared" si="65"/>
        <v>39173</v>
      </c>
    </row>
    <row r="377" spans="1:27" x14ac:dyDescent="0.2">
      <c r="A377">
        <v>560</v>
      </c>
      <c r="B377" t="s">
        <v>15</v>
      </c>
      <c r="C377">
        <v>2007</v>
      </c>
      <c r="D377">
        <v>8</v>
      </c>
      <c r="E377">
        <v>783</v>
      </c>
      <c r="F377" s="4">
        <v>3068</v>
      </c>
      <c r="G377" s="4">
        <v>3604.87</v>
      </c>
      <c r="H377" s="4">
        <v>1367.6</v>
      </c>
      <c r="I377">
        <v>16</v>
      </c>
      <c r="J377">
        <v>764</v>
      </c>
      <c r="K377">
        <v>55660</v>
      </c>
      <c r="L377" t="s">
        <v>18</v>
      </c>
      <c r="M377">
        <v>98871</v>
      </c>
      <c r="N377">
        <v>445.2</v>
      </c>
      <c r="O377" s="4">
        <v>104546.52</v>
      </c>
      <c r="P377" t="s">
        <v>167</v>
      </c>
      <c r="Q377" s="4">
        <f t="shared" si="55"/>
        <v>4.6039208173690929</v>
      </c>
      <c r="R377" s="4">
        <f t="shared" si="56"/>
        <v>225.30437499999999</v>
      </c>
      <c r="S377" s="4">
        <f t="shared" si="57"/>
        <v>4.7184162303664916</v>
      </c>
      <c r="T377" s="4">
        <f t="shared" si="58"/>
        <v>3.5568896076683068</v>
      </c>
      <c r="U377" s="4">
        <f t="shared" si="59"/>
        <v>3.4868553552769432</v>
      </c>
      <c r="V377" s="3">
        <f t="shared" si="60"/>
        <v>1.2041199826559248</v>
      </c>
      <c r="W377" s="3">
        <f t="shared" si="61"/>
        <v>2.8830933585756897</v>
      </c>
      <c r="X377" s="3">
        <f t="shared" si="62"/>
        <v>0.66312784561036331</v>
      </c>
      <c r="Y377" s="3">
        <f t="shared" si="63"/>
        <v>2.3527696250123817</v>
      </c>
      <c r="Z377" s="3">
        <f t="shared" si="64"/>
        <v>0.67379624909261671</v>
      </c>
      <c r="AA377" s="2">
        <f t="shared" si="65"/>
        <v>39295</v>
      </c>
    </row>
    <row r="378" spans="1:27" x14ac:dyDescent="0.2">
      <c r="A378">
        <v>560</v>
      </c>
      <c r="B378" t="s">
        <v>15</v>
      </c>
      <c r="C378">
        <v>2007</v>
      </c>
      <c r="D378">
        <v>12</v>
      </c>
      <c r="E378">
        <v>670</v>
      </c>
      <c r="F378" s="4">
        <v>2717.19</v>
      </c>
      <c r="G378" s="4">
        <v>3192.74</v>
      </c>
      <c r="H378" s="4">
        <v>1132.8</v>
      </c>
      <c r="I378">
        <v>16</v>
      </c>
      <c r="J378">
        <v>764</v>
      </c>
      <c r="K378">
        <v>55660</v>
      </c>
      <c r="L378" t="s">
        <v>18</v>
      </c>
      <c r="M378">
        <v>98871</v>
      </c>
      <c r="N378">
        <v>445.2</v>
      </c>
      <c r="O378" s="4">
        <v>104546.52</v>
      </c>
      <c r="P378" t="s">
        <v>167</v>
      </c>
      <c r="Q378" s="4">
        <f t="shared" si="55"/>
        <v>4.7652835820895518</v>
      </c>
      <c r="R378" s="4">
        <f t="shared" si="56"/>
        <v>199.54624999999999</v>
      </c>
      <c r="S378" s="4">
        <f t="shared" si="57"/>
        <v>4.178979057591623</v>
      </c>
      <c r="T378" s="4">
        <f t="shared" si="58"/>
        <v>3.5041635533146294</v>
      </c>
      <c r="U378" s="4">
        <f t="shared" si="59"/>
        <v>3.4341200075995335</v>
      </c>
      <c r="V378" s="3">
        <f t="shared" si="60"/>
        <v>1.2041199826559248</v>
      </c>
      <c r="W378" s="3">
        <f t="shared" si="61"/>
        <v>2.8830933585756897</v>
      </c>
      <c r="X378" s="3">
        <f t="shared" si="62"/>
        <v>0.67808875061380269</v>
      </c>
      <c r="Y378" s="3">
        <f t="shared" si="63"/>
        <v>2.3000435706587044</v>
      </c>
      <c r="Z378" s="3">
        <f t="shared" si="64"/>
        <v>0.62107019473893932</v>
      </c>
      <c r="AA378" s="2">
        <f t="shared" si="65"/>
        <v>39417</v>
      </c>
    </row>
    <row r="379" spans="1:27" x14ac:dyDescent="0.2">
      <c r="A379">
        <v>561</v>
      </c>
      <c r="B379" t="s">
        <v>15</v>
      </c>
      <c r="C379">
        <v>2007</v>
      </c>
      <c r="D379">
        <v>1</v>
      </c>
      <c r="E379">
        <v>211</v>
      </c>
      <c r="F379" s="4">
        <v>773.69</v>
      </c>
      <c r="G379" s="4">
        <v>909.06</v>
      </c>
      <c r="H379" s="4">
        <v>432.54</v>
      </c>
      <c r="I379">
        <v>12</v>
      </c>
      <c r="J379">
        <v>1046</v>
      </c>
      <c r="K379">
        <v>49195</v>
      </c>
      <c r="L379" t="s">
        <v>18</v>
      </c>
      <c r="M379">
        <v>116386</v>
      </c>
      <c r="N379">
        <v>529.20000000000005</v>
      </c>
      <c r="O379" s="4">
        <v>75300.899999999994</v>
      </c>
      <c r="P379" t="s">
        <v>168</v>
      </c>
      <c r="Q379" s="4">
        <f t="shared" si="55"/>
        <v>4.3083412322274883</v>
      </c>
      <c r="R379" s="4">
        <f t="shared" si="56"/>
        <v>75.754999999999995</v>
      </c>
      <c r="S379" s="4">
        <f t="shared" si="57"/>
        <v>0.86908221797323126</v>
      </c>
      <c r="T379" s="4">
        <f t="shared" si="58"/>
        <v>2.9585925485783622</v>
      </c>
      <c r="U379" s="4">
        <f t="shared" si="59"/>
        <v>2.8885669836058416</v>
      </c>
      <c r="V379" s="3">
        <f t="shared" si="60"/>
        <v>1.0791812460476249</v>
      </c>
      <c r="W379" s="3">
        <f t="shared" si="61"/>
        <v>3.0195316845312554</v>
      </c>
      <c r="X379" s="3">
        <f t="shared" si="62"/>
        <v>0.63431009328066967</v>
      </c>
      <c r="Y379" s="3">
        <f t="shared" si="63"/>
        <v>1.8794113025307375</v>
      </c>
      <c r="Z379" s="3">
        <f t="shared" si="64"/>
        <v>-6.0939135952893131E-2</v>
      </c>
      <c r="AA379" s="2">
        <f t="shared" si="65"/>
        <v>39083</v>
      </c>
    </row>
    <row r="380" spans="1:27" x14ac:dyDescent="0.2">
      <c r="A380">
        <v>561</v>
      </c>
      <c r="B380" t="s">
        <v>15</v>
      </c>
      <c r="C380">
        <v>2007</v>
      </c>
      <c r="D380">
        <v>2</v>
      </c>
      <c r="E380">
        <v>167</v>
      </c>
      <c r="F380" s="4">
        <v>681.38</v>
      </c>
      <c r="G380" s="4">
        <v>800.68</v>
      </c>
      <c r="H380" s="4">
        <v>323.56</v>
      </c>
      <c r="I380">
        <v>12</v>
      </c>
      <c r="J380">
        <v>1046</v>
      </c>
      <c r="K380">
        <v>49195</v>
      </c>
      <c r="L380" t="s">
        <v>18</v>
      </c>
      <c r="M380">
        <v>116386</v>
      </c>
      <c r="N380">
        <v>529.20000000000005</v>
      </c>
      <c r="O380" s="4">
        <v>75300.899999999994</v>
      </c>
      <c r="P380" t="s">
        <v>168</v>
      </c>
      <c r="Q380" s="4">
        <f t="shared" si="55"/>
        <v>4.7944910179640718</v>
      </c>
      <c r="R380" s="4">
        <f t="shared" si="56"/>
        <v>66.723333333333329</v>
      </c>
      <c r="S380" s="4">
        <f t="shared" si="57"/>
        <v>0.76546845124282981</v>
      </c>
      <c r="T380" s="4">
        <f t="shared" si="58"/>
        <v>2.9034589805015267</v>
      </c>
      <c r="U380" s="4">
        <f t="shared" si="59"/>
        <v>2.8333893819217444</v>
      </c>
      <c r="V380" s="3">
        <f t="shared" si="60"/>
        <v>1.0791812460476249</v>
      </c>
      <c r="W380" s="3">
        <f t="shared" si="61"/>
        <v>3.0195316845312554</v>
      </c>
      <c r="X380" s="3">
        <f t="shared" si="62"/>
        <v>0.68074250935394354</v>
      </c>
      <c r="Y380" s="3">
        <f t="shared" si="63"/>
        <v>1.8242777344539021</v>
      </c>
      <c r="Z380" s="3">
        <f t="shared" si="64"/>
        <v>-0.11607270402972862</v>
      </c>
      <c r="AA380" s="2">
        <f t="shared" si="65"/>
        <v>39114</v>
      </c>
    </row>
    <row r="381" spans="1:27" x14ac:dyDescent="0.2">
      <c r="A381">
        <v>561</v>
      </c>
      <c r="B381" t="s">
        <v>15</v>
      </c>
      <c r="C381">
        <v>2007</v>
      </c>
      <c r="D381">
        <v>3</v>
      </c>
      <c r="E381">
        <v>199</v>
      </c>
      <c r="F381" s="4">
        <v>747.42</v>
      </c>
      <c r="G381" s="4">
        <v>878.28</v>
      </c>
      <c r="H381" s="4">
        <v>385.9</v>
      </c>
      <c r="I381">
        <v>12</v>
      </c>
      <c r="J381">
        <v>1046</v>
      </c>
      <c r="K381">
        <v>49195</v>
      </c>
      <c r="L381" t="s">
        <v>18</v>
      </c>
      <c r="M381">
        <v>116386</v>
      </c>
      <c r="N381">
        <v>529.20000000000005</v>
      </c>
      <c r="O381" s="4">
        <v>75300.899999999994</v>
      </c>
      <c r="P381" t="s">
        <v>168</v>
      </c>
      <c r="Q381" s="4">
        <f t="shared" si="55"/>
        <v>4.413467336683417</v>
      </c>
      <c r="R381" s="4">
        <f t="shared" si="56"/>
        <v>73.19</v>
      </c>
      <c r="S381" s="4">
        <f t="shared" si="57"/>
        <v>0.83965583173996172</v>
      </c>
      <c r="T381" s="4">
        <f t="shared" si="58"/>
        <v>2.9436329932058078</v>
      </c>
      <c r="U381" s="4">
        <f t="shared" si="59"/>
        <v>2.87356471483209</v>
      </c>
      <c r="V381" s="3">
        <f t="shared" si="60"/>
        <v>1.0791812460476249</v>
      </c>
      <c r="W381" s="3">
        <f t="shared" si="61"/>
        <v>3.0195316845312554</v>
      </c>
      <c r="X381" s="3">
        <f t="shared" si="62"/>
        <v>0.64477991679610114</v>
      </c>
      <c r="Y381" s="3">
        <f t="shared" si="63"/>
        <v>1.864451747158183</v>
      </c>
      <c r="Z381" s="3">
        <f t="shared" si="64"/>
        <v>-7.5898691325447631E-2</v>
      </c>
      <c r="AA381" s="2">
        <f t="shared" si="65"/>
        <v>39142</v>
      </c>
    </row>
    <row r="382" spans="1:27" x14ac:dyDescent="0.2">
      <c r="A382">
        <v>561</v>
      </c>
      <c r="B382" t="s">
        <v>15</v>
      </c>
      <c r="C382">
        <v>2007</v>
      </c>
      <c r="D382">
        <v>4</v>
      </c>
      <c r="E382">
        <v>327</v>
      </c>
      <c r="F382" s="4">
        <v>1268.02</v>
      </c>
      <c r="G382" s="4">
        <v>1489.95</v>
      </c>
      <c r="H382" s="4">
        <v>604.53</v>
      </c>
      <c r="I382">
        <v>12</v>
      </c>
      <c r="J382">
        <v>1046</v>
      </c>
      <c r="K382">
        <v>49195</v>
      </c>
      <c r="L382" t="s">
        <v>18</v>
      </c>
      <c r="M382">
        <v>116386</v>
      </c>
      <c r="N382">
        <v>529.20000000000005</v>
      </c>
      <c r="O382" s="4">
        <v>75300.899999999994</v>
      </c>
      <c r="P382" t="s">
        <v>168</v>
      </c>
      <c r="Q382" s="4">
        <f t="shared" si="55"/>
        <v>4.5564220183486244</v>
      </c>
      <c r="R382" s="4">
        <f t="shared" si="56"/>
        <v>124.16250000000001</v>
      </c>
      <c r="S382" s="4">
        <f t="shared" si="57"/>
        <v>1.4244263862332696</v>
      </c>
      <c r="T382" s="4">
        <f t="shared" si="58"/>
        <v>3.173171694527412</v>
      </c>
      <c r="U382" s="4">
        <f t="shared" si="59"/>
        <v>3.1031261035623845</v>
      </c>
      <c r="V382" s="3">
        <f t="shared" si="60"/>
        <v>1.0791812460476249</v>
      </c>
      <c r="W382" s="3">
        <f t="shared" si="61"/>
        <v>3.0195316845312554</v>
      </c>
      <c r="X382" s="3">
        <f t="shared" si="62"/>
        <v>0.65862394186712603</v>
      </c>
      <c r="Y382" s="3">
        <f t="shared" si="63"/>
        <v>2.0939904484797873</v>
      </c>
      <c r="Z382" s="3">
        <f t="shared" si="64"/>
        <v>0.15364000999615662</v>
      </c>
      <c r="AA382" s="2">
        <f t="shared" si="65"/>
        <v>39173</v>
      </c>
    </row>
    <row r="383" spans="1:27" x14ac:dyDescent="0.2">
      <c r="A383">
        <v>561</v>
      </c>
      <c r="B383" t="s">
        <v>15</v>
      </c>
      <c r="C383">
        <v>2007</v>
      </c>
      <c r="D383">
        <v>5</v>
      </c>
      <c r="E383">
        <v>471</v>
      </c>
      <c r="F383" s="4">
        <v>1846.41</v>
      </c>
      <c r="G383" s="4">
        <v>2169.62</v>
      </c>
      <c r="H383" s="4">
        <v>910.44</v>
      </c>
      <c r="I383">
        <v>12</v>
      </c>
      <c r="J383">
        <v>1046</v>
      </c>
      <c r="K383">
        <v>49195</v>
      </c>
      <c r="L383" t="s">
        <v>18</v>
      </c>
      <c r="M383">
        <v>116386</v>
      </c>
      <c r="N383">
        <v>529.20000000000005</v>
      </c>
      <c r="O383" s="4">
        <v>75300.899999999994</v>
      </c>
      <c r="P383" t="s">
        <v>168</v>
      </c>
      <c r="Q383" s="4">
        <f t="shared" si="55"/>
        <v>4.6064118895966031</v>
      </c>
      <c r="R383" s="4">
        <f t="shared" si="56"/>
        <v>180.80166666666665</v>
      </c>
      <c r="S383" s="4">
        <f t="shared" si="57"/>
        <v>2.0742065009560227</v>
      </c>
      <c r="T383" s="4">
        <f t="shared" si="58"/>
        <v>3.3363836756205996</v>
      </c>
      <c r="U383" s="4">
        <f t="shared" si="59"/>
        <v>3.2663281435840963</v>
      </c>
      <c r="V383" s="3">
        <f t="shared" si="60"/>
        <v>1.0791812460476249</v>
      </c>
      <c r="W383" s="3">
        <f t="shared" si="61"/>
        <v>3.0195316845312554</v>
      </c>
      <c r="X383" s="3">
        <f t="shared" si="62"/>
        <v>0.66336276849170328</v>
      </c>
      <c r="Y383" s="3">
        <f t="shared" si="63"/>
        <v>2.2572024295729745</v>
      </c>
      <c r="Z383" s="3">
        <f t="shared" si="64"/>
        <v>0.31685199108934392</v>
      </c>
      <c r="AA383" s="2">
        <f t="shared" si="65"/>
        <v>39203</v>
      </c>
    </row>
    <row r="384" spans="1:27" x14ac:dyDescent="0.2">
      <c r="A384">
        <v>561</v>
      </c>
      <c r="B384" t="s">
        <v>15</v>
      </c>
      <c r="C384">
        <v>2007</v>
      </c>
      <c r="D384">
        <v>6</v>
      </c>
      <c r="E384">
        <v>517</v>
      </c>
      <c r="F384" s="4">
        <v>2110.98</v>
      </c>
      <c r="G384" s="4">
        <v>2480.62</v>
      </c>
      <c r="H384" s="4">
        <v>1058.07</v>
      </c>
      <c r="I384">
        <v>12</v>
      </c>
      <c r="J384">
        <v>1046</v>
      </c>
      <c r="K384">
        <v>49195</v>
      </c>
      <c r="L384" t="s">
        <v>18</v>
      </c>
      <c r="M384">
        <v>116386</v>
      </c>
      <c r="N384">
        <v>529.20000000000005</v>
      </c>
      <c r="O384" s="4">
        <v>75300.899999999994</v>
      </c>
      <c r="P384" t="s">
        <v>168</v>
      </c>
      <c r="Q384" s="4">
        <f t="shared" si="55"/>
        <v>4.7981044487427464</v>
      </c>
      <c r="R384" s="4">
        <f t="shared" si="56"/>
        <v>206.71833333333333</v>
      </c>
      <c r="S384" s="4">
        <f t="shared" si="57"/>
        <v>2.3715296367112808</v>
      </c>
      <c r="T384" s="4">
        <f t="shared" si="58"/>
        <v>3.3945602408772508</v>
      </c>
      <c r="U384" s="4">
        <f t="shared" si="59"/>
        <v>3.324484118702832</v>
      </c>
      <c r="V384" s="3">
        <f t="shared" si="60"/>
        <v>1.0791812460476249</v>
      </c>
      <c r="W384" s="3">
        <f t="shared" si="61"/>
        <v>3.0195316845312554</v>
      </c>
      <c r="X384" s="3">
        <f t="shared" si="62"/>
        <v>0.6810696977833085</v>
      </c>
      <c r="Y384" s="3">
        <f t="shared" si="63"/>
        <v>2.3153789948296262</v>
      </c>
      <c r="Z384" s="3">
        <f t="shared" si="64"/>
        <v>0.37502855634599558</v>
      </c>
      <c r="AA384" s="2">
        <f t="shared" si="65"/>
        <v>39234</v>
      </c>
    </row>
    <row r="385" spans="1:27" x14ac:dyDescent="0.2">
      <c r="A385">
        <v>561</v>
      </c>
      <c r="B385" t="s">
        <v>15</v>
      </c>
      <c r="C385">
        <v>2007</v>
      </c>
      <c r="D385">
        <v>7</v>
      </c>
      <c r="E385">
        <v>277</v>
      </c>
      <c r="F385" s="4">
        <v>1052.69</v>
      </c>
      <c r="G385" s="4">
        <v>1236.95</v>
      </c>
      <c r="H385" s="4">
        <v>505.88</v>
      </c>
      <c r="I385">
        <v>12</v>
      </c>
      <c r="J385">
        <v>1046</v>
      </c>
      <c r="K385">
        <v>49195</v>
      </c>
      <c r="L385" t="s">
        <v>18</v>
      </c>
      <c r="M385">
        <v>116386</v>
      </c>
      <c r="N385">
        <v>529.20000000000005</v>
      </c>
      <c r="O385" s="4">
        <v>75300.899999999994</v>
      </c>
      <c r="P385" t="s">
        <v>168</v>
      </c>
      <c r="Q385" s="4">
        <f t="shared" si="55"/>
        <v>4.4655234657039715</v>
      </c>
      <c r="R385" s="4">
        <f t="shared" si="56"/>
        <v>103.07916666666667</v>
      </c>
      <c r="S385" s="4">
        <f t="shared" si="57"/>
        <v>1.1825525812619504</v>
      </c>
      <c r="T385" s="4">
        <f t="shared" si="58"/>
        <v>3.0923521449298761</v>
      </c>
      <c r="U385" s="4">
        <f t="shared" si="59"/>
        <v>3.022300497386055</v>
      </c>
      <c r="V385" s="3">
        <f t="shared" si="60"/>
        <v>1.0791812460476249</v>
      </c>
      <c r="W385" s="3">
        <f t="shared" si="61"/>
        <v>3.0195316845312554</v>
      </c>
      <c r="X385" s="3">
        <f t="shared" si="62"/>
        <v>0.64987237586542757</v>
      </c>
      <c r="Y385" s="3">
        <f t="shared" si="63"/>
        <v>2.013170898882251</v>
      </c>
      <c r="Z385" s="3">
        <f t="shared" si="64"/>
        <v>7.282046039862064E-2</v>
      </c>
      <c r="AA385" s="2">
        <f t="shared" si="65"/>
        <v>39264</v>
      </c>
    </row>
    <row r="386" spans="1:27" x14ac:dyDescent="0.2">
      <c r="A386">
        <v>561</v>
      </c>
      <c r="B386" t="s">
        <v>15</v>
      </c>
      <c r="C386">
        <v>2007</v>
      </c>
      <c r="D386">
        <v>8</v>
      </c>
      <c r="E386">
        <v>376</v>
      </c>
      <c r="F386" s="4">
        <v>1414.02</v>
      </c>
      <c r="G386" s="4">
        <v>1661.64</v>
      </c>
      <c r="H386" s="4">
        <v>610.08000000000004</v>
      </c>
      <c r="I386">
        <v>12</v>
      </c>
      <c r="J386">
        <v>1046</v>
      </c>
      <c r="K386">
        <v>49195</v>
      </c>
      <c r="L386" t="s">
        <v>18</v>
      </c>
      <c r="M386">
        <v>116386</v>
      </c>
      <c r="N386">
        <v>529.20000000000005</v>
      </c>
      <c r="O386" s="4">
        <v>75300.899999999994</v>
      </c>
      <c r="P386" t="s">
        <v>168</v>
      </c>
      <c r="Q386" s="4">
        <f t="shared" si="55"/>
        <v>4.4192553191489363</v>
      </c>
      <c r="R386" s="4">
        <f t="shared" si="56"/>
        <v>138.47</v>
      </c>
      <c r="S386" s="4">
        <f t="shared" si="57"/>
        <v>1.5885659655831741</v>
      </c>
      <c r="T386" s="4">
        <f t="shared" si="58"/>
        <v>3.2205369382515148</v>
      </c>
      <c r="U386" s="4">
        <f t="shared" si="59"/>
        <v>3.1504555521965316</v>
      </c>
      <c r="V386" s="3">
        <f t="shared" si="60"/>
        <v>1.0791812460476249</v>
      </c>
      <c r="W386" s="3">
        <f t="shared" si="61"/>
        <v>3.0195316845312554</v>
      </c>
      <c r="X386" s="3">
        <f t="shared" si="62"/>
        <v>0.6453490933238536</v>
      </c>
      <c r="Y386" s="3">
        <f t="shared" si="63"/>
        <v>2.1413556922038897</v>
      </c>
      <c r="Z386" s="3">
        <f t="shared" si="64"/>
        <v>0.20100525372025918</v>
      </c>
      <c r="AA386" s="2">
        <f t="shared" si="65"/>
        <v>39295</v>
      </c>
    </row>
    <row r="387" spans="1:27" x14ac:dyDescent="0.2">
      <c r="A387">
        <v>561</v>
      </c>
      <c r="B387" t="s">
        <v>15</v>
      </c>
      <c r="C387">
        <v>2007</v>
      </c>
      <c r="D387">
        <v>9</v>
      </c>
      <c r="E387">
        <v>791</v>
      </c>
      <c r="F387" s="4">
        <v>3031.27</v>
      </c>
      <c r="G387" s="4">
        <v>3561.83</v>
      </c>
      <c r="H387" s="4">
        <v>1201.3399999999999</v>
      </c>
      <c r="I387">
        <v>12</v>
      </c>
      <c r="J387">
        <v>1046</v>
      </c>
      <c r="K387">
        <v>49195</v>
      </c>
      <c r="L387" t="s">
        <v>18</v>
      </c>
      <c r="M387">
        <v>116386</v>
      </c>
      <c r="N387">
        <v>529.20000000000005</v>
      </c>
      <c r="O387" s="4">
        <v>75300.899999999994</v>
      </c>
      <c r="P387" t="s">
        <v>168</v>
      </c>
      <c r="Q387" s="4">
        <f t="shared" ref="Q387:Q450" si="66">G387/E387</f>
        <v>4.5029456384323643</v>
      </c>
      <c r="R387" s="4">
        <f t="shared" ref="R387:R450" si="67">G387/I387</f>
        <v>296.81916666666666</v>
      </c>
      <c r="S387" s="4">
        <f t="shared" ref="S387:S450" si="68">G387/J387</f>
        <v>3.4051912045889101</v>
      </c>
      <c r="T387" s="4">
        <f t="shared" ref="T387:T450" si="69">LOG(G387)</f>
        <v>3.5516731874956173</v>
      </c>
      <c r="U387" s="4">
        <f t="shared" ref="U387:U450" si="70">LOG(F387)</f>
        <v>3.4816246213850137</v>
      </c>
      <c r="V387" s="3">
        <f t="shared" ref="V387:V450" si="71">LOG(I387)</f>
        <v>1.0791812460476249</v>
      </c>
      <c r="W387" s="3">
        <f t="shared" ref="W387:W450" si="72">LOG(J387)</f>
        <v>3.0195316845312554</v>
      </c>
      <c r="X387" s="3">
        <f t="shared" ref="X387:X450" si="73">LOG(Q387)</f>
        <v>0.65349670399794058</v>
      </c>
      <c r="Y387" s="3">
        <f t="shared" ref="Y387:Y450" si="74">LOG(R387)</f>
        <v>2.4724919414479922</v>
      </c>
      <c r="Z387" s="3">
        <f t="shared" ref="Z387:Z450" si="75">LOG(S387)</f>
        <v>0.53214150296436169</v>
      </c>
      <c r="AA387" s="2">
        <f t="shared" ref="AA387:AA450" si="76">DATE(C387,D387,1)</f>
        <v>39326</v>
      </c>
    </row>
    <row r="388" spans="1:27" x14ac:dyDescent="0.2">
      <c r="A388">
        <v>561</v>
      </c>
      <c r="B388" t="s">
        <v>15</v>
      </c>
      <c r="C388">
        <v>2007</v>
      </c>
      <c r="D388">
        <v>11</v>
      </c>
      <c r="E388">
        <v>784</v>
      </c>
      <c r="F388" s="4">
        <v>2820.41</v>
      </c>
      <c r="G388" s="4">
        <v>3314.16</v>
      </c>
      <c r="H388" s="4">
        <v>1109.22</v>
      </c>
      <c r="I388">
        <v>12</v>
      </c>
      <c r="J388">
        <v>1046</v>
      </c>
      <c r="K388">
        <v>49195</v>
      </c>
      <c r="L388" t="s">
        <v>18</v>
      </c>
      <c r="M388">
        <v>116386</v>
      </c>
      <c r="N388">
        <v>529.20000000000005</v>
      </c>
      <c r="O388" s="4">
        <v>75300.899999999994</v>
      </c>
      <c r="P388" t="s">
        <v>168</v>
      </c>
      <c r="Q388" s="4">
        <f t="shared" si="66"/>
        <v>4.2272448979591832</v>
      </c>
      <c r="R388" s="4">
        <f t="shared" si="67"/>
        <v>276.18</v>
      </c>
      <c r="S388" s="4">
        <f t="shared" si="68"/>
        <v>3.1684130019120458</v>
      </c>
      <c r="T388" s="4">
        <f t="shared" si="69"/>
        <v>3.5203734713252426</v>
      </c>
      <c r="U388" s="4">
        <f t="shared" si="70"/>
        <v>3.4503122458352133</v>
      </c>
      <c r="V388" s="3">
        <f t="shared" si="71"/>
        <v>1.0791812460476249</v>
      </c>
      <c r="W388" s="3">
        <f t="shared" si="72"/>
        <v>3.0195316845312554</v>
      </c>
      <c r="X388" s="3">
        <f t="shared" si="73"/>
        <v>0.62605740864080417</v>
      </c>
      <c r="Y388" s="3">
        <f t="shared" si="74"/>
        <v>2.4411922252776179</v>
      </c>
      <c r="Z388" s="3">
        <f t="shared" si="75"/>
        <v>0.50084178679398728</v>
      </c>
      <c r="AA388" s="2">
        <f t="shared" si="76"/>
        <v>39387</v>
      </c>
    </row>
    <row r="389" spans="1:27" x14ac:dyDescent="0.2">
      <c r="A389">
        <v>561</v>
      </c>
      <c r="B389" t="s">
        <v>15</v>
      </c>
      <c r="C389">
        <v>2007</v>
      </c>
      <c r="D389">
        <v>12</v>
      </c>
      <c r="E389">
        <v>320</v>
      </c>
      <c r="F389" s="4">
        <v>1228.73</v>
      </c>
      <c r="G389" s="4">
        <v>1443.98</v>
      </c>
      <c r="H389" s="4">
        <v>468.29</v>
      </c>
      <c r="I389">
        <v>12</v>
      </c>
      <c r="J389">
        <v>1046</v>
      </c>
      <c r="K389">
        <v>49195</v>
      </c>
      <c r="L389" t="s">
        <v>18</v>
      </c>
      <c r="M389">
        <v>116386</v>
      </c>
      <c r="N389">
        <v>529.20000000000005</v>
      </c>
      <c r="O389" s="4">
        <v>75300.899999999994</v>
      </c>
      <c r="P389" t="s">
        <v>168</v>
      </c>
      <c r="Q389" s="4">
        <f t="shared" si="66"/>
        <v>4.5124374999999999</v>
      </c>
      <c r="R389" s="4">
        <f t="shared" si="67"/>
        <v>120.33166666666666</v>
      </c>
      <c r="S389" s="4">
        <f t="shared" si="68"/>
        <v>1.3804780114722754</v>
      </c>
      <c r="T389" s="4">
        <f t="shared" si="69"/>
        <v>3.1595611780329347</v>
      </c>
      <c r="U389" s="4">
        <f t="shared" si="70"/>
        <v>3.0894564618999456</v>
      </c>
      <c r="V389" s="3">
        <f t="shared" si="71"/>
        <v>1.0791812460476249</v>
      </c>
      <c r="W389" s="3">
        <f t="shared" si="72"/>
        <v>3.0195316845312554</v>
      </c>
      <c r="X389" s="3">
        <f t="shared" si="73"/>
        <v>0.65441119971302864</v>
      </c>
      <c r="Y389" s="3">
        <f t="shared" si="74"/>
        <v>2.0803799319853096</v>
      </c>
      <c r="Z389" s="3">
        <f t="shared" si="75"/>
        <v>0.14002949350167918</v>
      </c>
      <c r="AA389" s="2">
        <f t="shared" si="76"/>
        <v>39417</v>
      </c>
    </row>
    <row r="390" spans="1:27" x14ac:dyDescent="0.2">
      <c r="A390">
        <v>574</v>
      </c>
      <c r="B390" t="s">
        <v>15</v>
      </c>
      <c r="C390">
        <v>2007</v>
      </c>
      <c r="D390">
        <v>1</v>
      </c>
      <c r="E390">
        <v>74</v>
      </c>
      <c r="F390" s="4">
        <v>343.73</v>
      </c>
      <c r="G390" s="4">
        <v>403.83</v>
      </c>
      <c r="H390" s="4">
        <v>163.87</v>
      </c>
      <c r="I390">
        <v>4</v>
      </c>
      <c r="J390">
        <v>244</v>
      </c>
      <c r="K390">
        <v>36414</v>
      </c>
      <c r="L390" t="s">
        <v>17</v>
      </c>
      <c r="M390">
        <v>494051</v>
      </c>
      <c r="N390">
        <v>168.5</v>
      </c>
      <c r="O390" s="4">
        <v>44725.18</v>
      </c>
      <c r="P390" t="s">
        <v>169</v>
      </c>
      <c r="Q390" s="4">
        <f t="shared" si="66"/>
        <v>5.4571621621621622</v>
      </c>
      <c r="R390" s="4">
        <f t="shared" si="67"/>
        <v>100.9575</v>
      </c>
      <c r="S390" s="4">
        <f t="shared" si="68"/>
        <v>1.6550409836065574</v>
      </c>
      <c r="T390" s="4">
        <f t="shared" si="69"/>
        <v>2.6061985789723989</v>
      </c>
      <c r="U390" s="4">
        <f t="shared" si="70"/>
        <v>2.5362174380606368</v>
      </c>
      <c r="V390" s="3">
        <f t="shared" si="71"/>
        <v>0.6020599913279624</v>
      </c>
      <c r="W390" s="3">
        <f t="shared" si="72"/>
        <v>2.3873898263387292</v>
      </c>
      <c r="X390" s="3">
        <f t="shared" si="73"/>
        <v>0.73696685924142291</v>
      </c>
      <c r="Y390" s="3">
        <f t="shared" si="74"/>
        <v>2.0041385876444369</v>
      </c>
      <c r="Z390" s="3">
        <f t="shared" si="75"/>
        <v>0.2188087526336697</v>
      </c>
      <c r="AA390" s="2">
        <f t="shared" si="76"/>
        <v>39083</v>
      </c>
    </row>
    <row r="391" spans="1:27" x14ac:dyDescent="0.2">
      <c r="A391">
        <v>574</v>
      </c>
      <c r="B391" t="s">
        <v>15</v>
      </c>
      <c r="C391">
        <v>2007</v>
      </c>
      <c r="D391">
        <v>2</v>
      </c>
      <c r="E391">
        <v>76</v>
      </c>
      <c r="F391" s="4">
        <v>378.83</v>
      </c>
      <c r="G391" s="4">
        <v>445.2</v>
      </c>
      <c r="H391" s="4">
        <v>144.56</v>
      </c>
      <c r="I391">
        <v>4</v>
      </c>
      <c r="J391">
        <v>244</v>
      </c>
      <c r="K391">
        <v>36414</v>
      </c>
      <c r="L391" t="s">
        <v>17</v>
      </c>
      <c r="M391">
        <v>494051</v>
      </c>
      <c r="N391">
        <v>168.5</v>
      </c>
      <c r="O391" s="4">
        <v>44725.18</v>
      </c>
      <c r="P391" t="s">
        <v>169</v>
      </c>
      <c r="Q391" s="4">
        <f t="shared" si="66"/>
        <v>5.8578947368421055</v>
      </c>
      <c r="R391" s="4">
        <f t="shared" si="67"/>
        <v>111.3</v>
      </c>
      <c r="S391" s="4">
        <f t="shared" si="68"/>
        <v>1.8245901639344262</v>
      </c>
      <c r="T391" s="4">
        <f t="shared" si="69"/>
        <v>2.6485551556626707</v>
      </c>
      <c r="U391" s="4">
        <f t="shared" si="70"/>
        <v>2.5784443639916343</v>
      </c>
      <c r="V391" s="3">
        <f t="shared" si="71"/>
        <v>0.6020599913279624</v>
      </c>
      <c r="W391" s="3">
        <f t="shared" si="72"/>
        <v>2.3873898263387292</v>
      </c>
      <c r="X391" s="3">
        <f t="shared" si="73"/>
        <v>0.76774156338187938</v>
      </c>
      <c r="Y391" s="3">
        <f t="shared" si="74"/>
        <v>2.0464951643347082</v>
      </c>
      <c r="Z391" s="3">
        <f t="shared" si="75"/>
        <v>0.26116532932394126</v>
      </c>
      <c r="AA391" s="2">
        <f t="shared" si="76"/>
        <v>39114</v>
      </c>
    </row>
    <row r="392" spans="1:27" x14ac:dyDescent="0.2">
      <c r="A392">
        <v>574</v>
      </c>
      <c r="B392" t="s">
        <v>15</v>
      </c>
      <c r="C392">
        <v>2007</v>
      </c>
      <c r="D392">
        <v>3</v>
      </c>
      <c r="E392">
        <v>124</v>
      </c>
      <c r="F392" s="4">
        <v>550.94000000000005</v>
      </c>
      <c r="G392" s="4">
        <v>647.41</v>
      </c>
      <c r="H392" s="4">
        <v>165.03</v>
      </c>
      <c r="I392">
        <v>4</v>
      </c>
      <c r="J392">
        <v>244</v>
      </c>
      <c r="K392">
        <v>36414</v>
      </c>
      <c r="L392" t="s">
        <v>17</v>
      </c>
      <c r="M392">
        <v>494051</v>
      </c>
      <c r="N392">
        <v>168.5</v>
      </c>
      <c r="O392" s="4">
        <v>44725.18</v>
      </c>
      <c r="P392" t="s">
        <v>169</v>
      </c>
      <c r="Q392" s="4">
        <f t="shared" si="66"/>
        <v>5.2210483870967739</v>
      </c>
      <c r="R392" s="4">
        <f t="shared" si="67"/>
        <v>161.85249999999999</v>
      </c>
      <c r="S392" s="4">
        <f t="shared" si="68"/>
        <v>2.6533196721311474</v>
      </c>
      <c r="T392" s="4">
        <f t="shared" si="69"/>
        <v>2.8111794033014599</v>
      </c>
      <c r="U392" s="4">
        <f t="shared" si="70"/>
        <v>2.7411043046816124</v>
      </c>
      <c r="V392" s="3">
        <f t="shared" si="71"/>
        <v>0.6020599913279624</v>
      </c>
      <c r="W392" s="3">
        <f t="shared" si="72"/>
        <v>2.3873898263387292</v>
      </c>
      <c r="X392" s="3">
        <f t="shared" si="73"/>
        <v>0.71775771813922495</v>
      </c>
      <c r="Y392" s="3">
        <f t="shared" si="74"/>
        <v>2.2091194119734974</v>
      </c>
      <c r="Z392" s="3">
        <f t="shared" si="75"/>
        <v>0.42378957696273056</v>
      </c>
      <c r="AA392" s="2">
        <f t="shared" si="76"/>
        <v>39142</v>
      </c>
    </row>
    <row r="393" spans="1:27" x14ac:dyDescent="0.2">
      <c r="A393">
        <v>574</v>
      </c>
      <c r="B393" t="s">
        <v>15</v>
      </c>
      <c r="C393">
        <v>2007</v>
      </c>
      <c r="D393">
        <v>4</v>
      </c>
      <c r="E393">
        <v>169</v>
      </c>
      <c r="F393" s="4">
        <v>681.95</v>
      </c>
      <c r="G393" s="4">
        <v>801.28</v>
      </c>
      <c r="H393" s="4">
        <v>249.32</v>
      </c>
      <c r="I393">
        <v>4</v>
      </c>
      <c r="J393">
        <v>244</v>
      </c>
      <c r="K393">
        <v>36414</v>
      </c>
      <c r="L393" t="s">
        <v>17</v>
      </c>
      <c r="M393">
        <v>494051</v>
      </c>
      <c r="N393">
        <v>168.5</v>
      </c>
      <c r="O393" s="4">
        <v>44725.18</v>
      </c>
      <c r="P393" t="s">
        <v>169</v>
      </c>
      <c r="Q393" s="4">
        <f t="shared" si="66"/>
        <v>4.7413017751479289</v>
      </c>
      <c r="R393" s="4">
        <f t="shared" si="67"/>
        <v>200.32</v>
      </c>
      <c r="S393" s="4">
        <f t="shared" si="68"/>
        <v>3.283934426229508</v>
      </c>
      <c r="T393" s="4">
        <f t="shared" si="69"/>
        <v>2.9037843028582979</v>
      </c>
      <c r="U393" s="4">
        <f t="shared" si="70"/>
        <v>2.8337525337178744</v>
      </c>
      <c r="V393" s="3">
        <f t="shared" si="71"/>
        <v>0.6020599913279624</v>
      </c>
      <c r="W393" s="3">
        <f t="shared" si="72"/>
        <v>2.3873898263387292</v>
      </c>
      <c r="X393" s="3">
        <f t="shared" si="73"/>
        <v>0.67589759824462448</v>
      </c>
      <c r="Y393" s="3">
        <f t="shared" si="74"/>
        <v>2.3017243115303359</v>
      </c>
      <c r="Z393" s="3">
        <f t="shared" si="75"/>
        <v>0.5163944765195686</v>
      </c>
      <c r="AA393" s="2">
        <f t="shared" si="76"/>
        <v>39173</v>
      </c>
    </row>
    <row r="394" spans="1:27" x14ac:dyDescent="0.2">
      <c r="A394">
        <v>574</v>
      </c>
      <c r="B394" t="s">
        <v>15</v>
      </c>
      <c r="C394">
        <v>2007</v>
      </c>
      <c r="D394">
        <v>5</v>
      </c>
      <c r="E394">
        <v>149</v>
      </c>
      <c r="F394" s="4">
        <v>537.59</v>
      </c>
      <c r="G394" s="4">
        <v>631.70000000000005</v>
      </c>
      <c r="H394" s="4">
        <v>242.79</v>
      </c>
      <c r="I394">
        <v>4</v>
      </c>
      <c r="J394">
        <v>244</v>
      </c>
      <c r="K394">
        <v>36414</v>
      </c>
      <c r="L394" t="s">
        <v>17</v>
      </c>
      <c r="M394">
        <v>494051</v>
      </c>
      <c r="N394">
        <v>168.5</v>
      </c>
      <c r="O394" s="4">
        <v>44725.18</v>
      </c>
      <c r="P394" t="s">
        <v>169</v>
      </c>
      <c r="Q394" s="4">
        <f t="shared" si="66"/>
        <v>4.2395973154362423</v>
      </c>
      <c r="R394" s="4">
        <f t="shared" si="67"/>
        <v>157.92500000000001</v>
      </c>
      <c r="S394" s="4">
        <f t="shared" si="68"/>
        <v>2.5889344262295082</v>
      </c>
      <c r="T394" s="4">
        <f t="shared" si="69"/>
        <v>2.8005108768943678</v>
      </c>
      <c r="U394" s="4">
        <f t="shared" si="70"/>
        <v>2.7304511815762535</v>
      </c>
      <c r="V394" s="3">
        <f t="shared" si="71"/>
        <v>0.6020599913279624</v>
      </c>
      <c r="W394" s="3">
        <f t="shared" si="72"/>
        <v>2.3873898263387292</v>
      </c>
      <c r="X394" s="3">
        <f t="shared" si="73"/>
        <v>0.62732460848209404</v>
      </c>
      <c r="Y394" s="3">
        <f t="shared" si="74"/>
        <v>2.1984508855664058</v>
      </c>
      <c r="Z394" s="3">
        <f t="shared" si="75"/>
        <v>0.41312105055563852</v>
      </c>
      <c r="AA394" s="2">
        <f t="shared" si="76"/>
        <v>39203</v>
      </c>
    </row>
    <row r="395" spans="1:27" x14ac:dyDescent="0.2">
      <c r="A395">
        <v>574</v>
      </c>
      <c r="B395" t="s">
        <v>15</v>
      </c>
      <c r="C395">
        <v>2007</v>
      </c>
      <c r="D395">
        <v>6</v>
      </c>
      <c r="E395">
        <v>284</v>
      </c>
      <c r="F395" s="4">
        <v>1118.5999999999999</v>
      </c>
      <c r="G395" s="4">
        <v>1314.37</v>
      </c>
      <c r="H395" s="4">
        <v>410.98</v>
      </c>
      <c r="I395">
        <v>4</v>
      </c>
      <c r="J395">
        <v>244</v>
      </c>
      <c r="K395">
        <v>36414</v>
      </c>
      <c r="L395" t="s">
        <v>17</v>
      </c>
      <c r="M395">
        <v>494051</v>
      </c>
      <c r="N395">
        <v>168.5</v>
      </c>
      <c r="O395" s="4">
        <v>44725.18</v>
      </c>
      <c r="P395" t="s">
        <v>169</v>
      </c>
      <c r="Q395" s="4">
        <f t="shared" si="66"/>
        <v>4.6280633802816897</v>
      </c>
      <c r="R395" s="4">
        <f t="shared" si="67"/>
        <v>328.59249999999997</v>
      </c>
      <c r="S395" s="4">
        <f t="shared" si="68"/>
        <v>5.3867622950819669</v>
      </c>
      <c r="T395" s="4">
        <f t="shared" si="69"/>
        <v>3.1187176379322206</v>
      </c>
      <c r="U395" s="4">
        <f t="shared" si="70"/>
        <v>3.0486748149922294</v>
      </c>
      <c r="V395" s="3">
        <f t="shared" si="71"/>
        <v>0.6020599913279624</v>
      </c>
      <c r="W395" s="3">
        <f t="shared" si="72"/>
        <v>2.3873898263387292</v>
      </c>
      <c r="X395" s="3">
        <f t="shared" si="73"/>
        <v>0.66539929788518282</v>
      </c>
      <c r="Y395" s="3">
        <f t="shared" si="74"/>
        <v>2.5166576466042581</v>
      </c>
      <c r="Z395" s="3">
        <f t="shared" si="75"/>
        <v>0.73132781159349114</v>
      </c>
      <c r="AA395" s="2">
        <f t="shared" si="76"/>
        <v>39234</v>
      </c>
    </row>
    <row r="396" spans="1:27" x14ac:dyDescent="0.2">
      <c r="A396">
        <v>574</v>
      </c>
      <c r="B396" t="s">
        <v>15</v>
      </c>
      <c r="C396">
        <v>2007</v>
      </c>
      <c r="D396">
        <v>7</v>
      </c>
      <c r="E396">
        <v>187</v>
      </c>
      <c r="F396" s="4">
        <v>761.43</v>
      </c>
      <c r="G396" s="4">
        <v>894.66</v>
      </c>
      <c r="H396" s="4">
        <v>357.24</v>
      </c>
      <c r="I396">
        <v>4</v>
      </c>
      <c r="J396">
        <v>244</v>
      </c>
      <c r="K396">
        <v>36414</v>
      </c>
      <c r="L396" t="s">
        <v>17</v>
      </c>
      <c r="M396">
        <v>494051</v>
      </c>
      <c r="N396">
        <v>168.5</v>
      </c>
      <c r="O396" s="4">
        <v>44725.18</v>
      </c>
      <c r="P396" t="s">
        <v>169</v>
      </c>
      <c r="Q396" s="4">
        <f t="shared" si="66"/>
        <v>4.7842780748663101</v>
      </c>
      <c r="R396" s="4">
        <f t="shared" si="67"/>
        <v>223.66499999999999</v>
      </c>
      <c r="S396" s="4">
        <f t="shared" si="68"/>
        <v>3.6666393442622951</v>
      </c>
      <c r="T396" s="4">
        <f t="shared" si="69"/>
        <v>2.951658020591748</v>
      </c>
      <c r="U396" s="4">
        <f t="shared" si="70"/>
        <v>2.8816299838229615</v>
      </c>
      <c r="V396" s="3">
        <f t="shared" si="71"/>
        <v>0.6020599913279624</v>
      </c>
      <c r="W396" s="3">
        <f t="shared" si="72"/>
        <v>2.3873898263387292</v>
      </c>
      <c r="X396" s="3">
        <f t="shared" si="73"/>
        <v>0.67981641405524906</v>
      </c>
      <c r="Y396" s="3">
        <f t="shared" si="74"/>
        <v>2.3495980292637855</v>
      </c>
      <c r="Z396" s="3">
        <f t="shared" si="75"/>
        <v>0.56426819425301866</v>
      </c>
      <c r="AA396" s="2">
        <f t="shared" si="76"/>
        <v>39264</v>
      </c>
    </row>
    <row r="397" spans="1:27" x14ac:dyDescent="0.2">
      <c r="A397">
        <v>574</v>
      </c>
      <c r="B397" t="s">
        <v>15</v>
      </c>
      <c r="C397">
        <v>2007</v>
      </c>
      <c r="D397">
        <v>8</v>
      </c>
      <c r="E397">
        <v>290</v>
      </c>
      <c r="F397" s="4">
        <v>1165.95</v>
      </c>
      <c r="G397" s="4">
        <v>1370.01</v>
      </c>
      <c r="H397" s="4">
        <v>563.67999999999995</v>
      </c>
      <c r="I397">
        <v>4</v>
      </c>
      <c r="J397">
        <v>244</v>
      </c>
      <c r="K397">
        <v>36414</v>
      </c>
      <c r="L397" t="s">
        <v>17</v>
      </c>
      <c r="M397">
        <v>494051</v>
      </c>
      <c r="N397">
        <v>168.5</v>
      </c>
      <c r="O397" s="4">
        <v>44725.18</v>
      </c>
      <c r="P397" t="s">
        <v>169</v>
      </c>
      <c r="Q397" s="4">
        <f t="shared" si="66"/>
        <v>4.7241724137931032</v>
      </c>
      <c r="R397" s="4">
        <f t="shared" si="67"/>
        <v>342.5025</v>
      </c>
      <c r="S397" s="4">
        <f t="shared" si="68"/>
        <v>5.6147950819672134</v>
      </c>
      <c r="T397" s="4">
        <f t="shared" si="69"/>
        <v>3.1367237371775518</v>
      </c>
      <c r="U397" s="4">
        <f t="shared" si="70"/>
        <v>3.0666799267611684</v>
      </c>
      <c r="V397" s="3">
        <f t="shared" si="71"/>
        <v>0.6020599913279624</v>
      </c>
      <c r="W397" s="3">
        <f t="shared" si="72"/>
        <v>2.3873898263387292</v>
      </c>
      <c r="X397" s="3">
        <f t="shared" si="73"/>
        <v>0.67432573927859585</v>
      </c>
      <c r="Y397" s="3">
        <f t="shared" si="74"/>
        <v>2.5346637458495898</v>
      </c>
      <c r="Z397" s="3">
        <f t="shared" si="75"/>
        <v>0.74933391083882261</v>
      </c>
      <c r="AA397" s="2">
        <f t="shared" si="76"/>
        <v>39295</v>
      </c>
    </row>
    <row r="398" spans="1:27" x14ac:dyDescent="0.2">
      <c r="A398">
        <v>574</v>
      </c>
      <c r="B398" t="s">
        <v>15</v>
      </c>
      <c r="C398">
        <v>2007</v>
      </c>
      <c r="D398">
        <v>9</v>
      </c>
      <c r="E398">
        <v>402</v>
      </c>
      <c r="F398" s="4">
        <v>1663.11</v>
      </c>
      <c r="G398" s="4">
        <v>1954.14</v>
      </c>
      <c r="H398" s="4">
        <v>857.02</v>
      </c>
      <c r="I398">
        <v>4</v>
      </c>
      <c r="J398">
        <v>244</v>
      </c>
      <c r="K398">
        <v>36414</v>
      </c>
      <c r="L398" t="s">
        <v>17</v>
      </c>
      <c r="M398">
        <v>494051</v>
      </c>
      <c r="N398">
        <v>168.5</v>
      </c>
      <c r="O398" s="4">
        <v>44725.18</v>
      </c>
      <c r="P398" t="s">
        <v>169</v>
      </c>
      <c r="Q398" s="4">
        <f t="shared" si="66"/>
        <v>4.8610447761194031</v>
      </c>
      <c r="R398" s="4">
        <f t="shared" si="67"/>
        <v>488.53500000000003</v>
      </c>
      <c r="S398" s="4">
        <f t="shared" si="68"/>
        <v>8.0087704918032792</v>
      </c>
      <c r="T398" s="4">
        <f t="shared" si="69"/>
        <v>3.2909556745564648</v>
      </c>
      <c r="U398" s="4">
        <f t="shared" si="70"/>
        <v>3.2209209749038932</v>
      </c>
      <c r="V398" s="3">
        <f t="shared" si="71"/>
        <v>0.6020599913279624</v>
      </c>
      <c r="W398" s="3">
        <f t="shared" si="72"/>
        <v>2.3873898263387292</v>
      </c>
      <c r="X398" s="3">
        <f t="shared" si="73"/>
        <v>0.68672962147199468</v>
      </c>
      <c r="Y398" s="3">
        <f t="shared" si="74"/>
        <v>2.6888956832285023</v>
      </c>
      <c r="Z398" s="3">
        <f t="shared" si="75"/>
        <v>0.90356584821773533</v>
      </c>
      <c r="AA398" s="2">
        <f t="shared" si="76"/>
        <v>39326</v>
      </c>
    </row>
    <row r="399" spans="1:27" x14ac:dyDescent="0.2">
      <c r="A399">
        <v>574</v>
      </c>
      <c r="B399" t="s">
        <v>15</v>
      </c>
      <c r="C399">
        <v>2007</v>
      </c>
      <c r="D399">
        <v>10</v>
      </c>
      <c r="E399">
        <v>683</v>
      </c>
      <c r="F399" s="4">
        <v>2524.33</v>
      </c>
      <c r="G399" s="4">
        <v>2966.12</v>
      </c>
      <c r="H399" s="4">
        <v>1101.81</v>
      </c>
      <c r="I399">
        <v>4</v>
      </c>
      <c r="J399">
        <v>244</v>
      </c>
      <c r="K399">
        <v>36414</v>
      </c>
      <c r="L399" t="s">
        <v>17</v>
      </c>
      <c r="M399">
        <v>494051</v>
      </c>
      <c r="N399">
        <v>168.5</v>
      </c>
      <c r="O399" s="4">
        <v>44725.18</v>
      </c>
      <c r="P399" t="s">
        <v>169</v>
      </c>
      <c r="Q399" s="4">
        <f t="shared" si="66"/>
        <v>4.3427818448023423</v>
      </c>
      <c r="R399" s="4">
        <f t="shared" si="67"/>
        <v>741.53</v>
      </c>
      <c r="S399" s="4">
        <f t="shared" si="68"/>
        <v>12.15622950819672</v>
      </c>
      <c r="T399" s="4">
        <f t="shared" si="69"/>
        <v>3.4721887172532537</v>
      </c>
      <c r="U399" s="4">
        <f t="shared" si="70"/>
        <v>3.40214612862711</v>
      </c>
      <c r="V399" s="3">
        <f t="shared" si="71"/>
        <v>0.6020599913279624</v>
      </c>
      <c r="W399" s="3">
        <f t="shared" si="72"/>
        <v>2.3873898263387292</v>
      </c>
      <c r="X399" s="3">
        <f t="shared" si="73"/>
        <v>0.6377680135717213</v>
      </c>
      <c r="Y399" s="3">
        <f t="shared" si="74"/>
        <v>2.8701287259252917</v>
      </c>
      <c r="Z399" s="3">
        <f t="shared" si="75"/>
        <v>1.0847988909145245</v>
      </c>
      <c r="AA399" s="2">
        <f t="shared" si="76"/>
        <v>39356</v>
      </c>
    </row>
    <row r="400" spans="1:27" x14ac:dyDescent="0.2">
      <c r="A400">
        <v>574</v>
      </c>
      <c r="B400" t="s">
        <v>15</v>
      </c>
      <c r="C400">
        <v>2007</v>
      </c>
      <c r="D400">
        <v>11</v>
      </c>
      <c r="E400">
        <v>409</v>
      </c>
      <c r="F400" s="4">
        <v>1716.62</v>
      </c>
      <c r="G400" s="4">
        <v>2017.06</v>
      </c>
      <c r="H400" s="4">
        <v>735.9</v>
      </c>
      <c r="I400">
        <v>4</v>
      </c>
      <c r="J400">
        <v>244</v>
      </c>
      <c r="K400">
        <v>36414</v>
      </c>
      <c r="L400" t="s">
        <v>17</v>
      </c>
      <c r="M400">
        <v>494051</v>
      </c>
      <c r="N400">
        <v>168.5</v>
      </c>
      <c r="O400" s="4">
        <v>44725.18</v>
      </c>
      <c r="P400" t="s">
        <v>169</v>
      </c>
      <c r="Q400" s="4">
        <f t="shared" si="66"/>
        <v>4.9316870415647918</v>
      </c>
      <c r="R400" s="4">
        <f t="shared" si="67"/>
        <v>504.26499999999999</v>
      </c>
      <c r="S400" s="4">
        <f t="shared" si="68"/>
        <v>8.2666393442622947</v>
      </c>
      <c r="T400" s="4">
        <f t="shared" si="69"/>
        <v>3.3047188170433808</v>
      </c>
      <c r="U400" s="4">
        <f t="shared" si="70"/>
        <v>3.2346741680974693</v>
      </c>
      <c r="V400" s="3">
        <f t="shared" si="71"/>
        <v>0.6020599913279624</v>
      </c>
      <c r="W400" s="3">
        <f t="shared" si="72"/>
        <v>2.3873898263387292</v>
      </c>
      <c r="X400" s="3">
        <f t="shared" si="73"/>
        <v>0.69299550903603901</v>
      </c>
      <c r="Y400" s="3">
        <f t="shared" si="74"/>
        <v>2.7026588257154183</v>
      </c>
      <c r="Z400" s="3">
        <f t="shared" si="75"/>
        <v>0.91732899070465135</v>
      </c>
      <c r="AA400" s="2">
        <f t="shared" si="76"/>
        <v>39387</v>
      </c>
    </row>
    <row r="401" spans="1:27" x14ac:dyDescent="0.2">
      <c r="A401">
        <v>574</v>
      </c>
      <c r="B401" t="s">
        <v>15</v>
      </c>
      <c r="C401">
        <v>2007</v>
      </c>
      <c r="D401">
        <v>12</v>
      </c>
      <c r="E401">
        <v>358</v>
      </c>
      <c r="F401" s="4">
        <v>1530.79</v>
      </c>
      <c r="G401" s="4">
        <v>1798.69</v>
      </c>
      <c r="H401" s="4">
        <v>593.99</v>
      </c>
      <c r="I401">
        <v>4</v>
      </c>
      <c r="J401">
        <v>244</v>
      </c>
      <c r="K401">
        <v>36414</v>
      </c>
      <c r="L401" t="s">
        <v>17</v>
      </c>
      <c r="M401">
        <v>494051</v>
      </c>
      <c r="N401">
        <v>168.5</v>
      </c>
      <c r="O401" s="4">
        <v>44725.18</v>
      </c>
      <c r="P401" t="s">
        <v>169</v>
      </c>
      <c r="Q401" s="4">
        <f t="shared" si="66"/>
        <v>5.0242737430167601</v>
      </c>
      <c r="R401" s="4">
        <f t="shared" si="67"/>
        <v>449.67250000000001</v>
      </c>
      <c r="S401" s="4">
        <f t="shared" si="68"/>
        <v>7.3716803278688525</v>
      </c>
      <c r="T401" s="4">
        <f t="shared" si="69"/>
        <v>3.254956320160217</v>
      </c>
      <c r="U401" s="4">
        <f t="shared" si="70"/>
        <v>3.1849156165005907</v>
      </c>
      <c r="V401" s="3">
        <f t="shared" si="71"/>
        <v>0.6020599913279624</v>
      </c>
      <c r="W401" s="3">
        <f t="shared" si="72"/>
        <v>2.3873898263387292</v>
      </c>
      <c r="X401" s="3">
        <f t="shared" si="73"/>
        <v>0.7010732935163424</v>
      </c>
      <c r="Y401" s="3">
        <f t="shared" si="74"/>
        <v>2.6528963288322545</v>
      </c>
      <c r="Z401" s="3">
        <f t="shared" si="75"/>
        <v>0.86756649382148732</v>
      </c>
      <c r="AA401" s="2">
        <f t="shared" si="76"/>
        <v>39417</v>
      </c>
    </row>
    <row r="402" spans="1:27" x14ac:dyDescent="0.2">
      <c r="A402">
        <v>581</v>
      </c>
      <c r="B402" t="s">
        <v>15</v>
      </c>
      <c r="C402">
        <v>2007</v>
      </c>
      <c r="D402">
        <v>1</v>
      </c>
      <c r="E402">
        <v>77</v>
      </c>
      <c r="F402" s="4">
        <v>375.47</v>
      </c>
      <c r="G402" s="4">
        <v>441.26</v>
      </c>
      <c r="H402" s="4">
        <v>153.16999999999999</v>
      </c>
      <c r="I402">
        <v>9</v>
      </c>
      <c r="J402">
        <v>403</v>
      </c>
      <c r="K402">
        <v>19249</v>
      </c>
      <c r="L402" t="s">
        <v>18</v>
      </c>
      <c r="M402">
        <v>22321</v>
      </c>
      <c r="N402">
        <v>268</v>
      </c>
      <c r="O402" s="4">
        <v>29164.58</v>
      </c>
      <c r="P402" t="s">
        <v>168</v>
      </c>
      <c r="Q402" s="4">
        <f t="shared" si="66"/>
        <v>5.7306493506493501</v>
      </c>
      <c r="R402" s="4">
        <f t="shared" si="67"/>
        <v>49.028888888888886</v>
      </c>
      <c r="S402" s="4">
        <f t="shared" si="68"/>
        <v>1.094937965260546</v>
      </c>
      <c r="T402" s="4">
        <f t="shared" si="69"/>
        <v>2.6446945606522143</v>
      </c>
      <c r="U402" s="4">
        <f t="shared" si="70"/>
        <v>2.574575242658578</v>
      </c>
      <c r="V402" s="3">
        <f t="shared" si="71"/>
        <v>0.95424250943932487</v>
      </c>
      <c r="W402" s="3">
        <f t="shared" si="72"/>
        <v>2.6053050461411096</v>
      </c>
      <c r="X402" s="3">
        <f t="shared" si="73"/>
        <v>0.75820383547973236</v>
      </c>
      <c r="Y402" s="3">
        <f t="shared" si="74"/>
        <v>1.6904520512128893</v>
      </c>
      <c r="Z402" s="3">
        <f t="shared" si="75"/>
        <v>3.9389514511104833E-2</v>
      </c>
      <c r="AA402" s="2">
        <f t="shared" si="76"/>
        <v>39083</v>
      </c>
    </row>
    <row r="403" spans="1:27" x14ac:dyDescent="0.2">
      <c r="A403">
        <v>581</v>
      </c>
      <c r="B403" t="s">
        <v>15</v>
      </c>
      <c r="C403">
        <v>2007</v>
      </c>
      <c r="D403">
        <v>2</v>
      </c>
      <c r="E403">
        <v>85</v>
      </c>
      <c r="F403" s="4">
        <v>334.76</v>
      </c>
      <c r="G403" s="4">
        <v>393.37</v>
      </c>
      <c r="H403" s="4">
        <v>163.27000000000001</v>
      </c>
      <c r="I403">
        <v>9</v>
      </c>
      <c r="J403">
        <v>403</v>
      </c>
      <c r="K403">
        <v>19249</v>
      </c>
      <c r="L403" t="s">
        <v>18</v>
      </c>
      <c r="M403">
        <v>22321</v>
      </c>
      <c r="N403">
        <v>268</v>
      </c>
      <c r="O403" s="4">
        <v>29164.58</v>
      </c>
      <c r="P403" t="s">
        <v>168</v>
      </c>
      <c r="Q403" s="4">
        <f t="shared" si="66"/>
        <v>4.6278823529411763</v>
      </c>
      <c r="R403" s="4">
        <f t="shared" si="67"/>
        <v>43.707777777777778</v>
      </c>
      <c r="S403" s="4">
        <f t="shared" si="68"/>
        <v>0.97610421836228289</v>
      </c>
      <c r="T403" s="4">
        <f t="shared" si="69"/>
        <v>2.5948012357783852</v>
      </c>
      <c r="U403" s="4">
        <f t="shared" si="70"/>
        <v>2.5247335591865165</v>
      </c>
      <c r="V403" s="3">
        <f t="shared" si="71"/>
        <v>0.95424250943932487</v>
      </c>
      <c r="W403" s="3">
        <f t="shared" si="72"/>
        <v>2.6053050461411096</v>
      </c>
      <c r="X403" s="3">
        <f t="shared" si="73"/>
        <v>0.66538231006409254</v>
      </c>
      <c r="Y403" s="3">
        <f t="shared" si="74"/>
        <v>1.6405587263390604</v>
      </c>
      <c r="Z403" s="3">
        <f t="shared" si="75"/>
        <v>-1.0503810362724126E-2</v>
      </c>
      <c r="AA403" s="2">
        <f t="shared" si="76"/>
        <v>39114</v>
      </c>
    </row>
    <row r="404" spans="1:27" x14ac:dyDescent="0.2">
      <c r="A404">
        <v>581</v>
      </c>
      <c r="B404" t="s">
        <v>15</v>
      </c>
      <c r="C404">
        <v>2007</v>
      </c>
      <c r="D404">
        <v>3</v>
      </c>
      <c r="E404">
        <v>76</v>
      </c>
      <c r="F404" s="4">
        <v>296.14</v>
      </c>
      <c r="G404" s="4">
        <v>347.96</v>
      </c>
      <c r="H404" s="4">
        <v>143.87</v>
      </c>
      <c r="I404">
        <v>9</v>
      </c>
      <c r="J404">
        <v>403</v>
      </c>
      <c r="K404">
        <v>19249</v>
      </c>
      <c r="L404" t="s">
        <v>18</v>
      </c>
      <c r="M404">
        <v>22321</v>
      </c>
      <c r="N404">
        <v>268</v>
      </c>
      <c r="O404" s="4">
        <v>29164.58</v>
      </c>
      <c r="P404" t="s">
        <v>168</v>
      </c>
      <c r="Q404" s="4">
        <f t="shared" si="66"/>
        <v>4.5784210526315787</v>
      </c>
      <c r="R404" s="4">
        <f t="shared" si="67"/>
        <v>38.662222222222219</v>
      </c>
      <c r="S404" s="4">
        <f t="shared" si="68"/>
        <v>0.86342431761786598</v>
      </c>
      <c r="T404" s="4">
        <f t="shared" si="69"/>
        <v>2.5415293221714923</v>
      </c>
      <c r="U404" s="4">
        <f t="shared" si="70"/>
        <v>2.4714970720499183</v>
      </c>
      <c r="V404" s="3">
        <f t="shared" si="71"/>
        <v>0.95424250943932487</v>
      </c>
      <c r="W404" s="3">
        <f t="shared" si="72"/>
        <v>2.6053050461411096</v>
      </c>
      <c r="X404" s="3">
        <f t="shared" si="73"/>
        <v>0.66071572989070115</v>
      </c>
      <c r="Y404" s="3">
        <f t="shared" si="74"/>
        <v>1.5872868127321675</v>
      </c>
      <c r="Z404" s="3">
        <f t="shared" si="75"/>
        <v>-6.3775723969616935E-2</v>
      </c>
      <c r="AA404" s="2">
        <f t="shared" si="76"/>
        <v>39142</v>
      </c>
    </row>
    <row r="405" spans="1:27" x14ac:dyDescent="0.2">
      <c r="A405">
        <v>581</v>
      </c>
      <c r="B405" t="s">
        <v>15</v>
      </c>
      <c r="C405">
        <v>2007</v>
      </c>
      <c r="D405">
        <v>4</v>
      </c>
      <c r="E405">
        <v>104</v>
      </c>
      <c r="F405" s="4">
        <v>434.72</v>
      </c>
      <c r="G405" s="4">
        <v>510.85</v>
      </c>
      <c r="H405" s="4">
        <v>172.59</v>
      </c>
      <c r="I405">
        <v>9</v>
      </c>
      <c r="J405">
        <v>403</v>
      </c>
      <c r="K405">
        <v>19249</v>
      </c>
      <c r="L405" t="s">
        <v>18</v>
      </c>
      <c r="M405">
        <v>22321</v>
      </c>
      <c r="N405">
        <v>268</v>
      </c>
      <c r="O405" s="4">
        <v>29164.58</v>
      </c>
      <c r="P405" t="s">
        <v>168</v>
      </c>
      <c r="Q405" s="4">
        <f t="shared" si="66"/>
        <v>4.9120192307692312</v>
      </c>
      <c r="R405" s="4">
        <f t="shared" si="67"/>
        <v>56.761111111111113</v>
      </c>
      <c r="S405" s="4">
        <f t="shared" si="68"/>
        <v>1.2676178660049628</v>
      </c>
      <c r="T405" s="4">
        <f t="shared" si="69"/>
        <v>2.7082933977170325</v>
      </c>
      <c r="U405" s="4">
        <f t="shared" si="70"/>
        <v>2.6382096210738157</v>
      </c>
      <c r="V405" s="3">
        <f t="shared" si="71"/>
        <v>0.95424250943932487</v>
      </c>
      <c r="W405" s="3">
        <f t="shared" si="72"/>
        <v>2.6053050461411096</v>
      </c>
      <c r="X405" s="3">
        <f t="shared" si="73"/>
        <v>0.69126005841825189</v>
      </c>
      <c r="Y405" s="3">
        <f t="shared" si="74"/>
        <v>1.7540508882777075</v>
      </c>
      <c r="Z405" s="3">
        <f t="shared" si="75"/>
        <v>0.10298835157592283</v>
      </c>
      <c r="AA405" s="2">
        <f t="shared" si="76"/>
        <v>39173</v>
      </c>
    </row>
    <row r="406" spans="1:27" x14ac:dyDescent="0.2">
      <c r="A406">
        <v>581</v>
      </c>
      <c r="B406" t="s">
        <v>15</v>
      </c>
      <c r="C406">
        <v>2007</v>
      </c>
      <c r="D406">
        <v>5</v>
      </c>
      <c r="E406">
        <v>167</v>
      </c>
      <c r="F406" s="4">
        <v>772.52</v>
      </c>
      <c r="G406" s="4">
        <v>907.77</v>
      </c>
      <c r="H406" s="4">
        <v>357</v>
      </c>
      <c r="I406">
        <v>9</v>
      </c>
      <c r="J406">
        <v>403</v>
      </c>
      <c r="K406">
        <v>19249</v>
      </c>
      <c r="L406" t="s">
        <v>18</v>
      </c>
      <c r="M406">
        <v>22321</v>
      </c>
      <c r="N406">
        <v>268</v>
      </c>
      <c r="O406" s="4">
        <v>29164.58</v>
      </c>
      <c r="P406" t="s">
        <v>168</v>
      </c>
      <c r="Q406" s="4">
        <f t="shared" si="66"/>
        <v>5.435748502994012</v>
      </c>
      <c r="R406" s="4">
        <f t="shared" si="67"/>
        <v>100.86333333333333</v>
      </c>
      <c r="S406" s="4">
        <f t="shared" si="68"/>
        <v>2.2525310173697268</v>
      </c>
      <c r="T406" s="4">
        <f t="shared" si="69"/>
        <v>2.957975826071797</v>
      </c>
      <c r="U406" s="4">
        <f t="shared" si="70"/>
        <v>2.8879097318214049</v>
      </c>
      <c r="V406" s="3">
        <f t="shared" si="71"/>
        <v>0.95424250943932487</v>
      </c>
      <c r="W406" s="3">
        <f t="shared" si="72"/>
        <v>2.6053050461411096</v>
      </c>
      <c r="X406" s="3">
        <f t="shared" si="73"/>
        <v>0.73525935492421368</v>
      </c>
      <c r="Y406" s="3">
        <f t="shared" si="74"/>
        <v>2.0037333166324722</v>
      </c>
      <c r="Z406" s="3">
        <f t="shared" si="75"/>
        <v>0.35267077993068746</v>
      </c>
      <c r="AA406" s="2">
        <f t="shared" si="76"/>
        <v>39203</v>
      </c>
    </row>
    <row r="407" spans="1:27" x14ac:dyDescent="0.2">
      <c r="A407">
        <v>581</v>
      </c>
      <c r="B407" t="s">
        <v>15</v>
      </c>
      <c r="C407">
        <v>2007</v>
      </c>
      <c r="D407">
        <v>6</v>
      </c>
      <c r="E407">
        <v>240</v>
      </c>
      <c r="F407" s="4">
        <v>1028.29</v>
      </c>
      <c r="G407" s="4">
        <v>1208.29</v>
      </c>
      <c r="H407" s="4">
        <v>434.31</v>
      </c>
      <c r="I407">
        <v>9</v>
      </c>
      <c r="J407">
        <v>403</v>
      </c>
      <c r="K407">
        <v>19249</v>
      </c>
      <c r="L407" t="s">
        <v>18</v>
      </c>
      <c r="M407">
        <v>22321</v>
      </c>
      <c r="N407">
        <v>268</v>
      </c>
      <c r="O407" s="4">
        <v>29164.58</v>
      </c>
      <c r="P407" t="s">
        <v>168</v>
      </c>
      <c r="Q407" s="4">
        <f t="shared" si="66"/>
        <v>5.0345416666666667</v>
      </c>
      <c r="R407" s="4">
        <f t="shared" si="67"/>
        <v>134.25444444444443</v>
      </c>
      <c r="S407" s="4">
        <f t="shared" si="68"/>
        <v>2.9982382133995036</v>
      </c>
      <c r="T407" s="4">
        <f t="shared" si="69"/>
        <v>3.0821711812094117</v>
      </c>
      <c r="U407" s="4">
        <f t="shared" si="70"/>
        <v>3.0121156123620003</v>
      </c>
      <c r="V407" s="3">
        <f t="shared" si="71"/>
        <v>0.95424250943932487</v>
      </c>
      <c r="W407" s="3">
        <f t="shared" si="72"/>
        <v>2.6053050461411096</v>
      </c>
      <c r="X407" s="3">
        <f t="shared" si="73"/>
        <v>0.70195993949780555</v>
      </c>
      <c r="Y407" s="3">
        <f t="shared" si="74"/>
        <v>2.1279286717700865</v>
      </c>
      <c r="Z407" s="3">
        <f t="shared" si="75"/>
        <v>0.47686613506830211</v>
      </c>
      <c r="AA407" s="2">
        <f t="shared" si="76"/>
        <v>39234</v>
      </c>
    </row>
    <row r="408" spans="1:27" x14ac:dyDescent="0.2">
      <c r="A408">
        <v>581</v>
      </c>
      <c r="B408" t="s">
        <v>15</v>
      </c>
      <c r="C408">
        <v>2007</v>
      </c>
      <c r="D408">
        <v>7</v>
      </c>
      <c r="E408">
        <v>152</v>
      </c>
      <c r="F408" s="4">
        <v>626.85</v>
      </c>
      <c r="G408" s="4">
        <v>736.5</v>
      </c>
      <c r="H408" s="4">
        <v>292.57</v>
      </c>
      <c r="I408">
        <v>9</v>
      </c>
      <c r="J408">
        <v>403</v>
      </c>
      <c r="K408">
        <v>19249</v>
      </c>
      <c r="L408" t="s">
        <v>18</v>
      </c>
      <c r="M408">
        <v>22321</v>
      </c>
      <c r="N408">
        <v>268</v>
      </c>
      <c r="O408" s="4">
        <v>29164.58</v>
      </c>
      <c r="P408" t="s">
        <v>168</v>
      </c>
      <c r="Q408" s="4">
        <f t="shared" si="66"/>
        <v>4.8453947368421053</v>
      </c>
      <c r="R408" s="4">
        <f t="shared" si="67"/>
        <v>81.833333333333329</v>
      </c>
      <c r="S408" s="4">
        <f t="shared" si="68"/>
        <v>1.8275434243176178</v>
      </c>
      <c r="T408" s="4">
        <f t="shared" si="69"/>
        <v>2.8671727511786496</v>
      </c>
      <c r="U408" s="4">
        <f t="shared" si="70"/>
        <v>2.7971636301993072</v>
      </c>
      <c r="V408" s="3">
        <f t="shared" si="71"/>
        <v>0.95424250943932487</v>
      </c>
      <c r="W408" s="3">
        <f t="shared" si="72"/>
        <v>2.6053050461411096</v>
      </c>
      <c r="X408" s="3">
        <f t="shared" si="73"/>
        <v>0.68532916323387716</v>
      </c>
      <c r="Y408" s="3">
        <f t="shared" si="74"/>
        <v>1.9129302417393248</v>
      </c>
      <c r="Z408" s="3">
        <f t="shared" si="75"/>
        <v>0.26186770503754025</v>
      </c>
      <c r="AA408" s="2">
        <f t="shared" si="76"/>
        <v>39264</v>
      </c>
    </row>
    <row r="409" spans="1:27" x14ac:dyDescent="0.2">
      <c r="A409">
        <v>581</v>
      </c>
      <c r="B409" t="s">
        <v>15</v>
      </c>
      <c r="C409">
        <v>2007</v>
      </c>
      <c r="D409">
        <v>8</v>
      </c>
      <c r="E409">
        <v>140</v>
      </c>
      <c r="F409" s="4">
        <v>590.38</v>
      </c>
      <c r="G409" s="4">
        <v>693.79</v>
      </c>
      <c r="H409" s="4">
        <v>234.99</v>
      </c>
      <c r="I409">
        <v>9</v>
      </c>
      <c r="J409">
        <v>403</v>
      </c>
      <c r="K409">
        <v>19249</v>
      </c>
      <c r="L409" t="s">
        <v>18</v>
      </c>
      <c r="M409">
        <v>22321</v>
      </c>
      <c r="N409">
        <v>268</v>
      </c>
      <c r="O409" s="4">
        <v>29164.58</v>
      </c>
      <c r="P409" t="s">
        <v>168</v>
      </c>
      <c r="Q409" s="4">
        <f t="shared" si="66"/>
        <v>4.9556428571428572</v>
      </c>
      <c r="R409" s="4">
        <f t="shared" si="67"/>
        <v>77.087777777777774</v>
      </c>
      <c r="S409" s="4">
        <f t="shared" si="68"/>
        <v>1.7215632754342431</v>
      </c>
      <c r="T409" s="4">
        <f t="shared" si="69"/>
        <v>2.8412280358114352</v>
      </c>
      <c r="U409" s="4">
        <f t="shared" si="70"/>
        <v>2.7711316366931014</v>
      </c>
      <c r="V409" s="3">
        <f t="shared" si="71"/>
        <v>0.95424250943932487</v>
      </c>
      <c r="W409" s="3">
        <f t="shared" si="72"/>
        <v>2.6053050461411096</v>
      </c>
      <c r="X409" s="3">
        <f t="shared" si="73"/>
        <v>0.69510000013319706</v>
      </c>
      <c r="Y409" s="3">
        <f t="shared" si="74"/>
        <v>1.8869855263721103</v>
      </c>
      <c r="Z409" s="3">
        <f t="shared" si="75"/>
        <v>0.23592298967032566</v>
      </c>
      <c r="AA409" s="2">
        <f t="shared" si="76"/>
        <v>39295</v>
      </c>
    </row>
    <row r="410" spans="1:27" x14ac:dyDescent="0.2">
      <c r="A410">
        <v>581</v>
      </c>
      <c r="B410" t="s">
        <v>15</v>
      </c>
      <c r="C410">
        <v>2007</v>
      </c>
      <c r="D410">
        <v>9</v>
      </c>
      <c r="E410">
        <v>268</v>
      </c>
      <c r="F410" s="4">
        <v>1173.52</v>
      </c>
      <c r="G410" s="4">
        <v>1379.04</v>
      </c>
      <c r="H410" s="4">
        <v>508.43</v>
      </c>
      <c r="I410">
        <v>9</v>
      </c>
      <c r="J410">
        <v>403</v>
      </c>
      <c r="K410">
        <v>19249</v>
      </c>
      <c r="L410" t="s">
        <v>18</v>
      </c>
      <c r="M410">
        <v>22321</v>
      </c>
      <c r="N410">
        <v>268</v>
      </c>
      <c r="O410" s="4">
        <v>29164.58</v>
      </c>
      <c r="P410" t="s">
        <v>168</v>
      </c>
      <c r="Q410" s="4">
        <f t="shared" si="66"/>
        <v>5.1456716417910444</v>
      </c>
      <c r="R410" s="4">
        <f t="shared" si="67"/>
        <v>153.22666666666666</v>
      </c>
      <c r="S410" s="4">
        <f t="shared" si="68"/>
        <v>3.4219354838709677</v>
      </c>
      <c r="T410" s="4">
        <f t="shared" si="69"/>
        <v>3.1395768633675347</v>
      </c>
      <c r="U410" s="4">
        <f t="shared" si="70"/>
        <v>3.0694904955670119</v>
      </c>
      <c r="V410" s="3">
        <f t="shared" si="71"/>
        <v>0.95424250943932487</v>
      </c>
      <c r="W410" s="3">
        <f t="shared" si="72"/>
        <v>2.6053050461411096</v>
      </c>
      <c r="X410" s="3">
        <f t="shared" si="73"/>
        <v>0.71144206933874587</v>
      </c>
      <c r="Y410" s="3">
        <f t="shared" si="74"/>
        <v>2.18533435392821</v>
      </c>
      <c r="Z410" s="3">
        <f t="shared" si="75"/>
        <v>0.53427181722642525</v>
      </c>
      <c r="AA410" s="2">
        <f t="shared" si="76"/>
        <v>39326</v>
      </c>
    </row>
    <row r="411" spans="1:27" x14ac:dyDescent="0.2">
      <c r="A411">
        <v>581</v>
      </c>
      <c r="B411" t="s">
        <v>15</v>
      </c>
      <c r="C411">
        <v>2007</v>
      </c>
      <c r="D411">
        <v>10</v>
      </c>
      <c r="E411">
        <v>600</v>
      </c>
      <c r="F411" s="4">
        <v>2376.5700000000002</v>
      </c>
      <c r="G411" s="4">
        <v>2792.65</v>
      </c>
      <c r="H411" s="4">
        <v>798.87</v>
      </c>
      <c r="I411">
        <v>9</v>
      </c>
      <c r="J411">
        <v>403</v>
      </c>
      <c r="K411">
        <v>19249</v>
      </c>
      <c r="L411" t="s">
        <v>18</v>
      </c>
      <c r="M411">
        <v>22321</v>
      </c>
      <c r="N411">
        <v>268</v>
      </c>
      <c r="O411" s="4">
        <v>29164.58</v>
      </c>
      <c r="P411" t="s">
        <v>168</v>
      </c>
      <c r="Q411" s="4">
        <f t="shared" si="66"/>
        <v>4.6544166666666671</v>
      </c>
      <c r="R411" s="4">
        <f t="shared" si="67"/>
        <v>310.29444444444448</v>
      </c>
      <c r="S411" s="4">
        <f t="shared" si="68"/>
        <v>6.929652605459057</v>
      </c>
      <c r="T411" s="4">
        <f t="shared" si="69"/>
        <v>3.4460165094233597</v>
      </c>
      <c r="U411" s="4">
        <f t="shared" si="70"/>
        <v>3.3759506106215267</v>
      </c>
      <c r="V411" s="3">
        <f t="shared" si="71"/>
        <v>0.95424250943932487</v>
      </c>
      <c r="W411" s="3">
        <f t="shared" si="72"/>
        <v>2.6053050461411096</v>
      </c>
      <c r="X411" s="3">
        <f t="shared" si="73"/>
        <v>0.66786525903971605</v>
      </c>
      <c r="Y411" s="3">
        <f t="shared" si="74"/>
        <v>2.4917739999840349</v>
      </c>
      <c r="Z411" s="3">
        <f t="shared" si="75"/>
        <v>0.84071146328225022</v>
      </c>
      <c r="AA411" s="2">
        <f t="shared" si="76"/>
        <v>39356</v>
      </c>
    </row>
    <row r="412" spans="1:27" x14ac:dyDescent="0.2">
      <c r="A412">
        <v>581</v>
      </c>
      <c r="B412" t="s">
        <v>15</v>
      </c>
      <c r="C412">
        <v>2007</v>
      </c>
      <c r="D412">
        <v>11</v>
      </c>
      <c r="E412">
        <v>317</v>
      </c>
      <c r="F412" s="4">
        <v>1165.83</v>
      </c>
      <c r="G412" s="4">
        <v>1369.94</v>
      </c>
      <c r="H412" s="4">
        <v>444.91</v>
      </c>
      <c r="I412">
        <v>9</v>
      </c>
      <c r="J412">
        <v>403</v>
      </c>
      <c r="K412">
        <v>19249</v>
      </c>
      <c r="L412" t="s">
        <v>18</v>
      </c>
      <c r="M412">
        <v>22321</v>
      </c>
      <c r="N412">
        <v>268</v>
      </c>
      <c r="O412" s="4">
        <v>29164.58</v>
      </c>
      <c r="P412" t="s">
        <v>168</v>
      </c>
      <c r="Q412" s="4">
        <f t="shared" si="66"/>
        <v>4.3215772870662459</v>
      </c>
      <c r="R412" s="4">
        <f t="shared" si="67"/>
        <v>152.21555555555557</v>
      </c>
      <c r="S412" s="4">
        <f t="shared" si="68"/>
        <v>3.3993548387096775</v>
      </c>
      <c r="T412" s="4">
        <f t="shared" si="69"/>
        <v>3.1367015465436063</v>
      </c>
      <c r="U412" s="4">
        <f t="shared" si="70"/>
        <v>3.0666352267141019</v>
      </c>
      <c r="V412" s="3">
        <f t="shared" si="71"/>
        <v>0.95424250943932487</v>
      </c>
      <c r="W412" s="3">
        <f t="shared" si="72"/>
        <v>2.6053050461411096</v>
      </c>
      <c r="X412" s="3">
        <f t="shared" si="73"/>
        <v>0.63564228432585468</v>
      </c>
      <c r="Y412" s="3">
        <f t="shared" si="74"/>
        <v>2.1824590371042816</v>
      </c>
      <c r="Z412" s="3">
        <f t="shared" si="75"/>
        <v>0.53139650040249675</v>
      </c>
      <c r="AA412" s="2">
        <f t="shared" si="76"/>
        <v>39387</v>
      </c>
    </row>
    <row r="413" spans="1:27" x14ac:dyDescent="0.2">
      <c r="A413">
        <v>581</v>
      </c>
      <c r="B413" t="s">
        <v>15</v>
      </c>
      <c r="C413">
        <v>2007</v>
      </c>
      <c r="D413">
        <v>12</v>
      </c>
      <c r="E413">
        <v>160</v>
      </c>
      <c r="F413" s="4">
        <v>630.13</v>
      </c>
      <c r="G413" s="4">
        <v>740.44</v>
      </c>
      <c r="H413" s="4">
        <v>226.84</v>
      </c>
      <c r="I413">
        <v>9</v>
      </c>
      <c r="J413">
        <v>403</v>
      </c>
      <c r="K413">
        <v>19249</v>
      </c>
      <c r="L413" t="s">
        <v>18</v>
      </c>
      <c r="M413">
        <v>22321</v>
      </c>
      <c r="N413">
        <v>268</v>
      </c>
      <c r="O413" s="4">
        <v>29164.58</v>
      </c>
      <c r="P413" t="s">
        <v>168</v>
      </c>
      <c r="Q413" s="4">
        <f t="shared" si="66"/>
        <v>4.6277500000000007</v>
      </c>
      <c r="R413" s="4">
        <f t="shared" si="67"/>
        <v>82.271111111111111</v>
      </c>
      <c r="S413" s="4">
        <f t="shared" si="68"/>
        <v>1.8373200992555834</v>
      </c>
      <c r="T413" s="4">
        <f t="shared" si="69"/>
        <v>2.8694898721419673</v>
      </c>
      <c r="U413" s="4">
        <f t="shared" si="70"/>
        <v>2.7994301565303874</v>
      </c>
      <c r="V413" s="3">
        <f t="shared" si="71"/>
        <v>0.95424250943932487</v>
      </c>
      <c r="W413" s="3">
        <f t="shared" si="72"/>
        <v>2.6053050461411096</v>
      </c>
      <c r="X413" s="3">
        <f t="shared" si="73"/>
        <v>0.6653698894860427</v>
      </c>
      <c r="Y413" s="3">
        <f t="shared" si="74"/>
        <v>1.9152473627026425</v>
      </c>
      <c r="Z413" s="3">
        <f t="shared" si="75"/>
        <v>0.26418482600085808</v>
      </c>
      <c r="AA413" s="2">
        <f t="shared" si="76"/>
        <v>39417</v>
      </c>
    </row>
    <row r="414" spans="1:27" x14ac:dyDescent="0.2">
      <c r="A414">
        <v>617</v>
      </c>
      <c r="B414" t="s">
        <v>15</v>
      </c>
      <c r="C414">
        <v>2007</v>
      </c>
      <c r="D414">
        <v>1</v>
      </c>
      <c r="E414">
        <v>42</v>
      </c>
      <c r="F414" s="4">
        <v>178.19</v>
      </c>
      <c r="G414" s="4">
        <v>209.38</v>
      </c>
      <c r="H414" s="4">
        <v>87.24</v>
      </c>
      <c r="I414">
        <v>4</v>
      </c>
      <c r="J414">
        <v>461</v>
      </c>
      <c r="K414">
        <v>15269</v>
      </c>
      <c r="L414" t="s">
        <v>18</v>
      </c>
      <c r="M414">
        <v>44170</v>
      </c>
      <c r="N414">
        <v>252</v>
      </c>
      <c r="O414" s="4">
        <v>21944.959999999999</v>
      </c>
      <c r="P414" t="s">
        <v>168</v>
      </c>
      <c r="Q414" s="4">
        <f t="shared" si="66"/>
        <v>4.9852380952380955</v>
      </c>
      <c r="R414" s="4">
        <f t="shared" si="67"/>
        <v>52.344999999999999</v>
      </c>
      <c r="S414" s="4">
        <f t="shared" si="68"/>
        <v>0.4541865509761388</v>
      </c>
      <c r="T414" s="4">
        <f t="shared" si="69"/>
        <v>2.3209351954685951</v>
      </c>
      <c r="U414" s="4">
        <f t="shared" si="70"/>
        <v>2.2508833278339675</v>
      </c>
      <c r="V414" s="3">
        <f t="shared" si="71"/>
        <v>0.6020599913279624</v>
      </c>
      <c r="W414" s="3">
        <f t="shared" si="72"/>
        <v>2.663700925389648</v>
      </c>
      <c r="X414" s="3">
        <f t="shared" si="73"/>
        <v>0.69768590507069472</v>
      </c>
      <c r="Y414" s="3">
        <f t="shared" si="74"/>
        <v>1.7188752041406328</v>
      </c>
      <c r="Z414" s="3">
        <f t="shared" si="75"/>
        <v>-0.34276572992105298</v>
      </c>
      <c r="AA414" s="2">
        <f t="shared" si="76"/>
        <v>39083</v>
      </c>
    </row>
    <row r="415" spans="1:27" x14ac:dyDescent="0.2">
      <c r="A415">
        <v>617</v>
      </c>
      <c r="B415" t="s">
        <v>15</v>
      </c>
      <c r="C415">
        <v>2007</v>
      </c>
      <c r="D415">
        <v>2</v>
      </c>
      <c r="E415">
        <v>47</v>
      </c>
      <c r="F415" s="4">
        <v>206.34</v>
      </c>
      <c r="G415" s="4">
        <v>242.48</v>
      </c>
      <c r="H415" s="4">
        <v>69.83</v>
      </c>
      <c r="I415">
        <v>4</v>
      </c>
      <c r="J415">
        <v>461</v>
      </c>
      <c r="K415">
        <v>15269</v>
      </c>
      <c r="L415" t="s">
        <v>18</v>
      </c>
      <c r="M415">
        <v>44170</v>
      </c>
      <c r="N415">
        <v>252</v>
      </c>
      <c r="O415" s="4">
        <v>21944.959999999999</v>
      </c>
      <c r="P415" t="s">
        <v>168</v>
      </c>
      <c r="Q415" s="4">
        <f t="shared" si="66"/>
        <v>5.1591489361702125</v>
      </c>
      <c r="R415" s="4">
        <f t="shared" si="67"/>
        <v>60.62</v>
      </c>
      <c r="S415" s="4">
        <f t="shared" si="68"/>
        <v>0.52598698481561823</v>
      </c>
      <c r="T415" s="4">
        <f t="shared" si="69"/>
        <v>2.3846759233595658</v>
      </c>
      <c r="U415" s="4">
        <f t="shared" si="70"/>
        <v>2.3145834262056573</v>
      </c>
      <c r="V415" s="3">
        <f t="shared" si="71"/>
        <v>0.6020599913279624</v>
      </c>
      <c r="W415" s="3">
        <f t="shared" si="72"/>
        <v>2.663700925389648</v>
      </c>
      <c r="X415" s="3">
        <f t="shared" si="73"/>
        <v>0.71257806542384838</v>
      </c>
      <c r="Y415" s="3">
        <f t="shared" si="74"/>
        <v>1.7826159320316035</v>
      </c>
      <c r="Z415" s="3">
        <f t="shared" si="75"/>
        <v>-0.27902500203008229</v>
      </c>
      <c r="AA415" s="2">
        <f t="shared" si="76"/>
        <v>39114</v>
      </c>
    </row>
    <row r="416" spans="1:27" x14ac:dyDescent="0.2">
      <c r="A416">
        <v>617</v>
      </c>
      <c r="B416" t="s">
        <v>15</v>
      </c>
      <c r="C416">
        <v>2007</v>
      </c>
      <c r="D416">
        <v>3</v>
      </c>
      <c r="E416">
        <v>50</v>
      </c>
      <c r="F416" s="4">
        <v>177.22</v>
      </c>
      <c r="G416" s="4">
        <v>208.23</v>
      </c>
      <c r="H416" s="4">
        <v>77.69</v>
      </c>
      <c r="I416">
        <v>4</v>
      </c>
      <c r="J416">
        <v>461</v>
      </c>
      <c r="K416">
        <v>15269</v>
      </c>
      <c r="L416" t="s">
        <v>18</v>
      </c>
      <c r="M416">
        <v>44170</v>
      </c>
      <c r="N416">
        <v>252</v>
      </c>
      <c r="O416" s="4">
        <v>21944.959999999999</v>
      </c>
      <c r="P416" t="s">
        <v>168</v>
      </c>
      <c r="Q416" s="4">
        <f t="shared" si="66"/>
        <v>4.1646000000000001</v>
      </c>
      <c r="R416" s="4">
        <f t="shared" si="67"/>
        <v>52.057499999999997</v>
      </c>
      <c r="S416" s="4">
        <f t="shared" si="68"/>
        <v>0.45169197396963123</v>
      </c>
      <c r="T416" s="4">
        <f t="shared" si="69"/>
        <v>2.3185432991220218</v>
      </c>
      <c r="U416" s="4">
        <f t="shared" si="70"/>
        <v>2.2485127322208998</v>
      </c>
      <c r="V416" s="3">
        <f t="shared" si="71"/>
        <v>0.6020599913279624</v>
      </c>
      <c r="W416" s="3">
        <f t="shared" si="72"/>
        <v>2.663700925389648</v>
      </c>
      <c r="X416" s="3">
        <f t="shared" si="73"/>
        <v>0.61957329478600298</v>
      </c>
      <c r="Y416" s="3">
        <f t="shared" si="74"/>
        <v>1.7164833077940593</v>
      </c>
      <c r="Z416" s="3">
        <f t="shared" si="75"/>
        <v>-0.34515762626762636</v>
      </c>
      <c r="AA416" s="2">
        <f t="shared" si="76"/>
        <v>39142</v>
      </c>
    </row>
    <row r="417" spans="1:27" x14ac:dyDescent="0.2">
      <c r="A417">
        <v>617</v>
      </c>
      <c r="B417" t="s">
        <v>15</v>
      </c>
      <c r="C417">
        <v>2007</v>
      </c>
      <c r="D417">
        <v>4</v>
      </c>
      <c r="E417">
        <v>109</v>
      </c>
      <c r="F417" s="4">
        <v>489.83</v>
      </c>
      <c r="G417" s="4">
        <v>575.51</v>
      </c>
      <c r="H417" s="4">
        <v>240.38</v>
      </c>
      <c r="I417">
        <v>4</v>
      </c>
      <c r="J417">
        <v>461</v>
      </c>
      <c r="K417">
        <v>15269</v>
      </c>
      <c r="L417" t="s">
        <v>18</v>
      </c>
      <c r="M417">
        <v>44170</v>
      </c>
      <c r="N417">
        <v>252</v>
      </c>
      <c r="O417" s="4">
        <v>21944.959999999999</v>
      </c>
      <c r="P417" t="s">
        <v>168</v>
      </c>
      <c r="Q417" s="4">
        <f t="shared" si="66"/>
        <v>5.2799082568807343</v>
      </c>
      <c r="R417" s="4">
        <f t="shared" si="67"/>
        <v>143.8775</v>
      </c>
      <c r="S417" s="4">
        <f t="shared" si="68"/>
        <v>1.2483947939262472</v>
      </c>
      <c r="T417" s="4">
        <f t="shared" si="69"/>
        <v>2.7600528742856847</v>
      </c>
      <c r="U417" s="4">
        <f t="shared" si="70"/>
        <v>2.690045380289448</v>
      </c>
      <c r="V417" s="3">
        <f t="shared" si="71"/>
        <v>0.6020599913279624</v>
      </c>
      <c r="W417" s="3">
        <f t="shared" si="72"/>
        <v>2.663700925389648</v>
      </c>
      <c r="X417" s="3">
        <f t="shared" si="73"/>
        <v>0.72262637634506111</v>
      </c>
      <c r="Y417" s="3">
        <f t="shared" si="74"/>
        <v>2.1579928829577222</v>
      </c>
      <c r="Z417" s="3">
        <f t="shared" si="75"/>
        <v>9.6351948896036529E-2</v>
      </c>
      <c r="AA417" s="2">
        <f t="shared" si="76"/>
        <v>39173</v>
      </c>
    </row>
    <row r="418" spans="1:27" x14ac:dyDescent="0.2">
      <c r="A418">
        <v>617</v>
      </c>
      <c r="B418" t="s">
        <v>15</v>
      </c>
      <c r="C418">
        <v>2007</v>
      </c>
      <c r="D418">
        <v>5</v>
      </c>
      <c r="E418">
        <v>104</v>
      </c>
      <c r="F418" s="4">
        <v>387.38</v>
      </c>
      <c r="G418" s="4">
        <v>455.17</v>
      </c>
      <c r="H418" s="4">
        <v>143.87</v>
      </c>
      <c r="I418">
        <v>4</v>
      </c>
      <c r="J418">
        <v>461</v>
      </c>
      <c r="K418">
        <v>15269</v>
      </c>
      <c r="L418" t="s">
        <v>18</v>
      </c>
      <c r="M418">
        <v>44170</v>
      </c>
      <c r="N418">
        <v>252</v>
      </c>
      <c r="O418" s="4">
        <v>21944.959999999999</v>
      </c>
      <c r="P418" t="s">
        <v>168</v>
      </c>
      <c r="Q418" s="4">
        <f t="shared" si="66"/>
        <v>4.3766346153846154</v>
      </c>
      <c r="R418" s="4">
        <f t="shared" si="67"/>
        <v>113.7925</v>
      </c>
      <c r="S418" s="4">
        <f t="shared" si="68"/>
        <v>0.98735357917570499</v>
      </c>
      <c r="T418" s="4">
        <f t="shared" si="69"/>
        <v>2.6581736302239891</v>
      </c>
      <c r="U418" s="4">
        <f t="shared" si="70"/>
        <v>2.5881371948191898</v>
      </c>
      <c r="V418" s="3">
        <f t="shared" si="71"/>
        <v>0.6020599913279624</v>
      </c>
      <c r="W418" s="3">
        <f t="shared" si="72"/>
        <v>2.663700925389648</v>
      </c>
      <c r="X418" s="3">
        <f t="shared" si="73"/>
        <v>0.64114029092520874</v>
      </c>
      <c r="Y418" s="3">
        <f t="shared" si="74"/>
        <v>2.0561136388960266</v>
      </c>
      <c r="Z418" s="3">
        <f t="shared" si="75"/>
        <v>-5.5272951656590011E-3</v>
      </c>
      <c r="AA418" s="2">
        <f t="shared" si="76"/>
        <v>39203</v>
      </c>
    </row>
    <row r="419" spans="1:27" x14ac:dyDescent="0.2">
      <c r="A419">
        <v>617</v>
      </c>
      <c r="B419" t="s">
        <v>15</v>
      </c>
      <c r="C419">
        <v>2007</v>
      </c>
      <c r="D419">
        <v>6</v>
      </c>
      <c r="E419">
        <v>203</v>
      </c>
      <c r="F419" s="4">
        <v>767.07</v>
      </c>
      <c r="G419" s="4">
        <v>901.36</v>
      </c>
      <c r="H419" s="4">
        <v>292.7</v>
      </c>
      <c r="I419">
        <v>4</v>
      </c>
      <c r="J419">
        <v>461</v>
      </c>
      <c r="K419">
        <v>15269</v>
      </c>
      <c r="L419" t="s">
        <v>18</v>
      </c>
      <c r="M419">
        <v>44170</v>
      </c>
      <c r="N419">
        <v>252</v>
      </c>
      <c r="O419" s="4">
        <v>21944.959999999999</v>
      </c>
      <c r="P419" t="s">
        <v>168</v>
      </c>
      <c r="Q419" s="4">
        <f t="shared" si="66"/>
        <v>4.4401970443349752</v>
      </c>
      <c r="R419" s="4">
        <f t="shared" si="67"/>
        <v>225.34</v>
      </c>
      <c r="S419" s="4">
        <f t="shared" si="68"/>
        <v>1.9552277657266812</v>
      </c>
      <c r="T419" s="4">
        <f t="shared" si="69"/>
        <v>2.9548982813090352</v>
      </c>
      <c r="U419" s="4">
        <f t="shared" si="70"/>
        <v>2.884834997881923</v>
      </c>
      <c r="V419" s="3">
        <f t="shared" si="71"/>
        <v>0.6020599913279624</v>
      </c>
      <c r="W419" s="3">
        <f t="shared" si="72"/>
        <v>2.663700925389648</v>
      </c>
      <c r="X419" s="3">
        <f t="shared" si="73"/>
        <v>0.6474022433958222</v>
      </c>
      <c r="Y419" s="3">
        <f t="shared" si="74"/>
        <v>2.3528382899810727</v>
      </c>
      <c r="Z419" s="3">
        <f t="shared" si="75"/>
        <v>0.291197355919387</v>
      </c>
      <c r="AA419" s="2">
        <f t="shared" si="76"/>
        <v>39234</v>
      </c>
    </row>
    <row r="420" spans="1:27" x14ac:dyDescent="0.2">
      <c r="A420">
        <v>617</v>
      </c>
      <c r="B420" t="s">
        <v>15</v>
      </c>
      <c r="C420">
        <v>2007</v>
      </c>
      <c r="D420">
        <v>7</v>
      </c>
      <c r="E420">
        <v>111</v>
      </c>
      <c r="F420" s="4">
        <v>456.76</v>
      </c>
      <c r="G420" s="4">
        <v>536.69000000000005</v>
      </c>
      <c r="H420" s="4">
        <v>265.89999999999998</v>
      </c>
      <c r="I420">
        <v>4</v>
      </c>
      <c r="J420">
        <v>461</v>
      </c>
      <c r="K420">
        <v>15269</v>
      </c>
      <c r="L420" t="s">
        <v>18</v>
      </c>
      <c r="M420">
        <v>44170</v>
      </c>
      <c r="N420">
        <v>252</v>
      </c>
      <c r="O420" s="4">
        <v>21944.959999999999</v>
      </c>
      <c r="P420" t="s">
        <v>168</v>
      </c>
      <c r="Q420" s="4">
        <f t="shared" si="66"/>
        <v>4.835045045045046</v>
      </c>
      <c r="R420" s="4">
        <f t="shared" si="67"/>
        <v>134.17250000000001</v>
      </c>
      <c r="S420" s="4">
        <f t="shared" si="68"/>
        <v>1.1641865509761389</v>
      </c>
      <c r="T420" s="4">
        <f t="shared" si="69"/>
        <v>2.7297235032704914</v>
      </c>
      <c r="U420" s="4">
        <f t="shared" si="70"/>
        <v>2.659688064283531</v>
      </c>
      <c r="V420" s="3">
        <f t="shared" si="71"/>
        <v>0.6020599913279624</v>
      </c>
      <c r="W420" s="3">
        <f t="shared" si="72"/>
        <v>2.663700925389648</v>
      </c>
      <c r="X420" s="3">
        <f t="shared" si="73"/>
        <v>0.68440052448383393</v>
      </c>
      <c r="Y420" s="3">
        <f t="shared" si="74"/>
        <v>2.1276635119425289</v>
      </c>
      <c r="Z420" s="3">
        <f t="shared" si="75"/>
        <v>6.6022577880843161E-2</v>
      </c>
      <c r="AA420" s="2">
        <f t="shared" si="76"/>
        <v>39264</v>
      </c>
    </row>
    <row r="421" spans="1:27" x14ac:dyDescent="0.2">
      <c r="A421">
        <v>617</v>
      </c>
      <c r="B421" t="s">
        <v>15</v>
      </c>
      <c r="C421">
        <v>2007</v>
      </c>
      <c r="D421">
        <v>8</v>
      </c>
      <c r="E421">
        <v>74</v>
      </c>
      <c r="F421" s="4">
        <v>250.54</v>
      </c>
      <c r="G421" s="4">
        <v>294.43</v>
      </c>
      <c r="H421" s="4">
        <v>134.53</v>
      </c>
      <c r="I421">
        <v>4</v>
      </c>
      <c r="J421">
        <v>461</v>
      </c>
      <c r="K421">
        <v>15269</v>
      </c>
      <c r="L421" t="s">
        <v>18</v>
      </c>
      <c r="M421">
        <v>44170</v>
      </c>
      <c r="N421">
        <v>252</v>
      </c>
      <c r="O421" s="4">
        <v>21944.959999999999</v>
      </c>
      <c r="P421" t="s">
        <v>168</v>
      </c>
      <c r="Q421" s="4">
        <f t="shared" si="66"/>
        <v>3.9787837837837841</v>
      </c>
      <c r="R421" s="4">
        <f t="shared" si="67"/>
        <v>73.607500000000002</v>
      </c>
      <c r="S421" s="4">
        <f t="shared" si="68"/>
        <v>0.63867678958785246</v>
      </c>
      <c r="T421" s="4">
        <f t="shared" si="69"/>
        <v>2.4689820589625704</v>
      </c>
      <c r="U421" s="4">
        <f t="shared" si="70"/>
        <v>2.3988770730873177</v>
      </c>
      <c r="V421" s="3">
        <f t="shared" si="71"/>
        <v>0.6020599913279624</v>
      </c>
      <c r="W421" s="3">
        <f t="shared" si="72"/>
        <v>2.663700925389648</v>
      </c>
      <c r="X421" s="3">
        <f t="shared" si="73"/>
        <v>0.59975033923159415</v>
      </c>
      <c r="Y421" s="3">
        <f t="shared" si="74"/>
        <v>1.8669220676346079</v>
      </c>
      <c r="Z421" s="3">
        <f t="shared" si="75"/>
        <v>-0.19471886642707784</v>
      </c>
      <c r="AA421" s="2">
        <f t="shared" si="76"/>
        <v>39295</v>
      </c>
    </row>
    <row r="422" spans="1:27" x14ac:dyDescent="0.2">
      <c r="A422">
        <v>617</v>
      </c>
      <c r="B422" t="s">
        <v>15</v>
      </c>
      <c r="C422">
        <v>2007</v>
      </c>
      <c r="D422">
        <v>9</v>
      </c>
      <c r="E422">
        <v>182</v>
      </c>
      <c r="F422" s="4">
        <v>687.68</v>
      </c>
      <c r="G422" s="4">
        <v>808.05</v>
      </c>
      <c r="H422" s="4">
        <v>235.43</v>
      </c>
      <c r="I422">
        <v>4</v>
      </c>
      <c r="J422">
        <v>461</v>
      </c>
      <c r="K422">
        <v>15269</v>
      </c>
      <c r="L422" t="s">
        <v>18</v>
      </c>
      <c r="M422">
        <v>44170</v>
      </c>
      <c r="N422">
        <v>252</v>
      </c>
      <c r="O422" s="4">
        <v>21944.959999999999</v>
      </c>
      <c r="P422" t="s">
        <v>168</v>
      </c>
      <c r="Q422" s="4">
        <f t="shared" si="66"/>
        <v>4.4398351648351646</v>
      </c>
      <c r="R422" s="4">
        <f t="shared" si="67"/>
        <v>202.01249999999999</v>
      </c>
      <c r="S422" s="4">
        <f t="shared" si="68"/>
        <v>1.7528199566160521</v>
      </c>
      <c r="T422" s="4">
        <f t="shared" si="69"/>
        <v>2.9074382346016363</v>
      </c>
      <c r="U422" s="4">
        <f t="shared" si="70"/>
        <v>2.8373863938113493</v>
      </c>
      <c r="V422" s="3">
        <f t="shared" si="71"/>
        <v>0.6020599913279624</v>
      </c>
      <c r="W422" s="3">
        <f t="shared" si="72"/>
        <v>2.663700925389648</v>
      </c>
      <c r="X422" s="3">
        <f t="shared" si="73"/>
        <v>0.64736684661656141</v>
      </c>
      <c r="Y422" s="3">
        <f t="shared" si="74"/>
        <v>2.3053782432736738</v>
      </c>
      <c r="Z422" s="3">
        <f t="shared" si="75"/>
        <v>0.24373730921198802</v>
      </c>
      <c r="AA422" s="2">
        <f t="shared" si="76"/>
        <v>39326</v>
      </c>
    </row>
    <row r="423" spans="1:27" x14ac:dyDescent="0.2">
      <c r="A423">
        <v>617</v>
      </c>
      <c r="B423" t="s">
        <v>15</v>
      </c>
      <c r="C423">
        <v>2007</v>
      </c>
      <c r="D423">
        <v>10</v>
      </c>
      <c r="E423">
        <v>481</v>
      </c>
      <c r="F423" s="4">
        <v>1738.13</v>
      </c>
      <c r="G423" s="4">
        <v>2042.38</v>
      </c>
      <c r="H423" s="4">
        <v>782.8</v>
      </c>
      <c r="I423">
        <v>4</v>
      </c>
      <c r="J423">
        <v>461</v>
      </c>
      <c r="K423">
        <v>15269</v>
      </c>
      <c r="L423" t="s">
        <v>18</v>
      </c>
      <c r="M423">
        <v>44170</v>
      </c>
      <c r="N423">
        <v>252</v>
      </c>
      <c r="O423" s="4">
        <v>21944.959999999999</v>
      </c>
      <c r="P423" t="s">
        <v>168</v>
      </c>
      <c r="Q423" s="4">
        <f t="shared" si="66"/>
        <v>4.2461122661122666</v>
      </c>
      <c r="R423" s="4">
        <f t="shared" si="67"/>
        <v>510.59500000000003</v>
      </c>
      <c r="S423" s="4">
        <f t="shared" si="68"/>
        <v>4.4303253796095445</v>
      </c>
      <c r="T423" s="4">
        <f t="shared" si="69"/>
        <v>3.3101365489896102</v>
      </c>
      <c r="U423" s="4">
        <f t="shared" si="70"/>
        <v>3.2400822555253357</v>
      </c>
      <c r="V423" s="3">
        <f t="shared" si="71"/>
        <v>0.6020599913279624</v>
      </c>
      <c r="W423" s="3">
        <f t="shared" si="72"/>
        <v>2.663700925389648</v>
      </c>
      <c r="X423" s="3">
        <f t="shared" si="73"/>
        <v>0.6279914726157787</v>
      </c>
      <c r="Y423" s="3">
        <f t="shared" si="74"/>
        <v>2.7080765576616481</v>
      </c>
      <c r="Z423" s="3">
        <f t="shared" si="75"/>
        <v>0.64643562359996221</v>
      </c>
      <c r="AA423" s="2">
        <f t="shared" si="76"/>
        <v>39356</v>
      </c>
    </row>
    <row r="424" spans="1:27" x14ac:dyDescent="0.2">
      <c r="A424">
        <v>617</v>
      </c>
      <c r="B424" t="s">
        <v>15</v>
      </c>
      <c r="C424">
        <v>2007</v>
      </c>
      <c r="D424">
        <v>11</v>
      </c>
      <c r="E424">
        <v>264</v>
      </c>
      <c r="F424" s="4">
        <v>963.43</v>
      </c>
      <c r="G424" s="4">
        <v>1132.08</v>
      </c>
      <c r="H424" s="4">
        <v>340.12</v>
      </c>
      <c r="I424">
        <v>4</v>
      </c>
      <c r="J424">
        <v>461</v>
      </c>
      <c r="K424">
        <v>15269</v>
      </c>
      <c r="L424" t="s">
        <v>18</v>
      </c>
      <c r="M424">
        <v>44170</v>
      </c>
      <c r="N424">
        <v>252</v>
      </c>
      <c r="O424" s="4">
        <v>21944.959999999999</v>
      </c>
      <c r="P424" t="s">
        <v>168</v>
      </c>
      <c r="Q424" s="4">
        <f t="shared" si="66"/>
        <v>4.2881818181818181</v>
      </c>
      <c r="R424" s="4">
        <f t="shared" si="67"/>
        <v>283.02</v>
      </c>
      <c r="S424" s="4">
        <f t="shared" si="68"/>
        <v>2.4557049891540128</v>
      </c>
      <c r="T424" s="4">
        <f t="shared" si="69"/>
        <v>3.0538771179573079</v>
      </c>
      <c r="U424" s="4">
        <f t="shared" si="70"/>
        <v>2.9838201655736034</v>
      </c>
      <c r="V424" s="3">
        <f t="shared" si="71"/>
        <v>0.6020599913279624</v>
      </c>
      <c r="W424" s="3">
        <f t="shared" si="72"/>
        <v>2.663700925389648</v>
      </c>
      <c r="X424" s="3">
        <f t="shared" si="73"/>
        <v>0.63227319108747682</v>
      </c>
      <c r="Y424" s="3">
        <f t="shared" si="74"/>
        <v>2.4518171266293454</v>
      </c>
      <c r="Z424" s="3">
        <f t="shared" si="75"/>
        <v>0.39017619256765967</v>
      </c>
      <c r="AA424" s="2">
        <f t="shared" si="76"/>
        <v>39387</v>
      </c>
    </row>
    <row r="425" spans="1:27" x14ac:dyDescent="0.2">
      <c r="A425">
        <v>617</v>
      </c>
      <c r="B425" t="s">
        <v>15</v>
      </c>
      <c r="C425">
        <v>2007</v>
      </c>
      <c r="D425">
        <v>12</v>
      </c>
      <c r="E425">
        <v>195</v>
      </c>
      <c r="F425" s="4">
        <v>660.75</v>
      </c>
      <c r="G425" s="4">
        <v>776.32</v>
      </c>
      <c r="H425" s="4">
        <v>296.27999999999997</v>
      </c>
      <c r="I425">
        <v>4</v>
      </c>
      <c r="J425">
        <v>461</v>
      </c>
      <c r="K425">
        <v>15269</v>
      </c>
      <c r="L425" t="s">
        <v>18</v>
      </c>
      <c r="M425">
        <v>44170</v>
      </c>
      <c r="N425">
        <v>252</v>
      </c>
      <c r="O425" s="4">
        <v>21944.959999999999</v>
      </c>
      <c r="P425" t="s">
        <v>168</v>
      </c>
      <c r="Q425" s="4">
        <f t="shared" si="66"/>
        <v>3.9811282051282055</v>
      </c>
      <c r="R425" s="4">
        <f t="shared" si="67"/>
        <v>194.08</v>
      </c>
      <c r="S425" s="4">
        <f t="shared" si="68"/>
        <v>1.6839913232104122</v>
      </c>
      <c r="T425" s="4">
        <f t="shared" si="69"/>
        <v>2.8900407748504602</v>
      </c>
      <c r="U425" s="4">
        <f t="shared" si="70"/>
        <v>2.8200371718037478</v>
      </c>
      <c r="V425" s="3">
        <f t="shared" si="71"/>
        <v>0.6020599913279624</v>
      </c>
      <c r="W425" s="3">
        <f t="shared" si="72"/>
        <v>2.663700925389648</v>
      </c>
      <c r="X425" s="3">
        <f t="shared" si="73"/>
        <v>0.60000616348794222</v>
      </c>
      <c r="Y425" s="3">
        <f t="shared" si="74"/>
        <v>2.2879807835224977</v>
      </c>
      <c r="Z425" s="3">
        <f t="shared" si="75"/>
        <v>0.22633984946081201</v>
      </c>
      <c r="AA425" s="2">
        <f t="shared" si="76"/>
        <v>39417</v>
      </c>
    </row>
    <row r="426" spans="1:27" x14ac:dyDescent="0.2">
      <c r="A426">
        <v>630</v>
      </c>
      <c r="B426" t="s">
        <v>15</v>
      </c>
      <c r="C426">
        <v>2007</v>
      </c>
      <c r="D426">
        <v>1</v>
      </c>
      <c r="E426">
        <v>140</v>
      </c>
      <c r="F426" s="4">
        <v>558.15</v>
      </c>
      <c r="G426" s="4">
        <v>655.88</v>
      </c>
      <c r="H426" s="4">
        <v>327.63</v>
      </c>
      <c r="I426">
        <v>9</v>
      </c>
      <c r="J426">
        <v>726</v>
      </c>
      <c r="K426">
        <v>28038</v>
      </c>
      <c r="L426" t="s">
        <v>18</v>
      </c>
      <c r="M426">
        <v>66453</v>
      </c>
      <c r="N426">
        <v>384.2</v>
      </c>
      <c r="O426" s="4">
        <v>48243.11</v>
      </c>
      <c r="P426" t="s">
        <v>168</v>
      </c>
      <c r="Q426" s="4">
        <f t="shared" si="66"/>
        <v>4.6848571428571431</v>
      </c>
      <c r="R426" s="4">
        <f t="shared" si="67"/>
        <v>72.87555555555555</v>
      </c>
      <c r="S426" s="4">
        <f t="shared" si="68"/>
        <v>0.90341597796143247</v>
      </c>
      <c r="T426" s="4">
        <f t="shared" si="69"/>
        <v>2.8168243879960011</v>
      </c>
      <c r="U426" s="4">
        <f t="shared" si="70"/>
        <v>2.7467509290772152</v>
      </c>
      <c r="V426" s="3">
        <f t="shared" si="71"/>
        <v>0.95424250943932487</v>
      </c>
      <c r="W426" s="3">
        <f t="shared" si="72"/>
        <v>2.8609366207000937</v>
      </c>
      <c r="X426" s="3">
        <f t="shared" si="73"/>
        <v>0.67069635231776292</v>
      </c>
      <c r="Y426" s="3">
        <f t="shared" si="74"/>
        <v>1.8625818785566761</v>
      </c>
      <c r="Z426" s="3">
        <f t="shared" si="75"/>
        <v>-4.4112232704092785E-2</v>
      </c>
      <c r="AA426" s="2">
        <f t="shared" si="76"/>
        <v>39083</v>
      </c>
    </row>
    <row r="427" spans="1:27" x14ac:dyDescent="0.2">
      <c r="A427">
        <v>630</v>
      </c>
      <c r="B427" t="s">
        <v>15</v>
      </c>
      <c r="C427">
        <v>2007</v>
      </c>
      <c r="D427">
        <v>2</v>
      </c>
      <c r="E427">
        <v>79</v>
      </c>
      <c r="F427" s="4">
        <v>315.39999999999998</v>
      </c>
      <c r="G427" s="4">
        <v>370.6</v>
      </c>
      <c r="H427" s="4">
        <v>142.85</v>
      </c>
      <c r="I427">
        <v>9</v>
      </c>
      <c r="J427">
        <v>726</v>
      </c>
      <c r="K427">
        <v>28038</v>
      </c>
      <c r="L427" t="s">
        <v>18</v>
      </c>
      <c r="M427">
        <v>66453</v>
      </c>
      <c r="N427">
        <v>384.2</v>
      </c>
      <c r="O427" s="4">
        <v>48243.11</v>
      </c>
      <c r="P427" t="s">
        <v>168</v>
      </c>
      <c r="Q427" s="4">
        <f t="shared" si="66"/>
        <v>4.6911392405063292</v>
      </c>
      <c r="R427" s="4">
        <f t="shared" si="67"/>
        <v>41.177777777777777</v>
      </c>
      <c r="S427" s="4">
        <f t="shared" si="68"/>
        <v>0.51046831955922867</v>
      </c>
      <c r="T427" s="4">
        <f t="shared" si="69"/>
        <v>2.5689054149828787</v>
      </c>
      <c r="U427" s="4">
        <f t="shared" si="70"/>
        <v>2.4988616889928839</v>
      </c>
      <c r="V427" s="3">
        <f t="shared" si="71"/>
        <v>0.95424250943932487</v>
      </c>
      <c r="W427" s="3">
        <f t="shared" si="72"/>
        <v>2.8609366207000937</v>
      </c>
      <c r="X427" s="3">
        <f t="shared" si="73"/>
        <v>0.67127832369243734</v>
      </c>
      <c r="Y427" s="3">
        <f t="shared" si="74"/>
        <v>1.614662905543554</v>
      </c>
      <c r="Z427" s="3">
        <f t="shared" si="75"/>
        <v>-0.29203120571721491</v>
      </c>
      <c r="AA427" s="2">
        <f t="shared" si="76"/>
        <v>39114</v>
      </c>
    </row>
    <row r="428" spans="1:27" x14ac:dyDescent="0.2">
      <c r="A428">
        <v>630</v>
      </c>
      <c r="B428" t="s">
        <v>15</v>
      </c>
      <c r="C428">
        <v>2007</v>
      </c>
      <c r="D428">
        <v>3</v>
      </c>
      <c r="E428">
        <v>121</v>
      </c>
      <c r="F428" s="4">
        <v>515.54999999999995</v>
      </c>
      <c r="G428" s="4">
        <v>605.76</v>
      </c>
      <c r="H428" s="4">
        <v>243.47</v>
      </c>
      <c r="I428">
        <v>9</v>
      </c>
      <c r="J428">
        <v>726</v>
      </c>
      <c r="K428">
        <v>28038</v>
      </c>
      <c r="L428" t="s">
        <v>18</v>
      </c>
      <c r="M428">
        <v>66453</v>
      </c>
      <c r="N428">
        <v>384.2</v>
      </c>
      <c r="O428" s="4">
        <v>48243.11</v>
      </c>
      <c r="P428" t="s">
        <v>168</v>
      </c>
      <c r="Q428" s="4">
        <f t="shared" si="66"/>
        <v>5.0062809917355375</v>
      </c>
      <c r="R428" s="4">
        <f t="shared" si="67"/>
        <v>67.306666666666672</v>
      </c>
      <c r="S428" s="4">
        <f t="shared" si="68"/>
        <v>0.83438016528925618</v>
      </c>
      <c r="T428" s="4">
        <f t="shared" si="69"/>
        <v>2.7823005922837027</v>
      </c>
      <c r="U428" s="4">
        <f t="shared" si="70"/>
        <v>2.7122707911929065</v>
      </c>
      <c r="V428" s="3">
        <f t="shared" si="71"/>
        <v>0.95424250943932487</v>
      </c>
      <c r="W428" s="3">
        <f t="shared" si="72"/>
        <v>2.8609366207000937</v>
      </c>
      <c r="X428" s="3">
        <f t="shared" si="73"/>
        <v>0.69951522196725269</v>
      </c>
      <c r="Y428" s="3">
        <f t="shared" si="74"/>
        <v>1.828058082844378</v>
      </c>
      <c r="Z428" s="3">
        <f t="shared" si="75"/>
        <v>-7.8636028416391002E-2</v>
      </c>
      <c r="AA428" s="2">
        <f t="shared" si="76"/>
        <v>39142</v>
      </c>
    </row>
    <row r="429" spans="1:27" x14ac:dyDescent="0.2">
      <c r="A429">
        <v>630</v>
      </c>
      <c r="B429" t="s">
        <v>15</v>
      </c>
      <c r="C429">
        <v>2007</v>
      </c>
      <c r="D429">
        <v>4</v>
      </c>
      <c r="E429">
        <v>180</v>
      </c>
      <c r="F429" s="4">
        <v>751.16</v>
      </c>
      <c r="G429" s="4">
        <v>882.7</v>
      </c>
      <c r="H429" s="4">
        <v>438.2</v>
      </c>
      <c r="I429">
        <v>9</v>
      </c>
      <c r="J429">
        <v>726</v>
      </c>
      <c r="K429">
        <v>28038</v>
      </c>
      <c r="L429" t="s">
        <v>18</v>
      </c>
      <c r="M429">
        <v>66453</v>
      </c>
      <c r="N429">
        <v>384.2</v>
      </c>
      <c r="O429" s="4">
        <v>48243.11</v>
      </c>
      <c r="P429" t="s">
        <v>168</v>
      </c>
      <c r="Q429" s="4">
        <f t="shared" si="66"/>
        <v>4.903888888888889</v>
      </c>
      <c r="R429" s="4">
        <f t="shared" si="67"/>
        <v>98.077777777777783</v>
      </c>
      <c r="S429" s="4">
        <f t="shared" si="68"/>
        <v>1.2158402203856751</v>
      </c>
      <c r="T429" s="4">
        <f t="shared" si="69"/>
        <v>2.9458131265873386</v>
      </c>
      <c r="U429" s="4">
        <f t="shared" si="70"/>
        <v>2.8757324532705679</v>
      </c>
      <c r="V429" s="3">
        <f t="shared" si="71"/>
        <v>0.95424250943932487</v>
      </c>
      <c r="W429" s="3">
        <f t="shared" si="72"/>
        <v>2.8609366207000937</v>
      </c>
      <c r="X429" s="3">
        <f t="shared" si="73"/>
        <v>0.69054062148403239</v>
      </c>
      <c r="Y429" s="3">
        <f t="shared" si="74"/>
        <v>1.9915706171480136</v>
      </c>
      <c r="Z429" s="3">
        <f t="shared" si="75"/>
        <v>8.4876505887244783E-2</v>
      </c>
      <c r="AA429" s="2">
        <f t="shared" si="76"/>
        <v>39173</v>
      </c>
    </row>
    <row r="430" spans="1:27" x14ac:dyDescent="0.2">
      <c r="A430">
        <v>630</v>
      </c>
      <c r="B430" t="s">
        <v>15</v>
      </c>
      <c r="C430">
        <v>2007</v>
      </c>
      <c r="D430">
        <v>5</v>
      </c>
      <c r="E430">
        <v>160</v>
      </c>
      <c r="F430" s="4">
        <v>639.77</v>
      </c>
      <c r="G430" s="4">
        <v>751.82</v>
      </c>
      <c r="H430" s="4">
        <v>345.38</v>
      </c>
      <c r="I430">
        <v>9</v>
      </c>
      <c r="J430">
        <v>726</v>
      </c>
      <c r="K430">
        <v>28038</v>
      </c>
      <c r="L430" t="s">
        <v>18</v>
      </c>
      <c r="M430">
        <v>66453</v>
      </c>
      <c r="N430">
        <v>384.2</v>
      </c>
      <c r="O430" s="4">
        <v>48243.11</v>
      </c>
      <c r="P430" t="s">
        <v>168</v>
      </c>
      <c r="Q430" s="4">
        <f t="shared" si="66"/>
        <v>4.6988750000000001</v>
      </c>
      <c r="R430" s="4">
        <f t="shared" si="67"/>
        <v>83.535555555555561</v>
      </c>
      <c r="S430" s="4">
        <f t="shared" si="68"/>
        <v>1.035564738292011</v>
      </c>
      <c r="T430" s="4">
        <f t="shared" si="69"/>
        <v>2.8761138746820043</v>
      </c>
      <c r="U430" s="4">
        <f t="shared" si="70"/>
        <v>2.8060238713530814</v>
      </c>
      <c r="V430" s="3">
        <f t="shared" si="71"/>
        <v>0.95424250943932487</v>
      </c>
      <c r="W430" s="3">
        <f t="shared" si="72"/>
        <v>2.8609366207000937</v>
      </c>
      <c r="X430" s="3">
        <f t="shared" si="73"/>
        <v>0.67199389202607951</v>
      </c>
      <c r="Y430" s="3">
        <f t="shared" si="74"/>
        <v>1.9218713652426793</v>
      </c>
      <c r="Z430" s="3">
        <f t="shared" si="75"/>
        <v>1.5177253981910523E-2</v>
      </c>
      <c r="AA430" s="2">
        <f t="shared" si="76"/>
        <v>39203</v>
      </c>
    </row>
    <row r="431" spans="1:27" x14ac:dyDescent="0.2">
      <c r="A431">
        <v>630</v>
      </c>
      <c r="B431" t="s">
        <v>15</v>
      </c>
      <c r="C431">
        <v>2007</v>
      </c>
      <c r="D431">
        <v>6</v>
      </c>
      <c r="E431">
        <v>335</v>
      </c>
      <c r="F431" s="4">
        <v>1278.32</v>
      </c>
      <c r="G431" s="4">
        <v>1502.09</v>
      </c>
      <c r="H431" s="4">
        <v>556.62</v>
      </c>
      <c r="I431">
        <v>9</v>
      </c>
      <c r="J431">
        <v>726</v>
      </c>
      <c r="K431">
        <v>28038</v>
      </c>
      <c r="L431" t="s">
        <v>18</v>
      </c>
      <c r="M431">
        <v>66453</v>
      </c>
      <c r="N431">
        <v>384.2</v>
      </c>
      <c r="O431" s="4">
        <v>48243.11</v>
      </c>
      <c r="P431" t="s">
        <v>168</v>
      </c>
      <c r="Q431" s="4">
        <f t="shared" si="66"/>
        <v>4.4838507462686561</v>
      </c>
      <c r="R431" s="4">
        <f t="shared" si="67"/>
        <v>166.89888888888888</v>
      </c>
      <c r="S431" s="4">
        <f t="shared" si="68"/>
        <v>2.0689944903581265</v>
      </c>
      <c r="T431" s="4">
        <f t="shared" si="69"/>
        <v>3.1766959548601497</v>
      </c>
      <c r="U431" s="4">
        <f t="shared" si="70"/>
        <v>3.1066395837426848</v>
      </c>
      <c r="V431" s="3">
        <f t="shared" si="71"/>
        <v>0.95424250943932487</v>
      </c>
      <c r="W431" s="3">
        <f t="shared" si="72"/>
        <v>2.8609366207000937</v>
      </c>
      <c r="X431" s="3">
        <f t="shared" si="73"/>
        <v>0.65165114782330447</v>
      </c>
      <c r="Y431" s="3">
        <f t="shared" si="74"/>
        <v>2.2224534454208249</v>
      </c>
      <c r="Z431" s="3">
        <f t="shared" si="75"/>
        <v>0.31575933416005608</v>
      </c>
      <c r="AA431" s="2">
        <f t="shared" si="76"/>
        <v>39234</v>
      </c>
    </row>
    <row r="432" spans="1:27" x14ac:dyDescent="0.2">
      <c r="A432">
        <v>630</v>
      </c>
      <c r="B432" t="s">
        <v>15</v>
      </c>
      <c r="C432">
        <v>2007</v>
      </c>
      <c r="D432">
        <v>7</v>
      </c>
      <c r="E432">
        <v>245</v>
      </c>
      <c r="F432" s="4">
        <v>1112.8599999999999</v>
      </c>
      <c r="G432" s="4">
        <v>1307.58</v>
      </c>
      <c r="H432" s="4">
        <v>538.75</v>
      </c>
      <c r="I432">
        <v>9</v>
      </c>
      <c r="J432">
        <v>726</v>
      </c>
      <c r="K432">
        <v>28038</v>
      </c>
      <c r="L432" t="s">
        <v>18</v>
      </c>
      <c r="M432">
        <v>66453</v>
      </c>
      <c r="N432">
        <v>384.2</v>
      </c>
      <c r="O432" s="4">
        <v>48243.11</v>
      </c>
      <c r="P432" t="s">
        <v>168</v>
      </c>
      <c r="Q432" s="4">
        <f t="shared" si="66"/>
        <v>5.3370612244897959</v>
      </c>
      <c r="R432" s="4">
        <f t="shared" si="67"/>
        <v>145.28666666666666</v>
      </c>
      <c r="S432" s="4">
        <f t="shared" si="68"/>
        <v>1.8010743801652891</v>
      </c>
      <c r="T432" s="4">
        <f t="shared" si="69"/>
        <v>3.1164682692377403</v>
      </c>
      <c r="U432" s="4">
        <f t="shared" si="70"/>
        <v>3.0464405326619648</v>
      </c>
      <c r="V432" s="3">
        <f t="shared" si="71"/>
        <v>0.95424250943932487</v>
      </c>
      <c r="W432" s="3">
        <f t="shared" si="72"/>
        <v>2.8609366207000937</v>
      </c>
      <c r="X432" s="3">
        <f t="shared" si="73"/>
        <v>0.72730218487320786</v>
      </c>
      <c r="Y432" s="3">
        <f t="shared" si="74"/>
        <v>2.1622257597984156</v>
      </c>
      <c r="Z432" s="3">
        <f t="shared" si="75"/>
        <v>0.25553164853764654</v>
      </c>
      <c r="AA432" s="2">
        <f t="shared" si="76"/>
        <v>39264</v>
      </c>
    </row>
    <row r="433" spans="1:27" x14ac:dyDescent="0.2">
      <c r="A433">
        <v>630</v>
      </c>
      <c r="B433" t="s">
        <v>15</v>
      </c>
      <c r="C433">
        <v>2007</v>
      </c>
      <c r="D433">
        <v>8</v>
      </c>
      <c r="E433">
        <v>230</v>
      </c>
      <c r="F433" s="4">
        <v>934.4</v>
      </c>
      <c r="G433" s="4">
        <v>1098.02</v>
      </c>
      <c r="H433" s="4">
        <v>370.92</v>
      </c>
      <c r="I433">
        <v>9</v>
      </c>
      <c r="J433">
        <v>726</v>
      </c>
      <c r="K433">
        <v>28038</v>
      </c>
      <c r="L433" t="s">
        <v>18</v>
      </c>
      <c r="M433">
        <v>66453</v>
      </c>
      <c r="N433">
        <v>384.2</v>
      </c>
      <c r="O433" s="4">
        <v>48243.11</v>
      </c>
      <c r="P433" t="s">
        <v>168</v>
      </c>
      <c r="Q433" s="4">
        <f t="shared" si="66"/>
        <v>4.774</v>
      </c>
      <c r="R433" s="4">
        <f t="shared" si="67"/>
        <v>122.00222222222222</v>
      </c>
      <c r="S433" s="4">
        <f t="shared" si="68"/>
        <v>1.5124242424242424</v>
      </c>
      <c r="T433" s="4">
        <f t="shared" si="69"/>
        <v>3.0406102506883288</v>
      </c>
      <c r="U433" s="4">
        <f t="shared" si="70"/>
        <v>2.9705328297683242</v>
      </c>
      <c r="V433" s="3">
        <f t="shared" si="71"/>
        <v>0.95424250943932487</v>
      </c>
      <c r="W433" s="3">
        <f t="shared" si="72"/>
        <v>2.8609366207000937</v>
      </c>
      <c r="X433" s="3">
        <f t="shared" si="73"/>
        <v>0.67888241467073573</v>
      </c>
      <c r="Y433" s="3">
        <f t="shared" si="74"/>
        <v>2.0863677412490036</v>
      </c>
      <c r="Z433" s="3">
        <f t="shared" si="75"/>
        <v>0.17967362998823491</v>
      </c>
      <c r="AA433" s="2">
        <f t="shared" si="76"/>
        <v>39295</v>
      </c>
    </row>
    <row r="434" spans="1:27" x14ac:dyDescent="0.2">
      <c r="A434">
        <v>630</v>
      </c>
      <c r="B434" t="s">
        <v>15</v>
      </c>
      <c r="C434">
        <v>2007</v>
      </c>
      <c r="D434">
        <v>9</v>
      </c>
      <c r="E434">
        <v>344</v>
      </c>
      <c r="F434" s="4">
        <v>1340.33</v>
      </c>
      <c r="G434" s="4">
        <v>1575.04</v>
      </c>
      <c r="H434" s="4">
        <v>486.53</v>
      </c>
      <c r="I434">
        <v>9</v>
      </c>
      <c r="J434">
        <v>726</v>
      </c>
      <c r="K434">
        <v>28038</v>
      </c>
      <c r="L434" t="s">
        <v>18</v>
      </c>
      <c r="M434">
        <v>66453</v>
      </c>
      <c r="N434">
        <v>384.2</v>
      </c>
      <c r="O434" s="4">
        <v>48243.11</v>
      </c>
      <c r="P434" t="s">
        <v>168</v>
      </c>
      <c r="Q434" s="4">
        <f t="shared" si="66"/>
        <v>4.5786046511627907</v>
      </c>
      <c r="R434" s="4">
        <f t="shared" si="67"/>
        <v>175.00444444444443</v>
      </c>
      <c r="S434" s="4">
        <f t="shared" si="68"/>
        <v>2.1694765840220387</v>
      </c>
      <c r="T434" s="4">
        <f t="shared" si="69"/>
        <v>3.1972915876866899</v>
      </c>
      <c r="U434" s="4">
        <f t="shared" si="70"/>
        <v>3.1272117383160465</v>
      </c>
      <c r="V434" s="3">
        <f t="shared" si="71"/>
        <v>0.95424250943932487</v>
      </c>
      <c r="W434" s="3">
        <f t="shared" si="72"/>
        <v>2.8609366207000937</v>
      </c>
      <c r="X434" s="3">
        <f t="shared" si="73"/>
        <v>0.66073314511515957</v>
      </c>
      <c r="Y434" s="3">
        <f t="shared" si="74"/>
        <v>2.2430490782473647</v>
      </c>
      <c r="Z434" s="3">
        <f t="shared" si="75"/>
        <v>0.336354966986596</v>
      </c>
      <c r="AA434" s="2">
        <f t="shared" si="76"/>
        <v>39326</v>
      </c>
    </row>
    <row r="435" spans="1:27" x14ac:dyDescent="0.2">
      <c r="A435">
        <v>630</v>
      </c>
      <c r="B435" t="s">
        <v>15</v>
      </c>
      <c r="C435">
        <v>2007</v>
      </c>
      <c r="D435">
        <v>10</v>
      </c>
      <c r="E435">
        <v>698</v>
      </c>
      <c r="F435" s="4">
        <v>2712.09</v>
      </c>
      <c r="G435" s="4">
        <v>3186.83</v>
      </c>
      <c r="H435" s="4">
        <v>1119.21</v>
      </c>
      <c r="I435">
        <v>9</v>
      </c>
      <c r="J435">
        <v>726</v>
      </c>
      <c r="K435">
        <v>28038</v>
      </c>
      <c r="L435" t="s">
        <v>18</v>
      </c>
      <c r="M435">
        <v>66453</v>
      </c>
      <c r="N435">
        <v>384.2</v>
      </c>
      <c r="O435" s="4">
        <v>48243.11</v>
      </c>
      <c r="P435" t="s">
        <v>168</v>
      </c>
      <c r="Q435" s="4">
        <f t="shared" si="66"/>
        <v>4.5656590257879657</v>
      </c>
      <c r="R435" s="4">
        <f t="shared" si="67"/>
        <v>354.09222222222223</v>
      </c>
      <c r="S435" s="4">
        <f t="shared" si="68"/>
        <v>4.3895730027548208</v>
      </c>
      <c r="T435" s="4">
        <f t="shared" si="69"/>
        <v>3.5033588968496021</v>
      </c>
      <c r="U435" s="4">
        <f t="shared" si="70"/>
        <v>3.4333040973833837</v>
      </c>
      <c r="V435" s="3">
        <f t="shared" si="71"/>
        <v>0.95424250943932487</v>
      </c>
      <c r="W435" s="3">
        <f t="shared" si="72"/>
        <v>2.8609366207000937</v>
      </c>
      <c r="X435" s="3">
        <f t="shared" si="73"/>
        <v>0.65950347422644107</v>
      </c>
      <c r="Y435" s="3">
        <f t="shared" si="74"/>
        <v>2.5491163874102774</v>
      </c>
      <c r="Z435" s="3">
        <f t="shared" si="75"/>
        <v>0.64242227614950842</v>
      </c>
      <c r="AA435" s="2">
        <f t="shared" si="76"/>
        <v>39356</v>
      </c>
    </row>
    <row r="436" spans="1:27" x14ac:dyDescent="0.2">
      <c r="A436">
        <v>630</v>
      </c>
      <c r="B436" t="s">
        <v>15</v>
      </c>
      <c r="C436">
        <v>2007</v>
      </c>
      <c r="D436">
        <v>11</v>
      </c>
      <c r="E436">
        <v>463</v>
      </c>
      <c r="F436" s="4">
        <v>1758.57</v>
      </c>
      <c r="G436" s="4">
        <v>2066.5</v>
      </c>
      <c r="H436" s="4">
        <v>729.29</v>
      </c>
      <c r="I436">
        <v>9</v>
      </c>
      <c r="J436">
        <v>726</v>
      </c>
      <c r="K436">
        <v>28038</v>
      </c>
      <c r="L436" t="s">
        <v>18</v>
      </c>
      <c r="M436">
        <v>66453</v>
      </c>
      <c r="N436">
        <v>384.2</v>
      </c>
      <c r="O436" s="4">
        <v>48243.11</v>
      </c>
      <c r="P436" t="s">
        <v>168</v>
      </c>
      <c r="Q436" s="4">
        <f t="shared" si="66"/>
        <v>4.4632829373650109</v>
      </c>
      <c r="R436" s="4">
        <f t="shared" si="67"/>
        <v>229.61111111111111</v>
      </c>
      <c r="S436" s="4">
        <f t="shared" si="68"/>
        <v>2.8464187327823693</v>
      </c>
      <c r="T436" s="4">
        <f t="shared" si="69"/>
        <v>3.3152354096177268</v>
      </c>
      <c r="U436" s="4">
        <f t="shared" si="70"/>
        <v>3.2451596601187993</v>
      </c>
      <c r="V436" s="3">
        <f t="shared" si="71"/>
        <v>0.95424250943932487</v>
      </c>
      <c r="W436" s="3">
        <f t="shared" si="72"/>
        <v>2.8609366207000937</v>
      </c>
      <c r="X436" s="3">
        <f t="shared" si="73"/>
        <v>0.64965441859977391</v>
      </c>
      <c r="Y436" s="3">
        <f t="shared" si="74"/>
        <v>2.360992900178402</v>
      </c>
      <c r="Z436" s="3">
        <f t="shared" si="75"/>
        <v>0.45429878891763331</v>
      </c>
      <c r="AA436" s="2">
        <f t="shared" si="76"/>
        <v>39387</v>
      </c>
    </row>
    <row r="437" spans="1:27" x14ac:dyDescent="0.2">
      <c r="A437">
        <v>630</v>
      </c>
      <c r="B437" t="s">
        <v>15</v>
      </c>
      <c r="C437">
        <v>2007</v>
      </c>
      <c r="D437">
        <v>12</v>
      </c>
      <c r="E437">
        <v>374</v>
      </c>
      <c r="F437" s="4">
        <v>1543.63</v>
      </c>
      <c r="G437" s="4">
        <v>1813.86</v>
      </c>
      <c r="H437" s="4">
        <v>521.41999999999996</v>
      </c>
      <c r="I437">
        <v>9</v>
      </c>
      <c r="J437">
        <v>726</v>
      </c>
      <c r="K437">
        <v>28038</v>
      </c>
      <c r="L437" t="s">
        <v>18</v>
      </c>
      <c r="M437">
        <v>66453</v>
      </c>
      <c r="N437">
        <v>384.2</v>
      </c>
      <c r="O437" s="4">
        <v>48243.11</v>
      </c>
      <c r="P437" t="s">
        <v>168</v>
      </c>
      <c r="Q437" s="4">
        <f t="shared" si="66"/>
        <v>4.849893048128342</v>
      </c>
      <c r="R437" s="4">
        <f t="shared" si="67"/>
        <v>201.54</v>
      </c>
      <c r="S437" s="4">
        <f t="shared" si="68"/>
        <v>2.4984297520661154</v>
      </c>
      <c r="T437" s="4">
        <f t="shared" si="69"/>
        <v>3.2586037636646328</v>
      </c>
      <c r="U437" s="4">
        <f t="shared" si="70"/>
        <v>3.1885432103682958</v>
      </c>
      <c r="V437" s="3">
        <f t="shared" si="71"/>
        <v>0.95424250943932487</v>
      </c>
      <c r="W437" s="3">
        <f t="shared" si="72"/>
        <v>2.8609366207000937</v>
      </c>
      <c r="X437" s="3">
        <f t="shared" si="73"/>
        <v>0.68573216146415261</v>
      </c>
      <c r="Y437" s="3">
        <f t="shared" si="74"/>
        <v>2.304361254225308</v>
      </c>
      <c r="Z437" s="3">
        <f t="shared" si="75"/>
        <v>0.39766714296453903</v>
      </c>
      <c r="AA437" s="2">
        <f t="shared" si="76"/>
        <v>39417</v>
      </c>
    </row>
    <row r="438" spans="1:27" x14ac:dyDescent="0.2">
      <c r="A438">
        <v>645</v>
      </c>
      <c r="B438" t="s">
        <v>15</v>
      </c>
      <c r="C438">
        <v>2007</v>
      </c>
      <c r="D438">
        <v>1</v>
      </c>
      <c r="E438">
        <v>42</v>
      </c>
      <c r="F438" s="4">
        <v>178.28</v>
      </c>
      <c r="G438" s="4">
        <v>209.5</v>
      </c>
      <c r="H438" s="4">
        <v>45.27</v>
      </c>
      <c r="I438">
        <v>5</v>
      </c>
      <c r="J438">
        <v>284</v>
      </c>
      <c r="K438">
        <v>15249</v>
      </c>
      <c r="L438" t="s">
        <v>18</v>
      </c>
      <c r="M438">
        <v>19225</v>
      </c>
      <c r="N438">
        <v>176.5</v>
      </c>
      <c r="O438" s="4">
        <v>22757.23</v>
      </c>
      <c r="P438" t="s">
        <v>168</v>
      </c>
      <c r="Q438" s="4">
        <f t="shared" si="66"/>
        <v>4.9880952380952381</v>
      </c>
      <c r="R438" s="4">
        <f t="shared" si="67"/>
        <v>41.9</v>
      </c>
      <c r="S438" s="4">
        <f t="shared" si="68"/>
        <v>0.73767605633802813</v>
      </c>
      <c r="T438" s="4">
        <f t="shared" si="69"/>
        <v>2.3211840273023143</v>
      </c>
      <c r="U438" s="4">
        <f t="shared" si="70"/>
        <v>2.2511026254141386</v>
      </c>
      <c r="V438" s="3">
        <f t="shared" si="71"/>
        <v>0.69897000433601886</v>
      </c>
      <c r="W438" s="3">
        <f t="shared" si="72"/>
        <v>2.4533183400470375</v>
      </c>
      <c r="X438" s="3">
        <f t="shared" si="73"/>
        <v>0.69793473690441366</v>
      </c>
      <c r="Y438" s="3">
        <f t="shared" si="74"/>
        <v>1.6222140229662954</v>
      </c>
      <c r="Z438" s="3">
        <f t="shared" si="75"/>
        <v>-0.13213431274472359</v>
      </c>
      <c r="AA438" s="2">
        <f t="shared" si="76"/>
        <v>39083</v>
      </c>
    </row>
    <row r="439" spans="1:27" x14ac:dyDescent="0.2">
      <c r="A439">
        <v>645</v>
      </c>
      <c r="B439" t="s">
        <v>15</v>
      </c>
      <c r="C439">
        <v>2007</v>
      </c>
      <c r="D439">
        <v>2</v>
      </c>
      <c r="E439">
        <v>37</v>
      </c>
      <c r="F439" s="4">
        <v>162.31</v>
      </c>
      <c r="G439" s="4">
        <v>190.73</v>
      </c>
      <c r="H439" s="4">
        <v>62.83</v>
      </c>
      <c r="I439">
        <v>5</v>
      </c>
      <c r="J439">
        <v>284</v>
      </c>
      <c r="K439">
        <v>15249</v>
      </c>
      <c r="L439" t="s">
        <v>18</v>
      </c>
      <c r="M439">
        <v>19225</v>
      </c>
      <c r="N439">
        <v>176.5</v>
      </c>
      <c r="O439" s="4">
        <v>22757.23</v>
      </c>
      <c r="P439" t="s">
        <v>168</v>
      </c>
      <c r="Q439" s="4">
        <f t="shared" si="66"/>
        <v>5.1548648648648649</v>
      </c>
      <c r="R439" s="4">
        <f t="shared" si="67"/>
        <v>38.146000000000001</v>
      </c>
      <c r="S439" s="4">
        <f t="shared" si="68"/>
        <v>0.67158450704225348</v>
      </c>
      <c r="T439" s="4">
        <f t="shared" si="69"/>
        <v>2.2804190087761995</v>
      </c>
      <c r="U439" s="4">
        <f t="shared" si="70"/>
        <v>2.2103452777500197</v>
      </c>
      <c r="V439" s="3">
        <f t="shared" si="71"/>
        <v>0.69897000433601886</v>
      </c>
      <c r="W439" s="3">
        <f t="shared" si="72"/>
        <v>2.4533183400470375</v>
      </c>
      <c r="X439" s="3">
        <f t="shared" si="73"/>
        <v>0.71221728470920476</v>
      </c>
      <c r="Y439" s="3">
        <f t="shared" si="74"/>
        <v>1.581449004440181</v>
      </c>
      <c r="Z439" s="3">
        <f t="shared" si="75"/>
        <v>-0.17289933127083801</v>
      </c>
      <c r="AA439" s="2">
        <f t="shared" si="76"/>
        <v>39114</v>
      </c>
    </row>
    <row r="440" spans="1:27" x14ac:dyDescent="0.2">
      <c r="A440">
        <v>645</v>
      </c>
      <c r="B440" t="s">
        <v>15</v>
      </c>
      <c r="C440">
        <v>2007</v>
      </c>
      <c r="D440">
        <v>3</v>
      </c>
      <c r="E440">
        <v>59</v>
      </c>
      <c r="F440" s="4">
        <v>247.77</v>
      </c>
      <c r="G440" s="4">
        <v>291.14</v>
      </c>
      <c r="H440" s="4">
        <v>134.16999999999999</v>
      </c>
      <c r="I440">
        <v>5</v>
      </c>
      <c r="J440">
        <v>284</v>
      </c>
      <c r="K440">
        <v>15249</v>
      </c>
      <c r="L440" t="s">
        <v>18</v>
      </c>
      <c r="M440">
        <v>19225</v>
      </c>
      <c r="N440">
        <v>176.5</v>
      </c>
      <c r="O440" s="4">
        <v>22757.23</v>
      </c>
      <c r="P440" t="s">
        <v>168</v>
      </c>
      <c r="Q440" s="4">
        <f t="shared" si="66"/>
        <v>4.9345762711864403</v>
      </c>
      <c r="R440" s="4">
        <f t="shared" si="67"/>
        <v>58.227999999999994</v>
      </c>
      <c r="S440" s="4">
        <f t="shared" si="68"/>
        <v>1.0251408450704225</v>
      </c>
      <c r="T440" s="4">
        <f t="shared" si="69"/>
        <v>2.4641018776678005</v>
      </c>
      <c r="U440" s="4">
        <f t="shared" si="70"/>
        <v>2.3940487208326551</v>
      </c>
      <c r="V440" s="3">
        <f t="shared" si="71"/>
        <v>0.69897000433601886</v>
      </c>
      <c r="W440" s="3">
        <f t="shared" si="72"/>
        <v>2.4533183400470375</v>
      </c>
      <c r="X440" s="3">
        <f t="shared" si="73"/>
        <v>0.69324986602565619</v>
      </c>
      <c r="Y440" s="3">
        <f t="shared" si="74"/>
        <v>1.7651318733317816</v>
      </c>
      <c r="Z440" s="3">
        <f t="shared" si="75"/>
        <v>1.0783537620762703E-2</v>
      </c>
      <c r="AA440" s="2">
        <f t="shared" si="76"/>
        <v>39142</v>
      </c>
    </row>
    <row r="441" spans="1:27" x14ac:dyDescent="0.2">
      <c r="A441">
        <v>645</v>
      </c>
      <c r="B441" t="s">
        <v>15</v>
      </c>
      <c r="C441">
        <v>2007</v>
      </c>
      <c r="D441">
        <v>4</v>
      </c>
      <c r="E441">
        <v>98</v>
      </c>
      <c r="F441" s="4">
        <v>365.32</v>
      </c>
      <c r="G441" s="4">
        <v>429.29</v>
      </c>
      <c r="H441" s="4">
        <v>189.41</v>
      </c>
      <c r="I441">
        <v>5</v>
      </c>
      <c r="J441">
        <v>284</v>
      </c>
      <c r="K441">
        <v>15249</v>
      </c>
      <c r="L441" t="s">
        <v>18</v>
      </c>
      <c r="M441">
        <v>19225</v>
      </c>
      <c r="N441">
        <v>176.5</v>
      </c>
      <c r="O441" s="4">
        <v>22757.23</v>
      </c>
      <c r="P441" t="s">
        <v>168</v>
      </c>
      <c r="Q441" s="4">
        <f t="shared" si="66"/>
        <v>4.3805102040816326</v>
      </c>
      <c r="R441" s="4">
        <f t="shared" si="67"/>
        <v>85.858000000000004</v>
      </c>
      <c r="S441" s="4">
        <f t="shared" si="68"/>
        <v>1.5115845070422536</v>
      </c>
      <c r="T441" s="4">
        <f t="shared" si="69"/>
        <v>2.6327507720214807</v>
      </c>
      <c r="U441" s="4">
        <f t="shared" si="70"/>
        <v>2.5626734489758713</v>
      </c>
      <c r="V441" s="3">
        <f t="shared" si="71"/>
        <v>0.69897000433601886</v>
      </c>
      <c r="W441" s="3">
        <f t="shared" si="72"/>
        <v>2.4533183400470375</v>
      </c>
      <c r="X441" s="3">
        <f t="shared" si="73"/>
        <v>0.64152469632898557</v>
      </c>
      <c r="Y441" s="3">
        <f t="shared" si="74"/>
        <v>1.9337807676854617</v>
      </c>
      <c r="Z441" s="3">
        <f t="shared" si="75"/>
        <v>0.17943243197444278</v>
      </c>
      <c r="AA441" s="2">
        <f t="shared" si="76"/>
        <v>39173</v>
      </c>
    </row>
    <row r="442" spans="1:27" x14ac:dyDescent="0.2">
      <c r="A442">
        <v>645</v>
      </c>
      <c r="B442" t="s">
        <v>15</v>
      </c>
      <c r="C442">
        <v>2007</v>
      </c>
      <c r="D442">
        <v>5</v>
      </c>
      <c r="E442">
        <v>130</v>
      </c>
      <c r="F442" s="4">
        <v>497.12</v>
      </c>
      <c r="G442" s="4">
        <v>584.14</v>
      </c>
      <c r="H442" s="4">
        <v>207.01</v>
      </c>
      <c r="I442">
        <v>5</v>
      </c>
      <c r="J442">
        <v>284</v>
      </c>
      <c r="K442">
        <v>15249</v>
      </c>
      <c r="L442" t="s">
        <v>18</v>
      </c>
      <c r="M442">
        <v>19225</v>
      </c>
      <c r="N442">
        <v>176.5</v>
      </c>
      <c r="O442" s="4">
        <v>22757.23</v>
      </c>
      <c r="P442" t="s">
        <v>168</v>
      </c>
      <c r="Q442" s="4">
        <f t="shared" si="66"/>
        <v>4.4933846153846151</v>
      </c>
      <c r="R442" s="4">
        <f t="shared" si="67"/>
        <v>116.828</v>
      </c>
      <c r="S442" s="4">
        <f t="shared" si="68"/>
        <v>2.056830985915493</v>
      </c>
      <c r="T442" s="4">
        <f t="shared" si="69"/>
        <v>2.7665169463261199</v>
      </c>
      <c r="U442" s="4">
        <f t="shared" si="70"/>
        <v>2.696461235910899</v>
      </c>
      <c r="V442" s="3">
        <f t="shared" si="71"/>
        <v>0.69897000433601886</v>
      </c>
      <c r="W442" s="3">
        <f t="shared" si="72"/>
        <v>2.4533183400470375</v>
      </c>
      <c r="X442" s="3">
        <f t="shared" si="73"/>
        <v>0.65257359401928294</v>
      </c>
      <c r="Y442" s="3">
        <f t="shared" si="74"/>
        <v>2.0675469419901007</v>
      </c>
      <c r="Z442" s="3">
        <f t="shared" si="75"/>
        <v>0.31319860627908203</v>
      </c>
      <c r="AA442" s="2">
        <f t="shared" si="76"/>
        <v>39203</v>
      </c>
    </row>
    <row r="443" spans="1:27" x14ac:dyDescent="0.2">
      <c r="A443">
        <v>645</v>
      </c>
      <c r="B443" t="s">
        <v>15</v>
      </c>
      <c r="C443">
        <v>2007</v>
      </c>
      <c r="D443">
        <v>6</v>
      </c>
      <c r="E443">
        <v>389</v>
      </c>
      <c r="F443" s="4">
        <v>1553.54</v>
      </c>
      <c r="G443" s="4">
        <v>1825.62</v>
      </c>
      <c r="H443" s="4">
        <v>649.05999999999995</v>
      </c>
      <c r="I443">
        <v>5</v>
      </c>
      <c r="J443">
        <v>284</v>
      </c>
      <c r="K443">
        <v>15249</v>
      </c>
      <c r="L443" t="s">
        <v>18</v>
      </c>
      <c r="M443">
        <v>19225</v>
      </c>
      <c r="N443">
        <v>176.5</v>
      </c>
      <c r="O443" s="4">
        <v>22757.23</v>
      </c>
      <c r="P443" t="s">
        <v>168</v>
      </c>
      <c r="Q443" s="4">
        <f t="shared" si="66"/>
        <v>4.6931105398457582</v>
      </c>
      <c r="R443" s="4">
        <f t="shared" si="67"/>
        <v>365.12399999999997</v>
      </c>
      <c r="S443" s="4">
        <f t="shared" si="68"/>
        <v>6.4282394366197178</v>
      </c>
      <c r="T443" s="4">
        <f t="shared" si="69"/>
        <v>3.2614103848754432</v>
      </c>
      <c r="U443" s="4">
        <f t="shared" si="70"/>
        <v>3.1913224397961</v>
      </c>
      <c r="V443" s="3">
        <f t="shared" si="71"/>
        <v>0.69897000433601886</v>
      </c>
      <c r="W443" s="3">
        <f t="shared" si="72"/>
        <v>2.4533183400470375</v>
      </c>
      <c r="X443" s="3">
        <f t="shared" si="73"/>
        <v>0.67146078354973537</v>
      </c>
      <c r="Y443" s="3">
        <f t="shared" si="74"/>
        <v>2.5624403805394245</v>
      </c>
      <c r="Z443" s="3">
        <f t="shared" si="75"/>
        <v>0.80809204482840546</v>
      </c>
      <c r="AA443" s="2">
        <f t="shared" si="76"/>
        <v>39234</v>
      </c>
    </row>
    <row r="444" spans="1:27" x14ac:dyDescent="0.2">
      <c r="A444">
        <v>645</v>
      </c>
      <c r="B444" t="s">
        <v>15</v>
      </c>
      <c r="C444">
        <v>2007</v>
      </c>
      <c r="D444">
        <v>7</v>
      </c>
      <c r="E444">
        <v>102</v>
      </c>
      <c r="F444" s="4">
        <v>462.12</v>
      </c>
      <c r="G444" s="4">
        <v>543.03</v>
      </c>
      <c r="H444" s="4">
        <v>190.01</v>
      </c>
      <c r="I444">
        <v>5</v>
      </c>
      <c r="J444">
        <v>284</v>
      </c>
      <c r="K444">
        <v>15249</v>
      </c>
      <c r="L444" t="s">
        <v>18</v>
      </c>
      <c r="M444">
        <v>19225</v>
      </c>
      <c r="N444">
        <v>176.5</v>
      </c>
      <c r="O444" s="4">
        <v>22757.23</v>
      </c>
      <c r="P444" t="s">
        <v>168</v>
      </c>
      <c r="Q444" s="4">
        <f t="shared" si="66"/>
        <v>5.3238235294117642</v>
      </c>
      <c r="R444" s="4">
        <f t="shared" si="67"/>
        <v>108.60599999999999</v>
      </c>
      <c r="S444" s="4">
        <f t="shared" si="68"/>
        <v>1.9120774647887322</v>
      </c>
      <c r="T444" s="4">
        <f t="shared" si="69"/>
        <v>2.73482382309632</v>
      </c>
      <c r="U444" s="4">
        <f t="shared" si="70"/>
        <v>2.6647547646703558</v>
      </c>
      <c r="V444" s="3">
        <f t="shared" si="71"/>
        <v>0.69897000433601886</v>
      </c>
      <c r="W444" s="3">
        <f t="shared" si="72"/>
        <v>2.4533183400470375</v>
      </c>
      <c r="X444" s="3">
        <f t="shared" si="73"/>
        <v>0.72622365133440225</v>
      </c>
      <c r="Y444" s="3">
        <f t="shared" si="74"/>
        <v>2.0358538187603012</v>
      </c>
      <c r="Z444" s="3">
        <f t="shared" si="75"/>
        <v>0.28150548304928213</v>
      </c>
      <c r="AA444" s="2">
        <f t="shared" si="76"/>
        <v>39264</v>
      </c>
    </row>
    <row r="445" spans="1:27" x14ac:dyDescent="0.2">
      <c r="A445">
        <v>645</v>
      </c>
      <c r="B445" t="s">
        <v>15</v>
      </c>
      <c r="C445">
        <v>2007</v>
      </c>
      <c r="D445">
        <v>8</v>
      </c>
      <c r="E445">
        <v>68</v>
      </c>
      <c r="F445" s="4">
        <v>262.37</v>
      </c>
      <c r="G445" s="4">
        <v>308.33999999999997</v>
      </c>
      <c r="H445" s="4">
        <v>79.98</v>
      </c>
      <c r="I445">
        <v>5</v>
      </c>
      <c r="J445">
        <v>284</v>
      </c>
      <c r="K445">
        <v>15249</v>
      </c>
      <c r="L445" t="s">
        <v>18</v>
      </c>
      <c r="M445">
        <v>19225</v>
      </c>
      <c r="N445">
        <v>176.5</v>
      </c>
      <c r="O445" s="4">
        <v>22757.23</v>
      </c>
      <c r="P445" t="s">
        <v>168</v>
      </c>
      <c r="Q445" s="4">
        <f t="shared" si="66"/>
        <v>4.5344117647058821</v>
      </c>
      <c r="R445" s="4">
        <f t="shared" si="67"/>
        <v>61.667999999999992</v>
      </c>
      <c r="S445" s="4">
        <f t="shared" si="68"/>
        <v>1.0857042253521125</v>
      </c>
      <c r="T445" s="4">
        <f t="shared" si="69"/>
        <v>2.4890298680688163</v>
      </c>
      <c r="U445" s="4">
        <f t="shared" si="70"/>
        <v>2.4189141752946957</v>
      </c>
      <c r="V445" s="3">
        <f t="shared" si="71"/>
        <v>0.69897000433601886</v>
      </c>
      <c r="W445" s="3">
        <f t="shared" si="72"/>
        <v>2.4533183400470375</v>
      </c>
      <c r="X445" s="3">
        <f t="shared" si="73"/>
        <v>0.65652095536258026</v>
      </c>
      <c r="Y445" s="3">
        <f t="shared" si="74"/>
        <v>1.7900598637327978</v>
      </c>
      <c r="Z445" s="3">
        <f t="shared" si="75"/>
        <v>3.5711528021778821E-2</v>
      </c>
      <c r="AA445" s="2">
        <f t="shared" si="76"/>
        <v>39295</v>
      </c>
    </row>
    <row r="446" spans="1:27" x14ac:dyDescent="0.2">
      <c r="A446">
        <v>645</v>
      </c>
      <c r="B446" t="s">
        <v>15</v>
      </c>
      <c r="C446">
        <v>2007</v>
      </c>
      <c r="D446">
        <v>9</v>
      </c>
      <c r="E446">
        <v>115</v>
      </c>
      <c r="F446" s="4">
        <v>454.71</v>
      </c>
      <c r="G446" s="4">
        <v>534.34</v>
      </c>
      <c r="H446" s="4">
        <v>177.58</v>
      </c>
      <c r="I446">
        <v>5</v>
      </c>
      <c r="J446">
        <v>284</v>
      </c>
      <c r="K446">
        <v>15249</v>
      </c>
      <c r="L446" t="s">
        <v>18</v>
      </c>
      <c r="M446">
        <v>19225</v>
      </c>
      <c r="N446">
        <v>176.5</v>
      </c>
      <c r="O446" s="4">
        <v>22757.23</v>
      </c>
      <c r="P446" t="s">
        <v>168</v>
      </c>
      <c r="Q446" s="4">
        <f t="shared" si="66"/>
        <v>4.6464347826086962</v>
      </c>
      <c r="R446" s="4">
        <f t="shared" si="67"/>
        <v>106.86800000000001</v>
      </c>
      <c r="S446" s="4">
        <f t="shared" si="68"/>
        <v>1.8814788732394367</v>
      </c>
      <c r="T446" s="4">
        <f t="shared" si="69"/>
        <v>2.7278176861219765</v>
      </c>
      <c r="U446" s="4">
        <f t="shared" si="70"/>
        <v>2.6577345053312653</v>
      </c>
      <c r="V446" s="3">
        <f t="shared" si="71"/>
        <v>0.69897000433601886</v>
      </c>
      <c r="W446" s="3">
        <f t="shared" si="72"/>
        <v>2.4533183400470375</v>
      </c>
      <c r="X446" s="3">
        <f t="shared" si="73"/>
        <v>0.66711984576836503</v>
      </c>
      <c r="Y446" s="3">
        <f t="shared" si="74"/>
        <v>2.0288476817859578</v>
      </c>
      <c r="Z446" s="3">
        <f t="shared" si="75"/>
        <v>0.27449934607493898</v>
      </c>
      <c r="AA446" s="2">
        <f t="shared" si="76"/>
        <v>39326</v>
      </c>
    </row>
    <row r="447" spans="1:27" x14ac:dyDescent="0.2">
      <c r="A447">
        <v>645</v>
      </c>
      <c r="B447" t="s">
        <v>15</v>
      </c>
      <c r="C447">
        <v>2007</v>
      </c>
      <c r="D447">
        <v>10</v>
      </c>
      <c r="E447">
        <v>506</v>
      </c>
      <c r="F447" s="4">
        <v>1872.86</v>
      </c>
      <c r="G447" s="4">
        <v>2200.62</v>
      </c>
      <c r="H447" s="4">
        <v>749.25</v>
      </c>
      <c r="I447">
        <v>5</v>
      </c>
      <c r="J447">
        <v>284</v>
      </c>
      <c r="K447">
        <v>15249</v>
      </c>
      <c r="L447" t="s">
        <v>18</v>
      </c>
      <c r="M447">
        <v>19225</v>
      </c>
      <c r="N447">
        <v>176.5</v>
      </c>
      <c r="O447" s="4">
        <v>22757.23</v>
      </c>
      <c r="P447" t="s">
        <v>168</v>
      </c>
      <c r="Q447" s="4">
        <f t="shared" si="66"/>
        <v>4.3490513833992095</v>
      </c>
      <c r="R447" s="4">
        <f t="shared" si="67"/>
        <v>440.12399999999997</v>
      </c>
      <c r="S447" s="4">
        <f t="shared" si="68"/>
        <v>7.7486619718309857</v>
      </c>
      <c r="T447" s="4">
        <f t="shared" si="69"/>
        <v>3.3425450556605525</v>
      </c>
      <c r="U447" s="4">
        <f t="shared" si="70"/>
        <v>3.2725053142145772</v>
      </c>
      <c r="V447" s="3">
        <f t="shared" si="71"/>
        <v>0.69897000433601886</v>
      </c>
      <c r="W447" s="3">
        <f t="shared" si="72"/>
        <v>2.4533183400470375</v>
      </c>
      <c r="X447" s="3">
        <f t="shared" si="73"/>
        <v>0.63839453882075337</v>
      </c>
      <c r="Y447" s="3">
        <f t="shared" si="74"/>
        <v>2.6435750513245337</v>
      </c>
      <c r="Z447" s="3">
        <f t="shared" si="75"/>
        <v>0.88922671561351474</v>
      </c>
      <c r="AA447" s="2">
        <f t="shared" si="76"/>
        <v>39356</v>
      </c>
    </row>
    <row r="448" spans="1:27" x14ac:dyDescent="0.2">
      <c r="A448">
        <v>645</v>
      </c>
      <c r="B448" t="s">
        <v>15</v>
      </c>
      <c r="C448">
        <v>2007</v>
      </c>
      <c r="D448">
        <v>11</v>
      </c>
      <c r="E448">
        <v>193</v>
      </c>
      <c r="F448" s="4">
        <v>815.18</v>
      </c>
      <c r="G448" s="4">
        <v>957.87</v>
      </c>
      <c r="H448" s="4">
        <v>365.38</v>
      </c>
      <c r="I448">
        <v>5</v>
      </c>
      <c r="J448">
        <v>284</v>
      </c>
      <c r="K448">
        <v>15249</v>
      </c>
      <c r="L448" t="s">
        <v>18</v>
      </c>
      <c r="M448">
        <v>19225</v>
      </c>
      <c r="N448">
        <v>176.5</v>
      </c>
      <c r="O448" s="4">
        <v>22757.23</v>
      </c>
      <c r="P448" t="s">
        <v>168</v>
      </c>
      <c r="Q448" s="4">
        <f t="shared" si="66"/>
        <v>4.9630569948186531</v>
      </c>
      <c r="R448" s="4">
        <f t="shared" si="67"/>
        <v>191.57400000000001</v>
      </c>
      <c r="S448" s="4">
        <f t="shared" si="68"/>
        <v>3.3727816901408452</v>
      </c>
      <c r="T448" s="4">
        <f t="shared" si="69"/>
        <v>2.9813065715903702</v>
      </c>
      <c r="U448" s="4">
        <f t="shared" si="70"/>
        <v>2.9112535159490704</v>
      </c>
      <c r="V448" s="3">
        <f t="shared" si="71"/>
        <v>0.69897000433601886</v>
      </c>
      <c r="W448" s="3">
        <f t="shared" si="72"/>
        <v>2.4533183400470375</v>
      </c>
      <c r="X448" s="3">
        <f t="shared" si="73"/>
        <v>0.69574926258259662</v>
      </c>
      <c r="Y448" s="3">
        <f t="shared" si="74"/>
        <v>2.2823365672543514</v>
      </c>
      <c r="Z448" s="3">
        <f t="shared" si="75"/>
        <v>0.52798823154333263</v>
      </c>
      <c r="AA448" s="2">
        <f t="shared" si="76"/>
        <v>39387</v>
      </c>
    </row>
    <row r="449" spans="1:27" x14ac:dyDescent="0.2">
      <c r="A449">
        <v>645</v>
      </c>
      <c r="B449" t="s">
        <v>15</v>
      </c>
      <c r="C449">
        <v>2007</v>
      </c>
      <c r="D449">
        <v>12</v>
      </c>
      <c r="E449">
        <v>78</v>
      </c>
      <c r="F449" s="4">
        <v>322.02999999999997</v>
      </c>
      <c r="G449" s="4">
        <v>378.35</v>
      </c>
      <c r="H449" s="4">
        <v>189.8</v>
      </c>
      <c r="I449">
        <v>5</v>
      </c>
      <c r="J449">
        <v>284</v>
      </c>
      <c r="K449">
        <v>15249</v>
      </c>
      <c r="L449" t="s">
        <v>18</v>
      </c>
      <c r="M449">
        <v>19225</v>
      </c>
      <c r="N449">
        <v>176.5</v>
      </c>
      <c r="O449" s="4">
        <v>22757.23</v>
      </c>
      <c r="P449" t="s">
        <v>168</v>
      </c>
      <c r="Q449" s="4">
        <f t="shared" si="66"/>
        <v>4.8506410256410257</v>
      </c>
      <c r="R449" s="4">
        <f t="shared" si="67"/>
        <v>75.67</v>
      </c>
      <c r="S449" s="4">
        <f t="shared" si="68"/>
        <v>1.3322183098591549</v>
      </c>
      <c r="T449" s="4">
        <f t="shared" si="69"/>
        <v>2.5778937383035858</v>
      </c>
      <c r="U449" s="4">
        <f t="shared" si="70"/>
        <v>2.5078963320298726</v>
      </c>
      <c r="V449" s="3">
        <f t="shared" si="71"/>
        <v>0.69897000433601886</v>
      </c>
      <c r="W449" s="3">
        <f t="shared" si="72"/>
        <v>2.4533183400470375</v>
      </c>
      <c r="X449" s="3">
        <f t="shared" si="73"/>
        <v>0.68579913561310557</v>
      </c>
      <c r="Y449" s="3">
        <f t="shared" si="74"/>
        <v>1.8789237339675673</v>
      </c>
      <c r="Z449" s="3">
        <f t="shared" si="75"/>
        <v>0.1245753982565483</v>
      </c>
      <c r="AA449" s="2">
        <f t="shared" si="76"/>
        <v>39417</v>
      </c>
    </row>
    <row r="450" spans="1:27" x14ac:dyDescent="0.2">
      <c r="A450">
        <v>658</v>
      </c>
      <c r="B450" t="s">
        <v>15</v>
      </c>
      <c r="C450">
        <v>2007</v>
      </c>
      <c r="D450">
        <v>1</v>
      </c>
      <c r="E450">
        <v>175</v>
      </c>
      <c r="F450" s="4">
        <v>750.4</v>
      </c>
      <c r="G450" s="4">
        <v>881.66</v>
      </c>
      <c r="H450" s="4">
        <v>324.87</v>
      </c>
      <c r="I450">
        <v>16</v>
      </c>
      <c r="J450">
        <v>581</v>
      </c>
      <c r="K450">
        <v>27824</v>
      </c>
      <c r="L450" t="s">
        <v>18</v>
      </c>
      <c r="M450">
        <v>97214</v>
      </c>
      <c r="N450">
        <v>351.2</v>
      </c>
      <c r="O450" s="4">
        <v>49452.02</v>
      </c>
      <c r="P450" t="s">
        <v>168</v>
      </c>
      <c r="Q450" s="4">
        <f t="shared" si="66"/>
        <v>5.0380571428571423</v>
      </c>
      <c r="R450" s="4">
        <f t="shared" si="67"/>
        <v>55.103749999999998</v>
      </c>
      <c r="S450" s="4">
        <f t="shared" si="68"/>
        <v>1.5174870912220308</v>
      </c>
      <c r="T450" s="4">
        <f t="shared" si="69"/>
        <v>2.9453011377489045</v>
      </c>
      <c r="U450" s="4">
        <f t="shared" si="70"/>
        <v>2.8752928253710079</v>
      </c>
      <c r="V450" s="3">
        <f t="shared" si="71"/>
        <v>1.2041199826559248</v>
      </c>
      <c r="W450" s="3">
        <f t="shared" si="72"/>
        <v>2.7641761323903307</v>
      </c>
      <c r="X450" s="3">
        <f t="shared" si="73"/>
        <v>0.70226308906260981</v>
      </c>
      <c r="Y450" s="3">
        <f t="shared" si="74"/>
        <v>1.7411811550929794</v>
      </c>
      <c r="Z450" s="3">
        <f t="shared" si="75"/>
        <v>0.18112500535857348</v>
      </c>
      <c r="AA450" s="2">
        <f t="shared" si="76"/>
        <v>39083</v>
      </c>
    </row>
    <row r="451" spans="1:27" x14ac:dyDescent="0.2">
      <c r="A451">
        <v>658</v>
      </c>
      <c r="B451" t="s">
        <v>15</v>
      </c>
      <c r="C451">
        <v>2007</v>
      </c>
      <c r="D451">
        <v>2</v>
      </c>
      <c r="E451">
        <v>177</v>
      </c>
      <c r="F451" s="4">
        <v>758.59</v>
      </c>
      <c r="G451" s="4">
        <v>891.38</v>
      </c>
      <c r="H451" s="4">
        <v>330.28</v>
      </c>
      <c r="I451">
        <v>16</v>
      </c>
      <c r="J451">
        <v>581</v>
      </c>
      <c r="K451">
        <v>27824</v>
      </c>
      <c r="L451" t="s">
        <v>18</v>
      </c>
      <c r="M451">
        <v>97214</v>
      </c>
      <c r="N451">
        <v>351.2</v>
      </c>
      <c r="O451" s="4">
        <v>49452.02</v>
      </c>
      <c r="P451" t="s">
        <v>168</v>
      </c>
      <c r="Q451" s="4">
        <f t="shared" ref="Q451:Q514" si="77">G451/E451</f>
        <v>5.0360451977401128</v>
      </c>
      <c r="R451" s="4">
        <f t="shared" ref="R451:R514" si="78">G451/I451</f>
        <v>55.71125</v>
      </c>
      <c r="S451" s="4">
        <f t="shared" ref="S451:S514" si="79">G451/J451</f>
        <v>1.5342168674698795</v>
      </c>
      <c r="T451" s="4">
        <f t="shared" ref="T451:T514" si="80">LOG(G451)</f>
        <v>2.9500628855420796</v>
      </c>
      <c r="U451" s="4">
        <f t="shared" ref="U451:U514" si="81">LOG(F451)</f>
        <v>2.8800071133820051</v>
      </c>
      <c r="V451" s="3">
        <f t="shared" ref="V451:V514" si="82">LOG(I451)</f>
        <v>1.2041199826559248</v>
      </c>
      <c r="W451" s="3">
        <f t="shared" ref="W451:W514" si="83">LOG(J451)</f>
        <v>2.7641761323903307</v>
      </c>
      <c r="X451" s="3">
        <f t="shared" ref="X451:X514" si="84">LOG(Q451)</f>
        <v>0.70208961918027313</v>
      </c>
      <c r="Y451" s="3">
        <f t="shared" ref="Y451:Y514" si="85">LOG(R451)</f>
        <v>1.7459429028861551</v>
      </c>
      <c r="Z451" s="3">
        <f t="shared" ref="Z451:Z514" si="86">LOG(S451)</f>
        <v>0.18588675315174907</v>
      </c>
      <c r="AA451" s="2">
        <f t="shared" ref="AA451:AA514" si="87">DATE(C451,D451,1)</f>
        <v>39114</v>
      </c>
    </row>
    <row r="452" spans="1:27" x14ac:dyDescent="0.2">
      <c r="A452">
        <v>658</v>
      </c>
      <c r="B452" t="s">
        <v>15</v>
      </c>
      <c r="C452">
        <v>2007</v>
      </c>
      <c r="D452">
        <v>3</v>
      </c>
      <c r="E452">
        <v>203</v>
      </c>
      <c r="F452" s="4">
        <v>823.43</v>
      </c>
      <c r="G452" s="4">
        <v>967.52</v>
      </c>
      <c r="H452" s="4">
        <v>337.45</v>
      </c>
      <c r="I452">
        <v>16</v>
      </c>
      <c r="J452">
        <v>581</v>
      </c>
      <c r="K452">
        <v>27824</v>
      </c>
      <c r="L452" t="s">
        <v>18</v>
      </c>
      <c r="M452">
        <v>97214</v>
      </c>
      <c r="N452">
        <v>351.2</v>
      </c>
      <c r="O452" s="4">
        <v>49452.02</v>
      </c>
      <c r="P452" t="s">
        <v>168</v>
      </c>
      <c r="Q452" s="4">
        <f t="shared" si="77"/>
        <v>4.7661083743842365</v>
      </c>
      <c r="R452" s="4">
        <f t="shared" si="78"/>
        <v>60.47</v>
      </c>
      <c r="S452" s="4">
        <f t="shared" si="79"/>
        <v>1.6652667814113598</v>
      </c>
      <c r="T452" s="4">
        <f t="shared" si="80"/>
        <v>2.9856599512618667</v>
      </c>
      <c r="U452" s="4">
        <f t="shared" si="81"/>
        <v>2.9156266855872803</v>
      </c>
      <c r="V452" s="3">
        <f t="shared" si="82"/>
        <v>1.2041199826559248</v>
      </c>
      <c r="W452" s="3">
        <f t="shared" si="83"/>
        <v>2.7641761323903307</v>
      </c>
      <c r="X452" s="3">
        <f t="shared" si="84"/>
        <v>0.67816391334865356</v>
      </c>
      <c r="Y452" s="3">
        <f t="shared" si="85"/>
        <v>1.7815399686059417</v>
      </c>
      <c r="Z452" s="3">
        <f t="shared" si="86"/>
        <v>0.22148381887153576</v>
      </c>
      <c r="AA452" s="2">
        <f t="shared" si="87"/>
        <v>39142</v>
      </c>
    </row>
    <row r="453" spans="1:27" x14ac:dyDescent="0.2">
      <c r="A453">
        <v>658</v>
      </c>
      <c r="B453" t="s">
        <v>15</v>
      </c>
      <c r="C453">
        <v>2007</v>
      </c>
      <c r="D453">
        <v>4</v>
      </c>
      <c r="E453">
        <v>306</v>
      </c>
      <c r="F453" s="4">
        <v>1214.33</v>
      </c>
      <c r="G453" s="4">
        <v>1426.9</v>
      </c>
      <c r="H453" s="4">
        <v>498.38</v>
      </c>
      <c r="I453">
        <v>16</v>
      </c>
      <c r="J453">
        <v>581</v>
      </c>
      <c r="K453">
        <v>27824</v>
      </c>
      <c r="L453" t="s">
        <v>18</v>
      </c>
      <c r="M453">
        <v>97214</v>
      </c>
      <c r="N453">
        <v>351.2</v>
      </c>
      <c r="O453" s="4">
        <v>49452.02</v>
      </c>
      <c r="P453" t="s">
        <v>168</v>
      </c>
      <c r="Q453" s="4">
        <f t="shared" si="77"/>
        <v>4.6630718954248369</v>
      </c>
      <c r="R453" s="4">
        <f t="shared" si="78"/>
        <v>89.181250000000006</v>
      </c>
      <c r="S453" s="4">
        <f t="shared" si="79"/>
        <v>2.4559380378657489</v>
      </c>
      <c r="T453" s="4">
        <f t="shared" si="80"/>
        <v>3.1543935379569974</v>
      </c>
      <c r="U453" s="4">
        <f t="shared" si="81"/>
        <v>3.084336724386437</v>
      </c>
      <c r="V453" s="3">
        <f t="shared" si="82"/>
        <v>1.2041199826559248</v>
      </c>
      <c r="W453" s="3">
        <f t="shared" si="83"/>
        <v>2.7641761323903307</v>
      </c>
      <c r="X453" s="3">
        <f t="shared" si="84"/>
        <v>0.66867211147541739</v>
      </c>
      <c r="Y453" s="3">
        <f t="shared" si="85"/>
        <v>1.9502735553010726</v>
      </c>
      <c r="Z453" s="3">
        <f t="shared" si="86"/>
        <v>0.39021740556666668</v>
      </c>
      <c r="AA453" s="2">
        <f t="shared" si="87"/>
        <v>39173</v>
      </c>
    </row>
    <row r="454" spans="1:27" x14ac:dyDescent="0.2">
      <c r="A454">
        <v>658</v>
      </c>
      <c r="B454" t="s">
        <v>15</v>
      </c>
      <c r="C454">
        <v>2007</v>
      </c>
      <c r="D454">
        <v>5</v>
      </c>
      <c r="E454">
        <v>345</v>
      </c>
      <c r="F454" s="4">
        <v>1405.3</v>
      </c>
      <c r="G454" s="4">
        <v>1651.31</v>
      </c>
      <c r="H454" s="4">
        <v>623.71</v>
      </c>
      <c r="I454">
        <v>16</v>
      </c>
      <c r="J454">
        <v>581</v>
      </c>
      <c r="K454">
        <v>27824</v>
      </c>
      <c r="L454" t="s">
        <v>18</v>
      </c>
      <c r="M454">
        <v>97214</v>
      </c>
      <c r="N454">
        <v>351.2</v>
      </c>
      <c r="O454" s="4">
        <v>49452.02</v>
      </c>
      <c r="P454" t="s">
        <v>168</v>
      </c>
      <c r="Q454" s="4">
        <f t="shared" si="77"/>
        <v>4.7864057971014491</v>
      </c>
      <c r="R454" s="4">
        <f t="shared" si="78"/>
        <v>103.206875</v>
      </c>
      <c r="S454" s="4">
        <f t="shared" si="79"/>
        <v>2.8421858864027536</v>
      </c>
      <c r="T454" s="4">
        <f t="shared" si="80"/>
        <v>3.2178286109075245</v>
      </c>
      <c r="U454" s="4">
        <f t="shared" si="81"/>
        <v>3.1477690462601471</v>
      </c>
      <c r="V454" s="3">
        <f t="shared" si="82"/>
        <v>1.2041199826559248</v>
      </c>
      <c r="W454" s="3">
        <f t="shared" si="83"/>
        <v>2.7641761323903307</v>
      </c>
      <c r="X454" s="3">
        <f t="shared" si="84"/>
        <v>0.68000951583425029</v>
      </c>
      <c r="Y454" s="3">
        <f t="shared" si="85"/>
        <v>2.0137086282515995</v>
      </c>
      <c r="Z454" s="3">
        <f t="shared" si="86"/>
        <v>0.45365247851719365</v>
      </c>
      <c r="AA454" s="2">
        <f t="shared" si="87"/>
        <v>39203</v>
      </c>
    </row>
    <row r="455" spans="1:27" x14ac:dyDescent="0.2">
      <c r="A455">
        <v>658</v>
      </c>
      <c r="B455" t="s">
        <v>15</v>
      </c>
      <c r="C455">
        <v>2007</v>
      </c>
      <c r="D455">
        <v>6</v>
      </c>
      <c r="E455">
        <v>511</v>
      </c>
      <c r="F455" s="4">
        <v>2163.87</v>
      </c>
      <c r="G455" s="4">
        <v>2542.63</v>
      </c>
      <c r="H455" s="4">
        <v>883.91</v>
      </c>
      <c r="I455">
        <v>16</v>
      </c>
      <c r="J455">
        <v>581</v>
      </c>
      <c r="K455">
        <v>27824</v>
      </c>
      <c r="L455" t="s">
        <v>18</v>
      </c>
      <c r="M455">
        <v>97214</v>
      </c>
      <c r="N455">
        <v>351.2</v>
      </c>
      <c r="O455" s="4">
        <v>49452.02</v>
      </c>
      <c r="P455" t="s">
        <v>168</v>
      </c>
      <c r="Q455" s="4">
        <f t="shared" si="77"/>
        <v>4.9757925636007831</v>
      </c>
      <c r="R455" s="4">
        <f t="shared" si="78"/>
        <v>158.91437500000001</v>
      </c>
      <c r="S455" s="4">
        <f t="shared" si="79"/>
        <v>4.3762994836488813</v>
      </c>
      <c r="T455" s="4">
        <f t="shared" si="80"/>
        <v>3.4052831668413184</v>
      </c>
      <c r="U455" s="4">
        <f t="shared" si="81"/>
        <v>3.3352311658714306</v>
      </c>
      <c r="V455" s="3">
        <f t="shared" si="82"/>
        <v>1.2041199826559248</v>
      </c>
      <c r="W455" s="3">
        <f t="shared" si="83"/>
        <v>2.7641761323903307</v>
      </c>
      <c r="X455" s="3">
        <f t="shared" si="84"/>
        <v>0.69686226670660589</v>
      </c>
      <c r="Y455" s="3">
        <f t="shared" si="85"/>
        <v>2.2011631841853938</v>
      </c>
      <c r="Z455" s="3">
        <f t="shared" si="86"/>
        <v>0.64110703445098782</v>
      </c>
      <c r="AA455" s="2">
        <f t="shared" si="87"/>
        <v>39234</v>
      </c>
    </row>
    <row r="456" spans="1:27" x14ac:dyDescent="0.2">
      <c r="A456">
        <v>658</v>
      </c>
      <c r="B456" t="s">
        <v>15</v>
      </c>
      <c r="C456">
        <v>2007</v>
      </c>
      <c r="D456">
        <v>7</v>
      </c>
      <c r="E456">
        <v>376</v>
      </c>
      <c r="F456" s="4">
        <v>1478.04</v>
      </c>
      <c r="G456" s="4">
        <v>1736.68</v>
      </c>
      <c r="H456" s="4">
        <v>693.84</v>
      </c>
      <c r="I456">
        <v>16</v>
      </c>
      <c r="J456">
        <v>581</v>
      </c>
      <c r="K456">
        <v>27824</v>
      </c>
      <c r="L456" t="s">
        <v>18</v>
      </c>
      <c r="M456">
        <v>97214</v>
      </c>
      <c r="N456">
        <v>351.2</v>
      </c>
      <c r="O456" s="4">
        <v>49452.02</v>
      </c>
      <c r="P456" t="s">
        <v>168</v>
      </c>
      <c r="Q456" s="4">
        <f t="shared" si="77"/>
        <v>4.6188297872340431</v>
      </c>
      <c r="R456" s="4">
        <f t="shared" si="78"/>
        <v>108.5425</v>
      </c>
      <c r="S456" s="4">
        <f t="shared" si="79"/>
        <v>2.9891222030981068</v>
      </c>
      <c r="T456" s="4">
        <f t="shared" si="80"/>
        <v>3.2397198028817029</v>
      </c>
      <c r="U456" s="4">
        <f t="shared" si="81"/>
        <v>3.169686187471668</v>
      </c>
      <c r="V456" s="3">
        <f t="shared" si="82"/>
        <v>1.2041199826559248</v>
      </c>
      <c r="W456" s="3">
        <f t="shared" si="83"/>
        <v>2.7641761323903307</v>
      </c>
      <c r="X456" s="3">
        <f t="shared" si="84"/>
        <v>0.66453195795404174</v>
      </c>
      <c r="Y456" s="3">
        <f t="shared" si="85"/>
        <v>2.0355998202257779</v>
      </c>
      <c r="Z456" s="3">
        <f t="shared" si="86"/>
        <v>0.47554367049137203</v>
      </c>
      <c r="AA456" s="2">
        <f t="shared" si="87"/>
        <v>39264</v>
      </c>
    </row>
    <row r="457" spans="1:27" x14ac:dyDescent="0.2">
      <c r="A457">
        <v>658</v>
      </c>
      <c r="B457" t="s">
        <v>15</v>
      </c>
      <c r="C457">
        <v>2007</v>
      </c>
      <c r="D457">
        <v>8</v>
      </c>
      <c r="E457">
        <v>450</v>
      </c>
      <c r="F457" s="4">
        <v>1818.12</v>
      </c>
      <c r="G457" s="4">
        <v>2136.4499999999998</v>
      </c>
      <c r="H457" s="4">
        <v>559.6</v>
      </c>
      <c r="I457">
        <v>16</v>
      </c>
      <c r="J457">
        <v>581</v>
      </c>
      <c r="K457">
        <v>27824</v>
      </c>
      <c r="L457" t="s">
        <v>18</v>
      </c>
      <c r="M457">
        <v>97214</v>
      </c>
      <c r="N457">
        <v>351.2</v>
      </c>
      <c r="O457" s="4">
        <v>49452.02</v>
      </c>
      <c r="P457" t="s">
        <v>168</v>
      </c>
      <c r="Q457" s="4">
        <f t="shared" si="77"/>
        <v>4.7476666666666665</v>
      </c>
      <c r="R457" s="4">
        <f t="shared" si="78"/>
        <v>133.52812499999999</v>
      </c>
      <c r="S457" s="4">
        <f t="shared" si="79"/>
        <v>3.677194492254733</v>
      </c>
      <c r="T457" s="4">
        <f t="shared" si="80"/>
        <v>3.3296927333440922</v>
      </c>
      <c r="U457" s="4">
        <f t="shared" si="81"/>
        <v>3.2596225442423434</v>
      </c>
      <c r="V457" s="3">
        <f t="shared" si="82"/>
        <v>1.2041199826559248</v>
      </c>
      <c r="W457" s="3">
        <f t="shared" si="83"/>
        <v>2.7641761323903307</v>
      </c>
      <c r="X457" s="3">
        <f t="shared" si="84"/>
        <v>0.6764802195687486</v>
      </c>
      <c r="Y457" s="3">
        <f t="shared" si="85"/>
        <v>2.1255727506881676</v>
      </c>
      <c r="Z457" s="3">
        <f t="shared" si="86"/>
        <v>0.56551660095376155</v>
      </c>
      <c r="AA457" s="2">
        <f t="shared" si="87"/>
        <v>39295</v>
      </c>
    </row>
    <row r="458" spans="1:27" x14ac:dyDescent="0.2">
      <c r="A458">
        <v>658</v>
      </c>
      <c r="B458" t="s">
        <v>15</v>
      </c>
      <c r="C458">
        <v>2007</v>
      </c>
      <c r="D458">
        <v>9</v>
      </c>
      <c r="E458">
        <v>781</v>
      </c>
      <c r="F458" s="4">
        <v>3013.67</v>
      </c>
      <c r="G458" s="4">
        <v>3541.09</v>
      </c>
      <c r="H458" s="4">
        <v>942.92</v>
      </c>
      <c r="I458">
        <v>16</v>
      </c>
      <c r="J458">
        <v>581</v>
      </c>
      <c r="K458">
        <v>27824</v>
      </c>
      <c r="L458" t="s">
        <v>18</v>
      </c>
      <c r="M458">
        <v>97214</v>
      </c>
      <c r="N458">
        <v>351.2</v>
      </c>
      <c r="O458" s="4">
        <v>49452.02</v>
      </c>
      <c r="P458" t="s">
        <v>168</v>
      </c>
      <c r="Q458" s="4">
        <f t="shared" si="77"/>
        <v>4.5340460947503205</v>
      </c>
      <c r="R458" s="4">
        <f t="shared" si="78"/>
        <v>221.31812500000001</v>
      </c>
      <c r="S458" s="4">
        <f t="shared" si="79"/>
        <v>6.0948192771084342</v>
      </c>
      <c r="T458" s="4">
        <f t="shared" si="80"/>
        <v>3.5491369648848146</v>
      </c>
      <c r="U458" s="4">
        <f t="shared" si="81"/>
        <v>3.4790956948845748</v>
      </c>
      <c r="V458" s="3">
        <f t="shared" si="82"/>
        <v>1.2041199826559248</v>
      </c>
      <c r="W458" s="3">
        <f t="shared" si="83"/>
        <v>2.7641761323903307</v>
      </c>
      <c r="X458" s="3">
        <f t="shared" si="84"/>
        <v>0.6564859310075144</v>
      </c>
      <c r="Y458" s="3">
        <f t="shared" si="85"/>
        <v>2.34501698222889</v>
      </c>
      <c r="Z458" s="3">
        <f t="shared" si="86"/>
        <v>0.78496083249448401</v>
      </c>
      <c r="AA458" s="2">
        <f t="shared" si="87"/>
        <v>39326</v>
      </c>
    </row>
    <row r="459" spans="1:27" x14ac:dyDescent="0.2">
      <c r="A459">
        <v>658</v>
      </c>
      <c r="B459" t="s">
        <v>15</v>
      </c>
      <c r="C459">
        <v>2007</v>
      </c>
      <c r="D459">
        <v>11</v>
      </c>
      <c r="E459">
        <v>860</v>
      </c>
      <c r="F459" s="4">
        <v>3316.33</v>
      </c>
      <c r="G459" s="4">
        <v>3896.68</v>
      </c>
      <c r="H459" s="4">
        <v>1252.8900000000001</v>
      </c>
      <c r="I459">
        <v>16</v>
      </c>
      <c r="J459">
        <v>581</v>
      </c>
      <c r="K459">
        <v>27824</v>
      </c>
      <c r="L459" t="s">
        <v>18</v>
      </c>
      <c r="M459">
        <v>97214</v>
      </c>
      <c r="N459">
        <v>351.2</v>
      </c>
      <c r="O459" s="4">
        <v>49452.02</v>
      </c>
      <c r="P459" t="s">
        <v>168</v>
      </c>
      <c r="Q459" s="4">
        <f t="shared" si="77"/>
        <v>4.5310232558139534</v>
      </c>
      <c r="R459" s="4">
        <f t="shared" si="78"/>
        <v>243.54249999999999</v>
      </c>
      <c r="S459" s="4">
        <f t="shared" si="79"/>
        <v>6.7068502581755594</v>
      </c>
      <c r="T459" s="4">
        <f t="shared" si="80"/>
        <v>3.5906947424772122</v>
      </c>
      <c r="U459" s="4">
        <f t="shared" si="81"/>
        <v>3.5206577396249843</v>
      </c>
      <c r="V459" s="3">
        <f t="shared" si="82"/>
        <v>1.2041199826559248</v>
      </c>
      <c r="W459" s="3">
        <f t="shared" si="83"/>
        <v>2.7641761323903307</v>
      </c>
      <c r="X459" s="3">
        <f t="shared" si="84"/>
        <v>0.65619629123364465</v>
      </c>
      <c r="Y459" s="3">
        <f t="shared" si="85"/>
        <v>2.3865747598212876</v>
      </c>
      <c r="Z459" s="3">
        <f t="shared" si="86"/>
        <v>0.82651861008688166</v>
      </c>
      <c r="AA459" s="2">
        <f t="shared" si="87"/>
        <v>39387</v>
      </c>
    </row>
    <row r="460" spans="1:27" x14ac:dyDescent="0.2">
      <c r="A460">
        <v>658</v>
      </c>
      <c r="B460" t="s">
        <v>15</v>
      </c>
      <c r="C460">
        <v>2007</v>
      </c>
      <c r="D460">
        <v>12</v>
      </c>
      <c r="E460">
        <v>636</v>
      </c>
      <c r="F460" s="4">
        <v>2635.81</v>
      </c>
      <c r="G460" s="4">
        <v>3097</v>
      </c>
      <c r="H460" s="4">
        <v>1154.8699999999999</v>
      </c>
      <c r="I460">
        <v>16</v>
      </c>
      <c r="J460">
        <v>581</v>
      </c>
      <c r="K460">
        <v>27824</v>
      </c>
      <c r="L460" t="s">
        <v>18</v>
      </c>
      <c r="M460">
        <v>97214</v>
      </c>
      <c r="N460">
        <v>351.2</v>
      </c>
      <c r="O460" s="4">
        <v>49452.02</v>
      </c>
      <c r="P460" t="s">
        <v>168</v>
      </c>
      <c r="Q460" s="4">
        <f t="shared" si="77"/>
        <v>4.8694968553459121</v>
      </c>
      <c r="R460" s="4">
        <f t="shared" si="78"/>
        <v>193.5625</v>
      </c>
      <c r="S460" s="4">
        <f t="shared" si="79"/>
        <v>5.330464716006885</v>
      </c>
      <c r="T460" s="4">
        <f t="shared" si="80"/>
        <v>3.490941205356787</v>
      </c>
      <c r="U460" s="4">
        <f t="shared" si="81"/>
        <v>3.4209141013219972</v>
      </c>
      <c r="V460" s="3">
        <f t="shared" si="82"/>
        <v>1.2041199826559248</v>
      </c>
      <c r="W460" s="3">
        <f t="shared" si="83"/>
        <v>2.7641761323903307</v>
      </c>
      <c r="X460" s="3">
        <f t="shared" si="84"/>
        <v>0.68748408970837294</v>
      </c>
      <c r="Y460" s="3">
        <f t="shared" si="85"/>
        <v>2.286821222700862</v>
      </c>
      <c r="Z460" s="3">
        <f t="shared" si="86"/>
        <v>0.72676507296645609</v>
      </c>
      <c r="AA460" s="2">
        <f t="shared" si="87"/>
        <v>39417</v>
      </c>
    </row>
    <row r="461" spans="1:27" x14ac:dyDescent="0.2">
      <c r="A461">
        <v>663</v>
      </c>
      <c r="B461" t="s">
        <v>15</v>
      </c>
      <c r="C461">
        <v>2007</v>
      </c>
      <c r="D461">
        <v>1</v>
      </c>
      <c r="E461">
        <v>37</v>
      </c>
      <c r="F461" s="4">
        <v>152.09</v>
      </c>
      <c r="G461" s="4">
        <v>178.71</v>
      </c>
      <c r="H461" s="4">
        <v>71.25</v>
      </c>
      <c r="I461">
        <v>6</v>
      </c>
      <c r="J461">
        <v>258</v>
      </c>
      <c r="K461">
        <v>10020</v>
      </c>
      <c r="L461" t="s">
        <v>18</v>
      </c>
      <c r="M461">
        <v>36219</v>
      </c>
      <c r="N461">
        <v>158</v>
      </c>
      <c r="O461" s="4">
        <v>13039.29</v>
      </c>
      <c r="P461" t="s">
        <v>168</v>
      </c>
      <c r="Q461" s="4">
        <f t="shared" si="77"/>
        <v>4.83</v>
      </c>
      <c r="R461" s="4">
        <f t="shared" si="78"/>
        <v>29.785</v>
      </c>
      <c r="S461" s="4">
        <f t="shared" si="79"/>
        <v>0.69267441860465118</v>
      </c>
      <c r="T461" s="4">
        <f t="shared" si="80"/>
        <v>2.2521488548185071</v>
      </c>
      <c r="U461" s="4">
        <f t="shared" si="81"/>
        <v>2.182100659893949</v>
      </c>
      <c r="V461" s="3">
        <f t="shared" si="82"/>
        <v>0.77815125038364363</v>
      </c>
      <c r="W461" s="3">
        <f t="shared" si="83"/>
        <v>2.4116197059632301</v>
      </c>
      <c r="X461" s="3">
        <f t="shared" si="84"/>
        <v>0.68394713075151214</v>
      </c>
      <c r="Y461" s="3">
        <f t="shared" si="85"/>
        <v>1.4739976044348635</v>
      </c>
      <c r="Z461" s="3">
        <f t="shared" si="86"/>
        <v>-0.15947085114472301</v>
      </c>
      <c r="AA461" s="2">
        <f t="shared" si="87"/>
        <v>39083</v>
      </c>
    </row>
    <row r="462" spans="1:27" x14ac:dyDescent="0.2">
      <c r="A462">
        <v>663</v>
      </c>
      <c r="B462" t="s">
        <v>15</v>
      </c>
      <c r="C462">
        <v>2007</v>
      </c>
      <c r="D462">
        <v>2</v>
      </c>
      <c r="E462">
        <v>25</v>
      </c>
      <c r="F462" s="4">
        <v>74.05</v>
      </c>
      <c r="G462" s="4">
        <v>87.03</v>
      </c>
      <c r="H462" s="4">
        <v>37.630000000000003</v>
      </c>
      <c r="I462">
        <v>6</v>
      </c>
      <c r="J462">
        <v>258</v>
      </c>
      <c r="K462">
        <v>10020</v>
      </c>
      <c r="L462" t="s">
        <v>18</v>
      </c>
      <c r="M462">
        <v>36219</v>
      </c>
      <c r="N462">
        <v>158</v>
      </c>
      <c r="O462" s="4">
        <v>13039.29</v>
      </c>
      <c r="P462" t="s">
        <v>168</v>
      </c>
      <c r="Q462" s="4">
        <f t="shared" si="77"/>
        <v>3.4811999999999999</v>
      </c>
      <c r="R462" s="4">
        <f t="shared" si="78"/>
        <v>14.505000000000001</v>
      </c>
      <c r="S462" s="4">
        <f t="shared" si="79"/>
        <v>0.33732558139534885</v>
      </c>
      <c r="T462" s="4">
        <f t="shared" si="80"/>
        <v>1.9396689835223266</v>
      </c>
      <c r="U462" s="4">
        <f t="shared" si="81"/>
        <v>1.8695250628572273</v>
      </c>
      <c r="V462" s="3">
        <f t="shared" si="82"/>
        <v>0.77815125038364363</v>
      </c>
      <c r="W462" s="3">
        <f t="shared" si="83"/>
        <v>2.4116197059632301</v>
      </c>
      <c r="X462" s="3">
        <f t="shared" si="84"/>
        <v>0.54172897485028892</v>
      </c>
      <c r="Y462" s="3">
        <f t="shared" si="85"/>
        <v>1.161517733138683</v>
      </c>
      <c r="Z462" s="3">
        <f t="shared" si="86"/>
        <v>-0.47195072244090358</v>
      </c>
      <c r="AA462" s="2">
        <f t="shared" si="87"/>
        <v>39114</v>
      </c>
    </row>
    <row r="463" spans="1:27" x14ac:dyDescent="0.2">
      <c r="A463">
        <v>663</v>
      </c>
      <c r="B463" t="s">
        <v>15</v>
      </c>
      <c r="C463">
        <v>2007</v>
      </c>
      <c r="D463">
        <v>3</v>
      </c>
      <c r="E463">
        <v>14</v>
      </c>
      <c r="F463" s="4">
        <v>97.07</v>
      </c>
      <c r="G463" s="4">
        <v>114.07</v>
      </c>
      <c r="H463" s="4">
        <v>42.06</v>
      </c>
      <c r="I463">
        <v>6</v>
      </c>
      <c r="J463">
        <v>258</v>
      </c>
      <c r="K463">
        <v>10020</v>
      </c>
      <c r="L463" t="s">
        <v>18</v>
      </c>
      <c r="M463">
        <v>36219</v>
      </c>
      <c r="N463">
        <v>158</v>
      </c>
      <c r="O463" s="4">
        <v>13039.29</v>
      </c>
      <c r="P463" t="s">
        <v>168</v>
      </c>
      <c r="Q463" s="4">
        <f t="shared" si="77"/>
        <v>8.1478571428571431</v>
      </c>
      <c r="R463" s="4">
        <f t="shared" si="78"/>
        <v>19.011666666666667</v>
      </c>
      <c r="S463" s="4">
        <f t="shared" si="79"/>
        <v>0.44213178294573641</v>
      </c>
      <c r="T463" s="4">
        <f t="shared" si="80"/>
        <v>2.0571714415472662</v>
      </c>
      <c r="U463" s="4">
        <f t="shared" si="81"/>
        <v>1.987085029624122</v>
      </c>
      <c r="V463" s="3">
        <f t="shared" si="82"/>
        <v>0.77815125038364363</v>
      </c>
      <c r="W463" s="3">
        <f t="shared" si="83"/>
        <v>2.4116197059632301</v>
      </c>
      <c r="X463" s="3">
        <f t="shared" si="84"/>
        <v>0.91104340586902799</v>
      </c>
      <c r="Y463" s="3">
        <f t="shared" si="85"/>
        <v>1.2790201911636223</v>
      </c>
      <c r="Z463" s="3">
        <f t="shared" si="86"/>
        <v>-0.35444826441596416</v>
      </c>
      <c r="AA463" s="2">
        <f t="shared" si="87"/>
        <v>39142</v>
      </c>
    </row>
    <row r="464" spans="1:27" x14ac:dyDescent="0.2">
      <c r="A464">
        <v>663</v>
      </c>
      <c r="B464" t="s">
        <v>15</v>
      </c>
      <c r="C464">
        <v>2007</v>
      </c>
      <c r="D464">
        <v>4</v>
      </c>
      <c r="E464">
        <v>71</v>
      </c>
      <c r="F464" s="4">
        <v>317.88</v>
      </c>
      <c r="G464" s="4">
        <v>373.55</v>
      </c>
      <c r="H464" s="4">
        <v>168.17</v>
      </c>
      <c r="I464">
        <v>6</v>
      </c>
      <c r="J464">
        <v>258</v>
      </c>
      <c r="K464">
        <v>10020</v>
      </c>
      <c r="L464" t="s">
        <v>18</v>
      </c>
      <c r="M464">
        <v>36219</v>
      </c>
      <c r="N464">
        <v>158</v>
      </c>
      <c r="O464" s="4">
        <v>13039.29</v>
      </c>
      <c r="P464" t="s">
        <v>168</v>
      </c>
      <c r="Q464" s="4">
        <f t="shared" si="77"/>
        <v>5.2612676056338028</v>
      </c>
      <c r="R464" s="4">
        <f t="shared" si="78"/>
        <v>62.258333333333333</v>
      </c>
      <c r="S464" s="4">
        <f t="shared" si="79"/>
        <v>1.4478682170542636</v>
      </c>
      <c r="T464" s="4">
        <f t="shared" si="80"/>
        <v>2.5723487407451597</v>
      </c>
      <c r="U464" s="4">
        <f t="shared" si="81"/>
        <v>2.5022632043448558</v>
      </c>
      <c r="V464" s="3">
        <f t="shared" si="82"/>
        <v>0.77815125038364363</v>
      </c>
      <c r="W464" s="3">
        <f t="shared" si="83"/>
        <v>2.4116197059632301</v>
      </c>
      <c r="X464" s="3">
        <f t="shared" si="84"/>
        <v>0.7210903920260846</v>
      </c>
      <c r="Y464" s="3">
        <f t="shared" si="85"/>
        <v>1.7941974903615163</v>
      </c>
      <c r="Z464" s="3">
        <f t="shared" si="86"/>
        <v>0.16072903478192971</v>
      </c>
      <c r="AA464" s="2">
        <f t="shared" si="87"/>
        <v>39173</v>
      </c>
    </row>
    <row r="465" spans="1:27" x14ac:dyDescent="0.2">
      <c r="A465">
        <v>663</v>
      </c>
      <c r="B465" t="s">
        <v>15</v>
      </c>
      <c r="C465">
        <v>2007</v>
      </c>
      <c r="D465">
        <v>5</v>
      </c>
      <c r="E465">
        <v>64</v>
      </c>
      <c r="F465" s="4">
        <v>238.61</v>
      </c>
      <c r="G465" s="4">
        <v>280.39999999999998</v>
      </c>
      <c r="H465" s="4">
        <v>106.69</v>
      </c>
      <c r="I465">
        <v>6</v>
      </c>
      <c r="J465">
        <v>258</v>
      </c>
      <c r="K465">
        <v>10020</v>
      </c>
      <c r="L465" t="s">
        <v>18</v>
      </c>
      <c r="M465">
        <v>36219</v>
      </c>
      <c r="N465">
        <v>158</v>
      </c>
      <c r="O465" s="4">
        <v>13039.29</v>
      </c>
      <c r="P465" t="s">
        <v>168</v>
      </c>
      <c r="Q465" s="4">
        <f t="shared" si="77"/>
        <v>4.3812499999999996</v>
      </c>
      <c r="R465" s="4">
        <f t="shared" si="78"/>
        <v>46.733333333333327</v>
      </c>
      <c r="S465" s="4">
        <f t="shared" si="79"/>
        <v>1.0868217054263565</v>
      </c>
      <c r="T465" s="4">
        <f t="shared" si="80"/>
        <v>2.4477780092946211</v>
      </c>
      <c r="U465" s="4">
        <f t="shared" si="81"/>
        <v>2.3776886407333704</v>
      </c>
      <c r="V465" s="3">
        <f t="shared" si="82"/>
        <v>0.77815125038364363</v>
      </c>
      <c r="W465" s="3">
        <f t="shared" si="83"/>
        <v>2.4116197059632301</v>
      </c>
      <c r="X465" s="3">
        <f t="shared" si="84"/>
        <v>0.64159803531073389</v>
      </c>
      <c r="Y465" s="3">
        <f t="shared" si="85"/>
        <v>1.6696267589109774</v>
      </c>
      <c r="Z465" s="3">
        <f t="shared" si="86"/>
        <v>3.6158303331390841E-2</v>
      </c>
      <c r="AA465" s="2">
        <f t="shared" si="87"/>
        <v>39203</v>
      </c>
    </row>
    <row r="466" spans="1:27" x14ac:dyDescent="0.2">
      <c r="A466">
        <v>663</v>
      </c>
      <c r="B466" t="s">
        <v>15</v>
      </c>
      <c r="C466">
        <v>2007</v>
      </c>
      <c r="D466">
        <v>6</v>
      </c>
      <c r="E466">
        <v>105</v>
      </c>
      <c r="F466" s="4">
        <v>436.9</v>
      </c>
      <c r="G466" s="4">
        <v>513.4</v>
      </c>
      <c r="H466" s="4">
        <v>198.26</v>
      </c>
      <c r="I466">
        <v>6</v>
      </c>
      <c r="J466">
        <v>258</v>
      </c>
      <c r="K466">
        <v>10020</v>
      </c>
      <c r="L466" t="s">
        <v>18</v>
      </c>
      <c r="M466">
        <v>36219</v>
      </c>
      <c r="N466">
        <v>158</v>
      </c>
      <c r="O466" s="4">
        <v>13039.29</v>
      </c>
      <c r="P466" t="s">
        <v>168</v>
      </c>
      <c r="Q466" s="4">
        <f t="shared" si="77"/>
        <v>4.8895238095238094</v>
      </c>
      <c r="R466" s="4">
        <f t="shared" si="78"/>
        <v>85.566666666666663</v>
      </c>
      <c r="S466" s="4">
        <f t="shared" si="79"/>
        <v>1.989922480620155</v>
      </c>
      <c r="T466" s="4">
        <f t="shared" si="80"/>
        <v>2.7104558643354246</v>
      </c>
      <c r="U466" s="4">
        <f t="shared" si="81"/>
        <v>2.6403820447095683</v>
      </c>
      <c r="V466" s="3">
        <f t="shared" si="82"/>
        <v>0.77815125038364363</v>
      </c>
      <c r="W466" s="3">
        <f t="shared" si="83"/>
        <v>2.4116197059632301</v>
      </c>
      <c r="X466" s="3">
        <f t="shared" si="84"/>
        <v>0.68926656526548646</v>
      </c>
      <c r="Y466" s="3">
        <f t="shared" si="85"/>
        <v>1.932304613951781</v>
      </c>
      <c r="Z466" s="3">
        <f t="shared" si="86"/>
        <v>0.2988361583721944</v>
      </c>
      <c r="AA466" s="2">
        <f t="shared" si="87"/>
        <v>39234</v>
      </c>
    </row>
    <row r="467" spans="1:27" x14ac:dyDescent="0.2">
      <c r="A467">
        <v>663</v>
      </c>
      <c r="B467" t="s">
        <v>15</v>
      </c>
      <c r="C467">
        <v>2007</v>
      </c>
      <c r="D467">
        <v>7</v>
      </c>
      <c r="E467">
        <v>52</v>
      </c>
      <c r="F467" s="4">
        <v>207.5</v>
      </c>
      <c r="G467" s="4">
        <v>243.83</v>
      </c>
      <c r="H467" s="4">
        <v>97.92</v>
      </c>
      <c r="I467">
        <v>6</v>
      </c>
      <c r="J467">
        <v>258</v>
      </c>
      <c r="K467">
        <v>10020</v>
      </c>
      <c r="L467" t="s">
        <v>18</v>
      </c>
      <c r="M467">
        <v>36219</v>
      </c>
      <c r="N467">
        <v>158</v>
      </c>
      <c r="O467" s="4">
        <v>13039.29</v>
      </c>
      <c r="P467" t="s">
        <v>168</v>
      </c>
      <c r="Q467" s="4">
        <f t="shared" si="77"/>
        <v>4.6890384615384617</v>
      </c>
      <c r="R467" s="4">
        <f t="shared" si="78"/>
        <v>40.638333333333335</v>
      </c>
      <c r="S467" s="4">
        <f t="shared" si="79"/>
        <v>0.94507751937984497</v>
      </c>
      <c r="T467" s="4">
        <f t="shared" si="80"/>
        <v>2.3870871386610051</v>
      </c>
      <c r="U467" s="4">
        <f t="shared" si="81"/>
        <v>2.3170181010481117</v>
      </c>
      <c r="V467" s="3">
        <f t="shared" si="82"/>
        <v>0.77815125038364363</v>
      </c>
      <c r="W467" s="3">
        <f t="shared" si="83"/>
        <v>2.4116197059632301</v>
      </c>
      <c r="X467" s="3">
        <f t="shared" si="84"/>
        <v>0.67108379502620574</v>
      </c>
      <c r="Y467" s="3">
        <f t="shared" si="85"/>
        <v>1.6089358882773612</v>
      </c>
      <c r="Z467" s="3">
        <f t="shared" si="86"/>
        <v>-2.4532567302225299E-2</v>
      </c>
      <c r="AA467" s="2">
        <f t="shared" si="87"/>
        <v>39264</v>
      </c>
    </row>
    <row r="468" spans="1:27" x14ac:dyDescent="0.2">
      <c r="A468">
        <v>663</v>
      </c>
      <c r="B468" t="s">
        <v>15</v>
      </c>
      <c r="C468">
        <v>2007</v>
      </c>
      <c r="D468">
        <v>8</v>
      </c>
      <c r="E468">
        <v>96</v>
      </c>
      <c r="F468" s="4">
        <v>370.93</v>
      </c>
      <c r="G468" s="4">
        <v>435.9</v>
      </c>
      <c r="H468" s="4">
        <v>116.74</v>
      </c>
      <c r="I468">
        <v>6</v>
      </c>
      <c r="J468">
        <v>258</v>
      </c>
      <c r="K468">
        <v>10020</v>
      </c>
      <c r="L468" t="s">
        <v>18</v>
      </c>
      <c r="M468">
        <v>36219</v>
      </c>
      <c r="N468">
        <v>158</v>
      </c>
      <c r="O468" s="4">
        <v>13039.29</v>
      </c>
      <c r="P468" t="s">
        <v>168</v>
      </c>
      <c r="Q468" s="4">
        <f t="shared" si="77"/>
        <v>4.5406249999999995</v>
      </c>
      <c r="R468" s="4">
        <f t="shared" si="78"/>
        <v>72.649999999999991</v>
      </c>
      <c r="S468" s="4">
        <f t="shared" si="79"/>
        <v>1.6895348837209301</v>
      </c>
      <c r="T468" s="4">
        <f t="shared" si="80"/>
        <v>2.639386869017684</v>
      </c>
      <c r="U468" s="4">
        <f t="shared" si="81"/>
        <v>2.5692919595285866</v>
      </c>
      <c r="V468" s="3">
        <f t="shared" si="82"/>
        <v>0.77815125038364363</v>
      </c>
      <c r="W468" s="3">
        <f t="shared" si="83"/>
        <v>2.4116197059632301</v>
      </c>
      <c r="X468" s="3">
        <f t="shared" si="84"/>
        <v>0.65711563597811551</v>
      </c>
      <c r="Y468" s="3">
        <f t="shared" si="85"/>
        <v>1.8612356186340402</v>
      </c>
      <c r="Z468" s="3">
        <f t="shared" si="86"/>
        <v>0.22776716305445377</v>
      </c>
      <c r="AA468" s="2">
        <f t="shared" si="87"/>
        <v>39295</v>
      </c>
    </row>
    <row r="469" spans="1:27" x14ac:dyDescent="0.2">
      <c r="A469">
        <v>663</v>
      </c>
      <c r="B469" t="s">
        <v>15</v>
      </c>
      <c r="C469">
        <v>2007</v>
      </c>
      <c r="D469">
        <v>9</v>
      </c>
      <c r="E469">
        <v>113</v>
      </c>
      <c r="F469" s="4">
        <v>464.55</v>
      </c>
      <c r="G469" s="4">
        <v>545.85</v>
      </c>
      <c r="H469" s="4">
        <v>159.72999999999999</v>
      </c>
      <c r="I469">
        <v>6</v>
      </c>
      <c r="J469">
        <v>258</v>
      </c>
      <c r="K469">
        <v>10020</v>
      </c>
      <c r="L469" t="s">
        <v>18</v>
      </c>
      <c r="M469">
        <v>36219</v>
      </c>
      <c r="N469">
        <v>158</v>
      </c>
      <c r="O469" s="4">
        <v>13039.29</v>
      </c>
      <c r="P469" t="s">
        <v>168</v>
      </c>
      <c r="Q469" s="4">
        <f t="shared" si="77"/>
        <v>4.830530973451328</v>
      </c>
      <c r="R469" s="4">
        <f t="shared" si="78"/>
        <v>90.975000000000009</v>
      </c>
      <c r="S469" s="4">
        <f t="shared" si="79"/>
        <v>2.1156976744186049</v>
      </c>
      <c r="T469" s="4">
        <f t="shared" si="80"/>
        <v>2.7370733146419166</v>
      </c>
      <c r="U469" s="4">
        <f t="shared" si="81"/>
        <v>2.6670324644124679</v>
      </c>
      <c r="V469" s="3">
        <f t="shared" si="82"/>
        <v>0.77815125038364363</v>
      </c>
      <c r="W469" s="3">
        <f t="shared" si="83"/>
        <v>2.4116197059632301</v>
      </c>
      <c r="X469" s="3">
        <f t="shared" si="84"/>
        <v>0.683994871158497</v>
      </c>
      <c r="Y469" s="3">
        <f t="shared" si="85"/>
        <v>1.958922064258273</v>
      </c>
      <c r="Z469" s="3">
        <f t="shared" si="86"/>
        <v>0.32545360867868656</v>
      </c>
      <c r="AA469" s="2">
        <f t="shared" si="87"/>
        <v>39326</v>
      </c>
    </row>
    <row r="470" spans="1:27" x14ac:dyDescent="0.2">
      <c r="A470">
        <v>663</v>
      </c>
      <c r="B470" t="s">
        <v>15</v>
      </c>
      <c r="C470">
        <v>2007</v>
      </c>
      <c r="D470">
        <v>10</v>
      </c>
      <c r="E470">
        <v>261</v>
      </c>
      <c r="F470" s="4">
        <v>960.3</v>
      </c>
      <c r="G470" s="4">
        <v>1128.5</v>
      </c>
      <c r="H470" s="4">
        <v>309.33999999999997</v>
      </c>
      <c r="I470">
        <v>6</v>
      </c>
      <c r="J470">
        <v>258</v>
      </c>
      <c r="K470">
        <v>10020</v>
      </c>
      <c r="L470" t="s">
        <v>18</v>
      </c>
      <c r="M470">
        <v>36219</v>
      </c>
      <c r="N470">
        <v>158</v>
      </c>
      <c r="O470" s="4">
        <v>13039.29</v>
      </c>
      <c r="P470" t="s">
        <v>168</v>
      </c>
      <c r="Q470" s="4">
        <f t="shared" si="77"/>
        <v>4.3237547892720309</v>
      </c>
      <c r="R470" s="4">
        <f t="shared" si="78"/>
        <v>188.08333333333334</v>
      </c>
      <c r="S470" s="4">
        <f t="shared" si="79"/>
        <v>4.3740310077519382</v>
      </c>
      <c r="T470" s="4">
        <f t="shared" si="80"/>
        <v>3.0525015634137809</v>
      </c>
      <c r="U470" s="4">
        <f t="shared" si="81"/>
        <v>2.9824069288637949</v>
      </c>
      <c r="V470" s="3">
        <f t="shared" si="82"/>
        <v>0.77815125038364363</v>
      </c>
      <c r="W470" s="3">
        <f t="shared" si="83"/>
        <v>2.4116197059632301</v>
      </c>
      <c r="X470" s="3">
        <f t="shared" si="84"/>
        <v>0.63586105607549992</v>
      </c>
      <c r="Y470" s="3">
        <f t="shared" si="85"/>
        <v>2.274350313030137</v>
      </c>
      <c r="Z470" s="3">
        <f t="shared" si="86"/>
        <v>0.64088185745055071</v>
      </c>
      <c r="AA470" s="2">
        <f t="shared" si="87"/>
        <v>39356</v>
      </c>
    </row>
    <row r="471" spans="1:27" x14ac:dyDescent="0.2">
      <c r="A471">
        <v>663</v>
      </c>
      <c r="B471" t="s">
        <v>15</v>
      </c>
      <c r="C471">
        <v>2007</v>
      </c>
      <c r="D471">
        <v>11</v>
      </c>
      <c r="E471">
        <v>166</v>
      </c>
      <c r="F471" s="4">
        <v>558.4</v>
      </c>
      <c r="G471" s="4">
        <v>656.16</v>
      </c>
      <c r="H471" s="4">
        <v>251.62</v>
      </c>
      <c r="I471">
        <v>6</v>
      </c>
      <c r="J471">
        <v>258</v>
      </c>
      <c r="K471">
        <v>10020</v>
      </c>
      <c r="L471" t="s">
        <v>18</v>
      </c>
      <c r="M471">
        <v>36219</v>
      </c>
      <c r="N471">
        <v>158</v>
      </c>
      <c r="O471" s="4">
        <v>13039.29</v>
      </c>
      <c r="P471" t="s">
        <v>168</v>
      </c>
      <c r="Q471" s="4">
        <f t="shared" si="77"/>
        <v>3.9527710843373494</v>
      </c>
      <c r="R471" s="4">
        <f t="shared" si="78"/>
        <v>109.36</v>
      </c>
      <c r="S471" s="4">
        <f t="shared" si="79"/>
        <v>2.5432558139534884</v>
      </c>
      <c r="T471" s="4">
        <f t="shared" si="80"/>
        <v>2.8170097519434094</v>
      </c>
      <c r="U471" s="4">
        <f t="shared" si="81"/>
        <v>2.7469454096151047</v>
      </c>
      <c r="V471" s="3">
        <f t="shared" si="82"/>
        <v>0.77815125038364363</v>
      </c>
      <c r="W471" s="3">
        <f t="shared" si="83"/>
        <v>2.4116197059632301</v>
      </c>
      <c r="X471" s="3">
        <f t="shared" si="84"/>
        <v>0.59690166390335442</v>
      </c>
      <c r="Y471" s="3">
        <f t="shared" si="85"/>
        <v>2.038858501559766</v>
      </c>
      <c r="Z471" s="3">
        <f t="shared" si="86"/>
        <v>0.40539004598017936</v>
      </c>
      <c r="AA471" s="2">
        <f t="shared" si="87"/>
        <v>39387</v>
      </c>
    </row>
    <row r="472" spans="1:27" x14ac:dyDescent="0.2">
      <c r="A472">
        <v>663</v>
      </c>
      <c r="B472" t="s">
        <v>15</v>
      </c>
      <c r="C472">
        <v>2007</v>
      </c>
      <c r="D472">
        <v>12</v>
      </c>
      <c r="E472">
        <v>125</v>
      </c>
      <c r="F472" s="4">
        <v>462.42</v>
      </c>
      <c r="G472" s="4">
        <v>543.34</v>
      </c>
      <c r="H472" s="4">
        <v>137.76</v>
      </c>
      <c r="I472">
        <v>6</v>
      </c>
      <c r="J472">
        <v>258</v>
      </c>
      <c r="K472">
        <v>10020</v>
      </c>
      <c r="L472" t="s">
        <v>18</v>
      </c>
      <c r="M472">
        <v>36219</v>
      </c>
      <c r="N472">
        <v>158</v>
      </c>
      <c r="O472" s="4">
        <v>13039.29</v>
      </c>
      <c r="P472" t="s">
        <v>168</v>
      </c>
      <c r="Q472" s="4">
        <f t="shared" si="77"/>
        <v>4.3467200000000004</v>
      </c>
      <c r="R472" s="4">
        <f t="shared" si="78"/>
        <v>90.556666666666672</v>
      </c>
      <c r="S472" s="4">
        <f t="shared" si="79"/>
        <v>2.1059689922480622</v>
      </c>
      <c r="T472" s="4">
        <f t="shared" si="80"/>
        <v>2.7350716784182532</v>
      </c>
      <c r="U472" s="4">
        <f t="shared" si="81"/>
        <v>2.6650366093696523</v>
      </c>
      <c r="V472" s="3">
        <f t="shared" si="82"/>
        <v>0.77815125038364363</v>
      </c>
      <c r="W472" s="3">
        <f t="shared" si="83"/>
        <v>2.4116197059632301</v>
      </c>
      <c r="X472" s="3">
        <f t="shared" si="84"/>
        <v>0.63816166541019659</v>
      </c>
      <c r="Y472" s="3">
        <f t="shared" si="85"/>
        <v>1.9569204280346093</v>
      </c>
      <c r="Z472" s="3">
        <f t="shared" si="86"/>
        <v>0.32345197245502283</v>
      </c>
      <c r="AA472" s="2">
        <f t="shared" si="87"/>
        <v>39417</v>
      </c>
    </row>
    <row r="473" spans="1:27" x14ac:dyDescent="0.2">
      <c r="A473">
        <v>672</v>
      </c>
      <c r="B473" t="s">
        <v>15</v>
      </c>
      <c r="C473">
        <v>2007</v>
      </c>
      <c r="D473">
        <v>1</v>
      </c>
      <c r="E473">
        <v>128</v>
      </c>
      <c r="F473" s="4">
        <v>486.44</v>
      </c>
      <c r="G473" s="4">
        <v>571.62</v>
      </c>
      <c r="H473" s="4">
        <v>225.86</v>
      </c>
      <c r="I473">
        <v>18</v>
      </c>
      <c r="J473">
        <v>1220</v>
      </c>
      <c r="K473">
        <v>47540</v>
      </c>
      <c r="L473" t="s">
        <v>18</v>
      </c>
      <c r="M473">
        <v>135103</v>
      </c>
      <c r="N473">
        <v>602</v>
      </c>
      <c r="O473" s="4">
        <v>89894.83</v>
      </c>
      <c r="P473" t="s">
        <v>168</v>
      </c>
      <c r="Q473" s="4">
        <f t="shared" si="77"/>
        <v>4.46578125</v>
      </c>
      <c r="R473" s="4">
        <f t="shared" si="78"/>
        <v>31.756666666666668</v>
      </c>
      <c r="S473" s="4">
        <f t="shared" si="79"/>
        <v>0.46854098360655738</v>
      </c>
      <c r="T473" s="4">
        <f t="shared" si="80"/>
        <v>2.7571074156012352</v>
      </c>
      <c r="U473" s="4">
        <f t="shared" si="81"/>
        <v>2.6870292798029496</v>
      </c>
      <c r="V473" s="3">
        <f t="shared" si="82"/>
        <v>1.255272505103306</v>
      </c>
      <c r="W473" s="3">
        <f t="shared" si="83"/>
        <v>3.0863598306747484</v>
      </c>
      <c r="X473" s="3">
        <f t="shared" si="84"/>
        <v>0.64989744595336674</v>
      </c>
      <c r="Y473" s="3">
        <f t="shared" si="85"/>
        <v>1.5018349104979292</v>
      </c>
      <c r="Z473" s="3">
        <f t="shared" si="86"/>
        <v>-0.32925241507351305</v>
      </c>
      <c r="AA473" s="2">
        <f t="shared" si="87"/>
        <v>39083</v>
      </c>
    </row>
    <row r="474" spans="1:27" x14ac:dyDescent="0.2">
      <c r="A474">
        <v>672</v>
      </c>
      <c r="B474" t="s">
        <v>15</v>
      </c>
      <c r="C474">
        <v>2007</v>
      </c>
      <c r="D474">
        <v>2</v>
      </c>
      <c r="E474">
        <v>135</v>
      </c>
      <c r="F474" s="4">
        <v>531.62</v>
      </c>
      <c r="G474" s="4">
        <v>624.75</v>
      </c>
      <c r="H474" s="4">
        <v>263.76</v>
      </c>
      <c r="I474">
        <v>18</v>
      </c>
      <c r="J474">
        <v>1220</v>
      </c>
      <c r="K474">
        <v>47540</v>
      </c>
      <c r="L474" t="s">
        <v>18</v>
      </c>
      <c r="M474">
        <v>135103</v>
      </c>
      <c r="N474">
        <v>602</v>
      </c>
      <c r="O474" s="4">
        <v>89894.83</v>
      </c>
      <c r="P474" t="s">
        <v>168</v>
      </c>
      <c r="Q474" s="4">
        <f t="shared" si="77"/>
        <v>4.6277777777777782</v>
      </c>
      <c r="R474" s="4">
        <f t="shared" si="78"/>
        <v>34.708333333333336</v>
      </c>
      <c r="S474" s="4">
        <f t="shared" si="79"/>
        <v>0.51209016393442619</v>
      </c>
      <c r="T474" s="4">
        <f t="shared" si="80"/>
        <v>2.7957062647984876</v>
      </c>
      <c r="U474" s="4">
        <f t="shared" si="81"/>
        <v>2.7256013111086377</v>
      </c>
      <c r="V474" s="3">
        <f t="shared" si="82"/>
        <v>1.255272505103306</v>
      </c>
      <c r="W474" s="3">
        <f t="shared" si="83"/>
        <v>3.0863598306747484</v>
      </c>
      <c r="X474" s="3">
        <f t="shared" si="84"/>
        <v>0.66537249630348161</v>
      </c>
      <c r="Y474" s="3">
        <f t="shared" si="85"/>
        <v>1.5404337596951816</v>
      </c>
      <c r="Z474" s="3">
        <f t="shared" si="86"/>
        <v>-0.29065356587626062</v>
      </c>
      <c r="AA474" s="2">
        <f t="shared" si="87"/>
        <v>39114</v>
      </c>
    </row>
    <row r="475" spans="1:27" x14ac:dyDescent="0.2">
      <c r="A475">
        <v>672</v>
      </c>
      <c r="B475" t="s">
        <v>15</v>
      </c>
      <c r="C475">
        <v>2007</v>
      </c>
      <c r="D475">
        <v>3</v>
      </c>
      <c r="E475">
        <v>142</v>
      </c>
      <c r="F475" s="4">
        <v>532.19000000000005</v>
      </c>
      <c r="G475" s="4">
        <v>625.30999999999995</v>
      </c>
      <c r="H475" s="4">
        <v>299.45999999999998</v>
      </c>
      <c r="I475">
        <v>18</v>
      </c>
      <c r="J475">
        <v>1220</v>
      </c>
      <c r="K475">
        <v>47540</v>
      </c>
      <c r="L475" t="s">
        <v>18</v>
      </c>
      <c r="M475">
        <v>135103</v>
      </c>
      <c r="N475">
        <v>602</v>
      </c>
      <c r="O475" s="4">
        <v>89894.83</v>
      </c>
      <c r="P475" t="s">
        <v>168</v>
      </c>
      <c r="Q475" s="4">
        <f t="shared" si="77"/>
        <v>4.4035915492957747</v>
      </c>
      <c r="R475" s="4">
        <f t="shared" si="78"/>
        <v>34.739444444444445</v>
      </c>
      <c r="S475" s="4">
        <f t="shared" si="79"/>
        <v>0.51254918032786878</v>
      </c>
      <c r="T475" s="4">
        <f t="shared" si="80"/>
        <v>2.7960953740030616</v>
      </c>
      <c r="U475" s="4">
        <f t="shared" si="81"/>
        <v>2.7260667097763971</v>
      </c>
      <c r="V475" s="3">
        <f t="shared" si="82"/>
        <v>1.255272505103306</v>
      </c>
      <c r="W475" s="3">
        <f t="shared" si="83"/>
        <v>3.0863598306747484</v>
      </c>
      <c r="X475" s="3">
        <f t="shared" si="84"/>
        <v>0.64380702962000536</v>
      </c>
      <c r="Y475" s="3">
        <f t="shared" si="85"/>
        <v>1.5408228688997558</v>
      </c>
      <c r="Z475" s="3">
        <f t="shared" si="86"/>
        <v>-0.29026445667168649</v>
      </c>
      <c r="AA475" s="2">
        <f t="shared" si="87"/>
        <v>39142</v>
      </c>
    </row>
    <row r="476" spans="1:27" x14ac:dyDescent="0.2">
      <c r="A476">
        <v>672</v>
      </c>
      <c r="B476" t="s">
        <v>15</v>
      </c>
      <c r="C476">
        <v>2007</v>
      </c>
      <c r="D476">
        <v>4</v>
      </c>
      <c r="E476">
        <v>191</v>
      </c>
      <c r="F476" s="4">
        <v>735.35</v>
      </c>
      <c r="G476" s="4">
        <v>864.01</v>
      </c>
      <c r="H476" s="4">
        <v>348.27</v>
      </c>
      <c r="I476">
        <v>18</v>
      </c>
      <c r="J476">
        <v>1220</v>
      </c>
      <c r="K476">
        <v>47540</v>
      </c>
      <c r="L476" t="s">
        <v>18</v>
      </c>
      <c r="M476">
        <v>135103</v>
      </c>
      <c r="N476">
        <v>602</v>
      </c>
      <c r="O476" s="4">
        <v>89894.83</v>
      </c>
      <c r="P476" t="s">
        <v>168</v>
      </c>
      <c r="Q476" s="4">
        <f t="shared" si="77"/>
        <v>4.5236125654450259</v>
      </c>
      <c r="R476" s="4">
        <f t="shared" si="78"/>
        <v>48.000555555555557</v>
      </c>
      <c r="S476" s="4">
        <f t="shared" si="79"/>
        <v>0.70820491803278685</v>
      </c>
      <c r="T476" s="4">
        <f t="shared" si="80"/>
        <v>2.9365187690063079</v>
      </c>
      <c r="U476" s="4">
        <f t="shared" si="81"/>
        <v>2.8664940967562282</v>
      </c>
      <c r="V476" s="3">
        <f t="shared" si="82"/>
        <v>1.255272505103306</v>
      </c>
      <c r="W476" s="3">
        <f t="shared" si="83"/>
        <v>3.0863598306747484</v>
      </c>
      <c r="X476" s="3">
        <f t="shared" si="84"/>
        <v>0.65548540175858061</v>
      </c>
      <c r="Y476" s="3">
        <f t="shared" si="85"/>
        <v>1.6812462639030021</v>
      </c>
      <c r="Z476" s="3">
        <f t="shared" si="86"/>
        <v>-0.14984106166844011</v>
      </c>
      <c r="AA476" s="2">
        <f t="shared" si="87"/>
        <v>39173</v>
      </c>
    </row>
    <row r="477" spans="1:27" x14ac:dyDescent="0.2">
      <c r="A477">
        <v>672</v>
      </c>
      <c r="B477" t="s">
        <v>15</v>
      </c>
      <c r="C477">
        <v>2007</v>
      </c>
      <c r="D477">
        <v>5</v>
      </c>
      <c r="E477">
        <v>401</v>
      </c>
      <c r="F477" s="4">
        <v>1424.85</v>
      </c>
      <c r="G477" s="4">
        <v>1674.34</v>
      </c>
      <c r="H477" s="4">
        <v>534.20000000000005</v>
      </c>
      <c r="I477">
        <v>18</v>
      </c>
      <c r="J477">
        <v>1220</v>
      </c>
      <c r="K477">
        <v>47540</v>
      </c>
      <c r="L477" t="s">
        <v>18</v>
      </c>
      <c r="M477">
        <v>135103</v>
      </c>
      <c r="N477">
        <v>602</v>
      </c>
      <c r="O477" s="4">
        <v>89894.83</v>
      </c>
      <c r="P477" t="s">
        <v>168</v>
      </c>
      <c r="Q477" s="4">
        <f t="shared" si="77"/>
        <v>4.1754114713216959</v>
      </c>
      <c r="R477" s="4">
        <f t="shared" si="78"/>
        <v>93.018888888888881</v>
      </c>
      <c r="S477" s="4">
        <f t="shared" si="79"/>
        <v>1.3724098360655737</v>
      </c>
      <c r="T477" s="4">
        <f t="shared" si="80"/>
        <v>3.2238436526599439</v>
      </c>
      <c r="U477" s="4">
        <f t="shared" si="81"/>
        <v>3.1537691467296751</v>
      </c>
      <c r="V477" s="3">
        <f t="shared" si="82"/>
        <v>1.255272505103306</v>
      </c>
      <c r="W477" s="3">
        <f t="shared" si="83"/>
        <v>3.0863598306747484</v>
      </c>
      <c r="X477" s="3">
        <f t="shared" si="84"/>
        <v>0.62069928003976149</v>
      </c>
      <c r="Y477" s="3">
        <f t="shared" si="85"/>
        <v>1.9685711475566376</v>
      </c>
      <c r="Z477" s="3">
        <f t="shared" si="86"/>
        <v>0.13748382198519551</v>
      </c>
      <c r="AA477" s="2">
        <f t="shared" si="87"/>
        <v>39203</v>
      </c>
    </row>
    <row r="478" spans="1:27" x14ac:dyDescent="0.2">
      <c r="A478">
        <v>672</v>
      </c>
      <c r="B478" t="s">
        <v>15</v>
      </c>
      <c r="C478">
        <v>2007</v>
      </c>
      <c r="D478">
        <v>6</v>
      </c>
      <c r="E478">
        <v>419</v>
      </c>
      <c r="F478" s="4">
        <v>1744.58</v>
      </c>
      <c r="G478" s="4">
        <v>2049.92</v>
      </c>
      <c r="H478" s="4">
        <v>796.03</v>
      </c>
      <c r="I478">
        <v>18</v>
      </c>
      <c r="J478">
        <v>1220</v>
      </c>
      <c r="K478">
        <v>47540</v>
      </c>
      <c r="L478" t="s">
        <v>18</v>
      </c>
      <c r="M478">
        <v>135103</v>
      </c>
      <c r="N478">
        <v>602</v>
      </c>
      <c r="O478" s="4">
        <v>89894.83</v>
      </c>
      <c r="P478" t="s">
        <v>168</v>
      </c>
      <c r="Q478" s="4">
        <f t="shared" si="77"/>
        <v>4.8924105011933179</v>
      </c>
      <c r="R478" s="4">
        <f t="shared" si="78"/>
        <v>113.88444444444445</v>
      </c>
      <c r="S478" s="4">
        <f t="shared" si="79"/>
        <v>1.6802622950819672</v>
      </c>
      <c r="T478" s="4">
        <f t="shared" si="80"/>
        <v>3.3117369126477088</v>
      </c>
      <c r="U478" s="4">
        <f t="shared" si="81"/>
        <v>3.2416908893828311</v>
      </c>
      <c r="V478" s="3">
        <f t="shared" si="82"/>
        <v>1.255272505103306</v>
      </c>
      <c r="W478" s="3">
        <f t="shared" si="83"/>
        <v>3.0863598306747484</v>
      </c>
      <c r="X478" s="3">
        <f t="shared" si="84"/>
        <v>0.68952288968141362</v>
      </c>
      <c r="Y478" s="3">
        <f t="shared" si="85"/>
        <v>2.0564644075444027</v>
      </c>
      <c r="Z478" s="3">
        <f t="shared" si="86"/>
        <v>0.22537708197296072</v>
      </c>
      <c r="AA478" s="2">
        <f t="shared" si="87"/>
        <v>39234</v>
      </c>
    </row>
    <row r="479" spans="1:27" x14ac:dyDescent="0.2">
      <c r="A479">
        <v>672</v>
      </c>
      <c r="B479" t="s">
        <v>15</v>
      </c>
      <c r="C479">
        <v>2007</v>
      </c>
      <c r="D479">
        <v>7</v>
      </c>
      <c r="E479">
        <v>241</v>
      </c>
      <c r="F479" s="4">
        <v>951.51</v>
      </c>
      <c r="G479" s="4">
        <v>1118.1099999999999</v>
      </c>
      <c r="H479" s="4">
        <v>467.38</v>
      </c>
      <c r="I479">
        <v>18</v>
      </c>
      <c r="J479">
        <v>1220</v>
      </c>
      <c r="K479">
        <v>47540</v>
      </c>
      <c r="L479" t="s">
        <v>18</v>
      </c>
      <c r="M479">
        <v>135103</v>
      </c>
      <c r="N479">
        <v>602</v>
      </c>
      <c r="O479" s="4">
        <v>89894.83</v>
      </c>
      <c r="P479" t="s">
        <v>168</v>
      </c>
      <c r="Q479" s="4">
        <f t="shared" si="77"/>
        <v>4.6394605809128624</v>
      </c>
      <c r="R479" s="4">
        <f t="shared" si="78"/>
        <v>62.117222222222217</v>
      </c>
      <c r="S479" s="4">
        <f t="shared" si="79"/>
        <v>0.91648360655737693</v>
      </c>
      <c r="T479" s="4">
        <f t="shared" si="80"/>
        <v>3.0484845316747347</v>
      </c>
      <c r="U479" s="4">
        <f t="shared" si="81"/>
        <v>2.978413356913105</v>
      </c>
      <c r="V479" s="3">
        <f t="shared" si="82"/>
        <v>1.255272505103306</v>
      </c>
      <c r="W479" s="3">
        <f t="shared" si="83"/>
        <v>3.0863598306747484</v>
      </c>
      <c r="X479" s="3">
        <f t="shared" si="84"/>
        <v>0.66646748909986619</v>
      </c>
      <c r="Y479" s="3">
        <f t="shared" si="85"/>
        <v>1.7932120265714284</v>
      </c>
      <c r="Z479" s="3">
        <f t="shared" si="86"/>
        <v>-3.7875299000013692E-2</v>
      </c>
      <c r="AA479" s="2">
        <f t="shared" si="87"/>
        <v>39264</v>
      </c>
    </row>
    <row r="480" spans="1:27" x14ac:dyDescent="0.2">
      <c r="A480">
        <v>672</v>
      </c>
      <c r="B480" t="s">
        <v>15</v>
      </c>
      <c r="C480">
        <v>2007</v>
      </c>
      <c r="D480">
        <v>8</v>
      </c>
      <c r="E480">
        <v>306</v>
      </c>
      <c r="F480" s="4">
        <v>1245.94</v>
      </c>
      <c r="G480" s="4">
        <v>1464.04</v>
      </c>
      <c r="H480" s="4">
        <v>553.89</v>
      </c>
      <c r="I480">
        <v>18</v>
      </c>
      <c r="J480">
        <v>1220</v>
      </c>
      <c r="K480">
        <v>47540</v>
      </c>
      <c r="L480" t="s">
        <v>18</v>
      </c>
      <c r="M480">
        <v>135103</v>
      </c>
      <c r="N480">
        <v>602</v>
      </c>
      <c r="O480" s="4">
        <v>89894.83</v>
      </c>
      <c r="P480" t="s">
        <v>168</v>
      </c>
      <c r="Q480" s="4">
        <f t="shared" si="77"/>
        <v>4.7844444444444445</v>
      </c>
      <c r="R480" s="4">
        <f t="shared" si="78"/>
        <v>81.335555555555558</v>
      </c>
      <c r="S480" s="4">
        <f t="shared" si="79"/>
        <v>1.2000327868852458</v>
      </c>
      <c r="T480" s="4">
        <f t="shared" si="80"/>
        <v>3.1655529425297235</v>
      </c>
      <c r="U480" s="4">
        <f t="shared" si="81"/>
        <v>3.0954971287626964</v>
      </c>
      <c r="V480" s="3">
        <f t="shared" si="82"/>
        <v>1.255272505103306</v>
      </c>
      <c r="W480" s="3">
        <f t="shared" si="83"/>
        <v>3.0863598306747484</v>
      </c>
      <c r="X480" s="3">
        <f t="shared" si="84"/>
        <v>0.67983151604814351</v>
      </c>
      <c r="Y480" s="3">
        <f t="shared" si="85"/>
        <v>1.9102804374264175</v>
      </c>
      <c r="Z480" s="3">
        <f t="shared" si="86"/>
        <v>7.9193111854975254E-2</v>
      </c>
      <c r="AA480" s="2">
        <f t="shared" si="87"/>
        <v>39295</v>
      </c>
    </row>
    <row r="481" spans="1:27" x14ac:dyDescent="0.2">
      <c r="A481">
        <v>672</v>
      </c>
      <c r="B481" t="s">
        <v>15</v>
      </c>
      <c r="C481">
        <v>2007</v>
      </c>
      <c r="D481">
        <v>9</v>
      </c>
      <c r="E481">
        <v>365</v>
      </c>
      <c r="F481" s="4">
        <v>1387.95</v>
      </c>
      <c r="G481" s="4">
        <v>1631</v>
      </c>
      <c r="H481" s="4">
        <v>486.12</v>
      </c>
      <c r="I481">
        <v>18</v>
      </c>
      <c r="J481">
        <v>1220</v>
      </c>
      <c r="K481">
        <v>47540</v>
      </c>
      <c r="L481" t="s">
        <v>18</v>
      </c>
      <c r="M481">
        <v>135103</v>
      </c>
      <c r="N481">
        <v>602</v>
      </c>
      <c r="O481" s="4">
        <v>89894.83</v>
      </c>
      <c r="P481" t="s">
        <v>168</v>
      </c>
      <c r="Q481" s="4">
        <f t="shared" si="77"/>
        <v>4.4684931506849317</v>
      </c>
      <c r="R481" s="4">
        <f t="shared" si="78"/>
        <v>90.611111111111114</v>
      </c>
      <c r="S481" s="4">
        <f t="shared" si="79"/>
        <v>1.3368852459016394</v>
      </c>
      <c r="T481" s="4">
        <f t="shared" si="80"/>
        <v>3.2124539610402758</v>
      </c>
      <c r="U481" s="4">
        <f t="shared" si="81"/>
        <v>3.1423738212231447</v>
      </c>
      <c r="V481" s="3">
        <f t="shared" si="82"/>
        <v>1.255272505103306</v>
      </c>
      <c r="W481" s="3">
        <f t="shared" si="83"/>
        <v>3.0863598306747484</v>
      </c>
      <c r="X481" s="3">
        <f t="shared" si="84"/>
        <v>0.65016109658380117</v>
      </c>
      <c r="Y481" s="3">
        <f t="shared" si="85"/>
        <v>1.9571814559369698</v>
      </c>
      <c r="Z481" s="3">
        <f t="shared" si="86"/>
        <v>0.12609413036552758</v>
      </c>
      <c r="AA481" s="2">
        <f t="shared" si="87"/>
        <v>39326</v>
      </c>
    </row>
    <row r="482" spans="1:27" x14ac:dyDescent="0.2">
      <c r="A482">
        <v>672</v>
      </c>
      <c r="B482" t="s">
        <v>15</v>
      </c>
      <c r="C482">
        <v>2007</v>
      </c>
      <c r="D482">
        <v>10</v>
      </c>
      <c r="E482">
        <v>775</v>
      </c>
      <c r="F482" s="4">
        <v>2841.57</v>
      </c>
      <c r="G482" s="4">
        <v>3339.01</v>
      </c>
      <c r="H482" s="4">
        <v>1101.79</v>
      </c>
      <c r="I482">
        <v>18</v>
      </c>
      <c r="J482">
        <v>1220</v>
      </c>
      <c r="K482">
        <v>47540</v>
      </c>
      <c r="L482" t="s">
        <v>18</v>
      </c>
      <c r="M482">
        <v>135103</v>
      </c>
      <c r="N482">
        <v>602</v>
      </c>
      <c r="O482" s="4">
        <v>89894.83</v>
      </c>
      <c r="P482" t="s">
        <v>168</v>
      </c>
      <c r="Q482" s="4">
        <f t="shared" si="77"/>
        <v>4.3084000000000007</v>
      </c>
      <c r="R482" s="4">
        <f t="shared" si="78"/>
        <v>185.50055555555556</v>
      </c>
      <c r="S482" s="4">
        <f t="shared" si="79"/>
        <v>2.736893442622951</v>
      </c>
      <c r="T482" s="4">
        <f t="shared" si="80"/>
        <v>3.5236177197247258</v>
      </c>
      <c r="U482" s="4">
        <f t="shared" si="81"/>
        <v>3.4535583590396555</v>
      </c>
      <c r="V482" s="3">
        <f t="shared" si="82"/>
        <v>1.255272505103306</v>
      </c>
      <c r="W482" s="3">
        <f t="shared" si="83"/>
        <v>3.0863598306747484</v>
      </c>
      <c r="X482" s="3">
        <f t="shared" si="84"/>
        <v>0.63431601721841568</v>
      </c>
      <c r="Y482" s="3">
        <f t="shared" si="85"/>
        <v>2.2683452146214198</v>
      </c>
      <c r="Z482" s="3">
        <f t="shared" si="86"/>
        <v>0.43725788904997764</v>
      </c>
      <c r="AA482" s="2">
        <f t="shared" si="87"/>
        <v>39356</v>
      </c>
    </row>
    <row r="483" spans="1:27" x14ac:dyDescent="0.2">
      <c r="A483">
        <v>672</v>
      </c>
      <c r="B483" t="s">
        <v>15</v>
      </c>
      <c r="C483">
        <v>2007</v>
      </c>
      <c r="D483">
        <v>11</v>
      </c>
      <c r="E483">
        <v>640</v>
      </c>
      <c r="F483" s="4">
        <v>2439.42</v>
      </c>
      <c r="G483" s="4">
        <v>2866.58</v>
      </c>
      <c r="H483" s="4">
        <v>990.57</v>
      </c>
      <c r="I483">
        <v>18</v>
      </c>
      <c r="J483">
        <v>1220</v>
      </c>
      <c r="K483">
        <v>47540</v>
      </c>
      <c r="L483" t="s">
        <v>18</v>
      </c>
      <c r="M483">
        <v>135103</v>
      </c>
      <c r="N483">
        <v>602</v>
      </c>
      <c r="O483" s="4">
        <v>89894.83</v>
      </c>
      <c r="P483" t="s">
        <v>168</v>
      </c>
      <c r="Q483" s="4">
        <f t="shared" si="77"/>
        <v>4.4790312500000002</v>
      </c>
      <c r="R483" s="4">
        <f t="shared" si="78"/>
        <v>159.25444444444443</v>
      </c>
      <c r="S483" s="4">
        <f t="shared" si="79"/>
        <v>2.3496557377049179</v>
      </c>
      <c r="T483" s="4">
        <f t="shared" si="80"/>
        <v>3.4573640664922531</v>
      </c>
      <c r="U483" s="4">
        <f t="shared" si="81"/>
        <v>3.387286580132955</v>
      </c>
      <c r="V483" s="3">
        <f t="shared" si="82"/>
        <v>1.255272505103306</v>
      </c>
      <c r="W483" s="3">
        <f t="shared" si="83"/>
        <v>3.0863598306747484</v>
      </c>
      <c r="X483" s="3">
        <f t="shared" si="84"/>
        <v>0.65118409250836606</v>
      </c>
      <c r="Y483" s="3">
        <f t="shared" si="85"/>
        <v>2.2020915613889471</v>
      </c>
      <c r="Z483" s="3">
        <f t="shared" si="86"/>
        <v>0.37100423581750497</v>
      </c>
      <c r="AA483" s="2">
        <f t="shared" si="87"/>
        <v>39387</v>
      </c>
    </row>
    <row r="484" spans="1:27" x14ac:dyDescent="0.2">
      <c r="A484">
        <v>672</v>
      </c>
      <c r="B484" t="s">
        <v>15</v>
      </c>
      <c r="C484">
        <v>2007</v>
      </c>
      <c r="D484">
        <v>12</v>
      </c>
      <c r="E484">
        <v>379</v>
      </c>
      <c r="F484" s="4">
        <v>1418.09</v>
      </c>
      <c r="G484" s="4">
        <v>1666.36</v>
      </c>
      <c r="H484" s="4">
        <v>570.29999999999995</v>
      </c>
      <c r="I484">
        <v>18</v>
      </c>
      <c r="J484">
        <v>1220</v>
      </c>
      <c r="K484">
        <v>47540</v>
      </c>
      <c r="L484" t="s">
        <v>18</v>
      </c>
      <c r="M484">
        <v>135103</v>
      </c>
      <c r="N484">
        <v>602</v>
      </c>
      <c r="O484" s="4">
        <v>89894.83</v>
      </c>
      <c r="P484" t="s">
        <v>168</v>
      </c>
      <c r="Q484" s="4">
        <f t="shared" si="77"/>
        <v>4.3967282321899734</v>
      </c>
      <c r="R484" s="4">
        <f t="shared" si="78"/>
        <v>92.575555555555553</v>
      </c>
      <c r="S484" s="4">
        <f t="shared" si="79"/>
        <v>1.3658688524590163</v>
      </c>
      <c r="T484" s="4">
        <f t="shared" si="80"/>
        <v>3.2217688320790474</v>
      </c>
      <c r="U484" s="4">
        <f t="shared" si="81"/>
        <v>3.1517037945022097</v>
      </c>
      <c r="V484" s="3">
        <f t="shared" si="82"/>
        <v>1.255272505103306</v>
      </c>
      <c r="W484" s="3">
        <f t="shared" si="83"/>
        <v>3.0863598306747484</v>
      </c>
      <c r="X484" s="3">
        <f t="shared" si="84"/>
        <v>0.64312962211097491</v>
      </c>
      <c r="Y484" s="3">
        <f t="shared" si="85"/>
        <v>1.9664963269757412</v>
      </c>
      <c r="Z484" s="3">
        <f t="shared" si="86"/>
        <v>0.13540900140429901</v>
      </c>
      <c r="AA484" s="2">
        <f t="shared" si="87"/>
        <v>39417</v>
      </c>
    </row>
    <row r="485" spans="1:27" x14ac:dyDescent="0.2">
      <c r="A485">
        <v>696</v>
      </c>
      <c r="B485" t="s">
        <v>15</v>
      </c>
      <c r="C485">
        <v>2007</v>
      </c>
      <c r="D485">
        <v>1</v>
      </c>
      <c r="E485">
        <v>66</v>
      </c>
      <c r="F485" s="4">
        <v>309.20999999999998</v>
      </c>
      <c r="G485" s="4">
        <v>363.36</v>
      </c>
      <c r="H485" s="4">
        <v>161.43</v>
      </c>
      <c r="I485">
        <v>6</v>
      </c>
      <c r="J485">
        <v>277</v>
      </c>
      <c r="K485">
        <v>15108</v>
      </c>
      <c r="L485" t="s">
        <v>18</v>
      </c>
      <c r="M485">
        <v>22431</v>
      </c>
      <c r="N485">
        <v>163.19999999999999</v>
      </c>
      <c r="O485" s="4">
        <v>23419.78</v>
      </c>
      <c r="P485" t="s">
        <v>168</v>
      </c>
      <c r="Q485" s="4">
        <f t="shared" si="77"/>
        <v>5.5054545454545458</v>
      </c>
      <c r="R485" s="4">
        <f t="shared" si="78"/>
        <v>60.56</v>
      </c>
      <c r="S485" s="4">
        <f t="shared" si="79"/>
        <v>1.3117689530685921</v>
      </c>
      <c r="T485" s="4">
        <f t="shared" si="80"/>
        <v>2.5603371168756599</v>
      </c>
      <c r="U485" s="4">
        <f t="shared" si="81"/>
        <v>2.4902535307656657</v>
      </c>
      <c r="V485" s="3">
        <f t="shared" si="82"/>
        <v>0.77815125038364363</v>
      </c>
      <c r="W485" s="3">
        <f t="shared" si="83"/>
        <v>2.4424797690644486</v>
      </c>
      <c r="X485" s="3">
        <f t="shared" si="84"/>
        <v>0.74079318133379135</v>
      </c>
      <c r="Y485" s="3">
        <f t="shared" si="85"/>
        <v>1.7821858664920163</v>
      </c>
      <c r="Z485" s="3">
        <f t="shared" si="86"/>
        <v>0.11785734781121143</v>
      </c>
      <c r="AA485" s="2">
        <f t="shared" si="87"/>
        <v>39083</v>
      </c>
    </row>
    <row r="486" spans="1:27" x14ac:dyDescent="0.2">
      <c r="A486">
        <v>696</v>
      </c>
      <c r="B486" t="s">
        <v>15</v>
      </c>
      <c r="C486">
        <v>2007</v>
      </c>
      <c r="D486">
        <v>2</v>
      </c>
      <c r="E486">
        <v>95</v>
      </c>
      <c r="F486" s="4">
        <v>417.28</v>
      </c>
      <c r="G486" s="4">
        <v>490.32</v>
      </c>
      <c r="H486" s="4">
        <v>219.45</v>
      </c>
      <c r="I486">
        <v>6</v>
      </c>
      <c r="J486">
        <v>277</v>
      </c>
      <c r="K486">
        <v>15108</v>
      </c>
      <c r="L486" t="s">
        <v>18</v>
      </c>
      <c r="M486">
        <v>22431</v>
      </c>
      <c r="N486">
        <v>163.19999999999999</v>
      </c>
      <c r="O486" s="4">
        <v>23419.78</v>
      </c>
      <c r="P486" t="s">
        <v>168</v>
      </c>
      <c r="Q486" s="4">
        <f t="shared" si="77"/>
        <v>5.1612631578947363</v>
      </c>
      <c r="R486" s="4">
        <f t="shared" si="78"/>
        <v>81.72</v>
      </c>
      <c r="S486" s="4">
        <f t="shared" si="79"/>
        <v>1.7701083032490974</v>
      </c>
      <c r="T486" s="4">
        <f t="shared" si="80"/>
        <v>2.6904796083440536</v>
      </c>
      <c r="U486" s="4">
        <f t="shared" si="81"/>
        <v>2.6204275697158073</v>
      </c>
      <c r="V486" s="3">
        <f t="shared" si="82"/>
        <v>0.77815125038364363</v>
      </c>
      <c r="W486" s="3">
        <f t="shared" si="83"/>
        <v>2.4424797690644486</v>
      </c>
      <c r="X486" s="3">
        <f t="shared" si="84"/>
        <v>0.71275600305520581</v>
      </c>
      <c r="Y486" s="3">
        <f t="shared" si="85"/>
        <v>1.91232835796041</v>
      </c>
      <c r="Z486" s="3">
        <f t="shared" si="86"/>
        <v>0.24799983927960503</v>
      </c>
      <c r="AA486" s="2">
        <f t="shared" si="87"/>
        <v>39114</v>
      </c>
    </row>
    <row r="487" spans="1:27" x14ac:dyDescent="0.2">
      <c r="A487">
        <v>696</v>
      </c>
      <c r="B487" t="s">
        <v>15</v>
      </c>
      <c r="C487">
        <v>2007</v>
      </c>
      <c r="D487">
        <v>3</v>
      </c>
      <c r="E487">
        <v>108</v>
      </c>
      <c r="F487" s="4">
        <v>444.19</v>
      </c>
      <c r="G487" s="4">
        <v>521.99</v>
      </c>
      <c r="H487" s="4">
        <v>117.19</v>
      </c>
      <c r="I487">
        <v>6</v>
      </c>
      <c r="J487">
        <v>277</v>
      </c>
      <c r="K487">
        <v>15108</v>
      </c>
      <c r="L487" t="s">
        <v>18</v>
      </c>
      <c r="M487">
        <v>22431</v>
      </c>
      <c r="N487">
        <v>163.19999999999999</v>
      </c>
      <c r="O487" s="4">
        <v>23419.78</v>
      </c>
      <c r="P487" t="s">
        <v>168</v>
      </c>
      <c r="Q487" s="4">
        <f t="shared" si="77"/>
        <v>4.8332407407407407</v>
      </c>
      <c r="R487" s="4">
        <f t="shared" si="78"/>
        <v>86.998333333333335</v>
      </c>
      <c r="S487" s="4">
        <f t="shared" si="79"/>
        <v>1.8844404332129965</v>
      </c>
      <c r="T487" s="4">
        <f t="shared" si="80"/>
        <v>2.7176621831049084</v>
      </c>
      <c r="U487" s="4">
        <f t="shared" si="81"/>
        <v>2.6475687770992069</v>
      </c>
      <c r="V487" s="3">
        <f t="shared" si="82"/>
        <v>0.77815125038364363</v>
      </c>
      <c r="W487" s="3">
        <f t="shared" si="83"/>
        <v>2.4424797690644486</v>
      </c>
      <c r="X487" s="3">
        <f t="shared" si="84"/>
        <v>0.68423842761795872</v>
      </c>
      <c r="Y487" s="3">
        <f t="shared" si="85"/>
        <v>1.9395109327212647</v>
      </c>
      <c r="Z487" s="3">
        <f t="shared" si="86"/>
        <v>0.2751824140404599</v>
      </c>
      <c r="AA487" s="2">
        <f t="shared" si="87"/>
        <v>39142</v>
      </c>
    </row>
    <row r="488" spans="1:27" x14ac:dyDescent="0.2">
      <c r="A488">
        <v>696</v>
      </c>
      <c r="B488" t="s">
        <v>15</v>
      </c>
      <c r="C488">
        <v>2007</v>
      </c>
      <c r="D488">
        <v>4</v>
      </c>
      <c r="E488">
        <v>149</v>
      </c>
      <c r="F488" s="4">
        <v>676.84</v>
      </c>
      <c r="G488" s="4">
        <v>795.35</v>
      </c>
      <c r="H488" s="4">
        <v>370.91</v>
      </c>
      <c r="I488">
        <v>6</v>
      </c>
      <c r="J488">
        <v>277</v>
      </c>
      <c r="K488">
        <v>15108</v>
      </c>
      <c r="L488" t="s">
        <v>18</v>
      </c>
      <c r="M488">
        <v>22431</v>
      </c>
      <c r="N488">
        <v>163.19999999999999</v>
      </c>
      <c r="O488" s="4">
        <v>23419.78</v>
      </c>
      <c r="P488" t="s">
        <v>168</v>
      </c>
      <c r="Q488" s="4">
        <f t="shared" si="77"/>
        <v>5.3379194630872489</v>
      </c>
      <c r="R488" s="4">
        <f t="shared" si="78"/>
        <v>132.55833333333334</v>
      </c>
      <c r="S488" s="4">
        <f t="shared" si="79"/>
        <v>2.8712996389891696</v>
      </c>
      <c r="T488" s="4">
        <f t="shared" si="80"/>
        <v>2.9005582854095375</v>
      </c>
      <c r="U488" s="4">
        <f t="shared" si="81"/>
        <v>2.8304860167950716</v>
      </c>
      <c r="V488" s="3">
        <f t="shared" si="82"/>
        <v>0.77815125038364363</v>
      </c>
      <c r="W488" s="3">
        <f t="shared" si="83"/>
        <v>2.4424797690644486</v>
      </c>
      <c r="X488" s="3">
        <f t="shared" si="84"/>
        <v>0.7273720169972635</v>
      </c>
      <c r="Y488" s="3">
        <f t="shared" si="85"/>
        <v>2.1224070350258937</v>
      </c>
      <c r="Z488" s="3">
        <f t="shared" si="86"/>
        <v>0.45807851634508889</v>
      </c>
      <c r="AA488" s="2">
        <f t="shared" si="87"/>
        <v>39173</v>
      </c>
    </row>
    <row r="489" spans="1:27" x14ac:dyDescent="0.2">
      <c r="A489">
        <v>696</v>
      </c>
      <c r="B489" t="s">
        <v>15</v>
      </c>
      <c r="C489">
        <v>2007</v>
      </c>
      <c r="D489">
        <v>5</v>
      </c>
      <c r="E489">
        <v>241</v>
      </c>
      <c r="F489" s="4">
        <v>981.99</v>
      </c>
      <c r="G489" s="4">
        <v>1153.96</v>
      </c>
      <c r="H489" s="4">
        <v>408.25</v>
      </c>
      <c r="I489">
        <v>6</v>
      </c>
      <c r="J489">
        <v>277</v>
      </c>
      <c r="K489">
        <v>15108</v>
      </c>
      <c r="L489" t="s">
        <v>18</v>
      </c>
      <c r="M489">
        <v>22431</v>
      </c>
      <c r="N489">
        <v>163.19999999999999</v>
      </c>
      <c r="O489" s="4">
        <v>23419.78</v>
      </c>
      <c r="P489" t="s">
        <v>168</v>
      </c>
      <c r="Q489" s="4">
        <f t="shared" si="77"/>
        <v>4.7882157676348553</v>
      </c>
      <c r="R489" s="4">
        <f t="shared" si="78"/>
        <v>192.32666666666668</v>
      </c>
      <c r="S489" s="4">
        <f t="shared" si="79"/>
        <v>4.1659205776173289</v>
      </c>
      <c r="T489" s="4">
        <f t="shared" si="80"/>
        <v>3.062190755023912</v>
      </c>
      <c r="U489" s="4">
        <f t="shared" si="81"/>
        <v>2.9921070652136992</v>
      </c>
      <c r="V489" s="3">
        <f t="shared" si="82"/>
        <v>0.77815125038364363</v>
      </c>
      <c r="W489" s="3">
        <f t="shared" si="83"/>
        <v>2.4424797690644486</v>
      </c>
      <c r="X489" s="3">
        <f t="shared" si="84"/>
        <v>0.68017371244904379</v>
      </c>
      <c r="Y489" s="3">
        <f t="shared" si="85"/>
        <v>2.2840395046402686</v>
      </c>
      <c r="Z489" s="3">
        <f t="shared" si="86"/>
        <v>0.61971098595946361</v>
      </c>
      <c r="AA489" s="2">
        <f t="shared" si="87"/>
        <v>39203</v>
      </c>
    </row>
    <row r="490" spans="1:27" x14ac:dyDescent="0.2">
      <c r="A490">
        <v>696</v>
      </c>
      <c r="B490" t="s">
        <v>15</v>
      </c>
      <c r="C490">
        <v>2007</v>
      </c>
      <c r="D490">
        <v>6</v>
      </c>
      <c r="E490">
        <v>337</v>
      </c>
      <c r="F490" s="4">
        <v>1325.02</v>
      </c>
      <c r="G490" s="4">
        <v>1557.01</v>
      </c>
      <c r="H490" s="4">
        <v>618.47</v>
      </c>
      <c r="I490">
        <v>6</v>
      </c>
      <c r="J490">
        <v>277</v>
      </c>
      <c r="K490">
        <v>15108</v>
      </c>
      <c r="L490" t="s">
        <v>18</v>
      </c>
      <c r="M490">
        <v>22431</v>
      </c>
      <c r="N490">
        <v>163.19999999999999</v>
      </c>
      <c r="O490" s="4">
        <v>23419.78</v>
      </c>
      <c r="P490" t="s">
        <v>168</v>
      </c>
      <c r="Q490" s="4">
        <f t="shared" si="77"/>
        <v>4.6202077151335308</v>
      </c>
      <c r="R490" s="4">
        <f t="shared" si="78"/>
        <v>259.50166666666667</v>
      </c>
      <c r="S490" s="4">
        <f t="shared" si="79"/>
        <v>5.620974729241877</v>
      </c>
      <c r="T490" s="4">
        <f t="shared" si="80"/>
        <v>3.1922914018621937</v>
      </c>
      <c r="U490" s="4">
        <f t="shared" si="81"/>
        <v>3.1222224336117588</v>
      </c>
      <c r="V490" s="3">
        <f t="shared" si="82"/>
        <v>0.77815125038364363</v>
      </c>
      <c r="W490" s="3">
        <f t="shared" si="83"/>
        <v>2.4424797690644486</v>
      </c>
      <c r="X490" s="3">
        <f t="shared" si="84"/>
        <v>0.66466150099085519</v>
      </c>
      <c r="Y490" s="3">
        <f t="shared" si="85"/>
        <v>2.4141401514785503</v>
      </c>
      <c r="Z490" s="3">
        <f t="shared" si="86"/>
        <v>0.74981163279774532</v>
      </c>
      <c r="AA490" s="2">
        <f t="shared" si="87"/>
        <v>39234</v>
      </c>
    </row>
    <row r="491" spans="1:27" x14ac:dyDescent="0.2">
      <c r="A491">
        <v>696</v>
      </c>
      <c r="B491" t="s">
        <v>15</v>
      </c>
      <c r="C491">
        <v>2007</v>
      </c>
      <c r="D491">
        <v>7</v>
      </c>
      <c r="E491">
        <v>162</v>
      </c>
      <c r="F491" s="4">
        <v>543.96</v>
      </c>
      <c r="G491" s="4">
        <v>639.20000000000005</v>
      </c>
      <c r="H491" s="4">
        <v>282.95999999999998</v>
      </c>
      <c r="I491">
        <v>6</v>
      </c>
      <c r="J491">
        <v>277</v>
      </c>
      <c r="K491">
        <v>15108</v>
      </c>
      <c r="L491" t="s">
        <v>18</v>
      </c>
      <c r="M491">
        <v>22431</v>
      </c>
      <c r="N491">
        <v>163.19999999999999</v>
      </c>
      <c r="O491" s="4">
        <v>23419.78</v>
      </c>
      <c r="P491" t="s">
        <v>168</v>
      </c>
      <c r="Q491" s="4">
        <f t="shared" si="77"/>
        <v>3.9456790123456793</v>
      </c>
      <c r="R491" s="4">
        <f t="shared" si="78"/>
        <v>106.53333333333335</v>
      </c>
      <c r="S491" s="4">
        <f t="shared" si="79"/>
        <v>2.3075812274368235</v>
      </c>
      <c r="T491" s="4">
        <f t="shared" si="80"/>
        <v>2.8056367663059349</v>
      </c>
      <c r="U491" s="4">
        <f t="shared" si="81"/>
        <v>2.7355669651063126</v>
      </c>
      <c r="V491" s="3">
        <f t="shared" si="82"/>
        <v>0.77815125038364363</v>
      </c>
      <c r="W491" s="3">
        <f t="shared" si="83"/>
        <v>2.4424797690644486</v>
      </c>
      <c r="X491" s="3">
        <f t="shared" si="84"/>
        <v>0.59612175176330406</v>
      </c>
      <c r="Y491" s="3">
        <f t="shared" si="85"/>
        <v>2.0274855159222915</v>
      </c>
      <c r="Z491" s="3">
        <f t="shared" si="86"/>
        <v>0.36315699724148648</v>
      </c>
      <c r="AA491" s="2">
        <f t="shared" si="87"/>
        <v>39264</v>
      </c>
    </row>
    <row r="492" spans="1:27" x14ac:dyDescent="0.2">
      <c r="A492">
        <v>696</v>
      </c>
      <c r="B492" t="s">
        <v>15</v>
      </c>
      <c r="C492">
        <v>2007</v>
      </c>
      <c r="D492">
        <v>8</v>
      </c>
      <c r="E492">
        <v>174</v>
      </c>
      <c r="F492" s="4">
        <v>637.64</v>
      </c>
      <c r="G492" s="4">
        <v>749.32</v>
      </c>
      <c r="H492" s="4">
        <v>283.31</v>
      </c>
      <c r="I492">
        <v>6</v>
      </c>
      <c r="J492">
        <v>277</v>
      </c>
      <c r="K492">
        <v>15108</v>
      </c>
      <c r="L492" t="s">
        <v>18</v>
      </c>
      <c r="M492">
        <v>22431</v>
      </c>
      <c r="N492">
        <v>163.19999999999999</v>
      </c>
      <c r="O492" s="4">
        <v>23419.78</v>
      </c>
      <c r="P492" t="s">
        <v>168</v>
      </c>
      <c r="Q492" s="4">
        <f t="shared" si="77"/>
        <v>4.3064367816091957</v>
      </c>
      <c r="R492" s="4">
        <f t="shared" si="78"/>
        <v>124.88666666666667</v>
      </c>
      <c r="S492" s="4">
        <f t="shared" si="79"/>
        <v>2.7051263537906141</v>
      </c>
      <c r="T492" s="4">
        <f t="shared" si="80"/>
        <v>2.8746673244487884</v>
      </c>
      <c r="U492" s="4">
        <f t="shared" si="81"/>
        <v>2.8045755531094918</v>
      </c>
      <c r="V492" s="3">
        <f t="shared" si="82"/>
        <v>0.77815125038364363</v>
      </c>
      <c r="W492" s="3">
        <f t="shared" si="83"/>
        <v>2.4424797690644486</v>
      </c>
      <c r="X492" s="3">
        <f t="shared" si="84"/>
        <v>0.63411807616618876</v>
      </c>
      <c r="Y492" s="3">
        <f t="shared" si="85"/>
        <v>2.096516074065145</v>
      </c>
      <c r="Z492" s="3">
        <f t="shared" si="86"/>
        <v>0.43218755538433995</v>
      </c>
      <c r="AA492" s="2">
        <f t="shared" si="87"/>
        <v>39295</v>
      </c>
    </row>
    <row r="493" spans="1:27" x14ac:dyDescent="0.2">
      <c r="A493">
        <v>696</v>
      </c>
      <c r="B493" t="s">
        <v>15</v>
      </c>
      <c r="C493">
        <v>2007</v>
      </c>
      <c r="D493">
        <v>9</v>
      </c>
      <c r="E493">
        <v>451</v>
      </c>
      <c r="F493" s="4">
        <v>1636.47</v>
      </c>
      <c r="G493" s="4">
        <v>1922.89</v>
      </c>
      <c r="H493" s="4">
        <v>697.21</v>
      </c>
      <c r="I493">
        <v>6</v>
      </c>
      <c r="J493">
        <v>277</v>
      </c>
      <c r="K493">
        <v>15108</v>
      </c>
      <c r="L493" t="s">
        <v>18</v>
      </c>
      <c r="M493">
        <v>22431</v>
      </c>
      <c r="N493">
        <v>163.19999999999999</v>
      </c>
      <c r="O493" s="4">
        <v>23419.78</v>
      </c>
      <c r="P493" t="s">
        <v>168</v>
      </c>
      <c r="Q493" s="4">
        <f t="shared" si="77"/>
        <v>4.2636141906873615</v>
      </c>
      <c r="R493" s="4">
        <f t="shared" si="78"/>
        <v>320.48166666666668</v>
      </c>
      <c r="S493" s="4">
        <f t="shared" si="79"/>
        <v>6.9418411552346573</v>
      </c>
      <c r="T493" s="4">
        <f t="shared" si="80"/>
        <v>3.2839544408898544</v>
      </c>
      <c r="U493" s="4">
        <f t="shared" si="81"/>
        <v>3.2139080481689972</v>
      </c>
      <c r="V493" s="3">
        <f t="shared" si="82"/>
        <v>0.77815125038364363</v>
      </c>
      <c r="W493" s="3">
        <f t="shared" si="83"/>
        <v>2.4424797690644486</v>
      </c>
      <c r="X493" s="3">
        <f t="shared" si="84"/>
        <v>0.62977789901189396</v>
      </c>
      <c r="Y493" s="3">
        <f t="shared" si="85"/>
        <v>2.505803190506211</v>
      </c>
      <c r="Z493" s="3">
        <f t="shared" si="86"/>
        <v>0.84147467182540592</v>
      </c>
      <c r="AA493" s="2">
        <f t="shared" si="87"/>
        <v>39326</v>
      </c>
    </row>
    <row r="494" spans="1:27" x14ac:dyDescent="0.2">
      <c r="A494">
        <v>696</v>
      </c>
      <c r="B494" t="s">
        <v>15</v>
      </c>
      <c r="C494">
        <v>2007</v>
      </c>
      <c r="D494">
        <v>10</v>
      </c>
      <c r="E494">
        <v>516</v>
      </c>
      <c r="F494" s="4">
        <v>1944.43</v>
      </c>
      <c r="G494" s="4">
        <v>2284.85</v>
      </c>
      <c r="H494" s="4">
        <v>855.37</v>
      </c>
      <c r="I494">
        <v>6</v>
      </c>
      <c r="J494">
        <v>277</v>
      </c>
      <c r="K494">
        <v>15108</v>
      </c>
      <c r="L494" t="s">
        <v>18</v>
      </c>
      <c r="M494">
        <v>22431</v>
      </c>
      <c r="N494">
        <v>163.19999999999999</v>
      </c>
      <c r="O494" s="4">
        <v>23419.78</v>
      </c>
      <c r="P494" t="s">
        <v>168</v>
      </c>
      <c r="Q494" s="4">
        <f t="shared" si="77"/>
        <v>4.4280038759689919</v>
      </c>
      <c r="R494" s="4">
        <f t="shared" si="78"/>
        <v>380.80833333333334</v>
      </c>
      <c r="S494" s="4">
        <f t="shared" si="79"/>
        <v>8.2485559566787003</v>
      </c>
      <c r="T494" s="4">
        <f t="shared" si="80"/>
        <v>3.3588576939854793</v>
      </c>
      <c r="U494" s="4">
        <f t="shared" si="81"/>
        <v>3.2887923130474066</v>
      </c>
      <c r="V494" s="3">
        <f t="shared" si="82"/>
        <v>0.77815125038364363</v>
      </c>
      <c r="W494" s="3">
        <f t="shared" si="83"/>
        <v>2.4424797690644486</v>
      </c>
      <c r="X494" s="3">
        <f t="shared" si="84"/>
        <v>0.64620799235826798</v>
      </c>
      <c r="Y494" s="3">
        <f t="shared" si="85"/>
        <v>2.5807064436018359</v>
      </c>
      <c r="Z494" s="3">
        <f t="shared" si="86"/>
        <v>0.91637792492103076</v>
      </c>
      <c r="AA494" s="2">
        <f t="shared" si="87"/>
        <v>39356</v>
      </c>
    </row>
    <row r="495" spans="1:27" x14ac:dyDescent="0.2">
      <c r="A495">
        <v>696</v>
      </c>
      <c r="B495" t="s">
        <v>15</v>
      </c>
      <c r="C495">
        <v>2007</v>
      </c>
      <c r="D495">
        <v>11</v>
      </c>
      <c r="E495">
        <v>411</v>
      </c>
      <c r="F495" s="4">
        <v>1512.53</v>
      </c>
      <c r="G495" s="4">
        <v>1777.31</v>
      </c>
      <c r="H495" s="4">
        <v>561.14</v>
      </c>
      <c r="I495">
        <v>6</v>
      </c>
      <c r="J495">
        <v>277</v>
      </c>
      <c r="K495">
        <v>15108</v>
      </c>
      <c r="L495" t="s">
        <v>18</v>
      </c>
      <c r="M495">
        <v>22431</v>
      </c>
      <c r="N495">
        <v>163.19999999999999</v>
      </c>
      <c r="O495" s="4">
        <v>23419.78</v>
      </c>
      <c r="P495" t="s">
        <v>168</v>
      </c>
      <c r="Q495" s="4">
        <f t="shared" si="77"/>
        <v>4.324355231143552</v>
      </c>
      <c r="R495" s="4">
        <f t="shared" si="78"/>
        <v>296.21833333333331</v>
      </c>
      <c r="S495" s="4">
        <f t="shared" si="79"/>
        <v>6.416281588447653</v>
      </c>
      <c r="T495" s="4">
        <f t="shared" si="80"/>
        <v>3.2497631844442729</v>
      </c>
      <c r="U495" s="4">
        <f t="shared" si="81"/>
        <v>3.1797039973445047</v>
      </c>
      <c r="V495" s="3">
        <f t="shared" si="82"/>
        <v>0.77815125038364363</v>
      </c>
      <c r="W495" s="3">
        <f t="shared" si="83"/>
        <v>2.4424797690644486</v>
      </c>
      <c r="X495" s="3">
        <f t="shared" si="84"/>
        <v>0.63592136256820375</v>
      </c>
      <c r="Y495" s="3">
        <f t="shared" si="85"/>
        <v>2.4716119340606295</v>
      </c>
      <c r="Z495" s="3">
        <f t="shared" si="86"/>
        <v>0.8072834153798244</v>
      </c>
      <c r="AA495" s="2">
        <f t="shared" si="87"/>
        <v>39387</v>
      </c>
    </row>
    <row r="496" spans="1:27" x14ac:dyDescent="0.2">
      <c r="A496">
        <v>696</v>
      </c>
      <c r="B496" t="s">
        <v>15</v>
      </c>
      <c r="C496">
        <v>2007</v>
      </c>
      <c r="D496">
        <v>12</v>
      </c>
      <c r="E496">
        <v>188</v>
      </c>
      <c r="F496" s="4">
        <v>657.28</v>
      </c>
      <c r="G496" s="4">
        <v>772.34</v>
      </c>
      <c r="H496" s="4">
        <v>300.42</v>
      </c>
      <c r="I496">
        <v>6</v>
      </c>
      <c r="J496">
        <v>277</v>
      </c>
      <c r="K496">
        <v>15108</v>
      </c>
      <c r="L496" t="s">
        <v>18</v>
      </c>
      <c r="M496">
        <v>22431</v>
      </c>
      <c r="N496">
        <v>163.19999999999999</v>
      </c>
      <c r="O496" s="4">
        <v>23419.78</v>
      </c>
      <c r="P496" t="s">
        <v>168</v>
      </c>
      <c r="Q496" s="4">
        <f t="shared" si="77"/>
        <v>4.108191489361702</v>
      </c>
      <c r="R496" s="4">
        <f t="shared" si="78"/>
        <v>128.72333333333333</v>
      </c>
      <c r="S496" s="4">
        <f t="shared" si="79"/>
        <v>2.7882310469314082</v>
      </c>
      <c r="T496" s="4">
        <f t="shared" si="80"/>
        <v>2.8878085278196228</v>
      </c>
      <c r="U496" s="4">
        <f t="shared" si="81"/>
        <v>2.8177504175811654</v>
      </c>
      <c r="V496" s="3">
        <f t="shared" si="82"/>
        <v>0.77815125038364363</v>
      </c>
      <c r="W496" s="3">
        <f t="shared" si="83"/>
        <v>2.4424797690644486</v>
      </c>
      <c r="X496" s="3">
        <f t="shared" si="84"/>
        <v>0.61365067855594302</v>
      </c>
      <c r="Y496" s="3">
        <f t="shared" si="85"/>
        <v>2.1096572774359794</v>
      </c>
      <c r="Z496" s="3">
        <f t="shared" si="86"/>
        <v>0.44532875875517436</v>
      </c>
      <c r="AA496" s="2">
        <f t="shared" si="87"/>
        <v>39417</v>
      </c>
    </row>
    <row r="497" spans="1:27" x14ac:dyDescent="0.2">
      <c r="A497">
        <v>706</v>
      </c>
      <c r="B497" t="s">
        <v>15</v>
      </c>
      <c r="C497">
        <v>2007</v>
      </c>
      <c r="D497">
        <v>1</v>
      </c>
      <c r="E497">
        <v>165</v>
      </c>
      <c r="F497" s="4">
        <v>794.38</v>
      </c>
      <c r="G497" s="4">
        <v>933.44</v>
      </c>
      <c r="H497" s="4">
        <v>342.82</v>
      </c>
      <c r="I497">
        <v>4</v>
      </c>
      <c r="J497">
        <v>215</v>
      </c>
      <c r="K497">
        <v>44772</v>
      </c>
      <c r="L497" t="s">
        <v>16</v>
      </c>
      <c r="M497">
        <v>1191469</v>
      </c>
      <c r="N497">
        <v>125</v>
      </c>
      <c r="O497" s="4">
        <v>57067.45</v>
      </c>
      <c r="P497" t="s">
        <v>169</v>
      </c>
      <c r="Q497" s="4">
        <f t="shared" si="77"/>
        <v>5.6572121212121216</v>
      </c>
      <c r="R497" s="4">
        <f t="shared" si="78"/>
        <v>233.36</v>
      </c>
      <c r="S497" s="4">
        <f t="shared" si="79"/>
        <v>4.3415813953488378</v>
      </c>
      <c r="T497" s="4">
        <f t="shared" si="80"/>
        <v>2.9700864074416389</v>
      </c>
      <c r="U497" s="4">
        <f t="shared" si="81"/>
        <v>2.9000283014503423</v>
      </c>
      <c r="V497" s="3">
        <f t="shared" si="82"/>
        <v>0.6020599913279624</v>
      </c>
      <c r="W497" s="3">
        <f t="shared" si="83"/>
        <v>2.3324384599156054</v>
      </c>
      <c r="X497" s="3">
        <f t="shared" si="84"/>
        <v>0.75260246322773239</v>
      </c>
      <c r="Y497" s="3">
        <f t="shared" si="85"/>
        <v>2.3680264161136764</v>
      </c>
      <c r="Z497" s="3">
        <f t="shared" si="86"/>
        <v>0.63764794752603338</v>
      </c>
      <c r="AA497" s="2">
        <f t="shared" si="87"/>
        <v>39083</v>
      </c>
    </row>
    <row r="498" spans="1:27" x14ac:dyDescent="0.2">
      <c r="A498">
        <v>706</v>
      </c>
      <c r="B498" t="s">
        <v>15</v>
      </c>
      <c r="C498">
        <v>2007</v>
      </c>
      <c r="D498">
        <v>2</v>
      </c>
      <c r="E498">
        <v>162</v>
      </c>
      <c r="F498" s="4">
        <v>908.9</v>
      </c>
      <c r="G498" s="4">
        <v>1067.99</v>
      </c>
      <c r="H498" s="4">
        <v>450.17</v>
      </c>
      <c r="I498">
        <v>4</v>
      </c>
      <c r="J498">
        <v>215</v>
      </c>
      <c r="K498">
        <v>44772</v>
      </c>
      <c r="L498" t="s">
        <v>16</v>
      </c>
      <c r="M498">
        <v>1191469</v>
      </c>
      <c r="N498">
        <v>125</v>
      </c>
      <c r="O498" s="4">
        <v>57067.45</v>
      </c>
      <c r="P498" t="s">
        <v>169</v>
      </c>
      <c r="Q498" s="4">
        <f t="shared" si="77"/>
        <v>6.5925308641975313</v>
      </c>
      <c r="R498" s="4">
        <f t="shared" si="78"/>
        <v>266.9975</v>
      </c>
      <c r="S498" s="4">
        <f t="shared" si="79"/>
        <v>4.9673953488372096</v>
      </c>
      <c r="T498" s="4">
        <f t="shared" si="80"/>
        <v>3.0285671862457666</v>
      </c>
      <c r="U498" s="4">
        <f t="shared" si="81"/>
        <v>2.9585161034230412</v>
      </c>
      <c r="V498" s="3">
        <f t="shared" si="82"/>
        <v>0.6020599913279624</v>
      </c>
      <c r="W498" s="3">
        <f t="shared" si="83"/>
        <v>2.3324384599156054</v>
      </c>
      <c r="X498" s="3">
        <f t="shared" si="84"/>
        <v>0.81905217170313582</v>
      </c>
      <c r="Y498" s="3">
        <f t="shared" si="85"/>
        <v>2.4265071949178045</v>
      </c>
      <c r="Z498" s="3">
        <f t="shared" si="86"/>
        <v>0.69612872633016143</v>
      </c>
      <c r="AA498" s="2">
        <f t="shared" si="87"/>
        <v>39114</v>
      </c>
    </row>
    <row r="499" spans="1:27" x14ac:dyDescent="0.2">
      <c r="A499">
        <v>706</v>
      </c>
      <c r="B499" t="s">
        <v>15</v>
      </c>
      <c r="C499">
        <v>2007</v>
      </c>
      <c r="D499">
        <v>3</v>
      </c>
      <c r="E499">
        <v>159</v>
      </c>
      <c r="F499" s="4">
        <v>754.28</v>
      </c>
      <c r="G499" s="4">
        <v>886.35</v>
      </c>
      <c r="H499" s="4">
        <v>311.83999999999997</v>
      </c>
      <c r="I499">
        <v>4</v>
      </c>
      <c r="J499">
        <v>215</v>
      </c>
      <c r="K499">
        <v>44772</v>
      </c>
      <c r="L499" t="s">
        <v>16</v>
      </c>
      <c r="M499">
        <v>1191469</v>
      </c>
      <c r="N499">
        <v>125</v>
      </c>
      <c r="O499" s="4">
        <v>57067.45</v>
      </c>
      <c r="P499" t="s">
        <v>169</v>
      </c>
      <c r="Q499" s="4">
        <f t="shared" si="77"/>
        <v>5.5745283018867928</v>
      </c>
      <c r="R499" s="4">
        <f t="shared" si="78"/>
        <v>221.58750000000001</v>
      </c>
      <c r="S499" s="4">
        <f t="shared" si="79"/>
        <v>4.1225581395348838</v>
      </c>
      <c r="T499" s="4">
        <f t="shared" si="80"/>
        <v>2.9476052490353477</v>
      </c>
      <c r="U499" s="4">
        <f t="shared" si="81"/>
        <v>2.8775325923973814</v>
      </c>
      <c r="V499" s="3">
        <f t="shared" si="82"/>
        <v>0.6020599913279624</v>
      </c>
      <c r="W499" s="3">
        <f t="shared" si="83"/>
        <v>2.3324384599156054</v>
      </c>
      <c r="X499" s="3">
        <f t="shared" si="84"/>
        <v>0.74620812471489628</v>
      </c>
      <c r="Y499" s="3">
        <f t="shared" si="85"/>
        <v>2.3455452577073852</v>
      </c>
      <c r="Z499" s="3">
        <f t="shared" si="86"/>
        <v>0.61516678911974243</v>
      </c>
      <c r="AA499" s="2">
        <f t="shared" si="87"/>
        <v>39142</v>
      </c>
    </row>
    <row r="500" spans="1:27" x14ac:dyDescent="0.2">
      <c r="A500">
        <v>706</v>
      </c>
      <c r="B500" t="s">
        <v>15</v>
      </c>
      <c r="C500">
        <v>2007</v>
      </c>
      <c r="D500">
        <v>4</v>
      </c>
      <c r="E500">
        <v>167</v>
      </c>
      <c r="F500" s="4">
        <v>769.45</v>
      </c>
      <c r="G500" s="4">
        <v>904.19</v>
      </c>
      <c r="H500" s="4">
        <v>286.70999999999998</v>
      </c>
      <c r="I500">
        <v>4</v>
      </c>
      <c r="J500">
        <v>215</v>
      </c>
      <c r="K500">
        <v>44772</v>
      </c>
      <c r="L500" t="s">
        <v>16</v>
      </c>
      <c r="M500">
        <v>1191469</v>
      </c>
      <c r="N500">
        <v>125</v>
      </c>
      <c r="O500" s="4">
        <v>57067.45</v>
      </c>
      <c r="P500" t="s">
        <v>169</v>
      </c>
      <c r="Q500" s="4">
        <f t="shared" si="77"/>
        <v>5.4143113772455091</v>
      </c>
      <c r="R500" s="4">
        <f t="shared" si="78"/>
        <v>226.04750000000001</v>
      </c>
      <c r="S500" s="4">
        <f t="shared" si="79"/>
        <v>4.2055348837209303</v>
      </c>
      <c r="T500" s="4">
        <f t="shared" si="80"/>
        <v>2.9562596995918446</v>
      </c>
      <c r="U500" s="4">
        <f t="shared" si="81"/>
        <v>2.8861804039860717</v>
      </c>
      <c r="V500" s="3">
        <f t="shared" si="82"/>
        <v>0.6020599913279624</v>
      </c>
      <c r="W500" s="3">
        <f t="shared" si="83"/>
        <v>2.3324384599156054</v>
      </c>
      <c r="X500" s="3">
        <f t="shared" si="84"/>
        <v>0.73354322844426156</v>
      </c>
      <c r="Y500" s="3">
        <f t="shared" si="85"/>
        <v>2.3541997082638826</v>
      </c>
      <c r="Z500" s="3">
        <f t="shared" si="86"/>
        <v>0.62382123967623948</v>
      </c>
      <c r="AA500" s="2">
        <f t="shared" si="87"/>
        <v>39173</v>
      </c>
    </row>
    <row r="501" spans="1:27" x14ac:dyDescent="0.2">
      <c r="A501">
        <v>706</v>
      </c>
      <c r="B501" t="s">
        <v>15</v>
      </c>
      <c r="C501">
        <v>2007</v>
      </c>
      <c r="D501">
        <v>5</v>
      </c>
      <c r="E501">
        <v>311</v>
      </c>
      <c r="F501" s="4">
        <v>1409.73</v>
      </c>
      <c r="G501" s="4">
        <v>1656.52</v>
      </c>
      <c r="H501" s="4">
        <v>554.17999999999995</v>
      </c>
      <c r="I501">
        <v>4</v>
      </c>
      <c r="J501">
        <v>215</v>
      </c>
      <c r="K501">
        <v>44772</v>
      </c>
      <c r="L501" t="s">
        <v>16</v>
      </c>
      <c r="M501">
        <v>1191469</v>
      </c>
      <c r="N501">
        <v>125</v>
      </c>
      <c r="O501" s="4">
        <v>57067.45</v>
      </c>
      <c r="P501" t="s">
        <v>169</v>
      </c>
      <c r="Q501" s="4">
        <f t="shared" si="77"/>
        <v>5.3264308681672023</v>
      </c>
      <c r="R501" s="4">
        <f t="shared" si="78"/>
        <v>414.13</v>
      </c>
      <c r="S501" s="4">
        <f t="shared" si="79"/>
        <v>7.7047441860465113</v>
      </c>
      <c r="T501" s="4">
        <f t="shared" si="80"/>
        <v>3.219196683705575</v>
      </c>
      <c r="U501" s="4">
        <f t="shared" si="81"/>
        <v>3.1491359419188396</v>
      </c>
      <c r="V501" s="3">
        <f t="shared" si="82"/>
        <v>0.6020599913279624</v>
      </c>
      <c r="W501" s="3">
        <f t="shared" si="83"/>
        <v>2.3324384599156054</v>
      </c>
      <c r="X501" s="3">
        <f t="shared" si="84"/>
        <v>0.7264362946787376</v>
      </c>
      <c r="Y501" s="3">
        <f t="shared" si="85"/>
        <v>2.6171366923776129</v>
      </c>
      <c r="Z501" s="3">
        <f t="shared" si="86"/>
        <v>0.88675822378996971</v>
      </c>
      <c r="AA501" s="2">
        <f t="shared" si="87"/>
        <v>39203</v>
      </c>
    </row>
    <row r="502" spans="1:27" x14ac:dyDescent="0.2">
      <c r="A502">
        <v>706</v>
      </c>
      <c r="B502" t="s">
        <v>15</v>
      </c>
      <c r="C502">
        <v>2007</v>
      </c>
      <c r="D502">
        <v>6</v>
      </c>
      <c r="E502">
        <v>346</v>
      </c>
      <c r="F502" s="4">
        <v>1429.26</v>
      </c>
      <c r="G502" s="4">
        <v>1679.47</v>
      </c>
      <c r="H502" s="4">
        <v>523.74</v>
      </c>
      <c r="I502">
        <v>4</v>
      </c>
      <c r="J502">
        <v>215</v>
      </c>
      <c r="K502">
        <v>44772</v>
      </c>
      <c r="L502" t="s">
        <v>16</v>
      </c>
      <c r="M502">
        <v>1191469</v>
      </c>
      <c r="N502">
        <v>125</v>
      </c>
      <c r="O502" s="4">
        <v>57067.45</v>
      </c>
      <c r="P502" t="s">
        <v>169</v>
      </c>
      <c r="Q502" s="4">
        <f t="shared" si="77"/>
        <v>4.8539595375722548</v>
      </c>
      <c r="R502" s="4">
        <f t="shared" si="78"/>
        <v>419.86750000000001</v>
      </c>
      <c r="S502" s="4">
        <f t="shared" si="79"/>
        <v>7.8114883720930237</v>
      </c>
      <c r="T502" s="4">
        <f t="shared" si="80"/>
        <v>3.2251722505409925</v>
      </c>
      <c r="U502" s="4">
        <f t="shared" si="81"/>
        <v>3.15511123949371</v>
      </c>
      <c r="V502" s="3">
        <f t="shared" si="82"/>
        <v>0.6020599913279624</v>
      </c>
      <c r="W502" s="3">
        <f t="shared" si="83"/>
        <v>2.3324384599156054</v>
      </c>
      <c r="X502" s="3">
        <f t="shared" si="84"/>
        <v>0.68609615174821581</v>
      </c>
      <c r="Y502" s="3">
        <f t="shared" si="85"/>
        <v>2.62311225921303</v>
      </c>
      <c r="Z502" s="3">
        <f t="shared" si="86"/>
        <v>0.89273379062538716</v>
      </c>
      <c r="AA502" s="2">
        <f t="shared" si="87"/>
        <v>39234</v>
      </c>
    </row>
    <row r="503" spans="1:27" x14ac:dyDescent="0.2">
      <c r="A503">
        <v>706</v>
      </c>
      <c r="B503" t="s">
        <v>15</v>
      </c>
      <c r="C503">
        <v>2007</v>
      </c>
      <c r="D503">
        <v>7</v>
      </c>
      <c r="E503">
        <v>210</v>
      </c>
      <c r="F503" s="4">
        <v>964.25</v>
      </c>
      <c r="G503" s="4">
        <v>1133.0899999999999</v>
      </c>
      <c r="H503" s="4">
        <v>379.89</v>
      </c>
      <c r="I503">
        <v>4</v>
      </c>
      <c r="J503">
        <v>215</v>
      </c>
      <c r="K503">
        <v>44772</v>
      </c>
      <c r="L503" t="s">
        <v>16</v>
      </c>
      <c r="M503">
        <v>1191469</v>
      </c>
      <c r="N503">
        <v>125</v>
      </c>
      <c r="O503" s="4">
        <v>57067.45</v>
      </c>
      <c r="P503" t="s">
        <v>169</v>
      </c>
      <c r="Q503" s="4">
        <f t="shared" si="77"/>
        <v>5.3956666666666662</v>
      </c>
      <c r="R503" s="4">
        <f t="shared" si="78"/>
        <v>283.27249999999998</v>
      </c>
      <c r="S503" s="4">
        <f t="shared" si="79"/>
        <v>5.2701860465116273</v>
      </c>
      <c r="T503" s="4">
        <f t="shared" si="80"/>
        <v>3.0542644067310345</v>
      </c>
      <c r="U503" s="4">
        <f t="shared" si="81"/>
        <v>2.9841896475380794</v>
      </c>
      <c r="V503" s="3">
        <f t="shared" si="82"/>
        <v>0.6020599913279624</v>
      </c>
      <c r="W503" s="3">
        <f t="shared" si="83"/>
        <v>2.3324384599156054</v>
      </c>
      <c r="X503" s="3">
        <f t="shared" si="84"/>
        <v>0.73204511199711497</v>
      </c>
      <c r="Y503" s="3">
        <f t="shared" si="85"/>
        <v>2.452204415403072</v>
      </c>
      <c r="Z503" s="3">
        <f t="shared" si="86"/>
        <v>0.72182594681542889</v>
      </c>
      <c r="AA503" s="2">
        <f t="shared" si="87"/>
        <v>39264</v>
      </c>
    </row>
    <row r="504" spans="1:27" x14ac:dyDescent="0.2">
      <c r="A504">
        <v>706</v>
      </c>
      <c r="B504" t="s">
        <v>15</v>
      </c>
      <c r="C504">
        <v>2007</v>
      </c>
      <c r="D504">
        <v>8</v>
      </c>
      <c r="E504">
        <v>219</v>
      </c>
      <c r="F504" s="4">
        <v>932.04</v>
      </c>
      <c r="G504" s="4">
        <v>1095.24</v>
      </c>
      <c r="H504" s="4">
        <v>402.8</v>
      </c>
      <c r="I504">
        <v>4</v>
      </c>
      <c r="J504">
        <v>215</v>
      </c>
      <c r="K504">
        <v>44772</v>
      </c>
      <c r="L504" t="s">
        <v>16</v>
      </c>
      <c r="M504">
        <v>1191469</v>
      </c>
      <c r="N504">
        <v>125</v>
      </c>
      <c r="O504" s="4">
        <v>57067.45</v>
      </c>
      <c r="P504" t="s">
        <v>169</v>
      </c>
      <c r="Q504" s="4">
        <f t="shared" si="77"/>
        <v>5.0010958904109586</v>
      </c>
      <c r="R504" s="4">
        <f t="shared" si="78"/>
        <v>273.81</v>
      </c>
      <c r="S504" s="4">
        <f t="shared" si="79"/>
        <v>5.0941395348837206</v>
      </c>
      <c r="T504" s="4">
        <f t="shared" si="80"/>
        <v>3.0395092965777679</v>
      </c>
      <c r="U504" s="4">
        <f t="shared" si="81"/>
        <v>2.9694345512021592</v>
      </c>
      <c r="V504" s="3">
        <f t="shared" si="82"/>
        <v>0.6020599913279624</v>
      </c>
      <c r="W504" s="3">
        <f t="shared" si="83"/>
        <v>2.3324384599156054</v>
      </c>
      <c r="X504" s="3">
        <f t="shared" si="84"/>
        <v>0.69906518173764964</v>
      </c>
      <c r="Y504" s="3">
        <f t="shared" si="85"/>
        <v>2.4374493052498054</v>
      </c>
      <c r="Z504" s="3">
        <f t="shared" si="86"/>
        <v>0.70707083666216264</v>
      </c>
      <c r="AA504" s="2">
        <f t="shared" si="87"/>
        <v>39295</v>
      </c>
    </row>
    <row r="505" spans="1:27" x14ac:dyDescent="0.2">
      <c r="A505">
        <v>706</v>
      </c>
      <c r="B505" t="s">
        <v>15</v>
      </c>
      <c r="C505">
        <v>2007</v>
      </c>
      <c r="D505">
        <v>9</v>
      </c>
      <c r="E505">
        <v>524</v>
      </c>
      <c r="F505" s="4">
        <v>2138.56</v>
      </c>
      <c r="G505" s="4">
        <v>2512.9299999999998</v>
      </c>
      <c r="H505" s="4">
        <v>732.09</v>
      </c>
      <c r="I505">
        <v>4</v>
      </c>
      <c r="J505">
        <v>215</v>
      </c>
      <c r="K505">
        <v>44772</v>
      </c>
      <c r="L505" t="s">
        <v>16</v>
      </c>
      <c r="M505">
        <v>1191469</v>
      </c>
      <c r="N505">
        <v>125</v>
      </c>
      <c r="O505" s="4">
        <v>57067.45</v>
      </c>
      <c r="P505" t="s">
        <v>169</v>
      </c>
      <c r="Q505" s="4">
        <f t="shared" si="77"/>
        <v>4.7956679389312971</v>
      </c>
      <c r="R505" s="4">
        <f t="shared" si="78"/>
        <v>628.23249999999996</v>
      </c>
      <c r="S505" s="4">
        <f t="shared" si="79"/>
        <v>11.688046511627906</v>
      </c>
      <c r="T505" s="4">
        <f t="shared" si="80"/>
        <v>3.4001803910847572</v>
      </c>
      <c r="U505" s="4">
        <f t="shared" si="81"/>
        <v>3.3301214394435994</v>
      </c>
      <c r="V505" s="3">
        <f t="shared" si="82"/>
        <v>0.6020599913279624</v>
      </c>
      <c r="W505" s="3">
        <f t="shared" si="83"/>
        <v>2.3324384599156054</v>
      </c>
      <c r="X505" s="3">
        <f t="shared" si="84"/>
        <v>0.68084910410103072</v>
      </c>
      <c r="Y505" s="3">
        <f t="shared" si="85"/>
        <v>2.7981203997567952</v>
      </c>
      <c r="Z505" s="3">
        <f t="shared" si="86"/>
        <v>1.0677419311691521</v>
      </c>
      <c r="AA505" s="2">
        <f t="shared" si="87"/>
        <v>39326</v>
      </c>
    </row>
    <row r="506" spans="1:27" x14ac:dyDescent="0.2">
      <c r="A506">
        <v>706</v>
      </c>
      <c r="B506" t="s">
        <v>15</v>
      </c>
      <c r="C506">
        <v>2007</v>
      </c>
      <c r="D506">
        <v>12</v>
      </c>
      <c r="E506">
        <v>544</v>
      </c>
      <c r="F506" s="4">
        <v>2201.9299999999998</v>
      </c>
      <c r="G506" s="4">
        <v>2587.36</v>
      </c>
      <c r="H506" s="4">
        <v>637.27</v>
      </c>
      <c r="I506">
        <v>4</v>
      </c>
      <c r="J506">
        <v>215</v>
      </c>
      <c r="K506">
        <v>44772</v>
      </c>
      <c r="L506" t="s">
        <v>16</v>
      </c>
      <c r="M506">
        <v>1191469</v>
      </c>
      <c r="N506">
        <v>125</v>
      </c>
      <c r="O506" s="4">
        <v>57067.45</v>
      </c>
      <c r="P506" t="s">
        <v>169</v>
      </c>
      <c r="Q506" s="4">
        <f t="shared" si="77"/>
        <v>4.7561764705882359</v>
      </c>
      <c r="R506" s="4">
        <f t="shared" si="78"/>
        <v>646.84</v>
      </c>
      <c r="S506" s="4">
        <f t="shared" si="79"/>
        <v>12.034232558139536</v>
      </c>
      <c r="T506" s="4">
        <f t="shared" si="80"/>
        <v>3.4128568597703306</v>
      </c>
      <c r="U506" s="4">
        <f t="shared" si="81"/>
        <v>3.3428035085063277</v>
      </c>
      <c r="V506" s="3">
        <f t="shared" si="82"/>
        <v>0.6020599913279624</v>
      </c>
      <c r="W506" s="3">
        <f t="shared" si="83"/>
        <v>2.3324384599156054</v>
      </c>
      <c r="X506" s="3">
        <f t="shared" si="84"/>
        <v>0.67725796007215089</v>
      </c>
      <c r="Y506" s="3">
        <f t="shared" si="85"/>
        <v>2.8107968684423685</v>
      </c>
      <c r="Z506" s="3">
        <f t="shared" si="86"/>
        <v>1.0804183998547254</v>
      </c>
      <c r="AA506" s="2">
        <f t="shared" si="87"/>
        <v>39417</v>
      </c>
    </row>
    <row r="507" spans="1:27" x14ac:dyDescent="0.2">
      <c r="A507">
        <v>730</v>
      </c>
      <c r="B507" t="s">
        <v>15</v>
      </c>
      <c r="C507">
        <v>2007</v>
      </c>
      <c r="D507">
        <v>1</v>
      </c>
      <c r="E507">
        <v>125</v>
      </c>
      <c r="F507" s="4">
        <v>627.19000000000005</v>
      </c>
      <c r="G507" s="4">
        <v>737</v>
      </c>
      <c r="H507" s="4">
        <v>254.37</v>
      </c>
      <c r="I507">
        <v>4</v>
      </c>
      <c r="J507">
        <v>243</v>
      </c>
      <c r="K507">
        <v>35080</v>
      </c>
      <c r="L507" t="s">
        <v>16</v>
      </c>
      <c r="M507">
        <v>85592</v>
      </c>
      <c r="N507">
        <v>147</v>
      </c>
      <c r="O507" s="4">
        <v>51593.48</v>
      </c>
      <c r="P507" t="s">
        <v>169</v>
      </c>
      <c r="Q507" s="4">
        <f t="shared" si="77"/>
        <v>5.8959999999999999</v>
      </c>
      <c r="R507" s="4">
        <f t="shared" si="78"/>
        <v>184.25</v>
      </c>
      <c r="S507" s="4">
        <f t="shared" si="79"/>
        <v>3.0329218106995883</v>
      </c>
      <c r="T507" s="4">
        <f t="shared" si="80"/>
        <v>2.8674674878590514</v>
      </c>
      <c r="U507" s="4">
        <f t="shared" si="81"/>
        <v>2.7973991252831407</v>
      </c>
      <c r="V507" s="3">
        <f t="shared" si="82"/>
        <v>0.6020599913279624</v>
      </c>
      <c r="W507" s="3">
        <f t="shared" si="83"/>
        <v>2.3856062735983121</v>
      </c>
      <c r="X507" s="3">
        <f t="shared" si="84"/>
        <v>0.77055747485099502</v>
      </c>
      <c r="Y507" s="3">
        <f t="shared" si="85"/>
        <v>2.2654074965310893</v>
      </c>
      <c r="Z507" s="3">
        <f t="shared" si="86"/>
        <v>0.48186121426073925</v>
      </c>
      <c r="AA507" s="2">
        <f t="shared" si="87"/>
        <v>39083</v>
      </c>
    </row>
    <row r="508" spans="1:27" x14ac:dyDescent="0.2">
      <c r="A508">
        <v>730</v>
      </c>
      <c r="B508" t="s">
        <v>15</v>
      </c>
      <c r="C508">
        <v>2007</v>
      </c>
      <c r="D508">
        <v>2</v>
      </c>
      <c r="E508">
        <v>129</v>
      </c>
      <c r="F508" s="4">
        <v>637.66999999999996</v>
      </c>
      <c r="G508" s="4">
        <v>749.31</v>
      </c>
      <c r="H508" s="4">
        <v>289.04000000000002</v>
      </c>
      <c r="I508">
        <v>4</v>
      </c>
      <c r="J508">
        <v>243</v>
      </c>
      <c r="K508">
        <v>35080</v>
      </c>
      <c r="L508" t="s">
        <v>16</v>
      </c>
      <c r="M508">
        <v>85592</v>
      </c>
      <c r="N508">
        <v>147</v>
      </c>
      <c r="O508" s="4">
        <v>51593.48</v>
      </c>
      <c r="P508" t="s">
        <v>169</v>
      </c>
      <c r="Q508" s="4">
        <f t="shared" si="77"/>
        <v>5.8086046511627902</v>
      </c>
      <c r="R508" s="4">
        <f t="shared" si="78"/>
        <v>187.32749999999999</v>
      </c>
      <c r="S508" s="4">
        <f t="shared" si="79"/>
        <v>3.0835802469135802</v>
      </c>
      <c r="T508" s="4">
        <f t="shared" si="80"/>
        <v>2.87466152856212</v>
      </c>
      <c r="U508" s="4">
        <f t="shared" si="81"/>
        <v>2.8045959855289966</v>
      </c>
      <c r="V508" s="3">
        <f t="shared" si="82"/>
        <v>0.6020599913279624</v>
      </c>
      <c r="W508" s="3">
        <f t="shared" si="83"/>
        <v>2.3856062735983121</v>
      </c>
      <c r="X508" s="3">
        <f t="shared" si="84"/>
        <v>0.76407181826287085</v>
      </c>
      <c r="Y508" s="3">
        <f t="shared" si="85"/>
        <v>2.2726015372341575</v>
      </c>
      <c r="Z508" s="3">
        <f t="shared" si="86"/>
        <v>0.48905525496380764</v>
      </c>
      <c r="AA508" s="2">
        <f t="shared" si="87"/>
        <v>39114</v>
      </c>
    </row>
    <row r="509" spans="1:27" x14ac:dyDescent="0.2">
      <c r="A509">
        <v>730</v>
      </c>
      <c r="B509" t="s">
        <v>15</v>
      </c>
      <c r="C509">
        <v>2007</v>
      </c>
      <c r="D509">
        <v>3</v>
      </c>
      <c r="E509">
        <v>87</v>
      </c>
      <c r="F509" s="4">
        <v>380.21</v>
      </c>
      <c r="G509" s="4">
        <v>446.74</v>
      </c>
      <c r="H509" s="4">
        <v>153.38</v>
      </c>
      <c r="I509">
        <v>4</v>
      </c>
      <c r="J509">
        <v>243</v>
      </c>
      <c r="K509">
        <v>35080</v>
      </c>
      <c r="L509" t="s">
        <v>16</v>
      </c>
      <c r="M509">
        <v>85592</v>
      </c>
      <c r="N509">
        <v>147</v>
      </c>
      <c r="O509" s="4">
        <v>51593.48</v>
      </c>
      <c r="P509" t="s">
        <v>169</v>
      </c>
      <c r="Q509" s="4">
        <f t="shared" si="77"/>
        <v>5.1349425287356327</v>
      </c>
      <c r="R509" s="4">
        <f t="shared" si="78"/>
        <v>111.685</v>
      </c>
      <c r="S509" s="4">
        <f t="shared" si="79"/>
        <v>1.8384362139917696</v>
      </c>
      <c r="T509" s="4">
        <f t="shared" si="80"/>
        <v>2.6500548398717485</v>
      </c>
      <c r="U509" s="4">
        <f t="shared" si="81"/>
        <v>2.5800235351693668</v>
      </c>
      <c r="V509" s="3">
        <f t="shared" si="82"/>
        <v>0.6020599913279624</v>
      </c>
      <c r="W509" s="3">
        <f t="shared" si="83"/>
        <v>2.3856062735983121</v>
      </c>
      <c r="X509" s="3">
        <f t="shared" si="84"/>
        <v>0.71053558725312993</v>
      </c>
      <c r="Y509" s="3">
        <f t="shared" si="85"/>
        <v>2.047994848543786</v>
      </c>
      <c r="Z509" s="3">
        <f t="shared" si="86"/>
        <v>0.26444856627343627</v>
      </c>
      <c r="AA509" s="2">
        <f t="shared" si="87"/>
        <v>39142</v>
      </c>
    </row>
    <row r="510" spans="1:27" x14ac:dyDescent="0.2">
      <c r="A510">
        <v>730</v>
      </c>
      <c r="B510" t="s">
        <v>15</v>
      </c>
      <c r="C510">
        <v>2007</v>
      </c>
      <c r="D510">
        <v>4</v>
      </c>
      <c r="E510">
        <v>74</v>
      </c>
      <c r="F510" s="4">
        <v>375.54</v>
      </c>
      <c r="G510" s="4">
        <v>441.32</v>
      </c>
      <c r="H510" s="4">
        <v>122.14</v>
      </c>
      <c r="I510">
        <v>4</v>
      </c>
      <c r="J510">
        <v>243</v>
      </c>
      <c r="K510">
        <v>35080</v>
      </c>
      <c r="L510" t="s">
        <v>16</v>
      </c>
      <c r="M510">
        <v>85592</v>
      </c>
      <c r="N510">
        <v>147</v>
      </c>
      <c r="O510" s="4">
        <v>51593.48</v>
      </c>
      <c r="P510" t="s">
        <v>169</v>
      </c>
      <c r="Q510" s="4">
        <f t="shared" si="77"/>
        <v>5.9637837837837839</v>
      </c>
      <c r="R510" s="4">
        <f t="shared" si="78"/>
        <v>110.33</v>
      </c>
      <c r="S510" s="4">
        <f t="shared" si="79"/>
        <v>1.8161316872427984</v>
      </c>
      <c r="T510" s="4">
        <f t="shared" si="80"/>
        <v>2.6447536095066058</v>
      </c>
      <c r="U510" s="4">
        <f t="shared" si="81"/>
        <v>2.5746562019369397</v>
      </c>
      <c r="V510" s="3">
        <f t="shared" si="82"/>
        <v>0.6020599913279624</v>
      </c>
      <c r="W510" s="3">
        <f t="shared" si="83"/>
        <v>2.3856062735983121</v>
      </c>
      <c r="X510" s="3">
        <f t="shared" si="84"/>
        <v>0.77552188977562941</v>
      </c>
      <c r="Y510" s="3">
        <f t="shared" si="85"/>
        <v>2.0426936181786433</v>
      </c>
      <c r="Z510" s="3">
        <f t="shared" si="86"/>
        <v>0.25914733590829336</v>
      </c>
      <c r="AA510" s="2">
        <f t="shared" si="87"/>
        <v>39173</v>
      </c>
    </row>
    <row r="511" spans="1:27" x14ac:dyDescent="0.2">
      <c r="A511">
        <v>730</v>
      </c>
      <c r="B511" t="s">
        <v>15</v>
      </c>
      <c r="C511">
        <v>2007</v>
      </c>
      <c r="D511">
        <v>5</v>
      </c>
      <c r="E511">
        <v>183</v>
      </c>
      <c r="F511" s="4">
        <v>940.64</v>
      </c>
      <c r="G511" s="4">
        <v>1105.3399999999999</v>
      </c>
      <c r="H511" s="4">
        <v>389.2</v>
      </c>
      <c r="I511">
        <v>4</v>
      </c>
      <c r="J511">
        <v>243</v>
      </c>
      <c r="K511">
        <v>35080</v>
      </c>
      <c r="L511" t="s">
        <v>16</v>
      </c>
      <c r="M511">
        <v>85592</v>
      </c>
      <c r="N511">
        <v>147</v>
      </c>
      <c r="O511" s="4">
        <v>51593.48</v>
      </c>
      <c r="P511" t="s">
        <v>169</v>
      </c>
      <c r="Q511" s="4">
        <f t="shared" si="77"/>
        <v>6.0401092896174857</v>
      </c>
      <c r="R511" s="4">
        <f t="shared" si="78"/>
        <v>276.33499999999998</v>
      </c>
      <c r="S511" s="4">
        <f t="shared" si="79"/>
        <v>4.5487242798353904</v>
      </c>
      <c r="T511" s="4">
        <f t="shared" si="80"/>
        <v>3.0434958865383819</v>
      </c>
      <c r="U511" s="4">
        <f t="shared" si="81"/>
        <v>2.9734234428450064</v>
      </c>
      <c r="V511" s="3">
        <f t="shared" si="82"/>
        <v>0.6020599913279624</v>
      </c>
      <c r="W511" s="3">
        <f t="shared" si="83"/>
        <v>2.3856062735983121</v>
      </c>
      <c r="X511" s="3">
        <f t="shared" si="84"/>
        <v>0.78104479680795225</v>
      </c>
      <c r="Y511" s="3">
        <f t="shared" si="85"/>
        <v>2.4414358952104194</v>
      </c>
      <c r="Z511" s="3">
        <f t="shared" si="86"/>
        <v>0.65788961294006953</v>
      </c>
      <c r="AA511" s="2">
        <f t="shared" si="87"/>
        <v>39203</v>
      </c>
    </row>
    <row r="512" spans="1:27" x14ac:dyDescent="0.2">
      <c r="A512">
        <v>730</v>
      </c>
      <c r="B512" t="s">
        <v>15</v>
      </c>
      <c r="C512">
        <v>2007</v>
      </c>
      <c r="D512">
        <v>6</v>
      </c>
      <c r="E512">
        <v>185</v>
      </c>
      <c r="F512" s="4">
        <v>864.05</v>
      </c>
      <c r="G512" s="4">
        <v>1015.41</v>
      </c>
      <c r="H512" s="4">
        <v>300.74</v>
      </c>
      <c r="I512">
        <v>4</v>
      </c>
      <c r="J512">
        <v>243</v>
      </c>
      <c r="K512">
        <v>35080</v>
      </c>
      <c r="L512" t="s">
        <v>16</v>
      </c>
      <c r="M512">
        <v>85592</v>
      </c>
      <c r="N512">
        <v>147</v>
      </c>
      <c r="O512" s="4">
        <v>51593.48</v>
      </c>
      <c r="P512" t="s">
        <v>169</v>
      </c>
      <c r="Q512" s="4">
        <f t="shared" si="77"/>
        <v>5.4887027027027022</v>
      </c>
      <c r="R512" s="4">
        <f t="shared" si="78"/>
        <v>253.85249999999999</v>
      </c>
      <c r="S512" s="4">
        <f t="shared" si="79"/>
        <v>4.1786419753086417</v>
      </c>
      <c r="T512" s="4">
        <f t="shared" si="80"/>
        <v>3.0066414361253457</v>
      </c>
      <c r="U512" s="4">
        <f t="shared" si="81"/>
        <v>2.9365388745342171</v>
      </c>
      <c r="V512" s="3">
        <f t="shared" si="82"/>
        <v>0.6020599913279624</v>
      </c>
      <c r="W512" s="3">
        <f t="shared" si="83"/>
        <v>2.3856062735983121</v>
      </c>
      <c r="X512" s="3">
        <f t="shared" si="84"/>
        <v>0.73946970772233211</v>
      </c>
      <c r="Y512" s="3">
        <f t="shared" si="85"/>
        <v>2.4045814447973837</v>
      </c>
      <c r="Z512" s="3">
        <f t="shared" si="86"/>
        <v>0.62103516252703372</v>
      </c>
      <c r="AA512" s="2">
        <f t="shared" si="87"/>
        <v>39234</v>
      </c>
    </row>
    <row r="513" spans="1:27" x14ac:dyDescent="0.2">
      <c r="A513">
        <v>730</v>
      </c>
      <c r="B513" t="s">
        <v>15</v>
      </c>
      <c r="C513">
        <v>2007</v>
      </c>
      <c r="D513">
        <v>7</v>
      </c>
      <c r="E513">
        <v>95</v>
      </c>
      <c r="F513" s="4">
        <v>441.68</v>
      </c>
      <c r="G513" s="4">
        <v>518.98</v>
      </c>
      <c r="H513" s="4">
        <v>172.85</v>
      </c>
      <c r="I513">
        <v>4</v>
      </c>
      <c r="J513">
        <v>243</v>
      </c>
      <c r="K513">
        <v>35080</v>
      </c>
      <c r="L513" t="s">
        <v>16</v>
      </c>
      <c r="M513">
        <v>85592</v>
      </c>
      <c r="N513">
        <v>147</v>
      </c>
      <c r="O513" s="4">
        <v>51593.48</v>
      </c>
      <c r="P513" t="s">
        <v>169</v>
      </c>
      <c r="Q513" s="4">
        <f t="shared" si="77"/>
        <v>5.4629473684210526</v>
      </c>
      <c r="R513" s="4">
        <f t="shared" si="78"/>
        <v>129.745</v>
      </c>
      <c r="S513" s="4">
        <f t="shared" si="79"/>
        <v>2.1357201646090536</v>
      </c>
      <c r="T513" s="4">
        <f t="shared" si="80"/>
        <v>2.7151506217078016</v>
      </c>
      <c r="U513" s="4">
        <f t="shared" si="81"/>
        <v>2.6451077341320817</v>
      </c>
      <c r="V513" s="3">
        <f t="shared" si="82"/>
        <v>0.6020599913279624</v>
      </c>
      <c r="W513" s="3">
        <f t="shared" si="83"/>
        <v>2.3856062735983121</v>
      </c>
      <c r="X513" s="3">
        <f t="shared" si="84"/>
        <v>0.73742701641895392</v>
      </c>
      <c r="Y513" s="3">
        <f t="shared" si="85"/>
        <v>2.1130906303798391</v>
      </c>
      <c r="Z513" s="3">
        <f t="shared" si="86"/>
        <v>0.32954434810948952</v>
      </c>
      <c r="AA513" s="2">
        <f t="shared" si="87"/>
        <v>39264</v>
      </c>
    </row>
    <row r="514" spans="1:27" x14ac:dyDescent="0.2">
      <c r="A514">
        <v>730</v>
      </c>
      <c r="B514" t="s">
        <v>15</v>
      </c>
      <c r="C514">
        <v>2007</v>
      </c>
      <c r="D514">
        <v>8</v>
      </c>
      <c r="E514">
        <v>175</v>
      </c>
      <c r="F514" s="4">
        <v>820.73</v>
      </c>
      <c r="G514" s="4">
        <v>964.41</v>
      </c>
      <c r="H514" s="4">
        <v>274.73</v>
      </c>
      <c r="I514">
        <v>4</v>
      </c>
      <c r="J514">
        <v>243</v>
      </c>
      <c r="K514">
        <v>35080</v>
      </c>
      <c r="L514" t="s">
        <v>16</v>
      </c>
      <c r="M514">
        <v>85592</v>
      </c>
      <c r="N514">
        <v>147</v>
      </c>
      <c r="O514" s="4">
        <v>51593.48</v>
      </c>
      <c r="P514" t="s">
        <v>169</v>
      </c>
      <c r="Q514" s="4">
        <f t="shared" si="77"/>
        <v>5.5109142857142857</v>
      </c>
      <c r="R514" s="4">
        <f t="shared" si="78"/>
        <v>241.10249999999999</v>
      </c>
      <c r="S514" s="4">
        <f t="shared" si="79"/>
        <v>3.9687654320987651</v>
      </c>
      <c r="T514" s="4">
        <f t="shared" si="80"/>
        <v>2.984261704942976</v>
      </c>
      <c r="U514" s="4">
        <f t="shared" si="81"/>
        <v>2.9142003084035482</v>
      </c>
      <c r="V514" s="3">
        <f t="shared" si="82"/>
        <v>0.6020599913279624</v>
      </c>
      <c r="W514" s="3">
        <f t="shared" si="83"/>
        <v>2.3856062735983121</v>
      </c>
      <c r="X514" s="3">
        <f t="shared" si="84"/>
        <v>0.74122365625668163</v>
      </c>
      <c r="Y514" s="3">
        <f t="shared" si="85"/>
        <v>2.3822017136150135</v>
      </c>
      <c r="Z514" s="3">
        <f t="shared" si="86"/>
        <v>0.59865543134466381</v>
      </c>
      <c r="AA514" s="2">
        <f t="shared" si="87"/>
        <v>39295</v>
      </c>
    </row>
    <row r="515" spans="1:27" x14ac:dyDescent="0.2">
      <c r="A515">
        <v>730</v>
      </c>
      <c r="B515" t="s">
        <v>15</v>
      </c>
      <c r="C515">
        <v>2007</v>
      </c>
      <c r="D515">
        <v>9</v>
      </c>
      <c r="E515">
        <v>250</v>
      </c>
      <c r="F515" s="4">
        <v>1053.04</v>
      </c>
      <c r="G515" s="4">
        <v>1237.4100000000001</v>
      </c>
      <c r="H515" s="4">
        <v>352.6</v>
      </c>
      <c r="I515">
        <v>4</v>
      </c>
      <c r="J515">
        <v>243</v>
      </c>
      <c r="K515">
        <v>35080</v>
      </c>
      <c r="L515" t="s">
        <v>16</v>
      </c>
      <c r="M515">
        <v>85592</v>
      </c>
      <c r="N515">
        <v>147</v>
      </c>
      <c r="O515" s="4">
        <v>51593.48</v>
      </c>
      <c r="P515" t="s">
        <v>169</v>
      </c>
      <c r="Q515" s="4">
        <f t="shared" ref="Q515:Q578" si="88">G515/E515</f>
        <v>4.9496400000000005</v>
      </c>
      <c r="R515" s="4">
        <f t="shared" ref="R515:R578" si="89">G515/I515</f>
        <v>309.35250000000002</v>
      </c>
      <c r="S515" s="4">
        <f t="shared" ref="S515:S578" si="90">G515/J515</f>
        <v>5.0922222222222224</v>
      </c>
      <c r="T515" s="4">
        <f t="shared" ref="T515:T578" si="91">LOG(G515)</f>
        <v>3.0925136214037741</v>
      </c>
      <c r="U515" s="4">
        <f t="shared" ref="U515:U578" si="92">LOG(F515)</f>
        <v>3.0224448682883698</v>
      </c>
      <c r="V515" s="3">
        <f t="shared" ref="V515:V578" si="93">LOG(I515)</f>
        <v>0.6020599913279624</v>
      </c>
      <c r="W515" s="3">
        <f t="shared" ref="W515:W578" si="94">LOG(J515)</f>
        <v>2.3856062735983121</v>
      </c>
      <c r="X515" s="3">
        <f t="shared" ref="X515:X578" si="95">LOG(Q515)</f>
        <v>0.69457361273173635</v>
      </c>
      <c r="Y515" s="3">
        <f t="shared" ref="Y515:Y578" si="96">LOG(R515)</f>
        <v>2.4904536300758116</v>
      </c>
      <c r="Z515" s="3">
        <f t="shared" ref="Z515:Z578" si="97">LOG(S515)</f>
        <v>0.70690734780546172</v>
      </c>
      <c r="AA515" s="2">
        <f t="shared" ref="AA515:AA578" si="98">DATE(C515,D515,1)</f>
        <v>39326</v>
      </c>
    </row>
    <row r="516" spans="1:27" x14ac:dyDescent="0.2">
      <c r="A516">
        <v>730</v>
      </c>
      <c r="B516" t="s">
        <v>15</v>
      </c>
      <c r="C516">
        <v>2007</v>
      </c>
      <c r="D516">
        <v>10</v>
      </c>
      <c r="E516">
        <v>808</v>
      </c>
      <c r="F516" s="4">
        <v>3612.07</v>
      </c>
      <c r="G516" s="4">
        <v>4244.46</v>
      </c>
      <c r="H516" s="4">
        <v>1202.3499999999999</v>
      </c>
      <c r="I516">
        <v>4</v>
      </c>
      <c r="J516">
        <v>243</v>
      </c>
      <c r="K516">
        <v>35080</v>
      </c>
      <c r="L516" t="s">
        <v>16</v>
      </c>
      <c r="M516">
        <v>85592</v>
      </c>
      <c r="N516">
        <v>147</v>
      </c>
      <c r="O516" s="4">
        <v>51593.48</v>
      </c>
      <c r="P516" t="s">
        <v>169</v>
      </c>
      <c r="Q516" s="4">
        <f t="shared" si="88"/>
        <v>5.2530445544554452</v>
      </c>
      <c r="R516" s="4">
        <f t="shared" si="89"/>
        <v>1061.115</v>
      </c>
      <c r="S516" s="4">
        <f t="shared" si="90"/>
        <v>17.466913580246914</v>
      </c>
      <c r="T516" s="4">
        <f t="shared" si="91"/>
        <v>3.6278224451246364</v>
      </c>
      <c r="U516" s="4">
        <f t="shared" si="92"/>
        <v>3.5577561581196404</v>
      </c>
      <c r="V516" s="3">
        <f t="shared" si="93"/>
        <v>0.6020599913279624</v>
      </c>
      <c r="W516" s="3">
        <f t="shared" si="94"/>
        <v>2.3856062735983121</v>
      </c>
      <c r="X516" s="3">
        <f t="shared" si="95"/>
        <v>0.7204110843500503</v>
      </c>
      <c r="Y516" s="3">
        <f t="shared" si="96"/>
        <v>3.0257624537966743</v>
      </c>
      <c r="Z516" s="3">
        <f t="shared" si="97"/>
        <v>1.2422161715263242</v>
      </c>
      <c r="AA516" s="2">
        <f t="shared" si="98"/>
        <v>39356</v>
      </c>
    </row>
    <row r="517" spans="1:27" x14ac:dyDescent="0.2">
      <c r="A517">
        <v>730</v>
      </c>
      <c r="B517" t="s">
        <v>15</v>
      </c>
      <c r="C517">
        <v>2007</v>
      </c>
      <c r="D517">
        <v>11</v>
      </c>
      <c r="E517">
        <v>718</v>
      </c>
      <c r="F517" s="4">
        <v>3054.16</v>
      </c>
      <c r="G517" s="4">
        <v>3588.86</v>
      </c>
      <c r="H517" s="4">
        <v>823.42</v>
      </c>
      <c r="I517">
        <v>4</v>
      </c>
      <c r="J517">
        <v>243</v>
      </c>
      <c r="K517">
        <v>35080</v>
      </c>
      <c r="L517" t="s">
        <v>16</v>
      </c>
      <c r="M517">
        <v>85592</v>
      </c>
      <c r="N517">
        <v>147</v>
      </c>
      <c r="O517" s="4">
        <v>51593.48</v>
      </c>
      <c r="P517" t="s">
        <v>169</v>
      </c>
      <c r="Q517" s="4">
        <f t="shared" si="88"/>
        <v>4.99841225626741</v>
      </c>
      <c r="R517" s="4">
        <f t="shared" si="89"/>
        <v>897.21500000000003</v>
      </c>
      <c r="S517" s="4">
        <f t="shared" si="90"/>
        <v>14.768971193415638</v>
      </c>
      <c r="T517" s="4">
        <f t="shared" si="91"/>
        <v>3.5549565170088133</v>
      </c>
      <c r="U517" s="4">
        <f t="shared" si="92"/>
        <v>3.4848917849459893</v>
      </c>
      <c r="V517" s="3">
        <f t="shared" si="93"/>
        <v>0.6020599913279624</v>
      </c>
      <c r="W517" s="3">
        <f t="shared" si="94"/>
        <v>2.3856062735983121</v>
      </c>
      <c r="X517" s="3">
        <f t="shared" si="95"/>
        <v>0.69883207276651305</v>
      </c>
      <c r="Y517" s="3">
        <f t="shared" si="96"/>
        <v>2.9528965256808508</v>
      </c>
      <c r="Z517" s="3">
        <f t="shared" si="97"/>
        <v>1.1693502434105012</v>
      </c>
      <c r="AA517" s="2">
        <f t="shared" si="98"/>
        <v>39387</v>
      </c>
    </row>
    <row r="518" spans="1:27" x14ac:dyDescent="0.2">
      <c r="A518">
        <v>730</v>
      </c>
      <c r="B518" t="s">
        <v>15</v>
      </c>
      <c r="C518">
        <v>2007</v>
      </c>
      <c r="D518">
        <v>12</v>
      </c>
      <c r="E518">
        <v>350</v>
      </c>
      <c r="F518" s="4">
        <v>1539.47</v>
      </c>
      <c r="G518" s="4">
        <v>1808.96</v>
      </c>
      <c r="H518" s="4">
        <v>466.66</v>
      </c>
      <c r="I518">
        <v>4</v>
      </c>
      <c r="J518">
        <v>243</v>
      </c>
      <c r="K518">
        <v>35080</v>
      </c>
      <c r="L518" t="s">
        <v>16</v>
      </c>
      <c r="M518">
        <v>85592</v>
      </c>
      <c r="N518">
        <v>147</v>
      </c>
      <c r="O518" s="4">
        <v>51593.48</v>
      </c>
      <c r="P518" t="s">
        <v>169</v>
      </c>
      <c r="Q518" s="4">
        <f t="shared" si="88"/>
        <v>5.1684571428571431</v>
      </c>
      <c r="R518" s="4">
        <f t="shared" si="89"/>
        <v>452.24</v>
      </c>
      <c r="S518" s="4">
        <f t="shared" si="90"/>
        <v>7.4442798353909465</v>
      </c>
      <c r="T518" s="4">
        <f t="shared" si="91"/>
        <v>3.2574289637800247</v>
      </c>
      <c r="U518" s="4">
        <f t="shared" si="92"/>
        <v>3.1873712301269048</v>
      </c>
      <c r="V518" s="3">
        <f t="shared" si="93"/>
        <v>0.6020599913279624</v>
      </c>
      <c r="W518" s="3">
        <f t="shared" si="94"/>
        <v>2.3856062735983121</v>
      </c>
      <c r="X518" s="3">
        <f t="shared" si="95"/>
        <v>0.71336091942974911</v>
      </c>
      <c r="Y518" s="3">
        <f t="shared" si="96"/>
        <v>2.6553689724520622</v>
      </c>
      <c r="Z518" s="3">
        <f t="shared" si="97"/>
        <v>0.87182269018171243</v>
      </c>
      <c r="AA518" s="2">
        <f t="shared" si="98"/>
        <v>39417</v>
      </c>
    </row>
    <row r="519" spans="1:27" x14ac:dyDescent="0.2">
      <c r="A519">
        <v>748</v>
      </c>
      <c r="B519" t="s">
        <v>15</v>
      </c>
      <c r="C519">
        <v>2007</v>
      </c>
      <c r="D519">
        <v>1</v>
      </c>
      <c r="E519">
        <v>64</v>
      </c>
      <c r="F519" s="4">
        <v>269.64999999999998</v>
      </c>
      <c r="G519" s="4">
        <v>316.83</v>
      </c>
      <c r="H519" s="4">
        <v>121.22</v>
      </c>
      <c r="I519">
        <v>6</v>
      </c>
      <c r="J519">
        <v>412</v>
      </c>
      <c r="K519">
        <v>17403</v>
      </c>
      <c r="L519" t="s">
        <v>18</v>
      </c>
      <c r="M519">
        <v>42215</v>
      </c>
      <c r="N519">
        <v>225.2</v>
      </c>
      <c r="O519" s="4">
        <v>25693.15</v>
      </c>
      <c r="P519" t="s">
        <v>168</v>
      </c>
      <c r="Q519" s="4">
        <f t="shared" si="88"/>
        <v>4.9504687499999998</v>
      </c>
      <c r="R519" s="4">
        <f t="shared" si="89"/>
        <v>52.805</v>
      </c>
      <c r="S519" s="4">
        <f t="shared" si="90"/>
        <v>0.76900485436893196</v>
      </c>
      <c r="T519" s="4">
        <f t="shared" si="91"/>
        <v>2.5008262973416997</v>
      </c>
      <c r="U519" s="4">
        <f t="shared" si="92"/>
        <v>2.4308004246241812</v>
      </c>
      <c r="V519" s="3">
        <f t="shared" si="93"/>
        <v>0.77815125038364363</v>
      </c>
      <c r="W519" s="3">
        <f t="shared" si="94"/>
        <v>2.6148972160331345</v>
      </c>
      <c r="X519" s="3">
        <f t="shared" si="95"/>
        <v>0.69464632335781262</v>
      </c>
      <c r="Y519" s="3">
        <f t="shared" si="96"/>
        <v>1.7226750469580561</v>
      </c>
      <c r="Z519" s="3">
        <f t="shared" si="97"/>
        <v>-0.11407091869143485</v>
      </c>
      <c r="AA519" s="2">
        <f t="shared" si="98"/>
        <v>39083</v>
      </c>
    </row>
    <row r="520" spans="1:27" x14ac:dyDescent="0.2">
      <c r="A520">
        <v>748</v>
      </c>
      <c r="B520" t="s">
        <v>15</v>
      </c>
      <c r="C520">
        <v>2007</v>
      </c>
      <c r="D520">
        <v>2</v>
      </c>
      <c r="E520">
        <v>41</v>
      </c>
      <c r="F520" s="4">
        <v>200.45</v>
      </c>
      <c r="G520" s="4">
        <v>235.51</v>
      </c>
      <c r="H520" s="4">
        <v>121.2</v>
      </c>
      <c r="I520">
        <v>6</v>
      </c>
      <c r="J520">
        <v>412</v>
      </c>
      <c r="K520">
        <v>17403</v>
      </c>
      <c r="L520" t="s">
        <v>18</v>
      </c>
      <c r="M520">
        <v>42215</v>
      </c>
      <c r="N520">
        <v>225.2</v>
      </c>
      <c r="O520" s="4">
        <v>25693.15</v>
      </c>
      <c r="P520" t="s">
        <v>168</v>
      </c>
      <c r="Q520" s="4">
        <f t="shared" si="88"/>
        <v>5.7441463414634146</v>
      </c>
      <c r="R520" s="4">
        <f t="shared" si="89"/>
        <v>39.251666666666665</v>
      </c>
      <c r="S520" s="4">
        <f t="shared" si="90"/>
        <v>0.57162621359223298</v>
      </c>
      <c r="T520" s="4">
        <f t="shared" si="91"/>
        <v>2.3720093524526633</v>
      </c>
      <c r="U520" s="4">
        <f t="shared" si="92"/>
        <v>2.3020060605865402</v>
      </c>
      <c r="V520" s="3">
        <f t="shared" si="93"/>
        <v>0.77815125038364363</v>
      </c>
      <c r="W520" s="3">
        <f t="shared" si="94"/>
        <v>2.6148972160331345</v>
      </c>
      <c r="X520" s="3">
        <f t="shared" si="95"/>
        <v>0.75922549573292786</v>
      </c>
      <c r="Y520" s="3">
        <f t="shared" si="96"/>
        <v>1.5938581020690197</v>
      </c>
      <c r="Z520" s="3">
        <f t="shared" si="97"/>
        <v>-0.24288786358047124</v>
      </c>
      <c r="AA520" s="2">
        <f t="shared" si="98"/>
        <v>39114</v>
      </c>
    </row>
    <row r="521" spans="1:27" x14ac:dyDescent="0.2">
      <c r="A521">
        <v>748</v>
      </c>
      <c r="B521" t="s">
        <v>15</v>
      </c>
      <c r="C521">
        <v>2007</v>
      </c>
      <c r="D521">
        <v>3</v>
      </c>
      <c r="E521">
        <v>68</v>
      </c>
      <c r="F521" s="4">
        <v>303.27</v>
      </c>
      <c r="G521" s="4">
        <v>356.38</v>
      </c>
      <c r="H521" s="4">
        <v>152.82</v>
      </c>
      <c r="I521">
        <v>6</v>
      </c>
      <c r="J521">
        <v>412</v>
      </c>
      <c r="K521">
        <v>17403</v>
      </c>
      <c r="L521" t="s">
        <v>18</v>
      </c>
      <c r="M521">
        <v>42215</v>
      </c>
      <c r="N521">
        <v>225.2</v>
      </c>
      <c r="O521" s="4">
        <v>25693.15</v>
      </c>
      <c r="P521" t="s">
        <v>168</v>
      </c>
      <c r="Q521" s="4">
        <f t="shared" si="88"/>
        <v>5.2408823529411768</v>
      </c>
      <c r="R521" s="4">
        <f t="shared" si="89"/>
        <v>59.396666666666668</v>
      </c>
      <c r="S521" s="4">
        <f t="shared" si="90"/>
        <v>0.86499999999999999</v>
      </c>
      <c r="T521" s="4">
        <f t="shared" si="91"/>
        <v>2.5519133234979487</v>
      </c>
      <c r="U521" s="4">
        <f t="shared" si="92"/>
        <v>2.4818294512639989</v>
      </c>
      <c r="V521" s="3">
        <f t="shared" si="93"/>
        <v>0.77815125038364363</v>
      </c>
      <c r="W521" s="3">
        <f t="shared" si="94"/>
        <v>2.6148972160331345</v>
      </c>
      <c r="X521" s="3">
        <f t="shared" si="95"/>
        <v>0.71940441079171247</v>
      </c>
      <c r="Y521" s="3">
        <f t="shared" si="96"/>
        <v>1.7737620731143051</v>
      </c>
      <c r="Z521" s="3">
        <f t="shared" si="97"/>
        <v>-6.2983892535185784E-2</v>
      </c>
      <c r="AA521" s="2">
        <f t="shared" si="98"/>
        <v>39142</v>
      </c>
    </row>
    <row r="522" spans="1:27" x14ac:dyDescent="0.2">
      <c r="A522">
        <v>748</v>
      </c>
      <c r="B522" t="s">
        <v>15</v>
      </c>
      <c r="C522">
        <v>2007</v>
      </c>
      <c r="D522">
        <v>4</v>
      </c>
      <c r="E522">
        <v>91</v>
      </c>
      <c r="F522" s="4">
        <v>429.5</v>
      </c>
      <c r="G522" s="4">
        <v>504.72</v>
      </c>
      <c r="H522" s="4">
        <v>226.97</v>
      </c>
      <c r="I522">
        <v>6</v>
      </c>
      <c r="J522">
        <v>412</v>
      </c>
      <c r="K522">
        <v>17403</v>
      </c>
      <c r="L522" t="s">
        <v>18</v>
      </c>
      <c r="M522">
        <v>42215</v>
      </c>
      <c r="N522">
        <v>225.2</v>
      </c>
      <c r="O522" s="4">
        <v>25693.15</v>
      </c>
      <c r="P522" t="s">
        <v>168</v>
      </c>
      <c r="Q522" s="4">
        <f t="shared" si="88"/>
        <v>5.5463736263736267</v>
      </c>
      <c r="R522" s="4">
        <f t="shared" si="89"/>
        <v>84.12</v>
      </c>
      <c r="S522" s="4">
        <f t="shared" si="90"/>
        <v>1.2250485436893204</v>
      </c>
      <c r="T522" s="4">
        <f t="shared" si="91"/>
        <v>2.7030505143979271</v>
      </c>
      <c r="U522" s="4">
        <f t="shared" si="92"/>
        <v>2.6329631681672612</v>
      </c>
      <c r="V522" s="3">
        <f t="shared" si="93"/>
        <v>0.77815125038364363</v>
      </c>
      <c r="W522" s="3">
        <f t="shared" si="94"/>
        <v>2.6148972160331345</v>
      </c>
      <c r="X522" s="3">
        <f t="shared" si="95"/>
        <v>0.74400912207683356</v>
      </c>
      <c r="Y522" s="3">
        <f t="shared" si="96"/>
        <v>1.9248992640142835</v>
      </c>
      <c r="Z522" s="3">
        <f t="shared" si="97"/>
        <v>8.8153298364792521E-2</v>
      </c>
      <c r="AA522" s="2">
        <f t="shared" si="98"/>
        <v>39173</v>
      </c>
    </row>
    <row r="523" spans="1:27" x14ac:dyDescent="0.2">
      <c r="A523">
        <v>748</v>
      </c>
      <c r="B523" t="s">
        <v>15</v>
      </c>
      <c r="C523">
        <v>2007</v>
      </c>
      <c r="D523">
        <v>5</v>
      </c>
      <c r="E523">
        <v>185</v>
      </c>
      <c r="F523" s="4">
        <v>743.53</v>
      </c>
      <c r="G523" s="4">
        <v>873.67</v>
      </c>
      <c r="H523" s="4">
        <v>252.95</v>
      </c>
      <c r="I523">
        <v>6</v>
      </c>
      <c r="J523">
        <v>412</v>
      </c>
      <c r="K523">
        <v>17403</v>
      </c>
      <c r="L523" t="s">
        <v>18</v>
      </c>
      <c r="M523">
        <v>42215</v>
      </c>
      <c r="N523">
        <v>225.2</v>
      </c>
      <c r="O523" s="4">
        <v>25693.15</v>
      </c>
      <c r="P523" t="s">
        <v>168</v>
      </c>
      <c r="Q523" s="4">
        <f t="shared" si="88"/>
        <v>4.7225405405405407</v>
      </c>
      <c r="R523" s="4">
        <f t="shared" si="89"/>
        <v>145.61166666666665</v>
      </c>
      <c r="S523" s="4">
        <f t="shared" si="90"/>
        <v>2.1205582524271844</v>
      </c>
      <c r="T523" s="4">
        <f t="shared" si="91"/>
        <v>2.9413474232038683</v>
      </c>
      <c r="U523" s="4">
        <f t="shared" si="92"/>
        <v>2.8712984961553629</v>
      </c>
      <c r="V523" s="3">
        <f t="shared" si="93"/>
        <v>0.77815125038364363</v>
      </c>
      <c r="W523" s="3">
        <f t="shared" si="94"/>
        <v>2.6148972160331345</v>
      </c>
      <c r="X523" s="3">
        <f t="shared" si="95"/>
        <v>0.67417569480085449</v>
      </c>
      <c r="Y523" s="3">
        <f t="shared" si="96"/>
        <v>2.1631961728202245</v>
      </c>
      <c r="Z523" s="3">
        <f t="shared" si="97"/>
        <v>0.32645020717073364</v>
      </c>
      <c r="AA523" s="2">
        <f t="shared" si="98"/>
        <v>39203</v>
      </c>
    </row>
    <row r="524" spans="1:27" x14ac:dyDescent="0.2">
      <c r="A524">
        <v>748</v>
      </c>
      <c r="B524" t="s">
        <v>15</v>
      </c>
      <c r="C524">
        <v>2007</v>
      </c>
      <c r="D524">
        <v>6</v>
      </c>
      <c r="E524">
        <v>201</v>
      </c>
      <c r="F524" s="4">
        <v>955.76</v>
      </c>
      <c r="G524" s="4">
        <v>1123.1300000000001</v>
      </c>
      <c r="H524" s="4">
        <v>362.44</v>
      </c>
      <c r="I524">
        <v>6</v>
      </c>
      <c r="J524">
        <v>412</v>
      </c>
      <c r="K524">
        <v>17403</v>
      </c>
      <c r="L524" t="s">
        <v>18</v>
      </c>
      <c r="M524">
        <v>42215</v>
      </c>
      <c r="N524">
        <v>225.2</v>
      </c>
      <c r="O524" s="4">
        <v>25693.15</v>
      </c>
      <c r="P524" t="s">
        <v>168</v>
      </c>
      <c r="Q524" s="4">
        <f t="shared" si="88"/>
        <v>5.5877114427860706</v>
      </c>
      <c r="R524" s="4">
        <f t="shared" si="89"/>
        <v>187.18833333333336</v>
      </c>
      <c r="S524" s="4">
        <f t="shared" si="90"/>
        <v>2.7260436893203885</v>
      </c>
      <c r="T524" s="4">
        <f t="shared" si="91"/>
        <v>3.0504300278688095</v>
      </c>
      <c r="U524" s="4">
        <f t="shared" si="92"/>
        <v>2.9803488506848916</v>
      </c>
      <c r="V524" s="3">
        <f t="shared" si="93"/>
        <v>0.77815125038364363</v>
      </c>
      <c r="W524" s="3">
        <f t="shared" si="94"/>
        <v>2.6148972160331345</v>
      </c>
      <c r="X524" s="3">
        <f t="shared" si="95"/>
        <v>0.74723397044832074</v>
      </c>
      <c r="Y524" s="3">
        <f t="shared" si="96"/>
        <v>2.272278777485166</v>
      </c>
      <c r="Z524" s="3">
        <f t="shared" si="97"/>
        <v>0.43553281183567494</v>
      </c>
      <c r="AA524" s="2">
        <f t="shared" si="98"/>
        <v>39234</v>
      </c>
    </row>
    <row r="525" spans="1:27" x14ac:dyDescent="0.2">
      <c r="A525">
        <v>748</v>
      </c>
      <c r="B525" t="s">
        <v>15</v>
      </c>
      <c r="C525">
        <v>2007</v>
      </c>
      <c r="D525">
        <v>7</v>
      </c>
      <c r="E525">
        <v>146</v>
      </c>
      <c r="F525" s="4">
        <v>552.51</v>
      </c>
      <c r="G525" s="4">
        <v>649.24</v>
      </c>
      <c r="H525" s="4">
        <v>256.95999999999998</v>
      </c>
      <c r="I525">
        <v>6</v>
      </c>
      <c r="J525">
        <v>412</v>
      </c>
      <c r="K525">
        <v>17403</v>
      </c>
      <c r="L525" t="s">
        <v>18</v>
      </c>
      <c r="M525">
        <v>42215</v>
      </c>
      <c r="N525">
        <v>225.2</v>
      </c>
      <c r="O525" s="4">
        <v>25693.15</v>
      </c>
      <c r="P525" t="s">
        <v>168</v>
      </c>
      <c r="Q525" s="4">
        <f t="shared" si="88"/>
        <v>4.4468493150684933</v>
      </c>
      <c r="R525" s="4">
        <f t="shared" si="89"/>
        <v>108.20666666666666</v>
      </c>
      <c r="S525" s="4">
        <f t="shared" si="90"/>
        <v>1.5758252427184467</v>
      </c>
      <c r="T525" s="4">
        <f t="shared" si="91"/>
        <v>2.8124052690779822</v>
      </c>
      <c r="U525" s="4">
        <f t="shared" si="92"/>
        <v>2.7423401428196224</v>
      </c>
      <c r="V525" s="3">
        <f t="shared" si="93"/>
        <v>0.77815125038364363</v>
      </c>
      <c r="W525" s="3">
        <f t="shared" si="94"/>
        <v>2.6148972160331345</v>
      </c>
      <c r="X525" s="3">
        <f t="shared" si="95"/>
        <v>0.64805241329354513</v>
      </c>
      <c r="Y525" s="3">
        <f t="shared" si="96"/>
        <v>2.0342540186943388</v>
      </c>
      <c r="Z525" s="3">
        <f t="shared" si="97"/>
        <v>0.19750805304484767</v>
      </c>
      <c r="AA525" s="2">
        <f t="shared" si="98"/>
        <v>39264</v>
      </c>
    </row>
    <row r="526" spans="1:27" x14ac:dyDescent="0.2">
      <c r="A526">
        <v>748</v>
      </c>
      <c r="B526" t="s">
        <v>15</v>
      </c>
      <c r="C526">
        <v>2007</v>
      </c>
      <c r="D526">
        <v>8</v>
      </c>
      <c r="E526">
        <v>138</v>
      </c>
      <c r="F526" s="4">
        <v>546.13</v>
      </c>
      <c r="G526" s="4">
        <v>641.82000000000005</v>
      </c>
      <c r="H526" s="4">
        <v>272.13</v>
      </c>
      <c r="I526">
        <v>6</v>
      </c>
      <c r="J526">
        <v>412</v>
      </c>
      <c r="K526">
        <v>17403</v>
      </c>
      <c r="L526" t="s">
        <v>18</v>
      </c>
      <c r="M526">
        <v>42215</v>
      </c>
      <c r="N526">
        <v>225.2</v>
      </c>
      <c r="O526" s="4">
        <v>25693.15</v>
      </c>
      <c r="P526" t="s">
        <v>168</v>
      </c>
      <c r="Q526" s="4">
        <f t="shared" si="88"/>
        <v>4.6508695652173913</v>
      </c>
      <c r="R526" s="4">
        <f t="shared" si="89"/>
        <v>106.97000000000001</v>
      </c>
      <c r="S526" s="4">
        <f t="shared" si="90"/>
        <v>1.5578155339805826</v>
      </c>
      <c r="T526" s="4">
        <f t="shared" si="91"/>
        <v>2.807413246187819</v>
      </c>
      <c r="U526" s="4">
        <f t="shared" si="92"/>
        <v>2.7372960338448289</v>
      </c>
      <c r="V526" s="3">
        <f t="shared" si="93"/>
        <v>0.77815125038364363</v>
      </c>
      <c r="W526" s="3">
        <f t="shared" si="94"/>
        <v>2.6148972160331345</v>
      </c>
      <c r="X526" s="3">
        <f t="shared" si="95"/>
        <v>0.66753415978658226</v>
      </c>
      <c r="Y526" s="3">
        <f t="shared" si="96"/>
        <v>2.0292619958041751</v>
      </c>
      <c r="Z526" s="3">
        <f t="shared" si="97"/>
        <v>0.19251603015468424</v>
      </c>
      <c r="AA526" s="2">
        <f t="shared" si="98"/>
        <v>39295</v>
      </c>
    </row>
    <row r="527" spans="1:27" x14ac:dyDescent="0.2">
      <c r="A527">
        <v>748</v>
      </c>
      <c r="B527" t="s">
        <v>15</v>
      </c>
      <c r="C527">
        <v>2007</v>
      </c>
      <c r="D527">
        <v>9</v>
      </c>
      <c r="E527">
        <v>211</v>
      </c>
      <c r="F527" s="4">
        <v>810.66</v>
      </c>
      <c r="G527" s="4">
        <v>952.63</v>
      </c>
      <c r="H527" s="4">
        <v>317.89999999999998</v>
      </c>
      <c r="I527">
        <v>6</v>
      </c>
      <c r="J527">
        <v>412</v>
      </c>
      <c r="K527">
        <v>17403</v>
      </c>
      <c r="L527" t="s">
        <v>18</v>
      </c>
      <c r="M527">
        <v>42215</v>
      </c>
      <c r="N527">
        <v>225.2</v>
      </c>
      <c r="O527" s="4">
        <v>25693.15</v>
      </c>
      <c r="P527" t="s">
        <v>168</v>
      </c>
      <c r="Q527" s="4">
        <f t="shared" si="88"/>
        <v>4.5148341232227489</v>
      </c>
      <c r="R527" s="4">
        <f t="shared" si="89"/>
        <v>158.77166666666668</v>
      </c>
      <c r="S527" s="4">
        <f t="shared" si="90"/>
        <v>2.3122087378640779</v>
      </c>
      <c r="T527" s="4">
        <f t="shared" si="91"/>
        <v>2.9789242540906509</v>
      </c>
      <c r="U527" s="4">
        <f t="shared" si="92"/>
        <v>2.908838744365676</v>
      </c>
      <c r="V527" s="3">
        <f t="shared" si="93"/>
        <v>0.77815125038364363</v>
      </c>
      <c r="W527" s="3">
        <f t="shared" si="94"/>
        <v>2.6148972160331345</v>
      </c>
      <c r="X527" s="3">
        <f t="shared" si="95"/>
        <v>0.65464179879295825</v>
      </c>
      <c r="Y527" s="3">
        <f t="shared" si="96"/>
        <v>2.2007730037070075</v>
      </c>
      <c r="Z527" s="3">
        <f t="shared" si="97"/>
        <v>0.36402703805751635</v>
      </c>
      <c r="AA527" s="2">
        <f t="shared" si="98"/>
        <v>39326</v>
      </c>
    </row>
    <row r="528" spans="1:27" x14ac:dyDescent="0.2">
      <c r="A528">
        <v>748</v>
      </c>
      <c r="B528" t="s">
        <v>15</v>
      </c>
      <c r="C528">
        <v>2007</v>
      </c>
      <c r="D528">
        <v>10</v>
      </c>
      <c r="E528">
        <v>606</v>
      </c>
      <c r="F528" s="4">
        <v>2425.77</v>
      </c>
      <c r="G528" s="4">
        <v>2850.29</v>
      </c>
      <c r="H528" s="4">
        <v>1109.19</v>
      </c>
      <c r="I528">
        <v>6</v>
      </c>
      <c r="J528">
        <v>412</v>
      </c>
      <c r="K528">
        <v>17403</v>
      </c>
      <c r="L528" t="s">
        <v>18</v>
      </c>
      <c r="M528">
        <v>42215</v>
      </c>
      <c r="N528">
        <v>225.2</v>
      </c>
      <c r="O528" s="4">
        <v>25693.15</v>
      </c>
      <c r="P528" t="s">
        <v>168</v>
      </c>
      <c r="Q528" s="4">
        <f t="shared" si="88"/>
        <v>4.7034488448844884</v>
      </c>
      <c r="R528" s="4">
        <f t="shared" si="89"/>
        <v>475.04833333333335</v>
      </c>
      <c r="S528" s="4">
        <f t="shared" si="90"/>
        <v>6.9181796116504852</v>
      </c>
      <c r="T528" s="4">
        <f t="shared" si="91"/>
        <v>3.4548890491286639</v>
      </c>
      <c r="U528" s="4">
        <f t="shared" si="92"/>
        <v>3.3848496207407237</v>
      </c>
      <c r="V528" s="3">
        <f t="shared" si="93"/>
        <v>0.77815125038364363</v>
      </c>
      <c r="W528" s="3">
        <f t="shared" si="94"/>
        <v>2.6148972160331345</v>
      </c>
      <c r="X528" s="3">
        <f t="shared" si="95"/>
        <v>0.67241642496237775</v>
      </c>
      <c r="Y528" s="3">
        <f t="shared" si="96"/>
        <v>2.6767377987450205</v>
      </c>
      <c r="Z528" s="3">
        <f t="shared" si="97"/>
        <v>0.83999183309552938</v>
      </c>
      <c r="AA528" s="2">
        <f t="shared" si="98"/>
        <v>39356</v>
      </c>
    </row>
    <row r="529" spans="1:27" x14ac:dyDescent="0.2">
      <c r="A529">
        <v>748</v>
      </c>
      <c r="B529" t="s">
        <v>15</v>
      </c>
      <c r="C529">
        <v>2007</v>
      </c>
      <c r="D529">
        <v>11</v>
      </c>
      <c r="E529">
        <v>339</v>
      </c>
      <c r="F529" s="4">
        <v>1403.39</v>
      </c>
      <c r="G529" s="4">
        <v>1649.06</v>
      </c>
      <c r="H529" s="4">
        <v>711.73</v>
      </c>
      <c r="I529">
        <v>6</v>
      </c>
      <c r="J529">
        <v>412</v>
      </c>
      <c r="K529">
        <v>17403</v>
      </c>
      <c r="L529" t="s">
        <v>18</v>
      </c>
      <c r="M529">
        <v>42215</v>
      </c>
      <c r="N529">
        <v>225.2</v>
      </c>
      <c r="O529" s="4">
        <v>25693.15</v>
      </c>
      <c r="P529" t="s">
        <v>168</v>
      </c>
      <c r="Q529" s="4">
        <f t="shared" si="88"/>
        <v>4.8644837758112089</v>
      </c>
      <c r="R529" s="4">
        <f t="shared" si="89"/>
        <v>274.84333333333331</v>
      </c>
      <c r="S529" s="4">
        <f t="shared" si="90"/>
        <v>4.0025728155339806</v>
      </c>
      <c r="T529" s="4">
        <f t="shared" si="91"/>
        <v>3.2172364574606878</v>
      </c>
      <c r="U529" s="4">
        <f t="shared" si="92"/>
        <v>3.1471783775937574</v>
      </c>
      <c r="V529" s="3">
        <f t="shared" si="93"/>
        <v>0.77815125038364363</v>
      </c>
      <c r="W529" s="3">
        <f t="shared" si="94"/>
        <v>2.6148972160331345</v>
      </c>
      <c r="X529" s="3">
        <f t="shared" si="95"/>
        <v>0.68703675925760554</v>
      </c>
      <c r="Y529" s="3">
        <f t="shared" si="96"/>
        <v>2.4390852070770439</v>
      </c>
      <c r="Z529" s="3">
        <f t="shared" si="97"/>
        <v>0.60233924142755313</v>
      </c>
      <c r="AA529" s="2">
        <f t="shared" si="98"/>
        <v>39387</v>
      </c>
    </row>
    <row r="530" spans="1:27" x14ac:dyDescent="0.2">
      <c r="A530">
        <v>748</v>
      </c>
      <c r="B530" t="s">
        <v>15</v>
      </c>
      <c r="C530">
        <v>2007</v>
      </c>
      <c r="D530">
        <v>12</v>
      </c>
      <c r="E530">
        <v>194</v>
      </c>
      <c r="F530" s="4">
        <v>745.3</v>
      </c>
      <c r="G530" s="4">
        <v>875.71</v>
      </c>
      <c r="H530" s="4">
        <v>272.54000000000002</v>
      </c>
      <c r="I530">
        <v>6</v>
      </c>
      <c r="J530">
        <v>412</v>
      </c>
      <c r="K530">
        <v>17403</v>
      </c>
      <c r="L530" t="s">
        <v>18</v>
      </c>
      <c r="M530">
        <v>42215</v>
      </c>
      <c r="N530">
        <v>225.2</v>
      </c>
      <c r="O530" s="4">
        <v>25693.15</v>
      </c>
      <c r="P530" t="s">
        <v>168</v>
      </c>
      <c r="Q530" s="4">
        <f t="shared" si="88"/>
        <v>4.513969072164949</v>
      </c>
      <c r="R530" s="4">
        <f t="shared" si="89"/>
        <v>145.95166666666668</v>
      </c>
      <c r="S530" s="4">
        <f t="shared" si="90"/>
        <v>2.125509708737864</v>
      </c>
      <c r="T530" s="4">
        <f t="shared" si="91"/>
        <v>2.9423603090773494</v>
      </c>
      <c r="U530" s="4">
        <f t="shared" si="92"/>
        <v>2.8723311212302507</v>
      </c>
      <c r="V530" s="3">
        <f t="shared" si="93"/>
        <v>0.77815125038364363</v>
      </c>
      <c r="W530" s="3">
        <f t="shared" si="94"/>
        <v>2.6148972160331345</v>
      </c>
      <c r="X530" s="3">
        <f t="shared" si="95"/>
        <v>0.65455857914712334</v>
      </c>
      <c r="Y530" s="3">
        <f t="shared" si="96"/>
        <v>2.1642090586937059</v>
      </c>
      <c r="Z530" s="3">
        <f t="shared" si="97"/>
        <v>0.32746309304421473</v>
      </c>
      <c r="AA530" s="2">
        <f t="shared" si="98"/>
        <v>39417</v>
      </c>
    </row>
    <row r="531" spans="1:27" x14ac:dyDescent="0.2">
      <c r="A531">
        <v>756</v>
      </c>
      <c r="B531" t="s">
        <v>15</v>
      </c>
      <c r="C531">
        <v>2007</v>
      </c>
      <c r="D531">
        <v>1</v>
      </c>
      <c r="E531">
        <v>119</v>
      </c>
      <c r="F531" s="4">
        <v>516.13</v>
      </c>
      <c r="G531" s="4">
        <v>606.54</v>
      </c>
      <c r="H531" s="4">
        <v>239.03</v>
      </c>
      <c r="I531">
        <v>5</v>
      </c>
      <c r="J531">
        <v>490</v>
      </c>
      <c r="K531">
        <v>35915</v>
      </c>
      <c r="L531" t="s">
        <v>18</v>
      </c>
      <c r="M531">
        <v>57808</v>
      </c>
      <c r="N531">
        <v>301.2</v>
      </c>
      <c r="O531" s="4">
        <v>57518.04</v>
      </c>
      <c r="P531" t="s">
        <v>167</v>
      </c>
      <c r="Q531" s="4">
        <f t="shared" si="88"/>
        <v>5.0969747899159659</v>
      </c>
      <c r="R531" s="4">
        <f t="shared" si="89"/>
        <v>121.30799999999999</v>
      </c>
      <c r="S531" s="4">
        <f t="shared" si="90"/>
        <v>1.2378367346938774</v>
      </c>
      <c r="T531" s="4">
        <f t="shared" si="91"/>
        <v>2.7828594469279797</v>
      </c>
      <c r="U531" s="4">
        <f t="shared" si="92"/>
        <v>2.7127591031230422</v>
      </c>
      <c r="V531" s="3">
        <f t="shared" si="93"/>
        <v>0.69897000433601886</v>
      </c>
      <c r="W531" s="3">
        <f t="shared" si="94"/>
        <v>2.6901960800285138</v>
      </c>
      <c r="X531" s="3">
        <f t="shared" si="95"/>
        <v>0.70731248553544912</v>
      </c>
      <c r="Y531" s="3">
        <f t="shared" si="96"/>
        <v>2.083889442591961</v>
      </c>
      <c r="Z531" s="3">
        <f t="shared" si="97"/>
        <v>9.2663366899466235E-2</v>
      </c>
      <c r="AA531" s="2">
        <f t="shared" si="98"/>
        <v>39083</v>
      </c>
    </row>
    <row r="532" spans="1:27" x14ac:dyDescent="0.2">
      <c r="A532">
        <v>756</v>
      </c>
      <c r="B532" t="s">
        <v>15</v>
      </c>
      <c r="C532">
        <v>2007</v>
      </c>
      <c r="D532">
        <v>2</v>
      </c>
      <c r="E532">
        <v>102</v>
      </c>
      <c r="F532" s="4">
        <v>447.78</v>
      </c>
      <c r="G532" s="4">
        <v>526.24</v>
      </c>
      <c r="H532" s="4">
        <v>250.6</v>
      </c>
      <c r="I532">
        <v>5</v>
      </c>
      <c r="J532">
        <v>490</v>
      </c>
      <c r="K532">
        <v>35915</v>
      </c>
      <c r="L532" t="s">
        <v>18</v>
      </c>
      <c r="M532">
        <v>57808</v>
      </c>
      <c r="N532">
        <v>301.2</v>
      </c>
      <c r="O532" s="4">
        <v>57518.04</v>
      </c>
      <c r="P532" t="s">
        <v>167</v>
      </c>
      <c r="Q532" s="4">
        <f t="shared" si="88"/>
        <v>5.1592156862745098</v>
      </c>
      <c r="R532" s="4">
        <f t="shared" si="89"/>
        <v>105.248</v>
      </c>
      <c r="S532" s="4">
        <f t="shared" si="90"/>
        <v>1.0739591836734694</v>
      </c>
      <c r="T532" s="4">
        <f t="shared" si="91"/>
        <v>2.7211838561385795</v>
      </c>
      <c r="U532" s="4">
        <f t="shared" si="92"/>
        <v>2.6510646920040388</v>
      </c>
      <c r="V532" s="3">
        <f t="shared" si="93"/>
        <v>0.69897000433601886</v>
      </c>
      <c r="W532" s="3">
        <f t="shared" si="94"/>
        <v>2.6901960800285138</v>
      </c>
      <c r="X532" s="3">
        <f t="shared" si="95"/>
        <v>0.71258368437666186</v>
      </c>
      <c r="Y532" s="3">
        <f t="shared" si="96"/>
        <v>2.0222138518025607</v>
      </c>
      <c r="Z532" s="3">
        <f t="shared" si="97"/>
        <v>3.0987776110065826E-2</v>
      </c>
      <c r="AA532" s="2">
        <f t="shared" si="98"/>
        <v>39114</v>
      </c>
    </row>
    <row r="533" spans="1:27" x14ac:dyDescent="0.2">
      <c r="A533">
        <v>756</v>
      </c>
      <c r="B533" t="s">
        <v>15</v>
      </c>
      <c r="C533">
        <v>2007</v>
      </c>
      <c r="D533">
        <v>3</v>
      </c>
      <c r="E533">
        <v>149</v>
      </c>
      <c r="F533" s="4">
        <v>628.27</v>
      </c>
      <c r="G533" s="4">
        <v>738.31</v>
      </c>
      <c r="H533" s="4">
        <v>235.79</v>
      </c>
      <c r="I533">
        <v>5</v>
      </c>
      <c r="J533">
        <v>490</v>
      </c>
      <c r="K533">
        <v>35915</v>
      </c>
      <c r="L533" t="s">
        <v>18</v>
      </c>
      <c r="M533">
        <v>57808</v>
      </c>
      <c r="N533">
        <v>301.2</v>
      </c>
      <c r="O533" s="4">
        <v>57518.04</v>
      </c>
      <c r="P533" t="s">
        <v>167</v>
      </c>
      <c r="Q533" s="4">
        <f t="shared" si="88"/>
        <v>4.9551006711409391</v>
      </c>
      <c r="R533" s="4">
        <f t="shared" si="89"/>
        <v>147.66199999999998</v>
      </c>
      <c r="S533" s="4">
        <f t="shared" si="90"/>
        <v>1.5067551020408163</v>
      </c>
      <c r="T533" s="4">
        <f t="shared" si="91"/>
        <v>2.8682387507405029</v>
      </c>
      <c r="U533" s="4">
        <f t="shared" si="92"/>
        <v>2.7981463225752155</v>
      </c>
      <c r="V533" s="3">
        <f t="shared" si="93"/>
        <v>0.69897000433601886</v>
      </c>
      <c r="W533" s="3">
        <f t="shared" si="94"/>
        <v>2.6901960800285138</v>
      </c>
      <c r="X533" s="3">
        <f t="shared" si="95"/>
        <v>0.69505248232822892</v>
      </c>
      <c r="Y533" s="3">
        <f t="shared" si="96"/>
        <v>2.1692687464044842</v>
      </c>
      <c r="Z533" s="3">
        <f t="shared" si="97"/>
        <v>0.17804267071198937</v>
      </c>
      <c r="AA533" s="2">
        <f t="shared" si="98"/>
        <v>39142</v>
      </c>
    </row>
    <row r="534" spans="1:27" x14ac:dyDescent="0.2">
      <c r="A534">
        <v>756</v>
      </c>
      <c r="B534" t="s">
        <v>15</v>
      </c>
      <c r="C534">
        <v>2007</v>
      </c>
      <c r="D534">
        <v>4</v>
      </c>
      <c r="E534">
        <v>192</v>
      </c>
      <c r="F534" s="4">
        <v>778.83</v>
      </c>
      <c r="G534" s="4">
        <v>915.27</v>
      </c>
      <c r="H534" s="4">
        <v>294.5</v>
      </c>
      <c r="I534">
        <v>5</v>
      </c>
      <c r="J534">
        <v>490</v>
      </c>
      <c r="K534">
        <v>35915</v>
      </c>
      <c r="L534" t="s">
        <v>18</v>
      </c>
      <c r="M534">
        <v>57808</v>
      </c>
      <c r="N534">
        <v>301.2</v>
      </c>
      <c r="O534" s="4">
        <v>57518.04</v>
      </c>
      <c r="P534" t="s">
        <v>167</v>
      </c>
      <c r="Q534" s="4">
        <f t="shared" si="88"/>
        <v>4.7670312499999996</v>
      </c>
      <c r="R534" s="4">
        <f t="shared" si="89"/>
        <v>183.054</v>
      </c>
      <c r="S534" s="4">
        <f t="shared" si="90"/>
        <v>1.8678979591836735</v>
      </c>
      <c r="T534" s="4">
        <f t="shared" si="91"/>
        <v>2.9615492276324953</v>
      </c>
      <c r="U534" s="4">
        <f t="shared" si="92"/>
        <v>2.8914426718972019</v>
      </c>
      <c r="V534" s="3">
        <f t="shared" si="93"/>
        <v>0.69897000433601886</v>
      </c>
      <c r="W534" s="3">
        <f t="shared" si="94"/>
        <v>2.6901960800285138</v>
      </c>
      <c r="X534" s="3">
        <f t="shared" si="95"/>
        <v>0.67824799892894572</v>
      </c>
      <c r="Y534" s="3">
        <f t="shared" si="96"/>
        <v>2.2625792232964765</v>
      </c>
      <c r="Z534" s="3">
        <f t="shared" si="97"/>
        <v>0.27135314760398166</v>
      </c>
      <c r="AA534" s="2">
        <f t="shared" si="98"/>
        <v>39173</v>
      </c>
    </row>
    <row r="535" spans="1:27" x14ac:dyDescent="0.2">
      <c r="A535">
        <v>756</v>
      </c>
      <c r="B535" t="s">
        <v>15</v>
      </c>
      <c r="C535">
        <v>2007</v>
      </c>
      <c r="D535">
        <v>5</v>
      </c>
      <c r="E535">
        <v>369</v>
      </c>
      <c r="F535" s="4">
        <v>1586.45</v>
      </c>
      <c r="G535" s="4">
        <v>1864.18</v>
      </c>
      <c r="H535" s="4">
        <v>604.54999999999995</v>
      </c>
      <c r="I535">
        <v>5</v>
      </c>
      <c r="J535">
        <v>490</v>
      </c>
      <c r="K535">
        <v>35915</v>
      </c>
      <c r="L535" t="s">
        <v>18</v>
      </c>
      <c r="M535">
        <v>57808</v>
      </c>
      <c r="N535">
        <v>301.2</v>
      </c>
      <c r="O535" s="4">
        <v>57518.04</v>
      </c>
      <c r="P535" t="s">
        <v>167</v>
      </c>
      <c r="Q535" s="4">
        <f t="shared" si="88"/>
        <v>5.0519783197831982</v>
      </c>
      <c r="R535" s="4">
        <f t="shared" si="89"/>
        <v>372.83600000000001</v>
      </c>
      <c r="S535" s="4">
        <f t="shared" si="90"/>
        <v>3.8044489795918368</v>
      </c>
      <c r="T535" s="4">
        <f t="shared" si="91"/>
        <v>3.2704878443015128</v>
      </c>
      <c r="U535" s="4">
        <f t="shared" si="92"/>
        <v>3.2004263890325344</v>
      </c>
      <c r="V535" s="3">
        <f t="shared" si="93"/>
        <v>0.69897000433601886</v>
      </c>
      <c r="W535" s="3">
        <f t="shared" si="94"/>
        <v>2.6901960800285138</v>
      </c>
      <c r="X535" s="3">
        <f t="shared" si="95"/>
        <v>0.70346147814245252</v>
      </c>
      <c r="Y535" s="3">
        <f t="shared" si="96"/>
        <v>2.5715178399654941</v>
      </c>
      <c r="Z535" s="3">
        <f t="shared" si="97"/>
        <v>0.58029176427299922</v>
      </c>
      <c r="AA535" s="2">
        <f t="shared" si="98"/>
        <v>39203</v>
      </c>
    </row>
    <row r="536" spans="1:27" x14ac:dyDescent="0.2">
      <c r="A536">
        <v>756</v>
      </c>
      <c r="B536" t="s">
        <v>15</v>
      </c>
      <c r="C536">
        <v>2007</v>
      </c>
      <c r="D536">
        <v>6</v>
      </c>
      <c r="E536">
        <v>401</v>
      </c>
      <c r="F536" s="4">
        <v>1720.03</v>
      </c>
      <c r="G536" s="4">
        <v>2021.13</v>
      </c>
      <c r="H536" s="4">
        <v>573.85</v>
      </c>
      <c r="I536">
        <v>5</v>
      </c>
      <c r="J536">
        <v>490</v>
      </c>
      <c r="K536">
        <v>35915</v>
      </c>
      <c r="L536" t="s">
        <v>18</v>
      </c>
      <c r="M536">
        <v>57808</v>
      </c>
      <c r="N536">
        <v>301.2</v>
      </c>
      <c r="O536" s="4">
        <v>57518.04</v>
      </c>
      <c r="P536" t="s">
        <v>167</v>
      </c>
      <c r="Q536" s="4">
        <f t="shared" si="88"/>
        <v>5.0402244389027437</v>
      </c>
      <c r="R536" s="4">
        <f t="shared" si="89"/>
        <v>404.226</v>
      </c>
      <c r="S536" s="4">
        <f t="shared" si="90"/>
        <v>4.1247551020408162</v>
      </c>
      <c r="T536" s="4">
        <f t="shared" si="91"/>
        <v>3.3055942484321261</v>
      </c>
      <c r="U536" s="4">
        <f t="shared" si="92"/>
        <v>3.2355360217452436</v>
      </c>
      <c r="V536" s="3">
        <f t="shared" si="93"/>
        <v>0.69897000433601886</v>
      </c>
      <c r="W536" s="3">
        <f t="shared" si="94"/>
        <v>2.6901960800285138</v>
      </c>
      <c r="X536" s="3">
        <f t="shared" si="95"/>
        <v>0.70244987581194374</v>
      </c>
      <c r="Y536" s="3">
        <f t="shared" si="96"/>
        <v>2.6066242440961074</v>
      </c>
      <c r="Z536" s="3">
        <f t="shared" si="97"/>
        <v>0.61539816840361228</v>
      </c>
      <c r="AA536" s="2">
        <f t="shared" si="98"/>
        <v>39234</v>
      </c>
    </row>
    <row r="537" spans="1:27" x14ac:dyDescent="0.2">
      <c r="A537">
        <v>756</v>
      </c>
      <c r="B537" t="s">
        <v>15</v>
      </c>
      <c r="C537">
        <v>2007</v>
      </c>
      <c r="D537">
        <v>7</v>
      </c>
      <c r="E537">
        <v>236</v>
      </c>
      <c r="F537" s="4">
        <v>979.83</v>
      </c>
      <c r="G537" s="4">
        <v>1151.4000000000001</v>
      </c>
      <c r="H537" s="4">
        <v>502.86</v>
      </c>
      <c r="I537">
        <v>5</v>
      </c>
      <c r="J537">
        <v>490</v>
      </c>
      <c r="K537">
        <v>35915</v>
      </c>
      <c r="L537" t="s">
        <v>18</v>
      </c>
      <c r="M537">
        <v>57808</v>
      </c>
      <c r="N537">
        <v>301.2</v>
      </c>
      <c r="O537" s="4">
        <v>57518.04</v>
      </c>
      <c r="P537" t="s">
        <v>167</v>
      </c>
      <c r="Q537" s="4">
        <f t="shared" si="88"/>
        <v>4.8788135593220341</v>
      </c>
      <c r="R537" s="4">
        <f t="shared" si="89"/>
        <v>230.28000000000003</v>
      </c>
      <c r="S537" s="4">
        <f t="shared" si="90"/>
        <v>2.3497959183673469</v>
      </c>
      <c r="T537" s="4">
        <f t="shared" si="91"/>
        <v>3.0612262251191154</v>
      </c>
      <c r="U537" s="4">
        <f t="shared" si="92"/>
        <v>2.9911507323595439</v>
      </c>
      <c r="V537" s="3">
        <f t="shared" si="93"/>
        <v>0.69897000433601886</v>
      </c>
      <c r="W537" s="3">
        <f t="shared" si="94"/>
        <v>2.6901960800285138</v>
      </c>
      <c r="X537" s="3">
        <f t="shared" si="95"/>
        <v>0.68831422214900861</v>
      </c>
      <c r="Y537" s="3">
        <f t="shared" si="96"/>
        <v>2.3622562207830966</v>
      </c>
      <c r="Z537" s="3">
        <f t="shared" si="97"/>
        <v>0.3710301450906015</v>
      </c>
      <c r="AA537" s="2">
        <f t="shared" si="98"/>
        <v>39264</v>
      </c>
    </row>
    <row r="538" spans="1:27" x14ac:dyDescent="0.2">
      <c r="A538">
        <v>756</v>
      </c>
      <c r="B538" t="s">
        <v>15</v>
      </c>
      <c r="C538">
        <v>2007</v>
      </c>
      <c r="D538">
        <v>8</v>
      </c>
      <c r="E538">
        <v>292</v>
      </c>
      <c r="F538" s="4">
        <v>1232.01</v>
      </c>
      <c r="G538" s="4">
        <v>1447.65</v>
      </c>
      <c r="H538" s="4">
        <v>560.02</v>
      </c>
      <c r="I538">
        <v>5</v>
      </c>
      <c r="J538">
        <v>490</v>
      </c>
      <c r="K538">
        <v>35915</v>
      </c>
      <c r="L538" t="s">
        <v>18</v>
      </c>
      <c r="M538">
        <v>57808</v>
      </c>
      <c r="N538">
        <v>301.2</v>
      </c>
      <c r="O538" s="4">
        <v>57518.04</v>
      </c>
      <c r="P538" t="s">
        <v>167</v>
      </c>
      <c r="Q538" s="4">
        <f t="shared" si="88"/>
        <v>4.9577054794520548</v>
      </c>
      <c r="R538" s="4">
        <f t="shared" si="89"/>
        <v>289.53000000000003</v>
      </c>
      <c r="S538" s="4">
        <f t="shared" si="90"/>
        <v>2.954387755102041</v>
      </c>
      <c r="T538" s="4">
        <f t="shared" si="91"/>
        <v>3.1606635746773137</v>
      </c>
      <c r="U538" s="4">
        <f t="shared" si="92"/>
        <v>3.0906142329316482</v>
      </c>
      <c r="V538" s="3">
        <f t="shared" si="93"/>
        <v>0.69897000433601886</v>
      </c>
      <c r="W538" s="3">
        <f t="shared" si="94"/>
        <v>2.6901960800285138</v>
      </c>
      <c r="X538" s="3">
        <f t="shared" si="95"/>
        <v>0.69528072322889523</v>
      </c>
      <c r="Y538" s="3">
        <f t="shared" si="96"/>
        <v>2.4616935703412945</v>
      </c>
      <c r="Z538" s="3">
        <f t="shared" si="97"/>
        <v>0.47046749464879983</v>
      </c>
      <c r="AA538" s="2">
        <f t="shared" si="98"/>
        <v>39295</v>
      </c>
    </row>
    <row r="539" spans="1:27" x14ac:dyDescent="0.2">
      <c r="A539">
        <v>756</v>
      </c>
      <c r="B539" t="s">
        <v>15</v>
      </c>
      <c r="C539">
        <v>2007</v>
      </c>
      <c r="D539">
        <v>9</v>
      </c>
      <c r="E539">
        <v>461</v>
      </c>
      <c r="F539" s="4">
        <v>1913.32</v>
      </c>
      <c r="G539" s="4">
        <v>2248.3200000000002</v>
      </c>
      <c r="H539" s="4">
        <v>691.12</v>
      </c>
      <c r="I539">
        <v>5</v>
      </c>
      <c r="J539">
        <v>490</v>
      </c>
      <c r="K539">
        <v>35915</v>
      </c>
      <c r="L539" t="s">
        <v>18</v>
      </c>
      <c r="M539">
        <v>57808</v>
      </c>
      <c r="N539">
        <v>301.2</v>
      </c>
      <c r="O539" s="4">
        <v>57518.04</v>
      </c>
      <c r="P539" t="s">
        <v>167</v>
      </c>
      <c r="Q539" s="4">
        <f t="shared" si="88"/>
        <v>4.8770498915401301</v>
      </c>
      <c r="R539" s="4">
        <f t="shared" si="89"/>
        <v>449.66400000000004</v>
      </c>
      <c r="S539" s="4">
        <f t="shared" si="90"/>
        <v>4.5884081632653064</v>
      </c>
      <c r="T539" s="4">
        <f t="shared" si="91"/>
        <v>3.3518581237759126</v>
      </c>
      <c r="U539" s="4">
        <f t="shared" si="92"/>
        <v>3.2817876112253832</v>
      </c>
      <c r="V539" s="3">
        <f t="shared" si="93"/>
        <v>0.69897000433601886</v>
      </c>
      <c r="W539" s="3">
        <f t="shared" si="94"/>
        <v>2.6901960800285138</v>
      </c>
      <c r="X539" s="3">
        <f t="shared" si="95"/>
        <v>0.68815719838626455</v>
      </c>
      <c r="Y539" s="3">
        <f t="shared" si="96"/>
        <v>2.6528881194398939</v>
      </c>
      <c r="Z539" s="3">
        <f t="shared" si="97"/>
        <v>0.66166204374739912</v>
      </c>
      <c r="AA539" s="2">
        <f t="shared" si="98"/>
        <v>39326</v>
      </c>
    </row>
    <row r="540" spans="1:27" x14ac:dyDescent="0.2">
      <c r="A540">
        <v>756</v>
      </c>
      <c r="B540" t="s">
        <v>15</v>
      </c>
      <c r="C540">
        <v>2007</v>
      </c>
      <c r="D540">
        <v>11</v>
      </c>
      <c r="E540">
        <v>667</v>
      </c>
      <c r="F540" s="4">
        <v>2622.89</v>
      </c>
      <c r="G540" s="4">
        <v>3082.06</v>
      </c>
      <c r="H540" s="4">
        <v>947.52</v>
      </c>
      <c r="I540">
        <v>5</v>
      </c>
      <c r="J540">
        <v>490</v>
      </c>
      <c r="K540">
        <v>35915</v>
      </c>
      <c r="L540" t="s">
        <v>18</v>
      </c>
      <c r="M540">
        <v>57808</v>
      </c>
      <c r="N540">
        <v>301.2</v>
      </c>
      <c r="O540" s="4">
        <v>57518.04</v>
      </c>
      <c r="P540" t="s">
        <v>167</v>
      </c>
      <c r="Q540" s="4">
        <f t="shared" si="88"/>
        <v>4.6207796101949024</v>
      </c>
      <c r="R540" s="4">
        <f t="shared" si="89"/>
        <v>616.41200000000003</v>
      </c>
      <c r="S540" s="4">
        <f t="shared" si="90"/>
        <v>6.2899183673469388</v>
      </c>
      <c r="T540" s="4">
        <f t="shared" si="91"/>
        <v>3.4888410890920936</v>
      </c>
      <c r="U540" s="4">
        <f t="shared" si="92"/>
        <v>3.4187800773251054</v>
      </c>
      <c r="V540" s="3">
        <f t="shared" si="93"/>
        <v>0.69897000433601886</v>
      </c>
      <c r="W540" s="3">
        <f t="shared" si="94"/>
        <v>2.6901960800285138</v>
      </c>
      <c r="X540" s="3">
        <f t="shared" si="95"/>
        <v>0.66471525517554453</v>
      </c>
      <c r="Y540" s="3">
        <f t="shared" si="96"/>
        <v>2.7898710847560748</v>
      </c>
      <c r="Z540" s="3">
        <f t="shared" si="97"/>
        <v>0.79864500906357982</v>
      </c>
      <c r="AA540" s="2">
        <f t="shared" si="98"/>
        <v>39387</v>
      </c>
    </row>
    <row r="541" spans="1:27" x14ac:dyDescent="0.2">
      <c r="A541">
        <v>756</v>
      </c>
      <c r="B541" t="s">
        <v>15</v>
      </c>
      <c r="C541">
        <v>2007</v>
      </c>
      <c r="D541">
        <v>12</v>
      </c>
      <c r="E541">
        <v>358</v>
      </c>
      <c r="F541" s="4">
        <v>1438.76</v>
      </c>
      <c r="G541" s="4">
        <v>1690.63</v>
      </c>
      <c r="H541" s="4">
        <v>582.42999999999995</v>
      </c>
      <c r="I541">
        <v>5</v>
      </c>
      <c r="J541">
        <v>490</v>
      </c>
      <c r="K541">
        <v>35915</v>
      </c>
      <c r="L541" t="s">
        <v>18</v>
      </c>
      <c r="M541">
        <v>57808</v>
      </c>
      <c r="N541">
        <v>301.2</v>
      </c>
      <c r="O541" s="4">
        <v>57518.04</v>
      </c>
      <c r="P541" t="s">
        <v>167</v>
      </c>
      <c r="Q541" s="4">
        <f t="shared" si="88"/>
        <v>4.722430167597766</v>
      </c>
      <c r="R541" s="4">
        <f t="shared" si="89"/>
        <v>338.12600000000003</v>
      </c>
      <c r="S541" s="4">
        <f t="shared" si="90"/>
        <v>3.4502653061224491</v>
      </c>
      <c r="T541" s="4">
        <f t="shared" si="91"/>
        <v>3.2280485712046736</v>
      </c>
      <c r="U541" s="4">
        <f t="shared" si="92"/>
        <v>3.1579883551815331</v>
      </c>
      <c r="V541" s="3">
        <f t="shared" si="93"/>
        <v>0.69897000433601886</v>
      </c>
      <c r="W541" s="3">
        <f t="shared" si="94"/>
        <v>2.6901960800285138</v>
      </c>
      <c r="X541" s="3">
        <f t="shared" si="95"/>
        <v>0.67416554456079936</v>
      </c>
      <c r="Y541" s="3">
        <f t="shared" si="96"/>
        <v>2.5290785668686548</v>
      </c>
      <c r="Z541" s="3">
        <f t="shared" si="97"/>
        <v>0.53785249117615996</v>
      </c>
      <c r="AA541" s="2">
        <f t="shared" si="98"/>
        <v>39417</v>
      </c>
    </row>
    <row r="542" spans="1:27" x14ac:dyDescent="0.2">
      <c r="A542">
        <v>785</v>
      </c>
      <c r="B542" t="s">
        <v>15</v>
      </c>
      <c r="C542">
        <v>2007</v>
      </c>
      <c r="D542">
        <v>1</v>
      </c>
      <c r="E542">
        <v>212</v>
      </c>
      <c r="F542" s="4">
        <v>1004.64</v>
      </c>
      <c r="G542" s="4">
        <v>1180.51</v>
      </c>
      <c r="H542" s="4">
        <v>503</v>
      </c>
      <c r="I542">
        <v>12</v>
      </c>
      <c r="J542">
        <v>1067</v>
      </c>
      <c r="K542">
        <v>67543</v>
      </c>
      <c r="L542" t="s">
        <v>18</v>
      </c>
      <c r="M542">
        <v>281859</v>
      </c>
      <c r="N542">
        <v>658.7</v>
      </c>
      <c r="O542" s="4">
        <v>136552.41</v>
      </c>
      <c r="P542" t="s">
        <v>167</v>
      </c>
      <c r="Q542" s="4">
        <f t="shared" si="88"/>
        <v>5.5684433962264155</v>
      </c>
      <c r="R542" s="4">
        <f t="shared" si="89"/>
        <v>98.375833333333333</v>
      </c>
      <c r="S542" s="4">
        <f t="shared" si="90"/>
        <v>1.1063823805060919</v>
      </c>
      <c r="T542" s="4">
        <f t="shared" si="91"/>
        <v>3.0720696703020178</v>
      </c>
      <c r="U542" s="4">
        <f t="shared" si="92"/>
        <v>3.0020104657142737</v>
      </c>
      <c r="V542" s="3">
        <f t="shared" si="93"/>
        <v>1.0791812460476249</v>
      </c>
      <c r="W542" s="3">
        <f t="shared" si="94"/>
        <v>3.0281644194244697</v>
      </c>
      <c r="X542" s="3">
        <f t="shared" si="95"/>
        <v>0.74573380937326639</v>
      </c>
      <c r="Y542" s="3">
        <f t="shared" si="96"/>
        <v>1.9928884242543929</v>
      </c>
      <c r="Z542" s="3">
        <f t="shared" si="97"/>
        <v>4.3905250877547972E-2</v>
      </c>
      <c r="AA542" s="2">
        <f t="shared" si="98"/>
        <v>39083</v>
      </c>
    </row>
    <row r="543" spans="1:27" x14ac:dyDescent="0.2">
      <c r="A543">
        <v>785</v>
      </c>
      <c r="B543" t="s">
        <v>15</v>
      </c>
      <c r="C543">
        <v>2007</v>
      </c>
      <c r="D543">
        <v>2</v>
      </c>
      <c r="E543">
        <v>200</v>
      </c>
      <c r="F543" s="4">
        <v>931.75</v>
      </c>
      <c r="G543" s="4">
        <v>1094.8</v>
      </c>
      <c r="H543" s="4">
        <v>462.57</v>
      </c>
      <c r="I543">
        <v>12</v>
      </c>
      <c r="J543">
        <v>1067</v>
      </c>
      <c r="K543">
        <v>67543</v>
      </c>
      <c r="L543" t="s">
        <v>18</v>
      </c>
      <c r="M543">
        <v>281859</v>
      </c>
      <c r="N543">
        <v>658.7</v>
      </c>
      <c r="O543" s="4">
        <v>136552.41</v>
      </c>
      <c r="P543" t="s">
        <v>167</v>
      </c>
      <c r="Q543" s="4">
        <f t="shared" si="88"/>
        <v>5.4740000000000002</v>
      </c>
      <c r="R543" s="4">
        <f t="shared" si="89"/>
        <v>91.233333333333334</v>
      </c>
      <c r="S543" s="4">
        <f t="shared" si="90"/>
        <v>1.0260543580131209</v>
      </c>
      <c r="T543" s="4">
        <f t="shared" si="91"/>
        <v>3.0393347887380862</v>
      </c>
      <c r="U543" s="4">
        <f t="shared" si="92"/>
        <v>2.9692994014258773</v>
      </c>
      <c r="V543" s="3">
        <f t="shared" si="93"/>
        <v>1.0791812460476249</v>
      </c>
      <c r="W543" s="3">
        <f t="shared" si="94"/>
        <v>3.0281644194244697</v>
      </c>
      <c r="X543" s="3">
        <f t="shared" si="95"/>
        <v>0.7383047930741049</v>
      </c>
      <c r="Y543" s="3">
        <f t="shared" si="96"/>
        <v>1.9601535426904613</v>
      </c>
      <c r="Z543" s="3">
        <f t="shared" si="97"/>
        <v>1.1170369313616157E-2</v>
      </c>
      <c r="AA543" s="2">
        <f t="shared" si="98"/>
        <v>39114</v>
      </c>
    </row>
    <row r="544" spans="1:27" x14ac:dyDescent="0.2">
      <c r="A544">
        <v>785</v>
      </c>
      <c r="B544" t="s">
        <v>15</v>
      </c>
      <c r="C544">
        <v>2007</v>
      </c>
      <c r="D544">
        <v>3</v>
      </c>
      <c r="E544">
        <v>150</v>
      </c>
      <c r="F544" s="4">
        <v>680.22</v>
      </c>
      <c r="G544" s="4">
        <v>799.3</v>
      </c>
      <c r="H544" s="4">
        <v>332.14</v>
      </c>
      <c r="I544">
        <v>12</v>
      </c>
      <c r="J544">
        <v>1067</v>
      </c>
      <c r="K544">
        <v>67543</v>
      </c>
      <c r="L544" t="s">
        <v>18</v>
      </c>
      <c r="M544">
        <v>281859</v>
      </c>
      <c r="N544">
        <v>658.7</v>
      </c>
      <c r="O544" s="4">
        <v>136552.41</v>
      </c>
      <c r="P544" t="s">
        <v>167</v>
      </c>
      <c r="Q544" s="4">
        <f t="shared" si="88"/>
        <v>5.328666666666666</v>
      </c>
      <c r="R544" s="4">
        <f t="shared" si="89"/>
        <v>66.608333333333334</v>
      </c>
      <c r="S544" s="4">
        <f t="shared" si="90"/>
        <v>0.74910965323336454</v>
      </c>
      <c r="T544" s="4">
        <f t="shared" si="91"/>
        <v>2.902709812969877</v>
      </c>
      <c r="U544" s="4">
        <f t="shared" si="92"/>
        <v>2.8326493970203206</v>
      </c>
      <c r="V544" s="3">
        <f t="shared" si="93"/>
        <v>1.0791812460476249</v>
      </c>
      <c r="W544" s="3">
        <f t="shared" si="94"/>
        <v>3.0281644194244697</v>
      </c>
      <c r="X544" s="3">
        <f t="shared" si="95"/>
        <v>0.72661855391419583</v>
      </c>
      <c r="Y544" s="3">
        <f t="shared" si="96"/>
        <v>1.8235285669222523</v>
      </c>
      <c r="Z544" s="3">
        <f t="shared" si="97"/>
        <v>-0.12545460645459283</v>
      </c>
      <c r="AA544" s="2">
        <f t="shared" si="98"/>
        <v>39142</v>
      </c>
    </row>
    <row r="545" spans="1:27" x14ac:dyDescent="0.2">
      <c r="A545">
        <v>785</v>
      </c>
      <c r="B545" t="s">
        <v>15</v>
      </c>
      <c r="C545">
        <v>2007</v>
      </c>
      <c r="D545">
        <v>4</v>
      </c>
      <c r="E545">
        <v>139</v>
      </c>
      <c r="F545" s="4">
        <v>571.35</v>
      </c>
      <c r="G545" s="4">
        <v>671.43</v>
      </c>
      <c r="H545" s="4">
        <v>318.26</v>
      </c>
      <c r="I545">
        <v>12</v>
      </c>
      <c r="J545">
        <v>1067</v>
      </c>
      <c r="K545">
        <v>67543</v>
      </c>
      <c r="L545" t="s">
        <v>18</v>
      </c>
      <c r="M545">
        <v>281859</v>
      </c>
      <c r="N545">
        <v>658.7</v>
      </c>
      <c r="O545" s="4">
        <v>136552.41</v>
      </c>
      <c r="P545" t="s">
        <v>167</v>
      </c>
      <c r="Q545" s="4">
        <f t="shared" si="88"/>
        <v>4.8304316546762589</v>
      </c>
      <c r="R545" s="4">
        <f t="shared" si="89"/>
        <v>55.952499999999993</v>
      </c>
      <c r="S545" s="4">
        <f t="shared" si="90"/>
        <v>0.62926897844423613</v>
      </c>
      <c r="T545" s="4">
        <f t="shared" si="91"/>
        <v>2.8270007419512901</v>
      </c>
      <c r="U545" s="4">
        <f t="shared" si="92"/>
        <v>2.7569022317166274</v>
      </c>
      <c r="V545" s="3">
        <f t="shared" si="93"/>
        <v>1.0791812460476249</v>
      </c>
      <c r="W545" s="3">
        <f t="shared" si="94"/>
        <v>3.0281644194244697</v>
      </c>
      <c r="X545" s="3">
        <f t="shared" si="95"/>
        <v>0.68398594169719507</v>
      </c>
      <c r="Y545" s="3">
        <f t="shared" si="96"/>
        <v>1.7478194959036653</v>
      </c>
      <c r="Z545" s="3">
        <f t="shared" si="97"/>
        <v>-0.20116367747317973</v>
      </c>
      <c r="AA545" s="2">
        <f t="shared" si="98"/>
        <v>39173</v>
      </c>
    </row>
    <row r="546" spans="1:27" x14ac:dyDescent="0.2">
      <c r="A546">
        <v>785</v>
      </c>
      <c r="B546" t="s">
        <v>15</v>
      </c>
      <c r="C546">
        <v>2007</v>
      </c>
      <c r="D546">
        <v>5</v>
      </c>
      <c r="E546">
        <v>377</v>
      </c>
      <c r="F546" s="4">
        <v>1831.5</v>
      </c>
      <c r="G546" s="4">
        <v>2152.13</v>
      </c>
      <c r="H546" s="4">
        <v>825.61</v>
      </c>
      <c r="I546">
        <v>12</v>
      </c>
      <c r="J546">
        <v>1067</v>
      </c>
      <c r="K546">
        <v>67543</v>
      </c>
      <c r="L546" t="s">
        <v>18</v>
      </c>
      <c r="M546">
        <v>281859</v>
      </c>
      <c r="N546">
        <v>658.7</v>
      </c>
      <c r="O546" s="4">
        <v>136552.41</v>
      </c>
      <c r="P546" t="s">
        <v>167</v>
      </c>
      <c r="Q546" s="4">
        <f t="shared" si="88"/>
        <v>5.7085676392572946</v>
      </c>
      <c r="R546" s="4">
        <f t="shared" si="89"/>
        <v>179.34416666666667</v>
      </c>
      <c r="S546" s="4">
        <f t="shared" si="90"/>
        <v>2.0169915651358949</v>
      </c>
      <c r="T546" s="4">
        <f t="shared" si="91"/>
        <v>3.3328685014634147</v>
      </c>
      <c r="U546" s="4">
        <f t="shared" si="92"/>
        <v>3.2628069230005639</v>
      </c>
      <c r="V546" s="3">
        <f t="shared" si="93"/>
        <v>1.0791812460476249</v>
      </c>
      <c r="W546" s="3">
        <f t="shared" si="94"/>
        <v>3.0281644194244697</v>
      </c>
      <c r="X546" s="3">
        <f t="shared" si="95"/>
        <v>0.75652715125762193</v>
      </c>
      <c r="Y546" s="3">
        <f t="shared" si="96"/>
        <v>2.2536872554157901</v>
      </c>
      <c r="Z546" s="3">
        <f t="shared" si="97"/>
        <v>0.30470408203894489</v>
      </c>
      <c r="AA546" s="2">
        <f t="shared" si="98"/>
        <v>39203</v>
      </c>
    </row>
    <row r="547" spans="1:27" x14ac:dyDescent="0.2">
      <c r="A547">
        <v>785</v>
      </c>
      <c r="B547" t="s">
        <v>15</v>
      </c>
      <c r="C547">
        <v>2007</v>
      </c>
      <c r="D547">
        <v>6</v>
      </c>
      <c r="E547">
        <v>425</v>
      </c>
      <c r="F547" s="4">
        <v>1961.39</v>
      </c>
      <c r="G547" s="4">
        <v>2304.69</v>
      </c>
      <c r="H547" s="4">
        <v>812.81</v>
      </c>
      <c r="I547">
        <v>12</v>
      </c>
      <c r="J547">
        <v>1067</v>
      </c>
      <c r="K547">
        <v>67543</v>
      </c>
      <c r="L547" t="s">
        <v>18</v>
      </c>
      <c r="M547">
        <v>281859</v>
      </c>
      <c r="N547">
        <v>658.7</v>
      </c>
      <c r="O547" s="4">
        <v>136552.41</v>
      </c>
      <c r="P547" t="s">
        <v>167</v>
      </c>
      <c r="Q547" s="4">
        <f t="shared" si="88"/>
        <v>5.4228000000000005</v>
      </c>
      <c r="R547" s="4">
        <f t="shared" si="89"/>
        <v>192.0575</v>
      </c>
      <c r="S547" s="4">
        <f t="shared" si="90"/>
        <v>2.1599718837863167</v>
      </c>
      <c r="T547" s="4">
        <f t="shared" si="91"/>
        <v>3.3626125174291381</v>
      </c>
      <c r="U547" s="4">
        <f t="shared" si="92"/>
        <v>3.2925639567517715</v>
      </c>
      <c r="V547" s="3">
        <f t="shared" si="93"/>
        <v>1.0791812460476249</v>
      </c>
      <c r="W547" s="3">
        <f t="shared" si="94"/>
        <v>3.0281644194244697</v>
      </c>
      <c r="X547" s="3">
        <f t="shared" si="95"/>
        <v>0.73422358737882665</v>
      </c>
      <c r="Y547" s="3">
        <f t="shared" si="96"/>
        <v>2.2834312713815135</v>
      </c>
      <c r="Z547" s="3">
        <f t="shared" si="97"/>
        <v>0.33444809800466824</v>
      </c>
      <c r="AA547" s="2">
        <f t="shared" si="98"/>
        <v>39234</v>
      </c>
    </row>
    <row r="548" spans="1:27" x14ac:dyDescent="0.2">
      <c r="A548">
        <v>785</v>
      </c>
      <c r="B548" t="s">
        <v>15</v>
      </c>
      <c r="C548">
        <v>2007</v>
      </c>
      <c r="D548">
        <v>7</v>
      </c>
      <c r="E548">
        <v>312</v>
      </c>
      <c r="F548" s="4">
        <v>1360.85</v>
      </c>
      <c r="G548" s="4">
        <v>1599.11</v>
      </c>
      <c r="H548" s="4">
        <v>638.27</v>
      </c>
      <c r="I548">
        <v>12</v>
      </c>
      <c r="J548">
        <v>1067</v>
      </c>
      <c r="K548">
        <v>67543</v>
      </c>
      <c r="L548" t="s">
        <v>18</v>
      </c>
      <c r="M548">
        <v>281859</v>
      </c>
      <c r="N548">
        <v>658.7</v>
      </c>
      <c r="O548" s="4">
        <v>136552.41</v>
      </c>
      <c r="P548" t="s">
        <v>167</v>
      </c>
      <c r="Q548" s="4">
        <f t="shared" si="88"/>
        <v>5.1253525641025641</v>
      </c>
      <c r="R548" s="4">
        <f t="shared" si="89"/>
        <v>133.25916666666666</v>
      </c>
      <c r="S548" s="4">
        <f t="shared" si="90"/>
        <v>1.4986972820993438</v>
      </c>
      <c r="T548" s="4">
        <f t="shared" si="91"/>
        <v>3.20387833913703</v>
      </c>
      <c r="U548" s="4">
        <f t="shared" si="92"/>
        <v>3.1338102576335922</v>
      </c>
      <c r="V548" s="3">
        <f t="shared" si="93"/>
        <v>1.0791812460476249</v>
      </c>
      <c r="W548" s="3">
        <f t="shared" si="94"/>
        <v>3.0281644194244697</v>
      </c>
      <c r="X548" s="3">
        <f t="shared" si="95"/>
        <v>0.70972374511858727</v>
      </c>
      <c r="Y548" s="3">
        <f t="shared" si="96"/>
        <v>2.1246970930894054</v>
      </c>
      <c r="Z548" s="3">
        <f t="shared" si="97"/>
        <v>0.17571391971256009</v>
      </c>
      <c r="AA548" s="2">
        <f t="shared" si="98"/>
        <v>39264</v>
      </c>
    </row>
    <row r="549" spans="1:27" x14ac:dyDescent="0.2">
      <c r="A549">
        <v>785</v>
      </c>
      <c r="B549" t="s">
        <v>15</v>
      </c>
      <c r="C549">
        <v>2007</v>
      </c>
      <c r="D549">
        <v>8</v>
      </c>
      <c r="E549">
        <v>354</v>
      </c>
      <c r="F549" s="4">
        <v>1469.83</v>
      </c>
      <c r="G549" s="4">
        <v>1727.26</v>
      </c>
      <c r="H549" s="4">
        <v>627.46</v>
      </c>
      <c r="I549">
        <v>12</v>
      </c>
      <c r="J549">
        <v>1067</v>
      </c>
      <c r="K549">
        <v>67543</v>
      </c>
      <c r="L549" t="s">
        <v>18</v>
      </c>
      <c r="M549">
        <v>281859</v>
      </c>
      <c r="N549">
        <v>658.7</v>
      </c>
      <c r="O549" s="4">
        <v>136552.41</v>
      </c>
      <c r="P549" t="s">
        <v>167</v>
      </c>
      <c r="Q549" s="4">
        <f t="shared" si="88"/>
        <v>4.8792655367231639</v>
      </c>
      <c r="R549" s="4">
        <f t="shared" si="89"/>
        <v>143.93833333333333</v>
      </c>
      <c r="S549" s="4">
        <f t="shared" si="90"/>
        <v>1.618800374882849</v>
      </c>
      <c r="T549" s="4">
        <f t="shared" si="91"/>
        <v>3.2373577157182107</v>
      </c>
      <c r="U549" s="4">
        <f t="shared" si="92"/>
        <v>3.1672671073118916</v>
      </c>
      <c r="V549" s="3">
        <f t="shared" si="93"/>
        <v>1.0791812460476249</v>
      </c>
      <c r="W549" s="3">
        <f t="shared" si="94"/>
        <v>3.0281644194244697</v>
      </c>
      <c r="X549" s="3">
        <f t="shared" si="95"/>
        <v>0.68835445369242287</v>
      </c>
      <c r="Y549" s="3">
        <f t="shared" si="96"/>
        <v>2.1581764696705856</v>
      </c>
      <c r="Z549" s="3">
        <f t="shared" si="97"/>
        <v>0.20919329629374073</v>
      </c>
      <c r="AA549" s="2">
        <f t="shared" si="98"/>
        <v>39295</v>
      </c>
    </row>
    <row r="550" spans="1:27" x14ac:dyDescent="0.2">
      <c r="A550">
        <v>785</v>
      </c>
      <c r="B550" t="s">
        <v>15</v>
      </c>
      <c r="C550">
        <v>2007</v>
      </c>
      <c r="D550">
        <v>9</v>
      </c>
      <c r="E550">
        <v>449</v>
      </c>
      <c r="F550" s="4">
        <v>1818.2</v>
      </c>
      <c r="G550" s="4">
        <v>2136.4899999999998</v>
      </c>
      <c r="H550" s="4">
        <v>809.16</v>
      </c>
      <c r="I550">
        <v>12</v>
      </c>
      <c r="J550">
        <v>1067</v>
      </c>
      <c r="K550">
        <v>67543</v>
      </c>
      <c r="L550" t="s">
        <v>18</v>
      </c>
      <c r="M550">
        <v>281859</v>
      </c>
      <c r="N550">
        <v>658.7</v>
      </c>
      <c r="O550" s="4">
        <v>136552.41</v>
      </c>
      <c r="P550" t="s">
        <v>167</v>
      </c>
      <c r="Q550" s="4">
        <f t="shared" si="88"/>
        <v>4.7583296213808461</v>
      </c>
      <c r="R550" s="4">
        <f t="shared" si="89"/>
        <v>178.04083333333332</v>
      </c>
      <c r="S550" s="4">
        <f t="shared" si="90"/>
        <v>2.0023336457357073</v>
      </c>
      <c r="T550" s="4">
        <f t="shared" si="91"/>
        <v>3.3297008644104196</v>
      </c>
      <c r="U550" s="4">
        <f t="shared" si="92"/>
        <v>3.2596416534288606</v>
      </c>
      <c r="V550" s="3">
        <f t="shared" si="93"/>
        <v>1.0791812460476249</v>
      </c>
      <c r="W550" s="3">
        <f t="shared" si="94"/>
        <v>3.0281644194244697</v>
      </c>
      <c r="X550" s="3">
        <f t="shared" si="95"/>
        <v>0.67745452340709655</v>
      </c>
      <c r="Y550" s="3">
        <f t="shared" si="96"/>
        <v>2.2505196183627949</v>
      </c>
      <c r="Z550" s="3">
        <f t="shared" si="97"/>
        <v>0.30153644498594978</v>
      </c>
      <c r="AA550" s="2">
        <f t="shared" si="98"/>
        <v>39326</v>
      </c>
    </row>
    <row r="551" spans="1:27" x14ac:dyDescent="0.2">
      <c r="A551">
        <v>785</v>
      </c>
      <c r="B551" t="s">
        <v>15</v>
      </c>
      <c r="C551">
        <v>2007</v>
      </c>
      <c r="D551">
        <v>12</v>
      </c>
      <c r="E551">
        <v>690</v>
      </c>
      <c r="F551" s="4">
        <v>2773.54</v>
      </c>
      <c r="G551" s="4">
        <v>3259.03</v>
      </c>
      <c r="H551" s="4">
        <v>962.9</v>
      </c>
      <c r="I551">
        <v>12</v>
      </c>
      <c r="J551">
        <v>1067</v>
      </c>
      <c r="K551">
        <v>67543</v>
      </c>
      <c r="L551" t="s">
        <v>18</v>
      </c>
      <c r="M551">
        <v>281859</v>
      </c>
      <c r="N551">
        <v>658.7</v>
      </c>
      <c r="O551" s="4">
        <v>136552.41</v>
      </c>
      <c r="P551" t="s">
        <v>167</v>
      </c>
      <c r="Q551" s="4">
        <f t="shared" si="88"/>
        <v>4.723231884057971</v>
      </c>
      <c r="R551" s="4">
        <f t="shared" si="89"/>
        <v>271.58583333333337</v>
      </c>
      <c r="S551" s="4">
        <f t="shared" si="90"/>
        <v>3.0543861293345831</v>
      </c>
      <c r="T551" s="4">
        <f t="shared" si="91"/>
        <v>3.5130883582480501</v>
      </c>
      <c r="U551" s="4">
        <f t="shared" si="92"/>
        <v>3.4430344336559964</v>
      </c>
      <c r="V551" s="3">
        <f t="shared" si="93"/>
        <v>1.0791812460476249</v>
      </c>
      <c r="W551" s="3">
        <f t="shared" si="94"/>
        <v>3.0281644194244697</v>
      </c>
      <c r="X551" s="3">
        <f t="shared" si="95"/>
        <v>0.67423926751079477</v>
      </c>
      <c r="Y551" s="3">
        <f t="shared" si="96"/>
        <v>2.4339071122004254</v>
      </c>
      <c r="Z551" s="3">
        <f t="shared" si="97"/>
        <v>0.48492393882358026</v>
      </c>
      <c r="AA551" s="2">
        <f t="shared" si="98"/>
        <v>39417</v>
      </c>
    </row>
    <row r="552" spans="1:27" x14ac:dyDescent="0.2">
      <c r="A552">
        <v>795</v>
      </c>
      <c r="B552" t="s">
        <v>15</v>
      </c>
      <c r="C552">
        <v>2007</v>
      </c>
      <c r="D552">
        <v>1</v>
      </c>
      <c r="E552">
        <v>328</v>
      </c>
      <c r="F552" s="4">
        <v>1431.82</v>
      </c>
      <c r="G552" s="4">
        <v>1682.58</v>
      </c>
      <c r="H552" s="4">
        <v>856.57</v>
      </c>
      <c r="I552">
        <v>13</v>
      </c>
      <c r="J552">
        <v>1115</v>
      </c>
      <c r="K552">
        <v>57569</v>
      </c>
      <c r="L552" t="s">
        <v>18</v>
      </c>
      <c r="M552">
        <v>101248</v>
      </c>
      <c r="N552">
        <v>685.7</v>
      </c>
      <c r="O552" s="4">
        <v>121474.7</v>
      </c>
      <c r="P552" t="s">
        <v>167</v>
      </c>
      <c r="Q552" s="4">
        <f t="shared" si="88"/>
        <v>5.1298170731707318</v>
      </c>
      <c r="R552" s="4">
        <f t="shared" si="89"/>
        <v>129.42923076923077</v>
      </c>
      <c r="S552" s="4">
        <f t="shared" si="90"/>
        <v>1.5090403587443946</v>
      </c>
      <c r="T552" s="4">
        <f t="shared" si="91"/>
        <v>3.2259757223656016</v>
      </c>
      <c r="U552" s="4">
        <f t="shared" si="92"/>
        <v>3.1558884244521006</v>
      </c>
      <c r="V552" s="3">
        <f t="shared" si="93"/>
        <v>1.1139433523068367</v>
      </c>
      <c r="W552" s="3">
        <f t="shared" si="94"/>
        <v>3.0472748673841794</v>
      </c>
      <c r="X552" s="3">
        <f t="shared" si="95"/>
        <v>0.71010187865392227</v>
      </c>
      <c r="Y552" s="3">
        <f t="shared" si="96"/>
        <v>2.1120323700587647</v>
      </c>
      <c r="Z552" s="3">
        <f t="shared" si="97"/>
        <v>0.17870085498142191</v>
      </c>
      <c r="AA552" s="2">
        <f t="shared" si="98"/>
        <v>39083</v>
      </c>
    </row>
    <row r="553" spans="1:27" x14ac:dyDescent="0.2">
      <c r="A553">
        <v>795</v>
      </c>
      <c r="B553" t="s">
        <v>15</v>
      </c>
      <c r="C553">
        <v>2007</v>
      </c>
      <c r="D553">
        <v>2</v>
      </c>
      <c r="E553">
        <v>204</v>
      </c>
      <c r="F553" s="4">
        <v>905.55</v>
      </c>
      <c r="G553" s="4">
        <v>1064.2</v>
      </c>
      <c r="H553" s="4">
        <v>505</v>
      </c>
      <c r="I553">
        <v>13</v>
      </c>
      <c r="J553">
        <v>1115</v>
      </c>
      <c r="K553">
        <v>57569</v>
      </c>
      <c r="L553" t="s">
        <v>18</v>
      </c>
      <c r="M553">
        <v>101248</v>
      </c>
      <c r="N553">
        <v>685.7</v>
      </c>
      <c r="O553" s="4">
        <v>121474.7</v>
      </c>
      <c r="P553" t="s">
        <v>167</v>
      </c>
      <c r="Q553" s="4">
        <f t="shared" si="88"/>
        <v>5.2166666666666668</v>
      </c>
      <c r="R553" s="4">
        <f t="shared" si="89"/>
        <v>81.861538461538458</v>
      </c>
      <c r="S553" s="4">
        <f t="shared" si="90"/>
        <v>0.95443946188340811</v>
      </c>
      <c r="T553" s="4">
        <f t="shared" si="91"/>
        <v>3.0270232545887037</v>
      </c>
      <c r="U553" s="4">
        <f t="shared" si="92"/>
        <v>2.956912434909154</v>
      </c>
      <c r="V553" s="3">
        <f t="shared" si="93"/>
        <v>1.1139433523068367</v>
      </c>
      <c r="W553" s="3">
        <f t="shared" si="94"/>
        <v>3.0472748673841794</v>
      </c>
      <c r="X553" s="3">
        <f t="shared" si="95"/>
        <v>0.71739308716280481</v>
      </c>
      <c r="Y553" s="3">
        <f t="shared" si="96"/>
        <v>1.9130799022818668</v>
      </c>
      <c r="Z553" s="3">
        <f t="shared" si="97"/>
        <v>-2.0251612795475851E-2</v>
      </c>
      <c r="AA553" s="2">
        <f t="shared" si="98"/>
        <v>39114</v>
      </c>
    </row>
    <row r="554" spans="1:27" x14ac:dyDescent="0.2">
      <c r="A554">
        <v>795</v>
      </c>
      <c r="B554" t="s">
        <v>15</v>
      </c>
      <c r="C554">
        <v>2007</v>
      </c>
      <c r="D554">
        <v>3</v>
      </c>
      <c r="E554">
        <v>224</v>
      </c>
      <c r="F554" s="4">
        <v>955.16</v>
      </c>
      <c r="G554" s="4">
        <v>1122.5</v>
      </c>
      <c r="H554" s="4">
        <v>500.62</v>
      </c>
      <c r="I554">
        <v>13</v>
      </c>
      <c r="J554">
        <v>1115</v>
      </c>
      <c r="K554">
        <v>57569</v>
      </c>
      <c r="L554" t="s">
        <v>18</v>
      </c>
      <c r="M554">
        <v>101248</v>
      </c>
      <c r="N554">
        <v>685.7</v>
      </c>
      <c r="O554" s="4">
        <v>121474.7</v>
      </c>
      <c r="P554" t="s">
        <v>167</v>
      </c>
      <c r="Q554" s="4">
        <f t="shared" si="88"/>
        <v>5.0111607142857144</v>
      </c>
      <c r="R554" s="4">
        <f t="shared" si="89"/>
        <v>86.34615384615384</v>
      </c>
      <c r="S554" s="4">
        <f t="shared" si="90"/>
        <v>1.006726457399103</v>
      </c>
      <c r="T554" s="4">
        <f t="shared" si="91"/>
        <v>3.0501863496753607</v>
      </c>
      <c r="U554" s="4">
        <f t="shared" si="92"/>
        <v>2.9800761268684002</v>
      </c>
      <c r="V554" s="3">
        <f t="shared" si="93"/>
        <v>1.1139433523068367</v>
      </c>
      <c r="W554" s="3">
        <f t="shared" si="94"/>
        <v>3.0472748673841794</v>
      </c>
      <c r="X554" s="3">
        <f t="shared" si="95"/>
        <v>0.69993833134119798</v>
      </c>
      <c r="Y554" s="3">
        <f t="shared" si="96"/>
        <v>1.936242997368524</v>
      </c>
      <c r="Z554" s="3">
        <f t="shared" si="97"/>
        <v>2.9114822911812666E-3</v>
      </c>
      <c r="AA554" s="2">
        <f t="shared" si="98"/>
        <v>39142</v>
      </c>
    </row>
    <row r="555" spans="1:27" x14ac:dyDescent="0.2">
      <c r="A555">
        <v>795</v>
      </c>
      <c r="B555" t="s">
        <v>15</v>
      </c>
      <c r="C555">
        <v>2007</v>
      </c>
      <c r="D555">
        <v>4</v>
      </c>
      <c r="E555">
        <v>297</v>
      </c>
      <c r="F555" s="4">
        <v>1340.87</v>
      </c>
      <c r="G555" s="4">
        <v>1575.82</v>
      </c>
      <c r="H555" s="4">
        <v>722.28</v>
      </c>
      <c r="I555">
        <v>13</v>
      </c>
      <c r="J555">
        <v>1115</v>
      </c>
      <c r="K555">
        <v>57569</v>
      </c>
      <c r="L555" t="s">
        <v>18</v>
      </c>
      <c r="M555">
        <v>101248</v>
      </c>
      <c r="N555">
        <v>685.7</v>
      </c>
      <c r="O555" s="4">
        <v>121474.7</v>
      </c>
      <c r="P555" t="s">
        <v>167</v>
      </c>
      <c r="Q555" s="4">
        <f t="shared" si="88"/>
        <v>5.3057912457912453</v>
      </c>
      <c r="R555" s="4">
        <f t="shared" si="89"/>
        <v>121.21692307692307</v>
      </c>
      <c r="S555" s="4">
        <f t="shared" si="90"/>
        <v>1.4132914798206277</v>
      </c>
      <c r="T555" s="4">
        <f t="shared" si="91"/>
        <v>3.1975066081590713</v>
      </c>
      <c r="U555" s="4">
        <f t="shared" si="92"/>
        <v>3.12738667418312</v>
      </c>
      <c r="V555" s="3">
        <f t="shared" si="93"/>
        <v>1.1139433523068367</v>
      </c>
      <c r="W555" s="3">
        <f t="shared" si="94"/>
        <v>3.0472748673841794</v>
      </c>
      <c r="X555" s="3">
        <f t="shared" si="95"/>
        <v>0.724750158841859</v>
      </c>
      <c r="Y555" s="3">
        <f t="shared" si="96"/>
        <v>2.0835632558522343</v>
      </c>
      <c r="Z555" s="3">
        <f t="shared" si="97"/>
        <v>0.15023174077489188</v>
      </c>
      <c r="AA555" s="2">
        <f t="shared" si="98"/>
        <v>39173</v>
      </c>
    </row>
    <row r="556" spans="1:27" x14ac:dyDescent="0.2">
      <c r="A556">
        <v>795</v>
      </c>
      <c r="B556" t="s">
        <v>15</v>
      </c>
      <c r="C556">
        <v>2007</v>
      </c>
      <c r="D556">
        <v>7</v>
      </c>
      <c r="E556">
        <v>499</v>
      </c>
      <c r="F556" s="4">
        <v>2263.4699999999998</v>
      </c>
      <c r="G556" s="4">
        <v>2659.74</v>
      </c>
      <c r="H556" s="4">
        <v>1188.8699999999999</v>
      </c>
      <c r="I556">
        <v>13</v>
      </c>
      <c r="J556">
        <v>1115</v>
      </c>
      <c r="K556">
        <v>57569</v>
      </c>
      <c r="L556" t="s">
        <v>18</v>
      </c>
      <c r="M556">
        <v>101248</v>
      </c>
      <c r="N556">
        <v>685.7</v>
      </c>
      <c r="O556" s="4">
        <v>121474.7</v>
      </c>
      <c r="P556" t="s">
        <v>167</v>
      </c>
      <c r="Q556" s="4">
        <f t="shared" si="88"/>
        <v>5.330140280561122</v>
      </c>
      <c r="R556" s="4">
        <f t="shared" si="89"/>
        <v>204.5953846153846</v>
      </c>
      <c r="S556" s="4">
        <f t="shared" si="90"/>
        <v>2.3854170403587442</v>
      </c>
      <c r="T556" s="4">
        <f t="shared" si="91"/>
        <v>3.4248391847197386</v>
      </c>
      <c r="U556" s="4">
        <f t="shared" si="92"/>
        <v>3.3547747427363741</v>
      </c>
      <c r="V556" s="3">
        <f t="shared" si="93"/>
        <v>1.1139433523068367</v>
      </c>
      <c r="W556" s="3">
        <f t="shared" si="94"/>
        <v>3.0472748673841794</v>
      </c>
      <c r="X556" s="3">
        <f t="shared" si="95"/>
        <v>0.72673863909634873</v>
      </c>
      <c r="Y556" s="3">
        <f t="shared" si="96"/>
        <v>2.3108958324129021</v>
      </c>
      <c r="Z556" s="3">
        <f t="shared" si="97"/>
        <v>0.37756431733555917</v>
      </c>
      <c r="AA556" s="2">
        <f t="shared" si="98"/>
        <v>39264</v>
      </c>
    </row>
    <row r="557" spans="1:27" x14ac:dyDescent="0.2">
      <c r="A557">
        <v>795</v>
      </c>
      <c r="B557" t="s">
        <v>15</v>
      </c>
      <c r="C557">
        <v>2007</v>
      </c>
      <c r="D557">
        <v>8</v>
      </c>
      <c r="E557">
        <v>540</v>
      </c>
      <c r="F557" s="4">
        <v>2474.64</v>
      </c>
      <c r="G557" s="4">
        <v>2907.95</v>
      </c>
      <c r="H557" s="4">
        <v>1139.71</v>
      </c>
      <c r="I557">
        <v>13</v>
      </c>
      <c r="J557">
        <v>1115</v>
      </c>
      <c r="K557">
        <v>57569</v>
      </c>
      <c r="L557" t="s">
        <v>18</v>
      </c>
      <c r="M557">
        <v>101248</v>
      </c>
      <c r="N557">
        <v>685.7</v>
      </c>
      <c r="O557" s="4">
        <v>121474.7</v>
      </c>
      <c r="P557" t="s">
        <v>167</v>
      </c>
      <c r="Q557" s="4">
        <f t="shared" si="88"/>
        <v>5.3850925925925921</v>
      </c>
      <c r="R557" s="4">
        <f t="shared" si="89"/>
        <v>223.68846153846152</v>
      </c>
      <c r="S557" s="4">
        <f t="shared" si="90"/>
        <v>2.6080269058295964</v>
      </c>
      <c r="T557" s="4">
        <f t="shared" si="91"/>
        <v>3.4635869348861825</v>
      </c>
      <c r="U557" s="4">
        <f t="shared" si="92"/>
        <v>3.3935120285684937</v>
      </c>
      <c r="V557" s="3">
        <f t="shared" si="93"/>
        <v>1.1139433523068367</v>
      </c>
      <c r="W557" s="3">
        <f t="shared" si="94"/>
        <v>3.0472748673841794</v>
      </c>
      <c r="X557" s="3">
        <f t="shared" si="95"/>
        <v>0.73119317506321391</v>
      </c>
      <c r="Y557" s="3">
        <f t="shared" si="96"/>
        <v>2.3496435825793456</v>
      </c>
      <c r="Z557" s="3">
        <f t="shared" si="97"/>
        <v>0.41631206750200295</v>
      </c>
      <c r="AA557" s="2">
        <f t="shared" si="98"/>
        <v>39295</v>
      </c>
    </row>
    <row r="558" spans="1:27" x14ac:dyDescent="0.2">
      <c r="A558">
        <v>795</v>
      </c>
      <c r="B558" t="s">
        <v>15</v>
      </c>
      <c r="C558">
        <v>2007</v>
      </c>
      <c r="D558">
        <v>12</v>
      </c>
      <c r="E558">
        <v>601</v>
      </c>
      <c r="F558" s="4">
        <v>2558.83</v>
      </c>
      <c r="G558" s="4">
        <v>3006.98</v>
      </c>
      <c r="H558" s="4">
        <v>1010.64</v>
      </c>
      <c r="I558">
        <v>13</v>
      </c>
      <c r="J558">
        <v>1115</v>
      </c>
      <c r="K558">
        <v>57569</v>
      </c>
      <c r="L558" t="s">
        <v>18</v>
      </c>
      <c r="M558">
        <v>101248</v>
      </c>
      <c r="N558">
        <v>685.7</v>
      </c>
      <c r="O558" s="4">
        <v>121474.7</v>
      </c>
      <c r="P558" t="s">
        <v>167</v>
      </c>
      <c r="Q558" s="4">
        <f t="shared" si="88"/>
        <v>5.0032945091514147</v>
      </c>
      <c r="R558" s="4">
        <f t="shared" si="89"/>
        <v>231.30615384615385</v>
      </c>
      <c r="S558" s="4">
        <f t="shared" si="90"/>
        <v>2.6968430493273541</v>
      </c>
      <c r="T558" s="4">
        <f t="shared" si="91"/>
        <v>3.4781305395343307</v>
      </c>
      <c r="U558" s="4">
        <f t="shared" si="92"/>
        <v>3.4080414337909062</v>
      </c>
      <c r="V558" s="3">
        <f t="shared" si="93"/>
        <v>1.1139433523068367</v>
      </c>
      <c r="W558" s="3">
        <f t="shared" si="94"/>
        <v>3.0472748673841794</v>
      </c>
      <c r="X558" s="3">
        <f t="shared" si="95"/>
        <v>0.6992560675315912</v>
      </c>
      <c r="Y558" s="3">
        <f t="shared" si="96"/>
        <v>2.3641871872274938</v>
      </c>
      <c r="Z558" s="3">
        <f t="shared" si="97"/>
        <v>0.43085567215015119</v>
      </c>
      <c r="AA558" s="2">
        <f t="shared" si="98"/>
        <v>39417</v>
      </c>
    </row>
    <row r="559" spans="1:27" x14ac:dyDescent="0.2">
      <c r="A559">
        <v>796</v>
      </c>
      <c r="B559" t="s">
        <v>15</v>
      </c>
      <c r="C559">
        <v>2007</v>
      </c>
      <c r="D559">
        <v>1</v>
      </c>
      <c r="E559">
        <v>43</v>
      </c>
      <c r="F559" s="4">
        <v>190.44</v>
      </c>
      <c r="G559" s="4">
        <v>223.77</v>
      </c>
      <c r="H559" s="4">
        <v>123.64</v>
      </c>
      <c r="I559">
        <v>4</v>
      </c>
      <c r="J559">
        <v>309</v>
      </c>
      <c r="K559">
        <v>20142</v>
      </c>
      <c r="L559" t="s">
        <v>18</v>
      </c>
      <c r="M559">
        <v>52086</v>
      </c>
      <c r="N559">
        <v>195.2</v>
      </c>
      <c r="O559" s="4">
        <v>33273.300000000003</v>
      </c>
      <c r="P559" t="s">
        <v>167</v>
      </c>
      <c r="Q559" s="4">
        <f t="shared" si="88"/>
        <v>5.2039534883720933</v>
      </c>
      <c r="R559" s="4">
        <f t="shared" si="89"/>
        <v>55.942500000000003</v>
      </c>
      <c r="S559" s="4">
        <f t="shared" si="90"/>
        <v>0.72417475728155345</v>
      </c>
      <c r="T559" s="4">
        <f t="shared" si="91"/>
        <v>2.3498018618715921</v>
      </c>
      <c r="U559" s="4">
        <f t="shared" si="92"/>
        <v>2.2797581728024729</v>
      </c>
      <c r="V559" s="3">
        <f t="shared" si="93"/>
        <v>0.6020599913279624</v>
      </c>
      <c r="W559" s="3">
        <f t="shared" si="94"/>
        <v>2.4899584794248346</v>
      </c>
      <c r="X559" s="3">
        <f t="shared" si="95"/>
        <v>0.71633340629200559</v>
      </c>
      <c r="Y559" s="3">
        <f t="shared" si="96"/>
        <v>1.7477418705436296</v>
      </c>
      <c r="Z559" s="3">
        <f t="shared" si="97"/>
        <v>-0.14015661755324252</v>
      </c>
      <c r="AA559" s="2">
        <f t="shared" si="98"/>
        <v>39083</v>
      </c>
    </row>
    <row r="560" spans="1:27" x14ac:dyDescent="0.2">
      <c r="A560">
        <v>796</v>
      </c>
      <c r="B560" t="s">
        <v>15</v>
      </c>
      <c r="C560">
        <v>2007</v>
      </c>
      <c r="D560">
        <v>2</v>
      </c>
      <c r="E560">
        <v>34</v>
      </c>
      <c r="F560" s="4">
        <v>172.01</v>
      </c>
      <c r="G560" s="4">
        <v>202.13</v>
      </c>
      <c r="H560" s="4">
        <v>96.9</v>
      </c>
      <c r="I560">
        <v>4</v>
      </c>
      <c r="J560">
        <v>309</v>
      </c>
      <c r="K560">
        <v>20142</v>
      </c>
      <c r="L560" t="s">
        <v>18</v>
      </c>
      <c r="M560">
        <v>52086</v>
      </c>
      <c r="N560">
        <v>195.2</v>
      </c>
      <c r="O560" s="4">
        <v>33273.300000000003</v>
      </c>
      <c r="P560" t="s">
        <v>167</v>
      </c>
      <c r="Q560" s="4">
        <f t="shared" si="88"/>
        <v>5.9450000000000003</v>
      </c>
      <c r="R560" s="4">
        <f t="shared" si="89"/>
        <v>50.532499999999999</v>
      </c>
      <c r="S560" s="4">
        <f t="shared" si="90"/>
        <v>0.65414239482200642</v>
      </c>
      <c r="T560" s="4">
        <f t="shared" si="91"/>
        <v>2.3056307759969656</v>
      </c>
      <c r="U560" s="4">
        <f t="shared" si="92"/>
        <v>2.2355536958527553</v>
      </c>
      <c r="V560" s="3">
        <f t="shared" si="93"/>
        <v>0.6020599913279624</v>
      </c>
      <c r="W560" s="3">
        <f t="shared" si="94"/>
        <v>2.4899584794248346</v>
      </c>
      <c r="X560" s="3">
        <f t="shared" si="95"/>
        <v>0.77415185895471039</v>
      </c>
      <c r="Y560" s="3">
        <f t="shared" si="96"/>
        <v>1.7035707846690031</v>
      </c>
      <c r="Z560" s="3">
        <f t="shared" si="97"/>
        <v>-0.18432770342786917</v>
      </c>
      <c r="AA560" s="2">
        <f t="shared" si="98"/>
        <v>39114</v>
      </c>
    </row>
    <row r="561" spans="1:27" x14ac:dyDescent="0.2">
      <c r="A561">
        <v>796</v>
      </c>
      <c r="B561" t="s">
        <v>15</v>
      </c>
      <c r="C561">
        <v>2007</v>
      </c>
      <c r="D561">
        <v>3</v>
      </c>
      <c r="E561">
        <v>52</v>
      </c>
      <c r="F561" s="4">
        <v>197.1</v>
      </c>
      <c r="G561" s="4">
        <v>231.57</v>
      </c>
      <c r="H561" s="4">
        <v>121.79</v>
      </c>
      <c r="I561">
        <v>4</v>
      </c>
      <c r="J561">
        <v>309</v>
      </c>
      <c r="K561">
        <v>20142</v>
      </c>
      <c r="L561" t="s">
        <v>18</v>
      </c>
      <c r="M561">
        <v>52086</v>
      </c>
      <c r="N561">
        <v>195.2</v>
      </c>
      <c r="O561" s="4">
        <v>33273.300000000003</v>
      </c>
      <c r="P561" t="s">
        <v>167</v>
      </c>
      <c r="Q561" s="4">
        <f t="shared" si="88"/>
        <v>4.453269230769231</v>
      </c>
      <c r="R561" s="4">
        <f t="shared" si="89"/>
        <v>57.892499999999998</v>
      </c>
      <c r="S561" s="4">
        <f t="shared" si="90"/>
        <v>0.74941747572815531</v>
      </c>
      <c r="T561" s="4">
        <f t="shared" si="91"/>
        <v>2.3646822956496716</v>
      </c>
      <c r="U561" s="4">
        <f t="shared" si="92"/>
        <v>2.2946866242794433</v>
      </c>
      <c r="V561" s="3">
        <f t="shared" si="93"/>
        <v>0.6020599913279624</v>
      </c>
      <c r="W561" s="3">
        <f t="shared" si="94"/>
        <v>2.4899584794248346</v>
      </c>
      <c r="X561" s="3">
        <f t="shared" si="95"/>
        <v>0.64867895201487236</v>
      </c>
      <c r="Y561" s="3">
        <f t="shared" si="96"/>
        <v>1.7626223043217091</v>
      </c>
      <c r="Z561" s="3">
        <f t="shared" si="97"/>
        <v>-0.1252761837751632</v>
      </c>
      <c r="AA561" s="2">
        <f t="shared" si="98"/>
        <v>39142</v>
      </c>
    </row>
    <row r="562" spans="1:27" x14ac:dyDescent="0.2">
      <c r="A562">
        <v>796</v>
      </c>
      <c r="B562" t="s">
        <v>15</v>
      </c>
      <c r="C562">
        <v>2007</v>
      </c>
      <c r="D562">
        <v>4</v>
      </c>
      <c r="E562">
        <v>45</v>
      </c>
      <c r="F562" s="4">
        <v>161.1</v>
      </c>
      <c r="G562" s="4">
        <v>189.28</v>
      </c>
      <c r="H562" s="4">
        <v>84.5</v>
      </c>
      <c r="I562">
        <v>4</v>
      </c>
      <c r="J562">
        <v>309</v>
      </c>
      <c r="K562">
        <v>20142</v>
      </c>
      <c r="L562" t="s">
        <v>18</v>
      </c>
      <c r="M562">
        <v>52086</v>
      </c>
      <c r="N562">
        <v>195.2</v>
      </c>
      <c r="O562" s="4">
        <v>33273.300000000003</v>
      </c>
      <c r="P562" t="s">
        <v>167</v>
      </c>
      <c r="Q562" s="4">
        <f t="shared" si="88"/>
        <v>4.2062222222222223</v>
      </c>
      <c r="R562" s="4">
        <f t="shared" si="89"/>
        <v>47.32</v>
      </c>
      <c r="S562" s="4">
        <f t="shared" si="90"/>
        <v>0.61255663430420715</v>
      </c>
      <c r="T562" s="4">
        <f t="shared" si="91"/>
        <v>2.2771047272838549</v>
      </c>
      <c r="U562" s="4">
        <f t="shared" si="92"/>
        <v>2.2070955404192181</v>
      </c>
      <c r="V562" s="3">
        <f t="shared" si="93"/>
        <v>0.6020599913279624</v>
      </c>
      <c r="W562" s="3">
        <f t="shared" si="94"/>
        <v>2.4899584794248346</v>
      </c>
      <c r="X562" s="3">
        <f t="shared" si="95"/>
        <v>0.62389221350851143</v>
      </c>
      <c r="Y562" s="3">
        <f t="shared" si="96"/>
        <v>1.6750447359558929</v>
      </c>
      <c r="Z562" s="3">
        <f t="shared" si="97"/>
        <v>-0.21285375214097949</v>
      </c>
      <c r="AA562" s="2">
        <f t="shared" si="98"/>
        <v>39173</v>
      </c>
    </row>
    <row r="563" spans="1:27" x14ac:dyDescent="0.2">
      <c r="A563">
        <v>796</v>
      </c>
      <c r="B563" t="s">
        <v>15</v>
      </c>
      <c r="C563">
        <v>2007</v>
      </c>
      <c r="D563">
        <v>5</v>
      </c>
      <c r="E563">
        <v>126</v>
      </c>
      <c r="F563" s="4">
        <v>550.80999999999995</v>
      </c>
      <c r="G563" s="4">
        <v>647.24</v>
      </c>
      <c r="H563" s="4">
        <v>341.96</v>
      </c>
      <c r="I563">
        <v>4</v>
      </c>
      <c r="J563">
        <v>309</v>
      </c>
      <c r="K563">
        <v>20142</v>
      </c>
      <c r="L563" t="s">
        <v>18</v>
      </c>
      <c r="M563">
        <v>52086</v>
      </c>
      <c r="N563">
        <v>195.2</v>
      </c>
      <c r="O563" s="4">
        <v>33273.300000000003</v>
      </c>
      <c r="P563" t="s">
        <v>167</v>
      </c>
      <c r="Q563" s="4">
        <f t="shared" si="88"/>
        <v>5.1368253968253965</v>
      </c>
      <c r="R563" s="4">
        <f t="shared" si="89"/>
        <v>161.81</v>
      </c>
      <c r="S563" s="4">
        <f t="shared" si="90"/>
        <v>2.0946278317152105</v>
      </c>
      <c r="T563" s="4">
        <f t="shared" si="91"/>
        <v>2.8110653492137176</v>
      </c>
      <c r="U563" s="4">
        <f t="shared" si="92"/>
        <v>2.7410018163078265</v>
      </c>
      <c r="V563" s="3">
        <f t="shared" si="93"/>
        <v>0.6020599913279624</v>
      </c>
      <c r="W563" s="3">
        <f t="shared" si="94"/>
        <v>2.4899584794248346</v>
      </c>
      <c r="X563" s="3">
        <f t="shared" si="95"/>
        <v>0.7106948040961546</v>
      </c>
      <c r="Y563" s="3">
        <f t="shared" si="96"/>
        <v>2.2090053578857551</v>
      </c>
      <c r="Z563" s="3">
        <f t="shared" si="97"/>
        <v>0.32110686978888292</v>
      </c>
      <c r="AA563" s="2">
        <f t="shared" si="98"/>
        <v>39203</v>
      </c>
    </row>
    <row r="564" spans="1:27" x14ac:dyDescent="0.2">
      <c r="A564">
        <v>796</v>
      </c>
      <c r="B564" t="s">
        <v>15</v>
      </c>
      <c r="C564">
        <v>2007</v>
      </c>
      <c r="D564">
        <v>6</v>
      </c>
      <c r="E564">
        <v>184</v>
      </c>
      <c r="F564" s="4">
        <v>726.44</v>
      </c>
      <c r="G564" s="4">
        <v>853.59</v>
      </c>
      <c r="H564" s="4">
        <v>383.7</v>
      </c>
      <c r="I564">
        <v>4</v>
      </c>
      <c r="J564">
        <v>309</v>
      </c>
      <c r="K564">
        <v>20142</v>
      </c>
      <c r="L564" t="s">
        <v>18</v>
      </c>
      <c r="M564">
        <v>52086</v>
      </c>
      <c r="N564">
        <v>195.2</v>
      </c>
      <c r="O564" s="4">
        <v>33273.300000000003</v>
      </c>
      <c r="P564" t="s">
        <v>167</v>
      </c>
      <c r="Q564" s="4">
        <f t="shared" si="88"/>
        <v>4.6390760869565222</v>
      </c>
      <c r="R564" s="4">
        <f t="shared" si="89"/>
        <v>213.39750000000001</v>
      </c>
      <c r="S564" s="4">
        <f t="shared" si="90"/>
        <v>2.7624271844660195</v>
      </c>
      <c r="T564" s="4">
        <f t="shared" si="91"/>
        <v>2.9312493185880886</v>
      </c>
      <c r="U564" s="4">
        <f t="shared" si="92"/>
        <v>2.8611997497489812</v>
      </c>
      <c r="V564" s="3">
        <f t="shared" si="93"/>
        <v>0.6020599913279624</v>
      </c>
      <c r="W564" s="3">
        <f t="shared" si="94"/>
        <v>2.4899584794248346</v>
      </c>
      <c r="X564" s="3">
        <f t="shared" si="95"/>
        <v>0.66643149557855208</v>
      </c>
      <c r="Y564" s="3">
        <f t="shared" si="96"/>
        <v>2.3291893272601261</v>
      </c>
      <c r="Z564" s="3">
        <f t="shared" si="97"/>
        <v>0.44129083916325385</v>
      </c>
      <c r="AA564" s="2">
        <f t="shared" si="98"/>
        <v>39234</v>
      </c>
    </row>
    <row r="565" spans="1:27" x14ac:dyDescent="0.2">
      <c r="A565">
        <v>796</v>
      </c>
      <c r="B565" t="s">
        <v>15</v>
      </c>
      <c r="C565">
        <v>2007</v>
      </c>
      <c r="D565">
        <v>7</v>
      </c>
      <c r="E565">
        <v>111</v>
      </c>
      <c r="F565" s="4">
        <v>491.72</v>
      </c>
      <c r="G565" s="4">
        <v>577.76</v>
      </c>
      <c r="H565" s="4">
        <v>248.8</v>
      </c>
      <c r="I565">
        <v>4</v>
      </c>
      <c r="J565">
        <v>309</v>
      </c>
      <c r="K565">
        <v>20142</v>
      </c>
      <c r="L565" t="s">
        <v>18</v>
      </c>
      <c r="M565">
        <v>52086</v>
      </c>
      <c r="N565">
        <v>195.2</v>
      </c>
      <c r="O565" s="4">
        <v>33273.300000000003</v>
      </c>
      <c r="P565" t="s">
        <v>167</v>
      </c>
      <c r="Q565" s="4">
        <f t="shared" si="88"/>
        <v>5.2050450450450452</v>
      </c>
      <c r="R565" s="4">
        <f t="shared" si="89"/>
        <v>144.44</v>
      </c>
      <c r="S565" s="4">
        <f t="shared" si="90"/>
        <v>1.8697734627831715</v>
      </c>
      <c r="T565" s="4">
        <f t="shared" si="91"/>
        <v>2.7617474710827512</v>
      </c>
      <c r="U565" s="4">
        <f t="shared" si="92"/>
        <v>2.6917178729494919</v>
      </c>
      <c r="V565" s="3">
        <f t="shared" si="93"/>
        <v>0.6020599913279624</v>
      </c>
      <c r="W565" s="3">
        <f t="shared" si="94"/>
        <v>2.4899584794248346</v>
      </c>
      <c r="X565" s="3">
        <f t="shared" si="95"/>
        <v>0.71642449229609395</v>
      </c>
      <c r="Y565" s="3">
        <f t="shared" si="96"/>
        <v>2.1596874797547891</v>
      </c>
      <c r="Z565" s="3">
        <f t="shared" si="97"/>
        <v>0.27178899165791676</v>
      </c>
      <c r="AA565" s="2">
        <f t="shared" si="98"/>
        <v>39264</v>
      </c>
    </row>
    <row r="566" spans="1:27" x14ac:dyDescent="0.2">
      <c r="A566">
        <v>796</v>
      </c>
      <c r="B566" t="s">
        <v>15</v>
      </c>
      <c r="C566">
        <v>2007</v>
      </c>
      <c r="D566">
        <v>8</v>
      </c>
      <c r="E566">
        <v>106</v>
      </c>
      <c r="F566" s="4">
        <v>411.57</v>
      </c>
      <c r="G566" s="4">
        <v>483.63</v>
      </c>
      <c r="H566" s="4">
        <v>221.73</v>
      </c>
      <c r="I566">
        <v>4</v>
      </c>
      <c r="J566">
        <v>309</v>
      </c>
      <c r="K566">
        <v>20142</v>
      </c>
      <c r="L566" t="s">
        <v>18</v>
      </c>
      <c r="M566">
        <v>52086</v>
      </c>
      <c r="N566">
        <v>195.2</v>
      </c>
      <c r="O566" s="4">
        <v>33273.300000000003</v>
      </c>
      <c r="P566" t="s">
        <v>167</v>
      </c>
      <c r="Q566" s="4">
        <f t="shared" si="88"/>
        <v>4.5625471698113209</v>
      </c>
      <c r="R566" s="4">
        <f t="shared" si="89"/>
        <v>120.9075</v>
      </c>
      <c r="S566" s="4">
        <f t="shared" si="90"/>
        <v>1.5651456310679612</v>
      </c>
      <c r="T566" s="4">
        <f t="shared" si="91"/>
        <v>2.6845132326981505</v>
      </c>
      <c r="U566" s="4">
        <f t="shared" si="92"/>
        <v>2.6144437108200069</v>
      </c>
      <c r="V566" s="3">
        <f t="shared" si="93"/>
        <v>0.6020599913279624</v>
      </c>
      <c r="W566" s="3">
        <f t="shared" si="94"/>
        <v>2.4899584794248346</v>
      </c>
      <c r="X566" s="3">
        <f t="shared" si="95"/>
        <v>0.65920736743338015</v>
      </c>
      <c r="Y566" s="3">
        <f t="shared" si="96"/>
        <v>2.0824532413701879</v>
      </c>
      <c r="Z566" s="3">
        <f t="shared" si="97"/>
        <v>0.19455475327331576</v>
      </c>
      <c r="AA566" s="2">
        <f t="shared" si="98"/>
        <v>39295</v>
      </c>
    </row>
    <row r="567" spans="1:27" x14ac:dyDescent="0.2">
      <c r="A567">
        <v>796</v>
      </c>
      <c r="B567" t="s">
        <v>15</v>
      </c>
      <c r="C567">
        <v>2007</v>
      </c>
      <c r="D567">
        <v>9</v>
      </c>
      <c r="E567">
        <v>156</v>
      </c>
      <c r="F567" s="4">
        <v>638.95000000000005</v>
      </c>
      <c r="G567" s="4">
        <v>750.84</v>
      </c>
      <c r="H567" s="4">
        <v>223</v>
      </c>
      <c r="I567">
        <v>4</v>
      </c>
      <c r="J567">
        <v>309</v>
      </c>
      <c r="K567">
        <v>20142</v>
      </c>
      <c r="L567" t="s">
        <v>18</v>
      </c>
      <c r="M567">
        <v>52086</v>
      </c>
      <c r="N567">
        <v>195.2</v>
      </c>
      <c r="O567" s="4">
        <v>33273.300000000003</v>
      </c>
      <c r="P567" t="s">
        <v>167</v>
      </c>
      <c r="Q567" s="4">
        <f t="shared" si="88"/>
        <v>4.813076923076923</v>
      </c>
      <c r="R567" s="4">
        <f t="shared" si="89"/>
        <v>187.71</v>
      </c>
      <c r="S567" s="4">
        <f t="shared" si="90"/>
        <v>2.4299029126213592</v>
      </c>
      <c r="T567" s="4">
        <f t="shared" si="91"/>
        <v>2.8755474010251461</v>
      </c>
      <c r="U567" s="4">
        <f t="shared" si="92"/>
        <v>2.8054668744749911</v>
      </c>
      <c r="V567" s="3">
        <f t="shared" si="93"/>
        <v>0.6020599913279624</v>
      </c>
      <c r="W567" s="3">
        <f t="shared" si="94"/>
        <v>2.4899584794248346</v>
      </c>
      <c r="X567" s="3">
        <f t="shared" si="95"/>
        <v>0.68242280267068456</v>
      </c>
      <c r="Y567" s="3">
        <f t="shared" si="96"/>
        <v>2.2734874096971835</v>
      </c>
      <c r="Z567" s="3">
        <f t="shared" si="97"/>
        <v>0.38558892160031144</v>
      </c>
      <c r="AA567" s="2">
        <f t="shared" si="98"/>
        <v>39326</v>
      </c>
    </row>
    <row r="568" spans="1:27" x14ac:dyDescent="0.2">
      <c r="A568">
        <v>796</v>
      </c>
      <c r="B568" t="s">
        <v>15</v>
      </c>
      <c r="C568">
        <v>2007</v>
      </c>
      <c r="D568">
        <v>10</v>
      </c>
      <c r="E568">
        <v>521</v>
      </c>
      <c r="F568" s="4">
        <v>2258.69</v>
      </c>
      <c r="G568" s="4">
        <v>2654.04</v>
      </c>
      <c r="H568" s="4">
        <v>837.5</v>
      </c>
      <c r="I568">
        <v>4</v>
      </c>
      <c r="J568">
        <v>309</v>
      </c>
      <c r="K568">
        <v>20142</v>
      </c>
      <c r="L568" t="s">
        <v>18</v>
      </c>
      <c r="M568">
        <v>52086</v>
      </c>
      <c r="N568">
        <v>195.2</v>
      </c>
      <c r="O568" s="4">
        <v>33273.300000000003</v>
      </c>
      <c r="P568" t="s">
        <v>167</v>
      </c>
      <c r="Q568" s="4">
        <f t="shared" si="88"/>
        <v>5.0941266794625717</v>
      </c>
      <c r="R568" s="4">
        <f t="shared" si="89"/>
        <v>663.51</v>
      </c>
      <c r="S568" s="4">
        <f t="shared" si="90"/>
        <v>8.5891262135922322</v>
      </c>
      <c r="T568" s="4">
        <f t="shared" si="91"/>
        <v>3.4239074639874851</v>
      </c>
      <c r="U568" s="4">
        <f t="shared" si="92"/>
        <v>3.3538566290930567</v>
      </c>
      <c r="V568" s="3">
        <f t="shared" si="93"/>
        <v>0.6020599913279624</v>
      </c>
      <c r="W568" s="3">
        <f t="shared" si="94"/>
        <v>2.4899584794248346</v>
      </c>
      <c r="X568" s="3">
        <f t="shared" si="95"/>
        <v>0.70706974068796047</v>
      </c>
      <c r="Y568" s="3">
        <f t="shared" si="96"/>
        <v>2.8218474726595226</v>
      </c>
      <c r="Z568" s="3">
        <f t="shared" si="97"/>
        <v>0.9339489845626503</v>
      </c>
      <c r="AA568" s="2">
        <f t="shared" si="98"/>
        <v>39356</v>
      </c>
    </row>
    <row r="569" spans="1:27" x14ac:dyDescent="0.2">
      <c r="A569">
        <v>796</v>
      </c>
      <c r="B569" t="s">
        <v>15</v>
      </c>
      <c r="C569">
        <v>2007</v>
      </c>
      <c r="D569">
        <v>11</v>
      </c>
      <c r="E569">
        <v>350</v>
      </c>
      <c r="F569" s="4">
        <v>1488.73</v>
      </c>
      <c r="G569" s="4">
        <v>1749.34</v>
      </c>
      <c r="H569" s="4">
        <v>478.84</v>
      </c>
      <c r="I569">
        <v>4</v>
      </c>
      <c r="J569">
        <v>309</v>
      </c>
      <c r="K569">
        <v>20142</v>
      </c>
      <c r="L569" t="s">
        <v>18</v>
      </c>
      <c r="M569">
        <v>52086</v>
      </c>
      <c r="N569">
        <v>195.2</v>
      </c>
      <c r="O569" s="4">
        <v>33273.300000000003</v>
      </c>
      <c r="P569" t="s">
        <v>167</v>
      </c>
      <c r="Q569" s="4">
        <f t="shared" si="88"/>
        <v>4.9981142857142853</v>
      </c>
      <c r="R569" s="4">
        <f t="shared" si="89"/>
        <v>437.33499999999998</v>
      </c>
      <c r="S569" s="4">
        <f t="shared" si="90"/>
        <v>5.6612944983818769</v>
      </c>
      <c r="T569" s="4">
        <f t="shared" si="91"/>
        <v>3.2428742267304655</v>
      </c>
      <c r="U569" s="4">
        <f t="shared" si="92"/>
        <v>3.1728159401009215</v>
      </c>
      <c r="V569" s="3">
        <f t="shared" si="93"/>
        <v>0.6020599913279624</v>
      </c>
      <c r="W569" s="3">
        <f t="shared" si="94"/>
        <v>2.4899584794248346</v>
      </c>
      <c r="X569" s="3">
        <f t="shared" si="95"/>
        <v>0.69880618238018999</v>
      </c>
      <c r="Y569" s="3">
        <f t="shared" si="96"/>
        <v>2.640814235402503</v>
      </c>
      <c r="Z569" s="3">
        <f t="shared" si="97"/>
        <v>0.75291574730563104</v>
      </c>
      <c r="AA569" s="2">
        <f t="shared" si="98"/>
        <v>39387</v>
      </c>
    </row>
    <row r="570" spans="1:27" x14ac:dyDescent="0.2">
      <c r="A570">
        <v>796</v>
      </c>
      <c r="B570" t="s">
        <v>15</v>
      </c>
      <c r="C570">
        <v>2007</v>
      </c>
      <c r="D570">
        <v>12</v>
      </c>
      <c r="E570">
        <v>196</v>
      </c>
      <c r="F570" s="4">
        <v>784.67</v>
      </c>
      <c r="G570" s="4">
        <v>922.05</v>
      </c>
      <c r="H570" s="4">
        <v>298.68</v>
      </c>
      <c r="I570">
        <v>4</v>
      </c>
      <c r="J570">
        <v>309</v>
      </c>
      <c r="K570">
        <v>20142</v>
      </c>
      <c r="L570" t="s">
        <v>18</v>
      </c>
      <c r="M570">
        <v>52086</v>
      </c>
      <c r="N570">
        <v>195.2</v>
      </c>
      <c r="O570" s="4">
        <v>33273.300000000003</v>
      </c>
      <c r="P570" t="s">
        <v>167</v>
      </c>
      <c r="Q570" s="4">
        <f t="shared" si="88"/>
        <v>4.7043367346938769</v>
      </c>
      <c r="R570" s="4">
        <f t="shared" si="89"/>
        <v>230.51249999999999</v>
      </c>
      <c r="S570" s="4">
        <f t="shared" si="90"/>
        <v>2.9839805825242718</v>
      </c>
      <c r="T570" s="4">
        <f t="shared" si="91"/>
        <v>2.9647544721765389</v>
      </c>
      <c r="U570" s="4">
        <f t="shared" si="92"/>
        <v>2.8946870487051681</v>
      </c>
      <c r="V570" s="3">
        <f t="shared" si="93"/>
        <v>0.6020599913279624</v>
      </c>
      <c r="W570" s="3">
        <f t="shared" si="94"/>
        <v>2.4899584794248346</v>
      </c>
      <c r="X570" s="3">
        <f t="shared" si="95"/>
        <v>0.67249840082006263</v>
      </c>
      <c r="Y570" s="3">
        <f t="shared" si="96"/>
        <v>2.3626944808485764</v>
      </c>
      <c r="Z570" s="3">
        <f t="shared" si="97"/>
        <v>0.47479599275170403</v>
      </c>
      <c r="AA570" s="2">
        <f t="shared" si="98"/>
        <v>39417</v>
      </c>
    </row>
    <row r="571" spans="1:27" x14ac:dyDescent="0.2">
      <c r="A571">
        <v>814</v>
      </c>
      <c r="B571" t="s">
        <v>15</v>
      </c>
      <c r="C571">
        <v>2007</v>
      </c>
      <c r="D571">
        <v>1</v>
      </c>
      <c r="E571">
        <v>81</v>
      </c>
      <c r="F571" s="4">
        <v>387.62</v>
      </c>
      <c r="G571" s="4">
        <v>455.48</v>
      </c>
      <c r="H571" s="4">
        <v>193.04</v>
      </c>
      <c r="I571">
        <v>7</v>
      </c>
      <c r="J571">
        <v>448</v>
      </c>
      <c r="K571">
        <v>24774</v>
      </c>
      <c r="L571" t="s">
        <v>18</v>
      </c>
      <c r="M571">
        <v>98877</v>
      </c>
      <c r="N571">
        <v>262.7</v>
      </c>
      <c r="O571" s="4">
        <v>40919.17</v>
      </c>
      <c r="P571" t="s">
        <v>167</v>
      </c>
      <c r="Q571" s="4">
        <f t="shared" si="88"/>
        <v>5.6232098765432097</v>
      </c>
      <c r="R571" s="4">
        <f t="shared" si="89"/>
        <v>65.068571428571431</v>
      </c>
      <c r="S571" s="4">
        <f t="shared" si="90"/>
        <v>1.0166964285714286</v>
      </c>
      <c r="T571" s="4">
        <f t="shared" si="91"/>
        <v>2.6584693119778802</v>
      </c>
      <c r="U571" s="4">
        <f t="shared" si="92"/>
        <v>2.5884061772165801</v>
      </c>
      <c r="V571" s="3">
        <f t="shared" si="93"/>
        <v>0.84509804001425681</v>
      </c>
      <c r="W571" s="3">
        <f t="shared" si="94"/>
        <v>2.651278013998144</v>
      </c>
      <c r="X571" s="3">
        <f t="shared" si="95"/>
        <v>0.74998429309923054</v>
      </c>
      <c r="Y571" s="3">
        <f t="shared" si="96"/>
        <v>1.8133712719636235</v>
      </c>
      <c r="Z571" s="3">
        <f t="shared" si="97"/>
        <v>7.1912979797363564E-3</v>
      </c>
      <c r="AA571" s="2">
        <f t="shared" si="98"/>
        <v>39083</v>
      </c>
    </row>
    <row r="572" spans="1:27" x14ac:dyDescent="0.2">
      <c r="A572">
        <v>814</v>
      </c>
      <c r="B572" t="s">
        <v>15</v>
      </c>
      <c r="C572">
        <v>2007</v>
      </c>
      <c r="D572">
        <v>2</v>
      </c>
      <c r="E572">
        <v>82</v>
      </c>
      <c r="F572" s="4">
        <v>350.82</v>
      </c>
      <c r="G572" s="4">
        <v>412.24</v>
      </c>
      <c r="H572" s="4">
        <v>196.58</v>
      </c>
      <c r="I572">
        <v>7</v>
      </c>
      <c r="J572">
        <v>448</v>
      </c>
      <c r="K572">
        <v>24774</v>
      </c>
      <c r="L572" t="s">
        <v>18</v>
      </c>
      <c r="M572">
        <v>98877</v>
      </c>
      <c r="N572">
        <v>262.7</v>
      </c>
      <c r="O572" s="4">
        <v>40919.17</v>
      </c>
      <c r="P572" t="s">
        <v>167</v>
      </c>
      <c r="Q572" s="4">
        <f t="shared" si="88"/>
        <v>5.0273170731707317</v>
      </c>
      <c r="R572" s="4">
        <f t="shared" si="89"/>
        <v>58.89142857142857</v>
      </c>
      <c r="S572" s="4">
        <f t="shared" si="90"/>
        <v>0.9201785714285714</v>
      </c>
      <c r="T572" s="4">
        <f t="shared" si="91"/>
        <v>2.6151501294530184</v>
      </c>
      <c r="U572" s="4">
        <f t="shared" si="92"/>
        <v>2.5450843442209274</v>
      </c>
      <c r="V572" s="3">
        <f t="shared" si="93"/>
        <v>0.84509804001425681</v>
      </c>
      <c r="W572" s="3">
        <f t="shared" si="94"/>
        <v>2.651278013998144</v>
      </c>
      <c r="X572" s="3">
        <f t="shared" si="95"/>
        <v>0.70133627706930168</v>
      </c>
      <c r="Y572" s="3">
        <f t="shared" si="96"/>
        <v>1.7700520894387615</v>
      </c>
      <c r="Z572" s="3">
        <f t="shared" si="97"/>
        <v>-3.612788454512568E-2</v>
      </c>
      <c r="AA572" s="2">
        <f t="shared" si="98"/>
        <v>39114</v>
      </c>
    </row>
    <row r="573" spans="1:27" x14ac:dyDescent="0.2">
      <c r="A573">
        <v>814</v>
      </c>
      <c r="B573" t="s">
        <v>15</v>
      </c>
      <c r="C573">
        <v>2007</v>
      </c>
      <c r="D573">
        <v>3</v>
      </c>
      <c r="E573">
        <v>107</v>
      </c>
      <c r="F573" s="4">
        <v>476.21</v>
      </c>
      <c r="G573" s="4">
        <v>559.61</v>
      </c>
      <c r="H573" s="4">
        <v>236.53</v>
      </c>
      <c r="I573">
        <v>7</v>
      </c>
      <c r="J573">
        <v>448</v>
      </c>
      <c r="K573">
        <v>24774</v>
      </c>
      <c r="L573" t="s">
        <v>18</v>
      </c>
      <c r="M573">
        <v>98877</v>
      </c>
      <c r="N573">
        <v>262.7</v>
      </c>
      <c r="O573" s="4">
        <v>40919.17</v>
      </c>
      <c r="P573" t="s">
        <v>167</v>
      </c>
      <c r="Q573" s="4">
        <f t="shared" si="88"/>
        <v>5.23</v>
      </c>
      <c r="R573" s="4">
        <f t="shared" si="89"/>
        <v>79.944285714285712</v>
      </c>
      <c r="S573" s="4">
        <f t="shared" si="90"/>
        <v>1.2491294642857143</v>
      </c>
      <c r="T573" s="4">
        <f t="shared" si="91"/>
        <v>2.7478854665524839</v>
      </c>
      <c r="U573" s="4">
        <f t="shared" si="92"/>
        <v>2.6777985109748244</v>
      </c>
      <c r="V573" s="3">
        <f t="shared" si="93"/>
        <v>0.84509804001425681</v>
      </c>
      <c r="W573" s="3">
        <f t="shared" si="94"/>
        <v>2.651278013998144</v>
      </c>
      <c r="X573" s="3">
        <f t="shared" si="95"/>
        <v>0.71850168886727428</v>
      </c>
      <c r="Y573" s="3">
        <f t="shared" si="96"/>
        <v>1.902787426538227</v>
      </c>
      <c r="Z573" s="3">
        <f t="shared" si="97"/>
        <v>9.6607452554339862E-2</v>
      </c>
      <c r="AA573" s="2">
        <f t="shared" si="98"/>
        <v>39142</v>
      </c>
    </row>
    <row r="574" spans="1:27" x14ac:dyDescent="0.2">
      <c r="A574">
        <v>814</v>
      </c>
      <c r="B574" t="s">
        <v>15</v>
      </c>
      <c r="C574">
        <v>2007</v>
      </c>
      <c r="D574">
        <v>4</v>
      </c>
      <c r="E574">
        <v>136</v>
      </c>
      <c r="F574" s="4">
        <v>605.39</v>
      </c>
      <c r="G574" s="4">
        <v>711.39</v>
      </c>
      <c r="H574" s="4">
        <v>265.45</v>
      </c>
      <c r="I574">
        <v>7</v>
      </c>
      <c r="J574">
        <v>448</v>
      </c>
      <c r="K574">
        <v>24774</v>
      </c>
      <c r="L574" t="s">
        <v>18</v>
      </c>
      <c r="M574">
        <v>98877</v>
      </c>
      <c r="N574">
        <v>262.7</v>
      </c>
      <c r="O574" s="4">
        <v>40919.17</v>
      </c>
      <c r="P574" t="s">
        <v>167</v>
      </c>
      <c r="Q574" s="4">
        <f t="shared" si="88"/>
        <v>5.2308088235294115</v>
      </c>
      <c r="R574" s="4">
        <f t="shared" si="89"/>
        <v>101.62714285714286</v>
      </c>
      <c r="S574" s="4">
        <f t="shared" si="90"/>
        <v>1.5879241071428571</v>
      </c>
      <c r="T574" s="4">
        <f t="shared" si="91"/>
        <v>2.8521077560207719</v>
      </c>
      <c r="U574" s="4">
        <f t="shared" si="92"/>
        <v>2.7820352428830453</v>
      </c>
      <c r="V574" s="3">
        <f t="shared" si="93"/>
        <v>0.84509804001425681</v>
      </c>
      <c r="W574" s="3">
        <f t="shared" si="94"/>
        <v>2.651278013998144</v>
      </c>
      <c r="X574" s="3">
        <f t="shared" si="95"/>
        <v>0.71856884765055429</v>
      </c>
      <c r="Y574" s="3">
        <f t="shared" si="96"/>
        <v>2.007009716006515</v>
      </c>
      <c r="Z574" s="3">
        <f t="shared" si="97"/>
        <v>0.20082974202262785</v>
      </c>
      <c r="AA574" s="2">
        <f t="shared" si="98"/>
        <v>39173</v>
      </c>
    </row>
    <row r="575" spans="1:27" x14ac:dyDescent="0.2">
      <c r="A575">
        <v>814</v>
      </c>
      <c r="B575" t="s">
        <v>15</v>
      </c>
      <c r="C575">
        <v>2007</v>
      </c>
      <c r="D575">
        <v>5</v>
      </c>
      <c r="E575">
        <v>176</v>
      </c>
      <c r="F575" s="4">
        <v>889.59</v>
      </c>
      <c r="G575" s="4">
        <v>1045.3800000000001</v>
      </c>
      <c r="H575" s="4">
        <v>412.38</v>
      </c>
      <c r="I575">
        <v>7</v>
      </c>
      <c r="J575">
        <v>448</v>
      </c>
      <c r="K575">
        <v>24774</v>
      </c>
      <c r="L575" t="s">
        <v>18</v>
      </c>
      <c r="M575">
        <v>98877</v>
      </c>
      <c r="N575">
        <v>262.7</v>
      </c>
      <c r="O575" s="4">
        <v>40919.17</v>
      </c>
      <c r="P575" t="s">
        <v>167</v>
      </c>
      <c r="Q575" s="4">
        <f t="shared" si="88"/>
        <v>5.9396590909090916</v>
      </c>
      <c r="R575" s="4">
        <f t="shared" si="89"/>
        <v>149.34</v>
      </c>
      <c r="S575" s="4">
        <f t="shared" si="90"/>
        <v>2.3334375000000001</v>
      </c>
      <c r="T575" s="4">
        <f t="shared" si="91"/>
        <v>3.0192741870064936</v>
      </c>
      <c r="U575" s="4">
        <f t="shared" si="92"/>
        <v>2.9491898923031479</v>
      </c>
      <c r="V575" s="3">
        <f t="shared" si="93"/>
        <v>0.84509804001425681</v>
      </c>
      <c r="W575" s="3">
        <f t="shared" si="94"/>
        <v>2.651278013998144</v>
      </c>
      <c r="X575" s="3">
        <f t="shared" si="95"/>
        <v>0.77376151919234393</v>
      </c>
      <c r="Y575" s="3">
        <f t="shared" si="96"/>
        <v>2.1741761469922367</v>
      </c>
      <c r="Z575" s="3">
        <f t="shared" si="97"/>
        <v>0.36799617300834969</v>
      </c>
      <c r="AA575" s="2">
        <f t="shared" si="98"/>
        <v>39203</v>
      </c>
    </row>
    <row r="576" spans="1:27" x14ac:dyDescent="0.2">
      <c r="A576">
        <v>814</v>
      </c>
      <c r="B576" t="s">
        <v>15</v>
      </c>
      <c r="C576">
        <v>2007</v>
      </c>
      <c r="D576">
        <v>6</v>
      </c>
      <c r="E576">
        <v>258</v>
      </c>
      <c r="F576" s="4">
        <v>1244.52</v>
      </c>
      <c r="G576" s="4">
        <v>1462.36</v>
      </c>
      <c r="H576" s="4">
        <v>553.38</v>
      </c>
      <c r="I576">
        <v>7</v>
      </c>
      <c r="J576">
        <v>448</v>
      </c>
      <c r="K576">
        <v>24774</v>
      </c>
      <c r="L576" t="s">
        <v>18</v>
      </c>
      <c r="M576">
        <v>98877</v>
      </c>
      <c r="N576">
        <v>262.7</v>
      </c>
      <c r="O576" s="4">
        <v>40919.17</v>
      </c>
      <c r="P576" t="s">
        <v>167</v>
      </c>
      <c r="Q576" s="4">
        <f t="shared" si="88"/>
        <v>5.6680620155038755</v>
      </c>
      <c r="R576" s="4">
        <f t="shared" si="89"/>
        <v>208.90857142857141</v>
      </c>
      <c r="S576" s="4">
        <f t="shared" si="90"/>
        <v>3.2641964285714282</v>
      </c>
      <c r="T576" s="4">
        <f t="shared" si="91"/>
        <v>3.1650542992753827</v>
      </c>
      <c r="U576" s="4">
        <f t="shared" si="92"/>
        <v>3.0950018803096939</v>
      </c>
      <c r="V576" s="3">
        <f t="shared" si="93"/>
        <v>0.84509804001425681</v>
      </c>
      <c r="W576" s="3">
        <f t="shared" si="94"/>
        <v>2.651278013998144</v>
      </c>
      <c r="X576" s="3">
        <f t="shared" si="95"/>
        <v>0.75343459331215268</v>
      </c>
      <c r="Y576" s="3">
        <f t="shared" si="96"/>
        <v>2.3199562592611258</v>
      </c>
      <c r="Z576" s="3">
        <f t="shared" si="97"/>
        <v>0.51377628527723884</v>
      </c>
      <c r="AA576" s="2">
        <f t="shared" si="98"/>
        <v>39234</v>
      </c>
    </row>
    <row r="577" spans="1:27" x14ac:dyDescent="0.2">
      <c r="A577">
        <v>814</v>
      </c>
      <c r="B577" t="s">
        <v>15</v>
      </c>
      <c r="C577">
        <v>2007</v>
      </c>
      <c r="D577">
        <v>7</v>
      </c>
      <c r="E577">
        <v>195</v>
      </c>
      <c r="F577" s="4">
        <v>882.27</v>
      </c>
      <c r="G577" s="4">
        <v>1036.6600000000001</v>
      </c>
      <c r="H577" s="4">
        <v>453.34</v>
      </c>
      <c r="I577">
        <v>7</v>
      </c>
      <c r="J577">
        <v>448</v>
      </c>
      <c r="K577">
        <v>24774</v>
      </c>
      <c r="L577" t="s">
        <v>18</v>
      </c>
      <c r="M577">
        <v>98877</v>
      </c>
      <c r="N577">
        <v>262.7</v>
      </c>
      <c r="O577" s="4">
        <v>40919.17</v>
      </c>
      <c r="P577" t="s">
        <v>167</v>
      </c>
      <c r="Q577" s="4">
        <f t="shared" si="88"/>
        <v>5.3162051282051284</v>
      </c>
      <c r="R577" s="4">
        <f t="shared" si="89"/>
        <v>148.09428571428572</v>
      </c>
      <c r="S577" s="4">
        <f t="shared" si="90"/>
        <v>2.3139732142857143</v>
      </c>
      <c r="T577" s="4">
        <f t="shared" si="91"/>
        <v>3.0156363414076357</v>
      </c>
      <c r="U577" s="4">
        <f t="shared" si="92"/>
        <v>2.9456015120772752</v>
      </c>
      <c r="V577" s="3">
        <f t="shared" si="93"/>
        <v>0.84509804001425681</v>
      </c>
      <c r="W577" s="3">
        <f t="shared" si="94"/>
        <v>2.651278013998144</v>
      </c>
      <c r="X577" s="3">
        <f t="shared" si="95"/>
        <v>0.72560173004511785</v>
      </c>
      <c r="Y577" s="3">
        <f t="shared" si="96"/>
        <v>2.1705383013933788</v>
      </c>
      <c r="Z577" s="3">
        <f t="shared" si="97"/>
        <v>0.36435832740949181</v>
      </c>
      <c r="AA577" s="2">
        <f t="shared" si="98"/>
        <v>39264</v>
      </c>
    </row>
    <row r="578" spans="1:27" x14ac:dyDescent="0.2">
      <c r="A578">
        <v>814</v>
      </c>
      <c r="B578" t="s">
        <v>15</v>
      </c>
      <c r="C578">
        <v>2007</v>
      </c>
      <c r="D578">
        <v>8</v>
      </c>
      <c r="E578">
        <v>208</v>
      </c>
      <c r="F578" s="4">
        <v>837.56</v>
      </c>
      <c r="G578" s="4">
        <v>984.22</v>
      </c>
      <c r="H578" s="4">
        <v>400.97</v>
      </c>
      <c r="I578">
        <v>7</v>
      </c>
      <c r="J578">
        <v>448</v>
      </c>
      <c r="K578">
        <v>24774</v>
      </c>
      <c r="L578" t="s">
        <v>18</v>
      </c>
      <c r="M578">
        <v>98877</v>
      </c>
      <c r="N578">
        <v>262.7</v>
      </c>
      <c r="O578" s="4">
        <v>40919.17</v>
      </c>
      <c r="P578" t="s">
        <v>167</v>
      </c>
      <c r="Q578" s="4">
        <f t="shared" si="88"/>
        <v>4.7318269230769232</v>
      </c>
      <c r="R578" s="4">
        <f t="shared" si="89"/>
        <v>140.60285714285715</v>
      </c>
      <c r="S578" s="4">
        <f t="shared" si="90"/>
        <v>2.1969196428571429</v>
      </c>
      <c r="T578" s="4">
        <f t="shared" si="91"/>
        <v>2.9930921859382429</v>
      </c>
      <c r="U578" s="4">
        <f t="shared" si="92"/>
        <v>2.9230159282289421</v>
      </c>
      <c r="V578" s="3">
        <f t="shared" si="93"/>
        <v>0.84509804001425681</v>
      </c>
      <c r="W578" s="3">
        <f t="shared" si="94"/>
        <v>2.651278013998144</v>
      </c>
      <c r="X578" s="3">
        <f t="shared" si="95"/>
        <v>0.67502885097548126</v>
      </c>
      <c r="Y578" s="3">
        <f t="shared" si="96"/>
        <v>2.147994145923986</v>
      </c>
      <c r="Z578" s="3">
        <f t="shared" si="97"/>
        <v>0.34181417194009883</v>
      </c>
      <c r="AA578" s="2">
        <f t="shared" si="98"/>
        <v>39295</v>
      </c>
    </row>
    <row r="579" spans="1:27" x14ac:dyDescent="0.2">
      <c r="A579">
        <v>814</v>
      </c>
      <c r="B579" t="s">
        <v>15</v>
      </c>
      <c r="C579">
        <v>2007</v>
      </c>
      <c r="D579">
        <v>9</v>
      </c>
      <c r="E579">
        <v>326</v>
      </c>
      <c r="F579" s="4">
        <v>1353.63</v>
      </c>
      <c r="G579" s="4">
        <v>1590.63</v>
      </c>
      <c r="H579" s="4">
        <v>630.46</v>
      </c>
      <c r="I579">
        <v>7</v>
      </c>
      <c r="J579">
        <v>448</v>
      </c>
      <c r="K579">
        <v>24774</v>
      </c>
      <c r="L579" t="s">
        <v>18</v>
      </c>
      <c r="M579">
        <v>98877</v>
      </c>
      <c r="N579">
        <v>262.7</v>
      </c>
      <c r="O579" s="4">
        <v>40919.17</v>
      </c>
      <c r="P579" t="s">
        <v>167</v>
      </c>
      <c r="Q579" s="4">
        <f t="shared" ref="Q579:Q642" si="99">G579/E579</f>
        <v>4.8792331288343558</v>
      </c>
      <c r="R579" s="4">
        <f t="shared" ref="R579:R642" si="100">G579/I579</f>
        <v>227.23285714285717</v>
      </c>
      <c r="S579" s="4">
        <f t="shared" ref="S579:S642" si="101">G579/J579</f>
        <v>3.5505133928571433</v>
      </c>
      <c r="T579" s="4">
        <f t="shared" ref="T579:T642" si="102">LOG(G579)</f>
        <v>3.201569169184002</v>
      </c>
      <c r="U579" s="4">
        <f t="shared" ref="U579:U642" si="103">LOG(F579)</f>
        <v>3.1314999709092506</v>
      </c>
      <c r="V579" s="3">
        <f t="shared" ref="V579:V642" si="104">LOG(I579)</f>
        <v>0.84509804001425681</v>
      </c>
      <c r="W579" s="3">
        <f t="shared" ref="W579:W642" si="105">LOG(J579)</f>
        <v>2.651278013998144</v>
      </c>
      <c r="X579" s="3">
        <f t="shared" ref="X579:X642" si="106">LOG(Q579)</f>
        <v>0.68835156911606288</v>
      </c>
      <c r="Y579" s="3">
        <f t="shared" ref="Y579:Y642" si="107">LOG(R579)</f>
        <v>2.3564711291697451</v>
      </c>
      <c r="Z579" s="3">
        <f t="shared" ref="Z579:Z642" si="108">LOG(S579)</f>
        <v>0.55029115518585792</v>
      </c>
      <c r="AA579" s="2">
        <f t="shared" ref="AA579:AA642" si="109">DATE(C579,D579,1)</f>
        <v>39326</v>
      </c>
    </row>
    <row r="580" spans="1:27" x14ac:dyDescent="0.2">
      <c r="A580">
        <v>814</v>
      </c>
      <c r="B580" t="s">
        <v>15</v>
      </c>
      <c r="C580">
        <v>2007</v>
      </c>
      <c r="D580">
        <v>10</v>
      </c>
      <c r="E580">
        <v>749</v>
      </c>
      <c r="F580" s="4">
        <v>2923.93</v>
      </c>
      <c r="G580" s="4">
        <v>3435.73</v>
      </c>
      <c r="H580" s="4">
        <v>1329.62</v>
      </c>
      <c r="I580">
        <v>7</v>
      </c>
      <c r="J580">
        <v>448</v>
      </c>
      <c r="K580">
        <v>24774</v>
      </c>
      <c r="L580" t="s">
        <v>18</v>
      </c>
      <c r="M580">
        <v>98877</v>
      </c>
      <c r="N580">
        <v>262.7</v>
      </c>
      <c r="O580" s="4">
        <v>40919.17</v>
      </c>
      <c r="P580" t="s">
        <v>167</v>
      </c>
      <c r="Q580" s="4">
        <f t="shared" si="99"/>
        <v>4.5870894526034709</v>
      </c>
      <c r="R580" s="4">
        <f t="shared" si="100"/>
        <v>490.81857142857143</v>
      </c>
      <c r="S580" s="4">
        <f t="shared" si="101"/>
        <v>7.6690401785714286</v>
      </c>
      <c r="T580" s="4">
        <f t="shared" si="102"/>
        <v>3.536019027069139</v>
      </c>
      <c r="U580" s="4">
        <f t="shared" si="103"/>
        <v>3.4659669712346495</v>
      </c>
      <c r="V580" s="3">
        <f t="shared" si="104"/>
        <v>0.84509804001425681</v>
      </c>
      <c r="W580" s="3">
        <f t="shared" si="105"/>
        <v>2.651278013998144</v>
      </c>
      <c r="X580" s="3">
        <f t="shared" si="106"/>
        <v>0.66153720936967231</v>
      </c>
      <c r="Y580" s="3">
        <f t="shared" si="107"/>
        <v>2.690920987054882</v>
      </c>
      <c r="Z580" s="3">
        <f t="shared" si="108"/>
        <v>0.88474101307099484</v>
      </c>
      <c r="AA580" s="2">
        <f t="shared" si="109"/>
        <v>39356</v>
      </c>
    </row>
    <row r="581" spans="1:27" x14ac:dyDescent="0.2">
      <c r="A581">
        <v>814</v>
      </c>
      <c r="B581" t="s">
        <v>15</v>
      </c>
      <c r="C581">
        <v>2007</v>
      </c>
      <c r="D581">
        <v>11</v>
      </c>
      <c r="E581">
        <v>485</v>
      </c>
      <c r="F581" s="4">
        <v>1969.63</v>
      </c>
      <c r="G581" s="4">
        <v>2314.5</v>
      </c>
      <c r="H581" s="4">
        <v>962.13</v>
      </c>
      <c r="I581">
        <v>7</v>
      </c>
      <c r="J581">
        <v>448</v>
      </c>
      <c r="K581">
        <v>24774</v>
      </c>
      <c r="L581" t="s">
        <v>18</v>
      </c>
      <c r="M581">
        <v>98877</v>
      </c>
      <c r="N581">
        <v>262.7</v>
      </c>
      <c r="O581" s="4">
        <v>40919.17</v>
      </c>
      <c r="P581" t="s">
        <v>167</v>
      </c>
      <c r="Q581" s="4">
        <f t="shared" si="99"/>
        <v>4.7721649484536082</v>
      </c>
      <c r="R581" s="4">
        <f t="shared" si="100"/>
        <v>330.64285714285717</v>
      </c>
      <c r="S581" s="4">
        <f t="shared" si="101"/>
        <v>5.1662946428571432</v>
      </c>
      <c r="T581" s="4">
        <f t="shared" si="102"/>
        <v>3.3644571851188294</v>
      </c>
      <c r="U581" s="4">
        <f t="shared" si="103"/>
        <v>3.2943846505015557</v>
      </c>
      <c r="V581" s="3">
        <f t="shared" si="104"/>
        <v>0.84509804001425681</v>
      </c>
      <c r="W581" s="3">
        <f t="shared" si="105"/>
        <v>2.651278013998144</v>
      </c>
      <c r="X581" s="3">
        <f t="shared" si="106"/>
        <v>0.6787154465165659</v>
      </c>
      <c r="Y581" s="3">
        <f t="shared" si="107"/>
        <v>2.5193591451045729</v>
      </c>
      <c r="Z581" s="3">
        <f t="shared" si="108"/>
        <v>0.71317917112068552</v>
      </c>
      <c r="AA581" s="2">
        <f t="shared" si="109"/>
        <v>39387</v>
      </c>
    </row>
    <row r="582" spans="1:27" x14ac:dyDescent="0.2">
      <c r="A582">
        <v>814</v>
      </c>
      <c r="B582" t="s">
        <v>15</v>
      </c>
      <c r="C582">
        <v>2007</v>
      </c>
      <c r="D582">
        <v>12</v>
      </c>
      <c r="E582">
        <v>299</v>
      </c>
      <c r="F582" s="4">
        <v>1201.02</v>
      </c>
      <c r="G582" s="4">
        <v>1411.2</v>
      </c>
      <c r="H582" s="4">
        <v>549.34</v>
      </c>
      <c r="I582">
        <v>7</v>
      </c>
      <c r="J582">
        <v>448</v>
      </c>
      <c r="K582">
        <v>24774</v>
      </c>
      <c r="L582" t="s">
        <v>18</v>
      </c>
      <c r="M582">
        <v>98877</v>
      </c>
      <c r="N582">
        <v>262.7</v>
      </c>
      <c r="O582" s="4">
        <v>40919.17</v>
      </c>
      <c r="P582" t="s">
        <v>167</v>
      </c>
      <c r="Q582" s="4">
        <f t="shared" si="99"/>
        <v>4.7197324414715718</v>
      </c>
      <c r="R582" s="4">
        <f t="shared" si="100"/>
        <v>201.6</v>
      </c>
      <c r="S582" s="4">
        <f t="shared" si="101"/>
        <v>3.15</v>
      </c>
      <c r="T582" s="4">
        <f t="shared" si="102"/>
        <v>3.1495885677877444</v>
      </c>
      <c r="U582" s="4">
        <f t="shared" si="103"/>
        <v>3.0795502395572081</v>
      </c>
      <c r="V582" s="3">
        <f t="shared" si="104"/>
        <v>0.84509804001425681</v>
      </c>
      <c r="W582" s="3">
        <f t="shared" si="105"/>
        <v>2.651278013998144</v>
      </c>
      <c r="X582" s="3">
        <f t="shared" si="106"/>
        <v>0.67391737946331487</v>
      </c>
      <c r="Y582" s="3">
        <f t="shared" si="107"/>
        <v>2.3044905277734875</v>
      </c>
      <c r="Z582" s="3">
        <f t="shared" si="108"/>
        <v>0.49831055378960049</v>
      </c>
      <c r="AA582" s="2">
        <f t="shared" si="109"/>
        <v>39417</v>
      </c>
    </row>
    <row r="583" spans="1:27" x14ac:dyDescent="0.2">
      <c r="A583">
        <v>850</v>
      </c>
      <c r="B583" t="s">
        <v>15</v>
      </c>
      <c r="C583">
        <v>2007</v>
      </c>
      <c r="D583">
        <v>1</v>
      </c>
      <c r="E583">
        <v>299</v>
      </c>
      <c r="F583" s="4">
        <v>1402.31</v>
      </c>
      <c r="G583" s="4">
        <v>1647.85</v>
      </c>
      <c r="H583" s="4">
        <v>668.02</v>
      </c>
      <c r="I583">
        <v>12</v>
      </c>
      <c r="J583">
        <v>658</v>
      </c>
      <c r="K583">
        <v>40572</v>
      </c>
      <c r="L583" t="s">
        <v>18</v>
      </c>
      <c r="M583">
        <v>133236</v>
      </c>
      <c r="N583">
        <v>378.2</v>
      </c>
      <c r="O583" s="4">
        <v>72853.679999999993</v>
      </c>
      <c r="P583" t="s">
        <v>167</v>
      </c>
      <c r="Q583" s="4">
        <f t="shared" si="99"/>
        <v>5.5112040133779265</v>
      </c>
      <c r="R583" s="4">
        <f t="shared" si="100"/>
        <v>137.32083333333333</v>
      </c>
      <c r="S583" s="4">
        <f t="shared" si="101"/>
        <v>2.5043313069908812</v>
      </c>
      <c r="T583" s="4">
        <f t="shared" si="102"/>
        <v>3.2169176763312683</v>
      </c>
      <c r="U583" s="4">
        <f t="shared" si="103"/>
        <v>3.1468440310395129</v>
      </c>
      <c r="V583" s="3">
        <f t="shared" si="104"/>
        <v>1.0791812460476249</v>
      </c>
      <c r="W583" s="3">
        <f t="shared" si="105"/>
        <v>2.8182258936139557</v>
      </c>
      <c r="X583" s="3">
        <f t="shared" si="106"/>
        <v>0.74124648800683868</v>
      </c>
      <c r="Y583" s="3">
        <f t="shared" si="107"/>
        <v>2.1377364302836432</v>
      </c>
      <c r="Z583" s="3">
        <f t="shared" si="108"/>
        <v>0.39869178271731276</v>
      </c>
      <c r="AA583" s="2">
        <f t="shared" si="109"/>
        <v>39083</v>
      </c>
    </row>
    <row r="584" spans="1:27" x14ac:dyDescent="0.2">
      <c r="A584">
        <v>850</v>
      </c>
      <c r="B584" t="s">
        <v>15</v>
      </c>
      <c r="C584">
        <v>2007</v>
      </c>
      <c r="D584">
        <v>2</v>
      </c>
      <c r="E584">
        <v>145</v>
      </c>
      <c r="F584" s="4">
        <v>615.97</v>
      </c>
      <c r="G584" s="4">
        <v>723.83</v>
      </c>
      <c r="H584" s="4">
        <v>334.18</v>
      </c>
      <c r="I584">
        <v>12</v>
      </c>
      <c r="J584">
        <v>658</v>
      </c>
      <c r="K584">
        <v>40572</v>
      </c>
      <c r="L584" t="s">
        <v>18</v>
      </c>
      <c r="M584">
        <v>133236</v>
      </c>
      <c r="N584">
        <v>378.2</v>
      </c>
      <c r="O584" s="4">
        <v>72853.679999999993</v>
      </c>
      <c r="P584" t="s">
        <v>167</v>
      </c>
      <c r="Q584" s="4">
        <f t="shared" si="99"/>
        <v>4.991931034482759</v>
      </c>
      <c r="R584" s="4">
        <f t="shared" si="100"/>
        <v>60.319166666666668</v>
      </c>
      <c r="S584" s="4">
        <f t="shared" si="101"/>
        <v>1.1000455927051673</v>
      </c>
      <c r="T584" s="4">
        <f t="shared" si="102"/>
        <v>2.8596365789993921</v>
      </c>
      <c r="U584" s="4">
        <f t="shared" si="103"/>
        <v>2.7895595609440877</v>
      </c>
      <c r="V584" s="3">
        <f t="shared" si="104"/>
        <v>1.0791812460476249</v>
      </c>
      <c r="W584" s="3">
        <f t="shared" si="105"/>
        <v>2.8182258936139557</v>
      </c>
      <c r="X584" s="3">
        <f t="shared" si="106"/>
        <v>0.698268576764417</v>
      </c>
      <c r="Y584" s="3">
        <f t="shared" si="107"/>
        <v>1.7804553329517669</v>
      </c>
      <c r="Z584" s="3">
        <f t="shared" si="108"/>
        <v>4.1410685385436422E-2</v>
      </c>
      <c r="AA584" s="2">
        <f t="shared" si="109"/>
        <v>39114</v>
      </c>
    </row>
    <row r="585" spans="1:27" x14ac:dyDescent="0.2">
      <c r="A585">
        <v>850</v>
      </c>
      <c r="B585" t="s">
        <v>15</v>
      </c>
      <c r="C585">
        <v>2007</v>
      </c>
      <c r="D585">
        <v>3</v>
      </c>
      <c r="E585">
        <v>203</v>
      </c>
      <c r="F585" s="4">
        <v>987.28</v>
      </c>
      <c r="G585" s="4">
        <v>1160.0999999999999</v>
      </c>
      <c r="H585" s="4">
        <v>514.38</v>
      </c>
      <c r="I585">
        <v>12</v>
      </c>
      <c r="J585">
        <v>658</v>
      </c>
      <c r="K585">
        <v>40572</v>
      </c>
      <c r="L585" t="s">
        <v>18</v>
      </c>
      <c r="M585">
        <v>133236</v>
      </c>
      <c r="N585">
        <v>378.2</v>
      </c>
      <c r="O585" s="4">
        <v>72853.679999999993</v>
      </c>
      <c r="P585" t="s">
        <v>167</v>
      </c>
      <c r="Q585" s="4">
        <f t="shared" si="99"/>
        <v>5.7147783251231523</v>
      </c>
      <c r="R585" s="4">
        <f t="shared" si="100"/>
        <v>96.674999999999997</v>
      </c>
      <c r="S585" s="4">
        <f t="shared" si="101"/>
        <v>1.7630699088145896</v>
      </c>
      <c r="T585" s="4">
        <f t="shared" si="102"/>
        <v>3.0644954267927278</v>
      </c>
      <c r="U585" s="4">
        <f t="shared" si="103"/>
        <v>2.9944403393055223</v>
      </c>
      <c r="V585" s="3">
        <f t="shared" si="104"/>
        <v>1.0791812460476249</v>
      </c>
      <c r="W585" s="3">
        <f t="shared" si="105"/>
        <v>2.8182258936139557</v>
      </c>
      <c r="X585" s="3">
        <f t="shared" si="106"/>
        <v>0.7569993888795149</v>
      </c>
      <c r="Y585" s="3">
        <f t="shared" si="107"/>
        <v>1.9853141807451031</v>
      </c>
      <c r="Z585" s="3">
        <f t="shared" si="108"/>
        <v>0.2462695331787724</v>
      </c>
      <c r="AA585" s="2">
        <f t="shared" si="109"/>
        <v>39142</v>
      </c>
    </row>
    <row r="586" spans="1:27" x14ac:dyDescent="0.2">
      <c r="A586">
        <v>850</v>
      </c>
      <c r="B586" t="s">
        <v>15</v>
      </c>
      <c r="C586">
        <v>2007</v>
      </c>
      <c r="D586">
        <v>4</v>
      </c>
      <c r="E586">
        <v>179</v>
      </c>
      <c r="F586" s="4">
        <v>945.54</v>
      </c>
      <c r="G586" s="4">
        <v>1111.02</v>
      </c>
      <c r="H586" s="4">
        <v>433.18</v>
      </c>
      <c r="I586">
        <v>12</v>
      </c>
      <c r="J586">
        <v>658</v>
      </c>
      <c r="K586">
        <v>40572</v>
      </c>
      <c r="L586" t="s">
        <v>18</v>
      </c>
      <c r="M586">
        <v>133236</v>
      </c>
      <c r="N586">
        <v>378.2</v>
      </c>
      <c r="O586" s="4">
        <v>72853.679999999993</v>
      </c>
      <c r="P586" t="s">
        <v>167</v>
      </c>
      <c r="Q586" s="4">
        <f t="shared" si="99"/>
        <v>6.2068156424581007</v>
      </c>
      <c r="R586" s="4">
        <f t="shared" si="100"/>
        <v>92.584999999999994</v>
      </c>
      <c r="S586" s="4">
        <f t="shared" si="101"/>
        <v>1.6884802431610941</v>
      </c>
      <c r="T586" s="4">
        <f t="shared" si="102"/>
        <v>3.0457218769529812</v>
      </c>
      <c r="U586" s="4">
        <f t="shared" si="103"/>
        <v>2.9756799059064147</v>
      </c>
      <c r="V586" s="3">
        <f t="shared" si="104"/>
        <v>1.0791812460476249</v>
      </c>
      <c r="W586" s="3">
        <f t="shared" si="105"/>
        <v>2.8182258936139557</v>
      </c>
      <c r="X586" s="3">
        <f t="shared" si="106"/>
        <v>0.79286884597308804</v>
      </c>
      <c r="Y586" s="3">
        <f t="shared" si="107"/>
        <v>1.9665406309053564</v>
      </c>
      <c r="Z586" s="3">
        <f t="shared" si="108"/>
        <v>0.22749598333902568</v>
      </c>
      <c r="AA586" s="2">
        <f t="shared" si="109"/>
        <v>39173</v>
      </c>
    </row>
    <row r="587" spans="1:27" x14ac:dyDescent="0.2">
      <c r="A587">
        <v>850</v>
      </c>
      <c r="B587" t="s">
        <v>15</v>
      </c>
      <c r="C587">
        <v>2007</v>
      </c>
      <c r="D587">
        <v>5</v>
      </c>
      <c r="E587">
        <v>398</v>
      </c>
      <c r="F587" s="4">
        <v>1951.06</v>
      </c>
      <c r="G587" s="4">
        <v>2292.56</v>
      </c>
      <c r="H587" s="4">
        <v>913.09</v>
      </c>
      <c r="I587">
        <v>12</v>
      </c>
      <c r="J587">
        <v>658</v>
      </c>
      <c r="K587">
        <v>40572</v>
      </c>
      <c r="L587" t="s">
        <v>18</v>
      </c>
      <c r="M587">
        <v>133236</v>
      </c>
      <c r="N587">
        <v>378.2</v>
      </c>
      <c r="O587" s="4">
        <v>72853.679999999993</v>
      </c>
      <c r="P587" t="s">
        <v>167</v>
      </c>
      <c r="Q587" s="4">
        <f t="shared" si="99"/>
        <v>5.7602010050251256</v>
      </c>
      <c r="R587" s="4">
        <f t="shared" si="100"/>
        <v>191.04666666666665</v>
      </c>
      <c r="S587" s="4">
        <f t="shared" si="101"/>
        <v>3.4841337386018236</v>
      </c>
      <c r="T587" s="4">
        <f t="shared" si="102"/>
        <v>3.3603207106792126</v>
      </c>
      <c r="U587" s="4">
        <f t="shared" si="103"/>
        <v>3.2902706252470248</v>
      </c>
      <c r="V587" s="3">
        <f t="shared" si="104"/>
        <v>1.0791812460476249</v>
      </c>
      <c r="W587" s="3">
        <f t="shared" si="105"/>
        <v>2.8182258936139557</v>
      </c>
      <c r="X587" s="3">
        <f t="shared" si="106"/>
        <v>0.76043763860552482</v>
      </c>
      <c r="Y587" s="3">
        <f t="shared" si="107"/>
        <v>2.2811394646315879</v>
      </c>
      <c r="Z587" s="3">
        <f t="shared" si="108"/>
        <v>0.5420948170652572</v>
      </c>
      <c r="AA587" s="2">
        <f t="shared" si="109"/>
        <v>39203</v>
      </c>
    </row>
    <row r="588" spans="1:27" x14ac:dyDescent="0.2">
      <c r="A588">
        <v>850</v>
      </c>
      <c r="B588" t="s">
        <v>15</v>
      </c>
      <c r="C588">
        <v>2007</v>
      </c>
      <c r="D588">
        <v>6</v>
      </c>
      <c r="E588">
        <v>407</v>
      </c>
      <c r="F588" s="4">
        <v>1946.88</v>
      </c>
      <c r="G588" s="4">
        <v>2287.63</v>
      </c>
      <c r="H588" s="4">
        <v>820.23</v>
      </c>
      <c r="I588">
        <v>12</v>
      </c>
      <c r="J588">
        <v>658</v>
      </c>
      <c r="K588">
        <v>40572</v>
      </c>
      <c r="L588" t="s">
        <v>18</v>
      </c>
      <c r="M588">
        <v>133236</v>
      </c>
      <c r="N588">
        <v>378.2</v>
      </c>
      <c r="O588" s="4">
        <v>72853.679999999993</v>
      </c>
      <c r="P588" t="s">
        <v>167</v>
      </c>
      <c r="Q588" s="4">
        <f t="shared" si="99"/>
        <v>5.620712530712531</v>
      </c>
      <c r="R588" s="4">
        <f t="shared" si="100"/>
        <v>190.63583333333335</v>
      </c>
      <c r="S588" s="4">
        <f t="shared" si="101"/>
        <v>3.4766413373860185</v>
      </c>
      <c r="T588" s="4">
        <f t="shared" si="102"/>
        <v>3.359385783253646</v>
      </c>
      <c r="U588" s="4">
        <f t="shared" si="103"/>
        <v>3.289339183700867</v>
      </c>
      <c r="V588" s="3">
        <f t="shared" si="104"/>
        <v>1.0791812460476249</v>
      </c>
      <c r="W588" s="3">
        <f t="shared" si="105"/>
        <v>2.8182258936139557</v>
      </c>
      <c r="X588" s="3">
        <f t="shared" si="106"/>
        <v>0.74979137402842611</v>
      </c>
      <c r="Y588" s="3">
        <f t="shared" si="107"/>
        <v>2.2802045372060213</v>
      </c>
      <c r="Z588" s="3">
        <f t="shared" si="108"/>
        <v>0.54115988963969075</v>
      </c>
      <c r="AA588" s="2">
        <f t="shared" si="109"/>
        <v>39234</v>
      </c>
    </row>
    <row r="589" spans="1:27" x14ac:dyDescent="0.2">
      <c r="A589">
        <v>850</v>
      </c>
      <c r="B589" t="s">
        <v>15</v>
      </c>
      <c r="C589">
        <v>2007</v>
      </c>
      <c r="D589">
        <v>7</v>
      </c>
      <c r="E589">
        <v>281</v>
      </c>
      <c r="F589" s="4">
        <v>1367.13</v>
      </c>
      <c r="G589" s="4">
        <v>1606.53</v>
      </c>
      <c r="H589" s="4">
        <v>664.98</v>
      </c>
      <c r="I589">
        <v>12</v>
      </c>
      <c r="J589">
        <v>658</v>
      </c>
      <c r="K589">
        <v>40572</v>
      </c>
      <c r="L589" t="s">
        <v>18</v>
      </c>
      <c r="M589">
        <v>133236</v>
      </c>
      <c r="N589">
        <v>378.2</v>
      </c>
      <c r="O589" s="4">
        <v>72853.679999999993</v>
      </c>
      <c r="P589" t="s">
        <v>167</v>
      </c>
      <c r="Q589" s="4">
        <f t="shared" si="99"/>
        <v>5.717188612099644</v>
      </c>
      <c r="R589" s="4">
        <f t="shared" si="100"/>
        <v>133.8775</v>
      </c>
      <c r="S589" s="4">
        <f t="shared" si="101"/>
        <v>2.4415349544072948</v>
      </c>
      <c r="T589" s="4">
        <f t="shared" si="102"/>
        <v>3.205888839886172</v>
      </c>
      <c r="U589" s="4">
        <f t="shared" si="103"/>
        <v>3.1358098134692569</v>
      </c>
      <c r="V589" s="3">
        <f t="shared" si="104"/>
        <v>1.0791812460476249</v>
      </c>
      <c r="W589" s="3">
        <f t="shared" si="105"/>
        <v>2.8182258936139557</v>
      </c>
      <c r="X589" s="3">
        <f t="shared" si="106"/>
        <v>0.75718251998109221</v>
      </c>
      <c r="Y589" s="3">
        <f t="shared" si="107"/>
        <v>2.1267075938385473</v>
      </c>
      <c r="Z589" s="3">
        <f t="shared" si="108"/>
        <v>0.38766294627221659</v>
      </c>
      <c r="AA589" s="2">
        <f t="shared" si="109"/>
        <v>39264</v>
      </c>
    </row>
    <row r="590" spans="1:27" x14ac:dyDescent="0.2">
      <c r="A590">
        <v>850</v>
      </c>
      <c r="B590" t="s">
        <v>15</v>
      </c>
      <c r="C590">
        <v>2007</v>
      </c>
      <c r="D590">
        <v>8</v>
      </c>
      <c r="E590">
        <v>343</v>
      </c>
      <c r="F590" s="4">
        <v>1512.54</v>
      </c>
      <c r="G590" s="4">
        <v>1777.47</v>
      </c>
      <c r="H590" s="4">
        <v>573.47</v>
      </c>
      <c r="I590">
        <v>12</v>
      </c>
      <c r="J590">
        <v>658</v>
      </c>
      <c r="K590">
        <v>40572</v>
      </c>
      <c r="L590" t="s">
        <v>18</v>
      </c>
      <c r="M590">
        <v>133236</v>
      </c>
      <c r="N590">
        <v>378.2</v>
      </c>
      <c r="O590" s="4">
        <v>72853.679999999993</v>
      </c>
      <c r="P590" t="s">
        <v>167</v>
      </c>
      <c r="Q590" s="4">
        <f t="shared" si="99"/>
        <v>5.1821282798833819</v>
      </c>
      <c r="R590" s="4">
        <f t="shared" si="100"/>
        <v>148.1225</v>
      </c>
      <c r="S590" s="4">
        <f t="shared" si="101"/>
        <v>2.7013221884498479</v>
      </c>
      <c r="T590" s="4">
        <f t="shared" si="102"/>
        <v>3.2498022794752743</v>
      </c>
      <c r="U590" s="4">
        <f t="shared" si="103"/>
        <v>3.1797068686465368</v>
      </c>
      <c r="V590" s="3">
        <f t="shared" si="104"/>
        <v>1.0791812460476249</v>
      </c>
      <c r="W590" s="3">
        <f t="shared" si="105"/>
        <v>2.8182258936139557</v>
      </c>
      <c r="X590" s="3">
        <f t="shared" si="106"/>
        <v>0.7145081594325039</v>
      </c>
      <c r="Y590" s="3">
        <f t="shared" si="107"/>
        <v>2.1706210334276497</v>
      </c>
      <c r="Z590" s="3">
        <f t="shared" si="108"/>
        <v>0.43157638586131886</v>
      </c>
      <c r="AA590" s="2">
        <f t="shared" si="109"/>
        <v>39295</v>
      </c>
    </row>
    <row r="591" spans="1:27" x14ac:dyDescent="0.2">
      <c r="A591">
        <v>850</v>
      </c>
      <c r="B591" t="s">
        <v>15</v>
      </c>
      <c r="C591">
        <v>2007</v>
      </c>
      <c r="D591">
        <v>9</v>
      </c>
      <c r="E591">
        <v>582</v>
      </c>
      <c r="F591" s="4">
        <v>2537.6</v>
      </c>
      <c r="G591" s="4">
        <v>2981.78</v>
      </c>
      <c r="H591" s="4">
        <v>819.47</v>
      </c>
      <c r="I591">
        <v>12</v>
      </c>
      <c r="J591">
        <v>658</v>
      </c>
      <c r="K591">
        <v>40572</v>
      </c>
      <c r="L591" t="s">
        <v>18</v>
      </c>
      <c r="M591">
        <v>133236</v>
      </c>
      <c r="N591">
        <v>378.2</v>
      </c>
      <c r="O591" s="4">
        <v>72853.679999999993</v>
      </c>
      <c r="P591" t="s">
        <v>167</v>
      </c>
      <c r="Q591" s="4">
        <f t="shared" si="99"/>
        <v>5.123333333333334</v>
      </c>
      <c r="R591" s="4">
        <f t="shared" si="100"/>
        <v>248.48166666666668</v>
      </c>
      <c r="S591" s="4">
        <f t="shared" si="101"/>
        <v>4.5315805471124619</v>
      </c>
      <c r="T591" s="4">
        <f t="shared" si="102"/>
        <v>3.4744755974299713</v>
      </c>
      <c r="U591" s="4">
        <f t="shared" si="103"/>
        <v>3.4044231656375099</v>
      </c>
      <c r="V591" s="3">
        <f t="shared" si="104"/>
        <v>1.0791812460476249</v>
      </c>
      <c r="W591" s="3">
        <f t="shared" si="105"/>
        <v>2.8182258936139557</v>
      </c>
      <c r="X591" s="3">
        <f t="shared" si="106"/>
        <v>0.70955261278008275</v>
      </c>
      <c r="Y591" s="3">
        <f t="shared" si="107"/>
        <v>2.3952943513823466</v>
      </c>
      <c r="Z591" s="3">
        <f t="shared" si="108"/>
        <v>0.65624970381601566</v>
      </c>
      <c r="AA591" s="2">
        <f t="shared" si="109"/>
        <v>39326</v>
      </c>
    </row>
    <row r="592" spans="1:27" x14ac:dyDescent="0.2">
      <c r="A592">
        <v>850</v>
      </c>
      <c r="B592" t="s">
        <v>15</v>
      </c>
      <c r="C592">
        <v>2007</v>
      </c>
      <c r="D592">
        <v>12</v>
      </c>
      <c r="E592">
        <v>544</v>
      </c>
      <c r="F592" s="4">
        <v>2360.27</v>
      </c>
      <c r="G592" s="4">
        <v>2773.5</v>
      </c>
      <c r="H592" s="4">
        <v>800.34</v>
      </c>
      <c r="I592">
        <v>12</v>
      </c>
      <c r="J592">
        <v>658</v>
      </c>
      <c r="K592">
        <v>40572</v>
      </c>
      <c r="L592" t="s">
        <v>18</v>
      </c>
      <c r="M592">
        <v>133236</v>
      </c>
      <c r="N592">
        <v>378.2</v>
      </c>
      <c r="O592" s="4">
        <v>72853.679999999993</v>
      </c>
      <c r="P592" t="s">
        <v>167</v>
      </c>
      <c r="Q592" s="4">
        <f t="shared" si="99"/>
        <v>5.0983455882352944</v>
      </c>
      <c r="R592" s="4">
        <f t="shared" si="100"/>
        <v>231.125</v>
      </c>
      <c r="S592" s="4">
        <f t="shared" si="101"/>
        <v>4.2150455927051675</v>
      </c>
      <c r="T592" s="4">
        <f t="shared" si="102"/>
        <v>3.4430281702148542</v>
      </c>
      <c r="U592" s="4">
        <f t="shared" si="103"/>
        <v>3.3729616863612013</v>
      </c>
      <c r="V592" s="3">
        <f t="shared" si="104"/>
        <v>1.0791812460476249</v>
      </c>
      <c r="W592" s="3">
        <f t="shared" si="105"/>
        <v>2.8182258936139557</v>
      </c>
      <c r="X592" s="3">
        <f t="shared" si="106"/>
        <v>0.70742927051667437</v>
      </c>
      <c r="Y592" s="3">
        <f t="shared" si="107"/>
        <v>2.3638469241672295</v>
      </c>
      <c r="Z592" s="3">
        <f t="shared" si="108"/>
        <v>0.62480227660089882</v>
      </c>
      <c r="AA592" s="2">
        <f t="shared" si="109"/>
        <v>39417</v>
      </c>
    </row>
    <row r="593" spans="1:27" x14ac:dyDescent="0.2">
      <c r="A593">
        <v>866</v>
      </c>
      <c r="B593" t="s">
        <v>15</v>
      </c>
      <c r="C593">
        <v>2007</v>
      </c>
      <c r="D593">
        <v>1</v>
      </c>
      <c r="E593">
        <v>536</v>
      </c>
      <c r="F593" s="4">
        <v>2281.92</v>
      </c>
      <c r="G593" s="4">
        <v>2681.34</v>
      </c>
      <c r="H593" s="4">
        <v>1129.42</v>
      </c>
      <c r="I593">
        <v>18</v>
      </c>
      <c r="J593">
        <v>2147</v>
      </c>
      <c r="K593">
        <v>94903</v>
      </c>
      <c r="L593" t="s">
        <v>18</v>
      </c>
      <c r="M593">
        <v>356149</v>
      </c>
      <c r="N593">
        <v>887.2</v>
      </c>
      <c r="O593" s="4">
        <v>198522.47</v>
      </c>
      <c r="P593" t="s">
        <v>167</v>
      </c>
      <c r="Q593" s="4">
        <f t="shared" si="99"/>
        <v>5.0025000000000004</v>
      </c>
      <c r="R593" s="4">
        <f t="shared" si="100"/>
        <v>148.96333333333334</v>
      </c>
      <c r="S593" s="4">
        <f t="shared" si="101"/>
        <v>1.2488775034932464</v>
      </c>
      <c r="T593" s="4">
        <f t="shared" si="102"/>
        <v>3.428351887001019</v>
      </c>
      <c r="U593" s="4">
        <f t="shared" si="103"/>
        <v>3.3583004147677489</v>
      </c>
      <c r="V593" s="3">
        <f t="shared" si="104"/>
        <v>1.255272505103306</v>
      </c>
      <c r="W593" s="3">
        <f t="shared" si="105"/>
        <v>3.3318320444362488</v>
      </c>
      <c r="X593" s="3">
        <f t="shared" si="106"/>
        <v>0.69918709730824902</v>
      </c>
      <c r="Y593" s="3">
        <f t="shared" si="107"/>
        <v>2.173079381897713</v>
      </c>
      <c r="Z593" s="3">
        <f t="shared" si="108"/>
        <v>9.6519842564770364E-2</v>
      </c>
      <c r="AA593" s="2">
        <f t="shared" si="109"/>
        <v>39083</v>
      </c>
    </row>
    <row r="594" spans="1:27" x14ac:dyDescent="0.2">
      <c r="A594">
        <v>866</v>
      </c>
      <c r="B594" t="s">
        <v>15</v>
      </c>
      <c r="C594">
        <v>2007</v>
      </c>
      <c r="D594">
        <v>2</v>
      </c>
      <c r="E594">
        <v>488</v>
      </c>
      <c r="F594" s="4">
        <v>2115.12</v>
      </c>
      <c r="G594" s="4">
        <v>2485.5700000000002</v>
      </c>
      <c r="H594" s="4">
        <v>1112.18</v>
      </c>
      <c r="I594">
        <v>18</v>
      </c>
      <c r="J594">
        <v>2147</v>
      </c>
      <c r="K594">
        <v>94903</v>
      </c>
      <c r="L594" t="s">
        <v>18</v>
      </c>
      <c r="M594">
        <v>356149</v>
      </c>
      <c r="N594">
        <v>887.2</v>
      </c>
      <c r="O594" s="4">
        <v>198522.47</v>
      </c>
      <c r="P594" t="s">
        <v>167</v>
      </c>
      <c r="Q594" s="4">
        <f t="shared" si="99"/>
        <v>5.0933811475409838</v>
      </c>
      <c r="R594" s="4">
        <f t="shared" si="100"/>
        <v>138.08722222222224</v>
      </c>
      <c r="S594" s="4">
        <f t="shared" si="101"/>
        <v>1.1576944573823942</v>
      </c>
      <c r="T594" s="4">
        <f t="shared" si="102"/>
        <v>3.3954259984891597</v>
      </c>
      <c r="U594" s="4">
        <f t="shared" si="103"/>
        <v>3.3253350118337255</v>
      </c>
      <c r="V594" s="3">
        <f t="shared" si="104"/>
        <v>1.255272505103306</v>
      </c>
      <c r="W594" s="3">
        <f t="shared" si="105"/>
        <v>3.3318320444362488</v>
      </c>
      <c r="X594" s="3">
        <f t="shared" si="106"/>
        <v>0.70700617648644926</v>
      </c>
      <c r="Y594" s="3">
        <f t="shared" si="107"/>
        <v>2.1401534933858537</v>
      </c>
      <c r="Z594" s="3">
        <f t="shared" si="108"/>
        <v>6.3593954052911281E-2</v>
      </c>
      <c r="AA594" s="2">
        <f t="shared" si="109"/>
        <v>39114</v>
      </c>
    </row>
    <row r="595" spans="1:27" x14ac:dyDescent="0.2">
      <c r="A595">
        <v>866</v>
      </c>
      <c r="B595" t="s">
        <v>15</v>
      </c>
      <c r="C595">
        <v>2007</v>
      </c>
      <c r="D595">
        <v>3</v>
      </c>
      <c r="E595">
        <v>512</v>
      </c>
      <c r="F595" s="4">
        <v>2151</v>
      </c>
      <c r="G595" s="4">
        <v>2527.6999999999998</v>
      </c>
      <c r="H595" s="4">
        <v>977.19</v>
      </c>
      <c r="I595">
        <v>18</v>
      </c>
      <c r="J595">
        <v>2147</v>
      </c>
      <c r="K595">
        <v>94903</v>
      </c>
      <c r="L595" t="s">
        <v>18</v>
      </c>
      <c r="M595">
        <v>356149</v>
      </c>
      <c r="N595">
        <v>887.2</v>
      </c>
      <c r="O595" s="4">
        <v>198522.47</v>
      </c>
      <c r="P595" t="s">
        <v>167</v>
      </c>
      <c r="Q595" s="4">
        <f t="shared" si="99"/>
        <v>4.9369140624999996</v>
      </c>
      <c r="R595" s="4">
        <f t="shared" si="100"/>
        <v>140.42777777777778</v>
      </c>
      <c r="S595" s="4">
        <f t="shared" si="101"/>
        <v>1.1773171867722403</v>
      </c>
      <c r="T595" s="4">
        <f t="shared" si="102"/>
        <v>3.4027255284410836</v>
      </c>
      <c r="U595" s="4">
        <f t="shared" si="103"/>
        <v>3.3326404103874627</v>
      </c>
      <c r="V595" s="3">
        <f t="shared" si="104"/>
        <v>1.255272505103306</v>
      </c>
      <c r="W595" s="3">
        <f t="shared" si="105"/>
        <v>3.3318320444362488</v>
      </c>
      <c r="X595" s="3">
        <f t="shared" si="106"/>
        <v>0.69345556746525261</v>
      </c>
      <c r="Y595" s="3">
        <f t="shared" si="107"/>
        <v>2.1474530233377775</v>
      </c>
      <c r="Z595" s="3">
        <f t="shared" si="108"/>
        <v>7.089348400483475E-2</v>
      </c>
      <c r="AA595" s="2">
        <f t="shared" si="109"/>
        <v>39142</v>
      </c>
    </row>
    <row r="596" spans="1:27" x14ac:dyDescent="0.2">
      <c r="A596">
        <v>866</v>
      </c>
      <c r="B596" t="s">
        <v>15</v>
      </c>
      <c r="C596">
        <v>2007</v>
      </c>
      <c r="D596">
        <v>4</v>
      </c>
      <c r="E596">
        <v>549</v>
      </c>
      <c r="F596" s="4">
        <v>2202.19</v>
      </c>
      <c r="G596" s="4">
        <v>2587.63</v>
      </c>
      <c r="H596" s="4">
        <v>1066.96</v>
      </c>
      <c r="I596">
        <v>18</v>
      </c>
      <c r="J596">
        <v>2147</v>
      </c>
      <c r="K596">
        <v>94903</v>
      </c>
      <c r="L596" t="s">
        <v>18</v>
      </c>
      <c r="M596">
        <v>356149</v>
      </c>
      <c r="N596">
        <v>887.2</v>
      </c>
      <c r="O596" s="4">
        <v>198522.47</v>
      </c>
      <c r="P596" t="s">
        <v>167</v>
      </c>
      <c r="Q596" s="4">
        <f t="shared" si="99"/>
        <v>4.7133515482695811</v>
      </c>
      <c r="R596" s="4">
        <f t="shared" si="100"/>
        <v>143.75722222222223</v>
      </c>
      <c r="S596" s="4">
        <f t="shared" si="101"/>
        <v>1.2052305542617607</v>
      </c>
      <c r="T596" s="4">
        <f t="shared" si="102"/>
        <v>3.4129021775430104</v>
      </c>
      <c r="U596" s="4">
        <f t="shared" si="103"/>
        <v>3.342854786203314</v>
      </c>
      <c r="V596" s="3">
        <f t="shared" si="104"/>
        <v>1.255272505103306</v>
      </c>
      <c r="W596" s="3">
        <f t="shared" si="105"/>
        <v>3.3318320444362488</v>
      </c>
      <c r="X596" s="3">
        <f t="shared" si="106"/>
        <v>0.67332983309291872</v>
      </c>
      <c r="Y596" s="3">
        <f t="shared" si="107"/>
        <v>2.1576296724397044</v>
      </c>
      <c r="Z596" s="3">
        <f t="shared" si="108"/>
        <v>8.1070133106761949E-2</v>
      </c>
      <c r="AA596" s="2">
        <f t="shared" si="109"/>
        <v>39173</v>
      </c>
    </row>
    <row r="597" spans="1:27" x14ac:dyDescent="0.2">
      <c r="A597">
        <v>926</v>
      </c>
      <c r="B597" t="s">
        <v>15</v>
      </c>
      <c r="C597">
        <v>2007</v>
      </c>
      <c r="D597">
        <v>1</v>
      </c>
      <c r="E597">
        <v>348</v>
      </c>
      <c r="F597" s="4">
        <v>1423.76</v>
      </c>
      <c r="G597" s="4">
        <v>1672.96</v>
      </c>
      <c r="H597" s="4">
        <v>660.84</v>
      </c>
      <c r="I597">
        <v>18</v>
      </c>
      <c r="J597">
        <v>1161</v>
      </c>
      <c r="K597">
        <v>65854</v>
      </c>
      <c r="L597" t="s">
        <v>18</v>
      </c>
      <c r="M597">
        <v>309259</v>
      </c>
      <c r="N597">
        <v>633.20000000000005</v>
      </c>
      <c r="O597" s="4">
        <v>123224.53</v>
      </c>
      <c r="P597" t="s">
        <v>167</v>
      </c>
      <c r="Q597" s="4">
        <f t="shared" si="99"/>
        <v>4.8073563218390802</v>
      </c>
      <c r="R597" s="4">
        <f t="shared" si="100"/>
        <v>92.942222222222227</v>
      </c>
      <c r="S597" s="4">
        <f t="shared" si="101"/>
        <v>1.4409646856158485</v>
      </c>
      <c r="T597" s="4">
        <f t="shared" si="102"/>
        <v>3.2234855572284125</v>
      </c>
      <c r="U597" s="4">
        <f t="shared" si="103"/>
        <v>3.1534367874327702</v>
      </c>
      <c r="V597" s="3">
        <f t="shared" si="104"/>
        <v>1.255272505103306</v>
      </c>
      <c r="W597" s="3">
        <f t="shared" si="105"/>
        <v>3.064832219738574</v>
      </c>
      <c r="X597" s="3">
        <f t="shared" si="106"/>
        <v>0.68190631328183171</v>
      </c>
      <c r="Y597" s="3">
        <f t="shared" si="107"/>
        <v>1.9682130521251067</v>
      </c>
      <c r="Z597" s="3">
        <f t="shared" si="108"/>
        <v>0.15865333748983884</v>
      </c>
      <c r="AA597" s="2">
        <f t="shared" si="109"/>
        <v>39083</v>
      </c>
    </row>
    <row r="598" spans="1:27" x14ac:dyDescent="0.2">
      <c r="A598">
        <v>926</v>
      </c>
      <c r="B598" t="s">
        <v>15</v>
      </c>
      <c r="C598">
        <v>2007</v>
      </c>
      <c r="D598">
        <v>2</v>
      </c>
      <c r="E598">
        <v>218</v>
      </c>
      <c r="F598" s="4">
        <v>899.81</v>
      </c>
      <c r="G598" s="4">
        <v>1057.3</v>
      </c>
      <c r="H598" s="4">
        <v>406.43</v>
      </c>
      <c r="I598">
        <v>18</v>
      </c>
      <c r="J598">
        <v>1161</v>
      </c>
      <c r="K598">
        <v>65854</v>
      </c>
      <c r="L598" t="s">
        <v>18</v>
      </c>
      <c r="M598">
        <v>309259</v>
      </c>
      <c r="N598">
        <v>633.20000000000005</v>
      </c>
      <c r="O598" s="4">
        <v>123224.53</v>
      </c>
      <c r="P598" t="s">
        <v>167</v>
      </c>
      <c r="Q598" s="4">
        <f t="shared" si="99"/>
        <v>4.8499999999999996</v>
      </c>
      <c r="R598" s="4">
        <f t="shared" si="100"/>
        <v>58.738888888888887</v>
      </c>
      <c r="S598" s="4">
        <f t="shared" si="101"/>
        <v>0.91068044788975022</v>
      </c>
      <c r="T598" s="4">
        <f t="shared" si="102"/>
        <v>3.0241982322068686</v>
      </c>
      <c r="U598" s="4">
        <f t="shared" si="103"/>
        <v>2.9541508153695419</v>
      </c>
      <c r="V598" s="3">
        <f t="shared" si="104"/>
        <v>1.255272505103306</v>
      </c>
      <c r="W598" s="3">
        <f t="shared" si="105"/>
        <v>3.064832219738574</v>
      </c>
      <c r="X598" s="3">
        <f t="shared" si="106"/>
        <v>0.68574173860226362</v>
      </c>
      <c r="Y598" s="3">
        <f t="shared" si="107"/>
        <v>1.7689257271035623</v>
      </c>
      <c r="Z598" s="3">
        <f t="shared" si="108"/>
        <v>-4.063398753170535E-2</v>
      </c>
      <c r="AA598" s="2">
        <f t="shared" si="109"/>
        <v>39114</v>
      </c>
    </row>
    <row r="599" spans="1:27" x14ac:dyDescent="0.2">
      <c r="A599">
        <v>926</v>
      </c>
      <c r="B599" t="s">
        <v>15</v>
      </c>
      <c r="C599">
        <v>2007</v>
      </c>
      <c r="D599">
        <v>3</v>
      </c>
      <c r="E599">
        <v>366</v>
      </c>
      <c r="F599" s="4">
        <v>1573.41</v>
      </c>
      <c r="G599" s="4">
        <v>1848.83</v>
      </c>
      <c r="H599" s="4">
        <v>765.42</v>
      </c>
      <c r="I599">
        <v>18</v>
      </c>
      <c r="J599">
        <v>1161</v>
      </c>
      <c r="K599">
        <v>65854</v>
      </c>
      <c r="L599" t="s">
        <v>18</v>
      </c>
      <c r="M599">
        <v>309259</v>
      </c>
      <c r="N599">
        <v>633.20000000000005</v>
      </c>
      <c r="O599" s="4">
        <v>123224.53</v>
      </c>
      <c r="P599" t="s">
        <v>167</v>
      </c>
      <c r="Q599" s="4">
        <f t="shared" si="99"/>
        <v>5.0514480874316936</v>
      </c>
      <c r="R599" s="4">
        <f t="shared" si="100"/>
        <v>102.71277777777777</v>
      </c>
      <c r="S599" s="4">
        <f t="shared" si="101"/>
        <v>1.5924461670973298</v>
      </c>
      <c r="T599" s="4">
        <f t="shared" si="102"/>
        <v>3.2668969795982439</v>
      </c>
      <c r="U599" s="4">
        <f t="shared" si="103"/>
        <v>3.196841906053665</v>
      </c>
      <c r="V599" s="3">
        <f t="shared" si="104"/>
        <v>1.255272505103306</v>
      </c>
      <c r="W599" s="3">
        <f t="shared" si="105"/>
        <v>3.064832219738574</v>
      </c>
      <c r="X599" s="3">
        <f t="shared" si="106"/>
        <v>0.7034158942038331</v>
      </c>
      <c r="Y599" s="3">
        <f t="shared" si="107"/>
        <v>2.0116244744949379</v>
      </c>
      <c r="Z599" s="3">
        <f t="shared" si="108"/>
        <v>0.2020647598596699</v>
      </c>
      <c r="AA599" s="2">
        <f t="shared" si="109"/>
        <v>39142</v>
      </c>
    </row>
    <row r="600" spans="1:27" x14ac:dyDescent="0.2">
      <c r="A600">
        <v>926</v>
      </c>
      <c r="B600" t="s">
        <v>15</v>
      </c>
      <c r="C600">
        <v>2007</v>
      </c>
      <c r="D600">
        <v>4</v>
      </c>
      <c r="E600">
        <v>403</v>
      </c>
      <c r="F600" s="4">
        <v>1675.44</v>
      </c>
      <c r="G600" s="4">
        <v>1968.76</v>
      </c>
      <c r="H600" s="4">
        <v>770.22</v>
      </c>
      <c r="I600">
        <v>18</v>
      </c>
      <c r="J600">
        <v>1161</v>
      </c>
      <c r="K600">
        <v>65854</v>
      </c>
      <c r="L600" t="s">
        <v>18</v>
      </c>
      <c r="M600">
        <v>309259</v>
      </c>
      <c r="N600">
        <v>633.20000000000005</v>
      </c>
      <c r="O600" s="4">
        <v>123224.53</v>
      </c>
      <c r="P600" t="s">
        <v>167</v>
      </c>
      <c r="Q600" s="4">
        <f t="shared" si="99"/>
        <v>4.885260545905707</v>
      </c>
      <c r="R600" s="4">
        <f t="shared" si="100"/>
        <v>109.37555555555555</v>
      </c>
      <c r="S600" s="4">
        <f t="shared" si="101"/>
        <v>1.6957450473729543</v>
      </c>
      <c r="T600" s="4">
        <f t="shared" si="102"/>
        <v>3.2941927770682988</v>
      </c>
      <c r="U600" s="4">
        <f t="shared" si="103"/>
        <v>3.2241288797179983</v>
      </c>
      <c r="V600" s="3">
        <f t="shared" si="104"/>
        <v>1.255272505103306</v>
      </c>
      <c r="W600" s="3">
        <f t="shared" si="105"/>
        <v>3.064832219738574</v>
      </c>
      <c r="X600" s="3">
        <f t="shared" si="106"/>
        <v>0.68888773092718947</v>
      </c>
      <c r="Y600" s="3">
        <f t="shared" si="107"/>
        <v>2.0389202719649928</v>
      </c>
      <c r="Z600" s="3">
        <f t="shared" si="108"/>
        <v>0.22936055732972505</v>
      </c>
      <c r="AA600" s="2">
        <f t="shared" si="109"/>
        <v>39173</v>
      </c>
    </row>
    <row r="601" spans="1:27" x14ac:dyDescent="0.2">
      <c r="A601">
        <v>926</v>
      </c>
      <c r="B601" t="s">
        <v>15</v>
      </c>
      <c r="C601">
        <v>2007</v>
      </c>
      <c r="D601">
        <v>5</v>
      </c>
      <c r="E601">
        <v>668</v>
      </c>
      <c r="F601" s="4">
        <v>2697.38</v>
      </c>
      <c r="G601" s="4">
        <v>3169.55</v>
      </c>
      <c r="H601" s="4">
        <v>1232.96</v>
      </c>
      <c r="I601">
        <v>18</v>
      </c>
      <c r="J601">
        <v>1161</v>
      </c>
      <c r="K601">
        <v>65854</v>
      </c>
      <c r="L601" t="s">
        <v>18</v>
      </c>
      <c r="M601">
        <v>309259</v>
      </c>
      <c r="N601">
        <v>633.20000000000005</v>
      </c>
      <c r="O601" s="4">
        <v>123224.53</v>
      </c>
      <c r="P601" t="s">
        <v>167</v>
      </c>
      <c r="Q601" s="4">
        <f t="shared" si="99"/>
        <v>4.7448353293413179</v>
      </c>
      <c r="R601" s="4">
        <f t="shared" si="100"/>
        <v>176.08611111111111</v>
      </c>
      <c r="S601" s="4">
        <f t="shared" si="101"/>
        <v>2.7300172265288545</v>
      </c>
      <c r="T601" s="4">
        <f t="shared" si="102"/>
        <v>3.5009976072052713</v>
      </c>
      <c r="U601" s="4">
        <f t="shared" si="103"/>
        <v>3.4309421330594692</v>
      </c>
      <c r="V601" s="3">
        <f t="shared" si="104"/>
        <v>1.255272505103306</v>
      </c>
      <c r="W601" s="3">
        <f t="shared" si="105"/>
        <v>3.064832219738574</v>
      </c>
      <c r="X601" s="3">
        <f t="shared" si="106"/>
        <v>0.67622114472972561</v>
      </c>
      <c r="Y601" s="3">
        <f t="shared" si="107"/>
        <v>2.2457251021019653</v>
      </c>
      <c r="Z601" s="3">
        <f t="shared" si="108"/>
        <v>0.43616538746669736</v>
      </c>
      <c r="AA601" s="2">
        <f t="shared" si="109"/>
        <v>39203</v>
      </c>
    </row>
    <row r="602" spans="1:27" x14ac:dyDescent="0.2">
      <c r="A602">
        <v>926</v>
      </c>
      <c r="B602" t="s">
        <v>15</v>
      </c>
      <c r="C602">
        <v>2007</v>
      </c>
      <c r="D602">
        <v>6</v>
      </c>
      <c r="E602">
        <v>706</v>
      </c>
      <c r="F602" s="4">
        <v>2935.28</v>
      </c>
      <c r="G602" s="4">
        <v>3448.99</v>
      </c>
      <c r="H602" s="4">
        <v>1329.32</v>
      </c>
      <c r="I602">
        <v>18</v>
      </c>
      <c r="J602">
        <v>1161</v>
      </c>
      <c r="K602">
        <v>65854</v>
      </c>
      <c r="L602" t="s">
        <v>18</v>
      </c>
      <c r="M602">
        <v>309259</v>
      </c>
      <c r="N602">
        <v>633.20000000000005</v>
      </c>
      <c r="O602" s="4">
        <v>123224.53</v>
      </c>
      <c r="P602" t="s">
        <v>167</v>
      </c>
      <c r="Q602" s="4">
        <f t="shared" si="99"/>
        <v>4.8852549575070823</v>
      </c>
      <c r="R602" s="4">
        <f t="shared" si="100"/>
        <v>191.61055555555555</v>
      </c>
      <c r="S602" s="4">
        <f t="shared" si="101"/>
        <v>2.9707062876830315</v>
      </c>
      <c r="T602" s="4">
        <f t="shared" si="102"/>
        <v>3.5376919351759977</v>
      </c>
      <c r="U602" s="4">
        <f t="shared" si="103"/>
        <v>3.4676495354489973</v>
      </c>
      <c r="V602" s="3">
        <f t="shared" si="104"/>
        <v>1.255272505103306</v>
      </c>
      <c r="W602" s="3">
        <f t="shared" si="105"/>
        <v>3.064832219738574</v>
      </c>
      <c r="X602" s="3">
        <f t="shared" si="106"/>
        <v>0.68888723412419384</v>
      </c>
      <c r="Y602" s="3">
        <f t="shared" si="107"/>
        <v>2.2824194300726917</v>
      </c>
      <c r="Z602" s="3">
        <f t="shared" si="108"/>
        <v>0.47285971543742367</v>
      </c>
      <c r="AA602" s="2">
        <f t="shared" si="109"/>
        <v>39234</v>
      </c>
    </row>
    <row r="603" spans="1:27" x14ac:dyDescent="0.2">
      <c r="A603">
        <v>926</v>
      </c>
      <c r="B603" t="s">
        <v>15</v>
      </c>
      <c r="C603">
        <v>2007</v>
      </c>
      <c r="D603">
        <v>7</v>
      </c>
      <c r="E603">
        <v>615</v>
      </c>
      <c r="F603" s="4">
        <v>2509.42</v>
      </c>
      <c r="G603" s="4">
        <v>2948.72</v>
      </c>
      <c r="H603" s="4">
        <v>1271.99</v>
      </c>
      <c r="I603">
        <v>18</v>
      </c>
      <c r="J603">
        <v>1161</v>
      </c>
      <c r="K603">
        <v>65854</v>
      </c>
      <c r="L603" t="s">
        <v>18</v>
      </c>
      <c r="M603">
        <v>309259</v>
      </c>
      <c r="N603">
        <v>633.20000000000005</v>
      </c>
      <c r="O603" s="4">
        <v>123224.53</v>
      </c>
      <c r="P603" t="s">
        <v>167</v>
      </c>
      <c r="Q603" s="4">
        <f t="shared" si="99"/>
        <v>4.7946666666666662</v>
      </c>
      <c r="R603" s="4">
        <f t="shared" si="100"/>
        <v>163.81777777777776</v>
      </c>
      <c r="S603" s="4">
        <f t="shared" si="101"/>
        <v>2.539810508182601</v>
      </c>
      <c r="T603" s="4">
        <f t="shared" si="102"/>
        <v>3.4696335354449079</v>
      </c>
      <c r="U603" s="4">
        <f t="shared" si="103"/>
        <v>3.3995733549842617</v>
      </c>
      <c r="V603" s="3">
        <f t="shared" si="104"/>
        <v>1.255272505103306</v>
      </c>
      <c r="W603" s="3">
        <f t="shared" si="105"/>
        <v>3.064832219738574</v>
      </c>
      <c r="X603" s="3">
        <f t="shared" si="106"/>
        <v>0.68075841966949102</v>
      </c>
      <c r="Y603" s="3">
        <f t="shared" si="107"/>
        <v>2.2143610303416019</v>
      </c>
      <c r="Z603" s="3">
        <f t="shared" si="108"/>
        <v>0.40480131570633399</v>
      </c>
      <c r="AA603" s="2">
        <f t="shared" si="109"/>
        <v>39264</v>
      </c>
    </row>
    <row r="604" spans="1:27" x14ac:dyDescent="0.2">
      <c r="A604">
        <v>926</v>
      </c>
      <c r="B604" t="s">
        <v>15</v>
      </c>
      <c r="C604">
        <v>2007</v>
      </c>
      <c r="D604">
        <v>8</v>
      </c>
      <c r="E604">
        <v>773</v>
      </c>
      <c r="F604" s="4">
        <v>3100.87</v>
      </c>
      <c r="G604" s="4">
        <v>3643.68</v>
      </c>
      <c r="H604" s="4">
        <v>1329.75</v>
      </c>
      <c r="I604">
        <v>18</v>
      </c>
      <c r="J604">
        <v>1161</v>
      </c>
      <c r="K604">
        <v>65854</v>
      </c>
      <c r="L604" t="s">
        <v>18</v>
      </c>
      <c r="M604">
        <v>309259</v>
      </c>
      <c r="N604">
        <v>633.20000000000005</v>
      </c>
      <c r="O604" s="4">
        <v>123224.53</v>
      </c>
      <c r="P604" t="s">
        <v>167</v>
      </c>
      <c r="Q604" s="4">
        <f t="shared" si="99"/>
        <v>4.7136869340232854</v>
      </c>
      <c r="R604" s="4">
        <f t="shared" si="100"/>
        <v>202.42666666666665</v>
      </c>
      <c r="S604" s="4">
        <f t="shared" si="101"/>
        <v>3.1383979328165372</v>
      </c>
      <c r="T604" s="4">
        <f t="shared" si="102"/>
        <v>3.5615402288013396</v>
      </c>
      <c r="U604" s="4">
        <f t="shared" si="103"/>
        <v>3.4914835593795059</v>
      </c>
      <c r="V604" s="3">
        <f t="shared" si="104"/>
        <v>1.255272505103306</v>
      </c>
      <c r="W604" s="3">
        <f t="shared" si="105"/>
        <v>3.064832219738574</v>
      </c>
      <c r="X604" s="3">
        <f t="shared" si="106"/>
        <v>0.67336073488301484</v>
      </c>
      <c r="Y604" s="3">
        <f t="shared" si="107"/>
        <v>2.3062677236980336</v>
      </c>
      <c r="Z604" s="3">
        <f t="shared" si="108"/>
        <v>0.49670800906276596</v>
      </c>
      <c r="AA604" s="2">
        <f t="shared" si="109"/>
        <v>39295</v>
      </c>
    </row>
    <row r="605" spans="1:27" x14ac:dyDescent="0.2">
      <c r="A605">
        <v>948</v>
      </c>
      <c r="B605" t="s">
        <v>15</v>
      </c>
      <c r="C605">
        <v>2007</v>
      </c>
      <c r="D605">
        <v>1</v>
      </c>
      <c r="E605">
        <v>44</v>
      </c>
      <c r="F605" s="4">
        <v>162.66999999999999</v>
      </c>
      <c r="G605" s="4">
        <v>191.16</v>
      </c>
      <c r="H605" s="4">
        <v>83.02</v>
      </c>
      <c r="I605">
        <v>4</v>
      </c>
      <c r="J605">
        <v>351</v>
      </c>
      <c r="K605">
        <v>17817</v>
      </c>
      <c r="L605" t="s">
        <v>18</v>
      </c>
      <c r="M605">
        <v>68577</v>
      </c>
      <c r="N605">
        <v>212.6</v>
      </c>
      <c r="O605" s="4">
        <v>22318.15</v>
      </c>
      <c r="P605" t="s">
        <v>168</v>
      </c>
      <c r="Q605" s="4">
        <f t="shared" si="99"/>
        <v>4.3445454545454547</v>
      </c>
      <c r="R605" s="4">
        <f t="shared" si="100"/>
        <v>47.79</v>
      </c>
      <c r="S605" s="4">
        <f t="shared" si="101"/>
        <v>0.54461538461538461</v>
      </c>
      <c r="T605" s="4">
        <f t="shared" si="102"/>
        <v>2.2813970218487563</v>
      </c>
      <c r="U605" s="4">
        <f t="shared" si="103"/>
        <v>2.2113074666689543</v>
      </c>
      <c r="V605" s="3">
        <f t="shared" si="104"/>
        <v>0.6020599913279624</v>
      </c>
      <c r="W605" s="3">
        <f t="shared" si="105"/>
        <v>2.5453071164658239</v>
      </c>
      <c r="X605" s="3">
        <f t="shared" si="106"/>
        <v>0.63794434536256894</v>
      </c>
      <c r="Y605" s="3">
        <f t="shared" si="107"/>
        <v>1.679337030520794</v>
      </c>
      <c r="Z605" s="3">
        <f t="shared" si="108"/>
        <v>-0.26391009461706777</v>
      </c>
      <c r="AA605" s="2">
        <f t="shared" si="109"/>
        <v>39083</v>
      </c>
    </row>
    <row r="606" spans="1:27" x14ac:dyDescent="0.2">
      <c r="A606">
        <v>948</v>
      </c>
      <c r="B606" t="s">
        <v>15</v>
      </c>
      <c r="C606">
        <v>2007</v>
      </c>
      <c r="D606">
        <v>2</v>
      </c>
      <c r="E606">
        <v>17</v>
      </c>
      <c r="F606" s="4">
        <v>73.86</v>
      </c>
      <c r="G606" s="4">
        <v>86.79</v>
      </c>
      <c r="H606" s="4">
        <v>48.75</v>
      </c>
      <c r="I606">
        <v>4</v>
      </c>
      <c r="J606">
        <v>351</v>
      </c>
      <c r="K606">
        <v>17817</v>
      </c>
      <c r="L606" t="s">
        <v>18</v>
      </c>
      <c r="M606">
        <v>68577</v>
      </c>
      <c r="N606">
        <v>212.6</v>
      </c>
      <c r="O606" s="4">
        <v>22318.15</v>
      </c>
      <c r="P606" t="s">
        <v>168</v>
      </c>
      <c r="Q606" s="4">
        <f t="shared" si="99"/>
        <v>5.105294117647059</v>
      </c>
      <c r="R606" s="4">
        <f t="shared" si="100"/>
        <v>21.697500000000002</v>
      </c>
      <c r="S606" s="4">
        <f t="shared" si="101"/>
        <v>0.24726495726495729</v>
      </c>
      <c r="T606" s="4">
        <f t="shared" si="102"/>
        <v>1.9384696883676453</v>
      </c>
      <c r="U606" s="4">
        <f t="shared" si="103"/>
        <v>1.86840930331496</v>
      </c>
      <c r="V606" s="3">
        <f t="shared" si="104"/>
        <v>0.6020599913279624</v>
      </c>
      <c r="W606" s="3">
        <f t="shared" si="105"/>
        <v>2.5453071164658239</v>
      </c>
      <c r="X606" s="3">
        <f t="shared" si="106"/>
        <v>0.70802076698937144</v>
      </c>
      <c r="Y606" s="3">
        <f t="shared" si="107"/>
        <v>1.336409697039683</v>
      </c>
      <c r="Z606" s="3">
        <f t="shared" si="108"/>
        <v>-0.60683742809817864</v>
      </c>
      <c r="AA606" s="2">
        <f t="shared" si="109"/>
        <v>39114</v>
      </c>
    </row>
    <row r="607" spans="1:27" x14ac:dyDescent="0.2">
      <c r="A607">
        <v>948</v>
      </c>
      <c r="B607" t="s">
        <v>15</v>
      </c>
      <c r="C607">
        <v>2007</v>
      </c>
      <c r="D607">
        <v>3</v>
      </c>
      <c r="E607">
        <v>44</v>
      </c>
      <c r="F607" s="4">
        <v>196.06</v>
      </c>
      <c r="G607" s="4">
        <v>230.35</v>
      </c>
      <c r="H607" s="4">
        <v>124.71</v>
      </c>
      <c r="I607">
        <v>4</v>
      </c>
      <c r="J607">
        <v>351</v>
      </c>
      <c r="K607">
        <v>17817</v>
      </c>
      <c r="L607" t="s">
        <v>18</v>
      </c>
      <c r="M607">
        <v>68577</v>
      </c>
      <c r="N607">
        <v>212.6</v>
      </c>
      <c r="O607" s="4">
        <v>22318.15</v>
      </c>
      <c r="P607" t="s">
        <v>168</v>
      </c>
      <c r="Q607" s="4">
        <f t="shared" si="99"/>
        <v>5.2352272727272728</v>
      </c>
      <c r="R607" s="4">
        <f t="shared" si="100"/>
        <v>57.587499999999999</v>
      </c>
      <c r="S607" s="4">
        <f t="shared" si="101"/>
        <v>0.65626780626780623</v>
      </c>
      <c r="T607" s="4">
        <f t="shared" si="102"/>
        <v>2.3623882165886982</v>
      </c>
      <c r="U607" s="4">
        <f t="shared" si="103"/>
        <v>2.2923889983019317</v>
      </c>
      <c r="V607" s="3">
        <f t="shared" si="104"/>
        <v>0.6020599913279624</v>
      </c>
      <c r="W607" s="3">
        <f t="shared" si="105"/>
        <v>2.5453071164658239</v>
      </c>
      <c r="X607" s="3">
        <f t="shared" si="106"/>
        <v>0.71893554010251104</v>
      </c>
      <c r="Y607" s="3">
        <f t="shared" si="107"/>
        <v>1.760328225260736</v>
      </c>
      <c r="Z607" s="3">
        <f t="shared" si="108"/>
        <v>-0.18291889987712565</v>
      </c>
      <c r="AA607" s="2">
        <f t="shared" si="109"/>
        <v>39142</v>
      </c>
    </row>
    <row r="608" spans="1:27" x14ac:dyDescent="0.2">
      <c r="A608">
        <v>948</v>
      </c>
      <c r="B608" t="s">
        <v>15</v>
      </c>
      <c r="C608">
        <v>2007</v>
      </c>
      <c r="D608">
        <v>4</v>
      </c>
      <c r="E608">
        <v>73</v>
      </c>
      <c r="F608" s="4">
        <v>302.19</v>
      </c>
      <c r="G608" s="4">
        <v>355.1</v>
      </c>
      <c r="H608" s="4">
        <v>139.68</v>
      </c>
      <c r="I608">
        <v>4</v>
      </c>
      <c r="J608">
        <v>351</v>
      </c>
      <c r="K608">
        <v>17817</v>
      </c>
      <c r="L608" t="s">
        <v>18</v>
      </c>
      <c r="M608">
        <v>68577</v>
      </c>
      <c r="N608">
        <v>212.6</v>
      </c>
      <c r="O608" s="4">
        <v>22318.15</v>
      </c>
      <c r="P608" t="s">
        <v>168</v>
      </c>
      <c r="Q608" s="4">
        <f t="shared" si="99"/>
        <v>4.8643835616438356</v>
      </c>
      <c r="R608" s="4">
        <f t="shared" si="100"/>
        <v>88.775000000000006</v>
      </c>
      <c r="S608" s="4">
        <f t="shared" si="101"/>
        <v>1.0116809116809118</v>
      </c>
      <c r="T608" s="4">
        <f t="shared" si="102"/>
        <v>2.5503506723016156</v>
      </c>
      <c r="U608" s="4">
        <f t="shared" si="103"/>
        <v>2.4802800886705243</v>
      </c>
      <c r="V608" s="3">
        <f t="shared" si="104"/>
        <v>0.6020599913279624</v>
      </c>
      <c r="W608" s="3">
        <f t="shared" si="105"/>
        <v>2.5453071164658239</v>
      </c>
      <c r="X608" s="3">
        <f t="shared" si="106"/>
        <v>0.6870278121811596</v>
      </c>
      <c r="Y608" s="3">
        <f t="shared" si="107"/>
        <v>1.9482906809736531</v>
      </c>
      <c r="Z608" s="3">
        <f t="shared" si="108"/>
        <v>5.0435558357914446E-3</v>
      </c>
      <c r="AA608" s="2">
        <f t="shared" si="109"/>
        <v>39173</v>
      </c>
    </row>
    <row r="609" spans="1:27" x14ac:dyDescent="0.2">
      <c r="A609">
        <v>948</v>
      </c>
      <c r="B609" t="s">
        <v>15</v>
      </c>
      <c r="C609">
        <v>2007</v>
      </c>
      <c r="D609">
        <v>5</v>
      </c>
      <c r="E609">
        <v>94</v>
      </c>
      <c r="F609" s="4">
        <v>367.21</v>
      </c>
      <c r="G609" s="4">
        <v>431.49</v>
      </c>
      <c r="H609" s="4">
        <v>141</v>
      </c>
      <c r="I609">
        <v>4</v>
      </c>
      <c r="J609">
        <v>351</v>
      </c>
      <c r="K609">
        <v>17817</v>
      </c>
      <c r="L609" t="s">
        <v>18</v>
      </c>
      <c r="M609">
        <v>68577</v>
      </c>
      <c r="N609">
        <v>212.6</v>
      </c>
      <c r="O609" s="4">
        <v>22318.15</v>
      </c>
      <c r="P609" t="s">
        <v>168</v>
      </c>
      <c r="Q609" s="4">
        <f t="shared" si="99"/>
        <v>4.5903191489361701</v>
      </c>
      <c r="R609" s="4">
        <f t="shared" si="100"/>
        <v>107.8725</v>
      </c>
      <c r="S609" s="4">
        <f t="shared" si="101"/>
        <v>1.2293162393162393</v>
      </c>
      <c r="T609" s="4">
        <f t="shared" si="102"/>
        <v>2.6349707351725642</v>
      </c>
      <c r="U609" s="4">
        <f t="shared" si="103"/>
        <v>2.5649144995599351</v>
      </c>
      <c r="V609" s="3">
        <f t="shared" si="104"/>
        <v>0.6020599913279624</v>
      </c>
      <c r="W609" s="3">
        <f t="shared" si="105"/>
        <v>2.5453071164658239</v>
      </c>
      <c r="X609" s="3">
        <f t="shared" si="106"/>
        <v>0.66184288157286553</v>
      </c>
      <c r="Y609" s="3">
        <f t="shared" si="107"/>
        <v>2.0329107438446017</v>
      </c>
      <c r="Z609" s="3">
        <f t="shared" si="108"/>
        <v>8.9663618706740084E-2</v>
      </c>
      <c r="AA609" s="2">
        <f t="shared" si="109"/>
        <v>39203</v>
      </c>
    </row>
    <row r="610" spans="1:27" x14ac:dyDescent="0.2">
      <c r="A610">
        <v>948</v>
      </c>
      <c r="B610" t="s">
        <v>15</v>
      </c>
      <c r="C610">
        <v>2007</v>
      </c>
      <c r="D610">
        <v>6</v>
      </c>
      <c r="E610">
        <v>126</v>
      </c>
      <c r="F610" s="4">
        <v>552.59</v>
      </c>
      <c r="G610" s="4">
        <v>649.34</v>
      </c>
      <c r="H610" s="4">
        <v>216.64</v>
      </c>
      <c r="I610">
        <v>4</v>
      </c>
      <c r="J610">
        <v>351</v>
      </c>
      <c r="K610">
        <v>17817</v>
      </c>
      <c r="L610" t="s">
        <v>18</v>
      </c>
      <c r="M610">
        <v>68577</v>
      </c>
      <c r="N610">
        <v>212.6</v>
      </c>
      <c r="O610" s="4">
        <v>22318.15</v>
      </c>
      <c r="P610" t="s">
        <v>168</v>
      </c>
      <c r="Q610" s="4">
        <f t="shared" si="99"/>
        <v>5.153492063492064</v>
      </c>
      <c r="R610" s="4">
        <f t="shared" si="100"/>
        <v>162.33500000000001</v>
      </c>
      <c r="S610" s="4">
        <f t="shared" si="101"/>
        <v>1.8499715099715102</v>
      </c>
      <c r="T610" s="4">
        <f t="shared" si="102"/>
        <v>2.812472156675629</v>
      </c>
      <c r="U610" s="4">
        <f t="shared" si="103"/>
        <v>2.742403021398236</v>
      </c>
      <c r="V610" s="3">
        <f t="shared" si="104"/>
        <v>0.6020599913279624</v>
      </c>
      <c r="W610" s="3">
        <f t="shared" si="105"/>
        <v>2.5453071164658239</v>
      </c>
      <c r="X610" s="3">
        <f t="shared" si="106"/>
        <v>0.71210161155806628</v>
      </c>
      <c r="Y610" s="3">
        <f t="shared" si="107"/>
        <v>2.2104121653476669</v>
      </c>
      <c r="Z610" s="3">
        <f t="shared" si="108"/>
        <v>0.26716504020980514</v>
      </c>
      <c r="AA610" s="2">
        <f t="shared" si="109"/>
        <v>39234</v>
      </c>
    </row>
    <row r="611" spans="1:27" x14ac:dyDescent="0.2">
      <c r="A611">
        <v>948</v>
      </c>
      <c r="B611" t="s">
        <v>15</v>
      </c>
      <c r="C611">
        <v>2007</v>
      </c>
      <c r="D611">
        <v>7</v>
      </c>
      <c r="E611">
        <v>81</v>
      </c>
      <c r="F611" s="4">
        <v>402.29</v>
      </c>
      <c r="G611" s="4">
        <v>472.68</v>
      </c>
      <c r="H611" s="4">
        <v>201.37</v>
      </c>
      <c r="I611">
        <v>4</v>
      </c>
      <c r="J611">
        <v>351</v>
      </c>
      <c r="K611">
        <v>17817</v>
      </c>
      <c r="L611" t="s">
        <v>18</v>
      </c>
      <c r="M611">
        <v>68577</v>
      </c>
      <c r="N611">
        <v>212.6</v>
      </c>
      <c r="O611" s="4">
        <v>22318.15</v>
      </c>
      <c r="P611" t="s">
        <v>168</v>
      </c>
      <c r="Q611" s="4">
        <f t="shared" si="99"/>
        <v>5.8355555555555556</v>
      </c>
      <c r="R611" s="4">
        <f t="shared" si="100"/>
        <v>118.17</v>
      </c>
      <c r="S611" s="4">
        <f t="shared" si="101"/>
        <v>1.3466666666666667</v>
      </c>
      <c r="T611" s="4">
        <f t="shared" si="102"/>
        <v>2.6745672268567664</v>
      </c>
      <c r="U611" s="4">
        <f t="shared" si="103"/>
        <v>2.6045392371479545</v>
      </c>
      <c r="V611" s="3">
        <f t="shared" si="104"/>
        <v>0.6020599913279624</v>
      </c>
      <c r="W611" s="3">
        <f t="shared" si="105"/>
        <v>2.5453071164658239</v>
      </c>
      <c r="X611" s="3">
        <f t="shared" si="106"/>
        <v>0.76608220797811688</v>
      </c>
      <c r="Y611" s="3">
        <f t="shared" si="107"/>
        <v>2.0725072355288043</v>
      </c>
      <c r="Z611" s="3">
        <f t="shared" si="108"/>
        <v>0.12926011039094254</v>
      </c>
      <c r="AA611" s="2">
        <f t="shared" si="109"/>
        <v>39264</v>
      </c>
    </row>
    <row r="612" spans="1:27" x14ac:dyDescent="0.2">
      <c r="A612">
        <v>948</v>
      </c>
      <c r="B612" t="s">
        <v>15</v>
      </c>
      <c r="C612">
        <v>2007</v>
      </c>
      <c r="D612">
        <v>8</v>
      </c>
      <c r="E612">
        <v>111</v>
      </c>
      <c r="F612" s="4">
        <v>448.76</v>
      </c>
      <c r="G612" s="4">
        <v>527.36</v>
      </c>
      <c r="H612" s="4">
        <v>180.94</v>
      </c>
      <c r="I612">
        <v>4</v>
      </c>
      <c r="J612">
        <v>351</v>
      </c>
      <c r="K612">
        <v>17817</v>
      </c>
      <c r="L612" t="s">
        <v>18</v>
      </c>
      <c r="M612">
        <v>68577</v>
      </c>
      <c r="N612">
        <v>212.6</v>
      </c>
      <c r="O612" s="4">
        <v>22318.15</v>
      </c>
      <c r="P612" t="s">
        <v>168</v>
      </c>
      <c r="Q612" s="4">
        <f t="shared" si="99"/>
        <v>4.7509909909909913</v>
      </c>
      <c r="R612" s="4">
        <f t="shared" si="100"/>
        <v>131.84</v>
      </c>
      <c r="S612" s="4">
        <f t="shared" si="101"/>
        <v>1.5024501424501424</v>
      </c>
      <c r="T612" s="4">
        <f t="shared" si="102"/>
        <v>2.7221071856810028</v>
      </c>
      <c r="U612" s="4">
        <f t="shared" si="103"/>
        <v>2.6520141393500087</v>
      </c>
      <c r="V612" s="3">
        <f t="shared" si="104"/>
        <v>0.6020599913279624</v>
      </c>
      <c r="W612" s="3">
        <f t="shared" si="105"/>
        <v>2.5453071164658239</v>
      </c>
      <c r="X612" s="3">
        <f t="shared" si="106"/>
        <v>0.6767842068943456</v>
      </c>
      <c r="Y612" s="3">
        <f t="shared" si="107"/>
        <v>2.1200471943530408</v>
      </c>
      <c r="Z612" s="3">
        <f t="shared" si="108"/>
        <v>0.17680006921517888</v>
      </c>
      <c r="AA612" s="2">
        <f t="shared" si="109"/>
        <v>39295</v>
      </c>
    </row>
    <row r="613" spans="1:27" x14ac:dyDescent="0.2">
      <c r="A613">
        <v>948</v>
      </c>
      <c r="B613" t="s">
        <v>15</v>
      </c>
      <c r="C613">
        <v>2007</v>
      </c>
      <c r="D613">
        <v>9</v>
      </c>
      <c r="E613">
        <v>161</v>
      </c>
      <c r="F613" s="4">
        <v>675.56</v>
      </c>
      <c r="G613" s="4">
        <v>793.84</v>
      </c>
      <c r="H613" s="4">
        <v>322.45999999999998</v>
      </c>
      <c r="I613">
        <v>4</v>
      </c>
      <c r="J613">
        <v>351</v>
      </c>
      <c r="K613">
        <v>17817</v>
      </c>
      <c r="L613" t="s">
        <v>18</v>
      </c>
      <c r="M613">
        <v>68577</v>
      </c>
      <c r="N613">
        <v>212.6</v>
      </c>
      <c r="O613" s="4">
        <v>22318.15</v>
      </c>
      <c r="P613" t="s">
        <v>168</v>
      </c>
      <c r="Q613" s="4">
        <f t="shared" si="99"/>
        <v>4.9306832298136651</v>
      </c>
      <c r="R613" s="4">
        <f t="shared" si="100"/>
        <v>198.46</v>
      </c>
      <c r="S613" s="4">
        <f t="shared" si="101"/>
        <v>2.2616524216524216</v>
      </c>
      <c r="T613" s="4">
        <f t="shared" si="102"/>
        <v>2.8997329783474162</v>
      </c>
      <c r="U613" s="4">
        <f t="shared" si="103"/>
        <v>2.8296639270245501</v>
      </c>
      <c r="V613" s="3">
        <f t="shared" si="104"/>
        <v>0.6020599913279624</v>
      </c>
      <c r="W613" s="3">
        <f t="shared" si="105"/>
        <v>2.5453071164658239</v>
      </c>
      <c r="X613" s="3">
        <f t="shared" si="106"/>
        <v>0.6929071023155664</v>
      </c>
      <c r="Y613" s="3">
        <f t="shared" si="107"/>
        <v>2.2976729870194537</v>
      </c>
      <c r="Z613" s="3">
        <f t="shared" si="108"/>
        <v>0.35442586188159197</v>
      </c>
      <c r="AA613" s="2">
        <f t="shared" si="109"/>
        <v>39326</v>
      </c>
    </row>
    <row r="614" spans="1:27" x14ac:dyDescent="0.2">
      <c r="A614">
        <v>948</v>
      </c>
      <c r="B614" t="s">
        <v>15</v>
      </c>
      <c r="C614">
        <v>2007</v>
      </c>
      <c r="D614">
        <v>10</v>
      </c>
      <c r="E614">
        <v>406</v>
      </c>
      <c r="F614" s="4">
        <v>1664.9</v>
      </c>
      <c r="G614" s="4">
        <v>1956.45</v>
      </c>
      <c r="H614" s="4">
        <v>645.66</v>
      </c>
      <c r="I614">
        <v>4</v>
      </c>
      <c r="J614">
        <v>351</v>
      </c>
      <c r="K614">
        <v>17817</v>
      </c>
      <c r="L614" t="s">
        <v>18</v>
      </c>
      <c r="M614">
        <v>68577</v>
      </c>
      <c r="N614">
        <v>212.6</v>
      </c>
      <c r="O614" s="4">
        <v>22318.15</v>
      </c>
      <c r="P614" t="s">
        <v>168</v>
      </c>
      <c r="Q614" s="4">
        <f t="shared" si="99"/>
        <v>4.8188423645320198</v>
      </c>
      <c r="R614" s="4">
        <f t="shared" si="100"/>
        <v>489.11250000000001</v>
      </c>
      <c r="S614" s="4">
        <f t="shared" si="101"/>
        <v>5.5739316239316237</v>
      </c>
      <c r="T614" s="4">
        <f t="shared" si="102"/>
        <v>3.2914687533347982</v>
      </c>
      <c r="U614" s="4">
        <f t="shared" si="103"/>
        <v>3.2213881533063446</v>
      </c>
      <c r="V614" s="3">
        <f t="shared" si="104"/>
        <v>0.6020599913279624</v>
      </c>
      <c r="W614" s="3">
        <f t="shared" si="105"/>
        <v>2.5453071164658239</v>
      </c>
      <c r="X614" s="3">
        <f t="shared" si="106"/>
        <v>0.68294271975760401</v>
      </c>
      <c r="Y614" s="3">
        <f t="shared" si="107"/>
        <v>2.6894087620068357</v>
      </c>
      <c r="Z614" s="3">
        <f t="shared" si="108"/>
        <v>0.74616163686897408</v>
      </c>
      <c r="AA614" s="2">
        <f t="shared" si="109"/>
        <v>39356</v>
      </c>
    </row>
    <row r="615" spans="1:27" x14ac:dyDescent="0.2">
      <c r="A615">
        <v>948</v>
      </c>
      <c r="B615" t="s">
        <v>15</v>
      </c>
      <c r="C615">
        <v>2007</v>
      </c>
      <c r="D615">
        <v>11</v>
      </c>
      <c r="E615">
        <v>243</v>
      </c>
      <c r="F615" s="4">
        <v>1000.18</v>
      </c>
      <c r="G615" s="4">
        <v>1175.3599999999999</v>
      </c>
      <c r="H615" s="4">
        <v>378.68</v>
      </c>
      <c r="I615">
        <v>4</v>
      </c>
      <c r="J615">
        <v>351</v>
      </c>
      <c r="K615">
        <v>17817</v>
      </c>
      <c r="L615" t="s">
        <v>18</v>
      </c>
      <c r="M615">
        <v>68577</v>
      </c>
      <c r="N615">
        <v>212.6</v>
      </c>
      <c r="O615" s="4">
        <v>22318.15</v>
      </c>
      <c r="P615" t="s">
        <v>168</v>
      </c>
      <c r="Q615" s="4">
        <f t="shared" si="99"/>
        <v>4.8368724279835389</v>
      </c>
      <c r="R615" s="4">
        <f t="shared" si="100"/>
        <v>293.83999999999997</v>
      </c>
      <c r="S615" s="4">
        <f t="shared" si="101"/>
        <v>3.3486039886039882</v>
      </c>
      <c r="T615" s="4">
        <f t="shared" si="102"/>
        <v>3.0701709066651999</v>
      </c>
      <c r="U615" s="4">
        <f t="shared" si="103"/>
        <v>3.0000781659720159</v>
      </c>
      <c r="V615" s="3">
        <f t="shared" si="104"/>
        <v>0.6020599913279624</v>
      </c>
      <c r="W615" s="3">
        <f t="shared" si="105"/>
        <v>2.5453071164658239</v>
      </c>
      <c r="X615" s="3">
        <f t="shared" si="106"/>
        <v>0.68456463306688753</v>
      </c>
      <c r="Y615" s="3">
        <f t="shared" si="107"/>
        <v>2.4681109153372374</v>
      </c>
      <c r="Z615" s="3">
        <f t="shared" si="108"/>
        <v>0.52486379019937557</v>
      </c>
      <c r="AA615" s="2">
        <f t="shared" si="109"/>
        <v>39387</v>
      </c>
    </row>
    <row r="616" spans="1:27" x14ac:dyDescent="0.2">
      <c r="A616">
        <v>948</v>
      </c>
      <c r="B616" t="s">
        <v>15</v>
      </c>
      <c r="C616">
        <v>2007</v>
      </c>
      <c r="D616">
        <v>12</v>
      </c>
      <c r="E616">
        <v>137</v>
      </c>
      <c r="F616" s="4">
        <v>529.03</v>
      </c>
      <c r="G616" s="4">
        <v>621.63</v>
      </c>
      <c r="H616" s="4">
        <v>186.08</v>
      </c>
      <c r="I616">
        <v>4</v>
      </c>
      <c r="J616">
        <v>351</v>
      </c>
      <c r="K616">
        <v>17817</v>
      </c>
      <c r="L616" t="s">
        <v>18</v>
      </c>
      <c r="M616">
        <v>68577</v>
      </c>
      <c r="N616">
        <v>212.6</v>
      </c>
      <c r="O616" s="4">
        <v>22318.15</v>
      </c>
      <c r="P616" t="s">
        <v>168</v>
      </c>
      <c r="Q616" s="4">
        <f t="shared" si="99"/>
        <v>4.5374452554744522</v>
      </c>
      <c r="R616" s="4">
        <f t="shared" si="100"/>
        <v>155.4075</v>
      </c>
      <c r="S616" s="4">
        <f t="shared" si="101"/>
        <v>1.7710256410256411</v>
      </c>
      <c r="T616" s="4">
        <f t="shared" si="102"/>
        <v>2.7935319654454718</v>
      </c>
      <c r="U616" s="4">
        <f t="shared" si="103"/>
        <v>2.72348030051351</v>
      </c>
      <c r="V616" s="3">
        <f t="shared" si="104"/>
        <v>0.6020599913279624</v>
      </c>
      <c r="W616" s="3">
        <f t="shared" si="105"/>
        <v>2.5453071164658239</v>
      </c>
      <c r="X616" s="3">
        <f t="shared" si="106"/>
        <v>0.65681139828906498</v>
      </c>
      <c r="Y616" s="3">
        <f t="shared" si="107"/>
        <v>2.1914719741175093</v>
      </c>
      <c r="Z616" s="3">
        <f t="shared" si="108"/>
        <v>0.24822484897964775</v>
      </c>
      <c r="AA616" s="2">
        <f t="shared" si="109"/>
        <v>39417</v>
      </c>
    </row>
    <row r="617" spans="1:27" x14ac:dyDescent="0.2">
      <c r="A617">
        <v>949</v>
      </c>
      <c r="B617" t="s">
        <v>15</v>
      </c>
      <c r="C617">
        <v>2007</v>
      </c>
      <c r="D617">
        <v>1</v>
      </c>
      <c r="E617">
        <v>255</v>
      </c>
      <c r="F617" s="4">
        <v>1141.2</v>
      </c>
      <c r="G617" s="4">
        <v>1340.92</v>
      </c>
      <c r="H617" s="4">
        <v>528.02</v>
      </c>
      <c r="I617">
        <v>12</v>
      </c>
      <c r="J617">
        <v>680</v>
      </c>
      <c r="K617">
        <v>40199</v>
      </c>
      <c r="L617" t="s">
        <v>18</v>
      </c>
      <c r="M617">
        <v>48944</v>
      </c>
      <c r="N617">
        <v>397.2</v>
      </c>
      <c r="O617" s="4">
        <v>75838.240000000005</v>
      </c>
      <c r="P617" t="s">
        <v>167</v>
      </c>
      <c r="Q617" s="4">
        <f t="shared" si="99"/>
        <v>5.2585098039215685</v>
      </c>
      <c r="R617" s="4">
        <f t="shared" si="100"/>
        <v>111.74333333333334</v>
      </c>
      <c r="S617" s="4">
        <f t="shared" si="101"/>
        <v>1.9719411764705883</v>
      </c>
      <c r="T617" s="4">
        <f t="shared" si="102"/>
        <v>3.1274028683848267</v>
      </c>
      <c r="U617" s="4">
        <f t="shared" si="103"/>
        <v>3.0573617629850389</v>
      </c>
      <c r="V617" s="3">
        <f t="shared" si="104"/>
        <v>1.0791812460476249</v>
      </c>
      <c r="W617" s="3">
        <f t="shared" si="105"/>
        <v>2.8325089127062362</v>
      </c>
      <c r="X617" s="3">
        <f t="shared" si="106"/>
        <v>0.72086268795087172</v>
      </c>
      <c r="Y617" s="3">
        <f t="shared" si="107"/>
        <v>2.0482216223372021</v>
      </c>
      <c r="Z617" s="3">
        <f t="shared" si="108"/>
        <v>0.29489395567859061</v>
      </c>
      <c r="AA617" s="2">
        <f t="shared" si="109"/>
        <v>39083</v>
      </c>
    </row>
    <row r="618" spans="1:27" x14ac:dyDescent="0.2">
      <c r="A618">
        <v>949</v>
      </c>
      <c r="B618" t="s">
        <v>15</v>
      </c>
      <c r="C618">
        <v>2007</v>
      </c>
      <c r="D618">
        <v>2</v>
      </c>
      <c r="E618">
        <v>187</v>
      </c>
      <c r="F618" s="4">
        <v>806.99</v>
      </c>
      <c r="G618" s="4">
        <v>948.23</v>
      </c>
      <c r="H618" s="4">
        <v>372.1</v>
      </c>
      <c r="I618">
        <v>12</v>
      </c>
      <c r="J618">
        <v>680</v>
      </c>
      <c r="K618">
        <v>40199</v>
      </c>
      <c r="L618" t="s">
        <v>18</v>
      </c>
      <c r="M618">
        <v>48944</v>
      </c>
      <c r="N618">
        <v>397.2</v>
      </c>
      <c r="O618" s="4">
        <v>75838.240000000005</v>
      </c>
      <c r="P618" t="s">
        <v>167</v>
      </c>
      <c r="Q618" s="4">
        <f t="shared" si="99"/>
        <v>5.0707486631016048</v>
      </c>
      <c r="R618" s="4">
        <f t="shared" si="100"/>
        <v>79.019166666666663</v>
      </c>
      <c r="S618" s="4">
        <f t="shared" si="101"/>
        <v>1.3944558823529412</v>
      </c>
      <c r="T618" s="4">
        <f t="shared" si="102"/>
        <v>2.9769136913629763</v>
      </c>
      <c r="U618" s="4">
        <f t="shared" si="103"/>
        <v>2.9068681530966338</v>
      </c>
      <c r="V618" s="3">
        <f t="shared" si="104"/>
        <v>1.0791812460476249</v>
      </c>
      <c r="W618" s="3">
        <f t="shared" si="105"/>
        <v>2.8325089127062362</v>
      </c>
      <c r="X618" s="3">
        <f t="shared" si="106"/>
        <v>0.70507208482647743</v>
      </c>
      <c r="Y618" s="3">
        <f t="shared" si="107"/>
        <v>1.8977324453153515</v>
      </c>
      <c r="Z618" s="3">
        <f t="shared" si="108"/>
        <v>0.14440477865673998</v>
      </c>
      <c r="AA618" s="2">
        <f t="shared" si="109"/>
        <v>39114</v>
      </c>
    </row>
    <row r="619" spans="1:27" x14ac:dyDescent="0.2">
      <c r="A619">
        <v>949</v>
      </c>
      <c r="B619" t="s">
        <v>15</v>
      </c>
      <c r="C619">
        <v>2007</v>
      </c>
      <c r="D619">
        <v>3</v>
      </c>
      <c r="E619">
        <v>200</v>
      </c>
      <c r="F619" s="4">
        <v>980.6</v>
      </c>
      <c r="G619" s="4">
        <v>1152.3</v>
      </c>
      <c r="H619" s="4">
        <v>438.02</v>
      </c>
      <c r="I619">
        <v>12</v>
      </c>
      <c r="J619">
        <v>680</v>
      </c>
      <c r="K619">
        <v>40199</v>
      </c>
      <c r="L619" t="s">
        <v>18</v>
      </c>
      <c r="M619">
        <v>48944</v>
      </c>
      <c r="N619">
        <v>397.2</v>
      </c>
      <c r="O619" s="4">
        <v>75838.240000000005</v>
      </c>
      <c r="P619" t="s">
        <v>167</v>
      </c>
      <c r="Q619" s="4">
        <f t="shared" si="99"/>
        <v>5.7614999999999998</v>
      </c>
      <c r="R619" s="4">
        <f t="shared" si="100"/>
        <v>96.024999999999991</v>
      </c>
      <c r="S619" s="4">
        <f t="shared" si="101"/>
        <v>1.6945588235294118</v>
      </c>
      <c r="T619" s="4">
        <f t="shared" si="102"/>
        <v>3.0615655618848385</v>
      </c>
      <c r="U619" s="4">
        <f t="shared" si="103"/>
        <v>2.9914918889101596</v>
      </c>
      <c r="V619" s="3">
        <f t="shared" si="104"/>
        <v>1.0791812460476249</v>
      </c>
      <c r="W619" s="3">
        <f t="shared" si="105"/>
        <v>2.8325089127062362</v>
      </c>
      <c r="X619" s="3">
        <f t="shared" si="106"/>
        <v>0.76053556622085738</v>
      </c>
      <c r="Y619" s="3">
        <f t="shared" si="107"/>
        <v>1.9823843158372136</v>
      </c>
      <c r="Z619" s="3">
        <f t="shared" si="108"/>
        <v>0.22905664917860227</v>
      </c>
      <c r="AA619" s="2">
        <f t="shared" si="109"/>
        <v>39142</v>
      </c>
    </row>
    <row r="620" spans="1:27" x14ac:dyDescent="0.2">
      <c r="A620">
        <v>949</v>
      </c>
      <c r="B620" t="s">
        <v>15</v>
      </c>
      <c r="C620">
        <v>2007</v>
      </c>
      <c r="D620">
        <v>4</v>
      </c>
      <c r="E620">
        <v>276</v>
      </c>
      <c r="F620" s="4">
        <v>1203.4000000000001</v>
      </c>
      <c r="G620" s="4">
        <v>1414</v>
      </c>
      <c r="H620" s="4">
        <v>523.21</v>
      </c>
      <c r="I620">
        <v>12</v>
      </c>
      <c r="J620">
        <v>680</v>
      </c>
      <c r="K620">
        <v>40199</v>
      </c>
      <c r="L620" t="s">
        <v>18</v>
      </c>
      <c r="M620">
        <v>48944</v>
      </c>
      <c r="N620">
        <v>397.2</v>
      </c>
      <c r="O620" s="4">
        <v>75838.240000000005</v>
      </c>
      <c r="P620" t="s">
        <v>167</v>
      </c>
      <c r="Q620" s="4">
        <f t="shared" si="99"/>
        <v>5.1231884057971016</v>
      </c>
      <c r="R620" s="4">
        <f t="shared" si="100"/>
        <v>117.83333333333333</v>
      </c>
      <c r="S620" s="4">
        <f t="shared" si="101"/>
        <v>2.0794117647058825</v>
      </c>
      <c r="T620" s="4">
        <f t="shared" si="102"/>
        <v>3.1504494094608808</v>
      </c>
      <c r="U620" s="4">
        <f t="shared" si="103"/>
        <v>3.0804100071556371</v>
      </c>
      <c r="V620" s="3">
        <f t="shared" si="104"/>
        <v>1.0791812460476249</v>
      </c>
      <c r="W620" s="3">
        <f t="shared" si="105"/>
        <v>2.8325089127062362</v>
      </c>
      <c r="X620" s="3">
        <f t="shared" si="106"/>
        <v>0.70954032739566286</v>
      </c>
      <c r="Y620" s="3">
        <f t="shared" si="107"/>
        <v>2.0712681634132557</v>
      </c>
      <c r="Z620" s="3">
        <f t="shared" si="108"/>
        <v>0.31794049675464431</v>
      </c>
      <c r="AA620" s="2">
        <f t="shared" si="109"/>
        <v>39173</v>
      </c>
    </row>
    <row r="621" spans="1:27" x14ac:dyDescent="0.2">
      <c r="A621">
        <v>949</v>
      </c>
      <c r="B621" t="s">
        <v>15</v>
      </c>
      <c r="C621">
        <v>2007</v>
      </c>
      <c r="D621">
        <v>5</v>
      </c>
      <c r="E621">
        <v>418</v>
      </c>
      <c r="F621" s="4">
        <v>1929.16</v>
      </c>
      <c r="G621" s="4">
        <v>2266.8200000000002</v>
      </c>
      <c r="H621" s="4">
        <v>751.66</v>
      </c>
      <c r="I621">
        <v>12</v>
      </c>
      <c r="J621">
        <v>680</v>
      </c>
      <c r="K621">
        <v>40199</v>
      </c>
      <c r="L621" t="s">
        <v>18</v>
      </c>
      <c r="M621">
        <v>48944</v>
      </c>
      <c r="N621">
        <v>397.2</v>
      </c>
      <c r="O621" s="4">
        <v>75838.240000000005</v>
      </c>
      <c r="P621" t="s">
        <v>167</v>
      </c>
      <c r="Q621" s="4">
        <f t="shared" si="99"/>
        <v>5.4230143540669857</v>
      </c>
      <c r="R621" s="4">
        <f t="shared" si="100"/>
        <v>188.90166666666667</v>
      </c>
      <c r="S621" s="4">
        <f t="shared" si="101"/>
        <v>3.3335588235294118</v>
      </c>
      <c r="T621" s="4">
        <f t="shared" si="102"/>
        <v>3.3554170357372901</v>
      </c>
      <c r="U621" s="4">
        <f t="shared" si="103"/>
        <v>3.2853682485020888</v>
      </c>
      <c r="V621" s="3">
        <f t="shared" si="104"/>
        <v>1.0791812460476249</v>
      </c>
      <c r="W621" s="3">
        <f t="shared" si="105"/>
        <v>2.8325089127062362</v>
      </c>
      <c r="X621" s="3">
        <f t="shared" si="106"/>
        <v>0.73424075396225474</v>
      </c>
      <c r="Y621" s="3">
        <f t="shared" si="107"/>
        <v>2.276235789689665</v>
      </c>
      <c r="Z621" s="3">
        <f t="shared" si="108"/>
        <v>0.52290812303105361</v>
      </c>
      <c r="AA621" s="2">
        <f t="shared" si="109"/>
        <v>39203</v>
      </c>
    </row>
    <row r="622" spans="1:27" x14ac:dyDescent="0.2">
      <c r="A622">
        <v>949</v>
      </c>
      <c r="B622" t="s">
        <v>15</v>
      </c>
      <c r="C622">
        <v>2007</v>
      </c>
      <c r="D622">
        <v>6</v>
      </c>
      <c r="E622">
        <v>580</v>
      </c>
      <c r="F622" s="4">
        <v>2420.84</v>
      </c>
      <c r="G622" s="4">
        <v>2844.55</v>
      </c>
      <c r="H622" s="4">
        <v>948.38</v>
      </c>
      <c r="I622">
        <v>12</v>
      </c>
      <c r="J622">
        <v>680</v>
      </c>
      <c r="K622">
        <v>40199</v>
      </c>
      <c r="L622" t="s">
        <v>18</v>
      </c>
      <c r="M622">
        <v>48944</v>
      </c>
      <c r="N622">
        <v>397.2</v>
      </c>
      <c r="O622" s="4">
        <v>75838.240000000005</v>
      </c>
      <c r="P622" t="s">
        <v>167</v>
      </c>
      <c r="Q622" s="4">
        <f t="shared" si="99"/>
        <v>4.9043965517241386</v>
      </c>
      <c r="R622" s="4">
        <f t="shared" si="100"/>
        <v>237.04583333333335</v>
      </c>
      <c r="S622" s="4">
        <f t="shared" si="101"/>
        <v>4.1831617647058827</v>
      </c>
      <c r="T622" s="4">
        <f t="shared" si="102"/>
        <v>3.4540135719702869</v>
      </c>
      <c r="U622" s="4">
        <f t="shared" si="103"/>
        <v>3.3839660866687664</v>
      </c>
      <c r="V622" s="3">
        <f t="shared" si="104"/>
        <v>1.0791812460476249</v>
      </c>
      <c r="W622" s="3">
        <f t="shared" si="105"/>
        <v>2.8325089127062362</v>
      </c>
      <c r="X622" s="3">
        <f t="shared" si="106"/>
        <v>0.69058557840734958</v>
      </c>
      <c r="Y622" s="3">
        <f t="shared" si="107"/>
        <v>2.3748323259226618</v>
      </c>
      <c r="Z622" s="3">
        <f t="shared" si="108"/>
        <v>0.62150465926405052</v>
      </c>
      <c r="AA622" s="2">
        <f t="shared" si="109"/>
        <v>39234</v>
      </c>
    </row>
    <row r="623" spans="1:27" x14ac:dyDescent="0.2">
      <c r="A623">
        <v>949</v>
      </c>
      <c r="B623" t="s">
        <v>15</v>
      </c>
      <c r="C623">
        <v>2007</v>
      </c>
      <c r="D623">
        <v>7</v>
      </c>
      <c r="E623">
        <v>343</v>
      </c>
      <c r="F623" s="4">
        <v>1456.99</v>
      </c>
      <c r="G623" s="4">
        <v>1712.06</v>
      </c>
      <c r="H623" s="4">
        <v>755.06</v>
      </c>
      <c r="I623">
        <v>12</v>
      </c>
      <c r="J623">
        <v>680</v>
      </c>
      <c r="K623">
        <v>40199</v>
      </c>
      <c r="L623" t="s">
        <v>18</v>
      </c>
      <c r="M623">
        <v>48944</v>
      </c>
      <c r="N623">
        <v>397.2</v>
      </c>
      <c r="O623" s="4">
        <v>75838.240000000005</v>
      </c>
      <c r="P623" t="s">
        <v>167</v>
      </c>
      <c r="Q623" s="4">
        <f t="shared" si="99"/>
        <v>4.9914285714285711</v>
      </c>
      <c r="R623" s="4">
        <f t="shared" si="100"/>
        <v>142.67166666666665</v>
      </c>
      <c r="S623" s="4">
        <f t="shared" si="101"/>
        <v>2.5177352941176472</v>
      </c>
      <c r="T623" s="4">
        <f t="shared" si="102"/>
        <v>3.2335189806754259</v>
      </c>
      <c r="U623" s="4">
        <f t="shared" si="103"/>
        <v>3.1634565710152045</v>
      </c>
      <c r="V623" s="3">
        <f t="shared" si="104"/>
        <v>1.0791812460476249</v>
      </c>
      <c r="W623" s="3">
        <f t="shared" si="105"/>
        <v>2.8325089127062362</v>
      </c>
      <c r="X623" s="3">
        <f t="shared" si="106"/>
        <v>0.69822486063265532</v>
      </c>
      <c r="Y623" s="3">
        <f t="shared" si="107"/>
        <v>2.1543377346278008</v>
      </c>
      <c r="Z623" s="3">
        <f t="shared" si="108"/>
        <v>0.40101006796918948</v>
      </c>
      <c r="AA623" s="2">
        <f t="shared" si="109"/>
        <v>39264</v>
      </c>
    </row>
    <row r="624" spans="1:27" x14ac:dyDescent="0.2">
      <c r="A624">
        <v>949</v>
      </c>
      <c r="B624" t="s">
        <v>15</v>
      </c>
      <c r="C624">
        <v>2007</v>
      </c>
      <c r="D624">
        <v>8</v>
      </c>
      <c r="E624">
        <v>335</v>
      </c>
      <c r="F624" s="4">
        <v>1381.81</v>
      </c>
      <c r="G624" s="4">
        <v>1623.79</v>
      </c>
      <c r="H624" s="4">
        <v>470.85</v>
      </c>
      <c r="I624">
        <v>12</v>
      </c>
      <c r="J624">
        <v>680</v>
      </c>
      <c r="K624">
        <v>40199</v>
      </c>
      <c r="L624" t="s">
        <v>18</v>
      </c>
      <c r="M624">
        <v>48944</v>
      </c>
      <c r="N624">
        <v>397.2</v>
      </c>
      <c r="O624" s="4">
        <v>75838.240000000005</v>
      </c>
      <c r="P624" t="s">
        <v>167</v>
      </c>
      <c r="Q624" s="4">
        <f t="shared" si="99"/>
        <v>4.8471343283582087</v>
      </c>
      <c r="R624" s="4">
        <f t="shared" si="100"/>
        <v>135.31583333333333</v>
      </c>
      <c r="S624" s="4">
        <f t="shared" si="101"/>
        <v>2.3879264705882353</v>
      </c>
      <c r="T624" s="4">
        <f t="shared" si="102"/>
        <v>3.2105298625046768</v>
      </c>
      <c r="U624" s="4">
        <f t="shared" si="103"/>
        <v>3.1404483312984497</v>
      </c>
      <c r="V624" s="3">
        <f t="shared" si="104"/>
        <v>1.0791812460476249</v>
      </c>
      <c r="W624" s="3">
        <f t="shared" si="105"/>
        <v>2.8325089127062362</v>
      </c>
      <c r="X624" s="3">
        <f t="shared" si="106"/>
        <v>0.68548505546783167</v>
      </c>
      <c r="Y624" s="3">
        <f t="shared" si="107"/>
        <v>2.1313486164570521</v>
      </c>
      <c r="Z624" s="3">
        <f t="shared" si="108"/>
        <v>0.37802094979844059</v>
      </c>
      <c r="AA624" s="2">
        <f t="shared" si="109"/>
        <v>39295</v>
      </c>
    </row>
    <row r="625" spans="1:27" x14ac:dyDescent="0.2">
      <c r="A625">
        <v>949</v>
      </c>
      <c r="B625" t="s">
        <v>15</v>
      </c>
      <c r="C625">
        <v>2007</v>
      </c>
      <c r="D625">
        <v>9</v>
      </c>
      <c r="E625">
        <v>597</v>
      </c>
      <c r="F625" s="4">
        <v>2400.6799999999998</v>
      </c>
      <c r="G625" s="4">
        <v>2820.93</v>
      </c>
      <c r="H625" s="4">
        <v>1007.11</v>
      </c>
      <c r="I625">
        <v>12</v>
      </c>
      <c r="J625">
        <v>680</v>
      </c>
      <c r="K625">
        <v>40199</v>
      </c>
      <c r="L625" t="s">
        <v>18</v>
      </c>
      <c r="M625">
        <v>48944</v>
      </c>
      <c r="N625">
        <v>397.2</v>
      </c>
      <c r="O625" s="4">
        <v>75838.240000000005</v>
      </c>
      <c r="P625" t="s">
        <v>167</v>
      </c>
      <c r="Q625" s="4">
        <f t="shared" si="99"/>
        <v>4.7251758793969847</v>
      </c>
      <c r="R625" s="4">
        <f t="shared" si="100"/>
        <v>235.07749999999999</v>
      </c>
      <c r="S625" s="4">
        <f t="shared" si="101"/>
        <v>4.1484264705882348</v>
      </c>
      <c r="T625" s="4">
        <f t="shared" si="102"/>
        <v>3.4503923094836475</v>
      </c>
      <c r="U625" s="4">
        <f t="shared" si="103"/>
        <v>3.3803342743860059</v>
      </c>
      <c r="V625" s="3">
        <f t="shared" si="104"/>
        <v>1.0791812460476249</v>
      </c>
      <c r="W625" s="3">
        <f t="shared" si="105"/>
        <v>2.8325089127062362</v>
      </c>
      <c r="X625" s="3">
        <f t="shared" si="106"/>
        <v>0.67441797835427852</v>
      </c>
      <c r="Y625" s="3">
        <f t="shared" si="107"/>
        <v>2.3712110634360228</v>
      </c>
      <c r="Z625" s="3">
        <f t="shared" si="108"/>
        <v>0.61788339677741122</v>
      </c>
      <c r="AA625" s="2">
        <f t="shared" si="109"/>
        <v>39326</v>
      </c>
    </row>
    <row r="626" spans="1:27" x14ac:dyDescent="0.2">
      <c r="A626">
        <v>949</v>
      </c>
      <c r="B626" t="s">
        <v>15</v>
      </c>
      <c r="C626">
        <v>2007</v>
      </c>
      <c r="D626">
        <v>12</v>
      </c>
      <c r="E626">
        <v>610</v>
      </c>
      <c r="F626" s="4">
        <v>2423.38</v>
      </c>
      <c r="G626" s="4">
        <v>2847.59</v>
      </c>
      <c r="H626" s="4">
        <v>899.08</v>
      </c>
      <c r="I626">
        <v>12</v>
      </c>
      <c r="J626">
        <v>680</v>
      </c>
      <c r="K626">
        <v>40199</v>
      </c>
      <c r="L626" t="s">
        <v>18</v>
      </c>
      <c r="M626">
        <v>48944</v>
      </c>
      <c r="N626">
        <v>397.2</v>
      </c>
      <c r="O626" s="4">
        <v>75838.240000000005</v>
      </c>
      <c r="P626" t="s">
        <v>167</v>
      </c>
      <c r="Q626" s="4">
        <f t="shared" si="99"/>
        <v>4.6681803278688525</v>
      </c>
      <c r="R626" s="4">
        <f t="shared" si="100"/>
        <v>237.29916666666668</v>
      </c>
      <c r="S626" s="4">
        <f t="shared" si="101"/>
        <v>4.1876323529411765</v>
      </c>
      <c r="T626" s="4">
        <f t="shared" si="102"/>
        <v>3.4544774591376832</v>
      </c>
      <c r="U626" s="4">
        <f t="shared" si="103"/>
        <v>3.3844215193638654</v>
      </c>
      <c r="V626" s="3">
        <f t="shared" si="104"/>
        <v>1.0791812460476249</v>
      </c>
      <c r="W626" s="3">
        <f t="shared" si="105"/>
        <v>2.8325089127062362</v>
      </c>
      <c r="X626" s="3">
        <f t="shared" si="106"/>
        <v>0.66914762412691609</v>
      </c>
      <c r="Y626" s="3">
        <f t="shared" si="107"/>
        <v>2.3752962130900581</v>
      </c>
      <c r="Z626" s="3">
        <f t="shared" si="108"/>
        <v>0.62196854643144672</v>
      </c>
      <c r="AA626" s="2">
        <f t="shared" si="109"/>
        <v>39417</v>
      </c>
    </row>
    <row r="627" spans="1:27" x14ac:dyDescent="0.2">
      <c r="A627">
        <v>950</v>
      </c>
      <c r="B627" t="s">
        <v>15</v>
      </c>
      <c r="C627">
        <v>2007</v>
      </c>
      <c r="D627">
        <v>2</v>
      </c>
      <c r="E627">
        <v>414</v>
      </c>
      <c r="F627" s="4">
        <v>1982.74</v>
      </c>
      <c r="G627" s="4">
        <v>2329.77</v>
      </c>
      <c r="H627" s="4">
        <v>1053.3399999999999</v>
      </c>
      <c r="I627">
        <v>17</v>
      </c>
      <c r="J627">
        <v>1617</v>
      </c>
      <c r="K627">
        <v>78840</v>
      </c>
      <c r="L627" t="s">
        <v>18</v>
      </c>
      <c r="M627">
        <v>262434</v>
      </c>
      <c r="N627">
        <v>720.2</v>
      </c>
      <c r="O627" s="4">
        <v>176226.94</v>
      </c>
      <c r="P627" t="s">
        <v>167</v>
      </c>
      <c r="Q627" s="4">
        <f t="shared" si="99"/>
        <v>5.6274637681159421</v>
      </c>
      <c r="R627" s="4">
        <f t="shared" si="100"/>
        <v>137.04529411764705</v>
      </c>
      <c r="S627" s="4">
        <f t="shared" si="101"/>
        <v>1.4407977736549165</v>
      </c>
      <c r="T627" s="4">
        <f t="shared" si="102"/>
        <v>3.3673130486392191</v>
      </c>
      <c r="U627" s="4">
        <f t="shared" si="103"/>
        <v>3.2972657681798667</v>
      </c>
      <c r="V627" s="3">
        <f t="shared" si="104"/>
        <v>1.2304489213782739</v>
      </c>
      <c r="W627" s="3">
        <f t="shared" si="105"/>
        <v>3.2087100199064009</v>
      </c>
      <c r="X627" s="3">
        <f t="shared" si="106"/>
        <v>0.75031270751832035</v>
      </c>
      <c r="Y627" s="3">
        <f t="shared" si="107"/>
        <v>2.1368641272609454</v>
      </c>
      <c r="Z627" s="3">
        <f t="shared" si="108"/>
        <v>0.15860302873281809</v>
      </c>
      <c r="AA627" s="2">
        <f t="shared" si="109"/>
        <v>39114</v>
      </c>
    </row>
    <row r="628" spans="1:27" x14ac:dyDescent="0.2">
      <c r="A628">
        <v>950</v>
      </c>
      <c r="B628" t="s">
        <v>15</v>
      </c>
      <c r="C628">
        <v>2007</v>
      </c>
      <c r="D628">
        <v>3</v>
      </c>
      <c r="E628">
        <v>470</v>
      </c>
      <c r="F628" s="4">
        <v>2146.6</v>
      </c>
      <c r="G628" s="4">
        <v>2522.35</v>
      </c>
      <c r="H628" s="4">
        <v>1116.01</v>
      </c>
      <c r="I628">
        <v>17</v>
      </c>
      <c r="J628">
        <v>1617</v>
      </c>
      <c r="K628">
        <v>78840</v>
      </c>
      <c r="L628" t="s">
        <v>18</v>
      </c>
      <c r="M628">
        <v>262434</v>
      </c>
      <c r="N628">
        <v>720.2</v>
      </c>
      <c r="O628" s="4">
        <v>176226.94</v>
      </c>
      <c r="P628" t="s">
        <v>167</v>
      </c>
      <c r="Q628" s="4">
        <f t="shared" si="99"/>
        <v>5.3667021276595746</v>
      </c>
      <c r="R628" s="4">
        <f t="shared" si="100"/>
        <v>148.37352941176471</v>
      </c>
      <c r="S628" s="4">
        <f t="shared" si="101"/>
        <v>1.5598948670377242</v>
      </c>
      <c r="T628" s="4">
        <f t="shared" si="102"/>
        <v>3.4018053488993325</v>
      </c>
      <c r="U628" s="4">
        <f t="shared" si="103"/>
        <v>3.3317511250244434</v>
      </c>
      <c r="V628" s="3">
        <f t="shared" si="104"/>
        <v>1.2304489213782739</v>
      </c>
      <c r="W628" s="3">
        <f t="shared" si="105"/>
        <v>3.2087100199064009</v>
      </c>
      <c r="X628" s="3">
        <f t="shared" si="106"/>
        <v>0.72970749096361509</v>
      </c>
      <c r="Y628" s="3">
        <f t="shared" si="107"/>
        <v>2.1713564275210584</v>
      </c>
      <c r="Z628" s="3">
        <f t="shared" si="108"/>
        <v>0.19309532899293136</v>
      </c>
      <c r="AA628" s="2">
        <f t="shared" si="109"/>
        <v>39142</v>
      </c>
    </row>
    <row r="629" spans="1:27" x14ac:dyDescent="0.2">
      <c r="A629">
        <v>950</v>
      </c>
      <c r="B629" t="s">
        <v>15</v>
      </c>
      <c r="C629">
        <v>2007</v>
      </c>
      <c r="D629">
        <v>4</v>
      </c>
      <c r="E629">
        <v>549</v>
      </c>
      <c r="F629" s="4">
        <v>2559.35</v>
      </c>
      <c r="G629" s="4">
        <v>3007.19</v>
      </c>
      <c r="H629" s="4">
        <v>1269.54</v>
      </c>
      <c r="I629">
        <v>17</v>
      </c>
      <c r="J629">
        <v>1617</v>
      </c>
      <c r="K629">
        <v>78840</v>
      </c>
      <c r="L629" t="s">
        <v>18</v>
      </c>
      <c r="M629">
        <v>262434</v>
      </c>
      <c r="N629">
        <v>720.2</v>
      </c>
      <c r="O629" s="4">
        <v>176226.94</v>
      </c>
      <c r="P629" t="s">
        <v>167</v>
      </c>
      <c r="Q629" s="4">
        <f t="shared" si="99"/>
        <v>5.4775774134790529</v>
      </c>
      <c r="R629" s="4">
        <f t="shared" si="100"/>
        <v>176.89352941176472</v>
      </c>
      <c r="S629" s="4">
        <f t="shared" si="101"/>
        <v>1.8597340754483611</v>
      </c>
      <c r="T629" s="4">
        <f t="shared" si="102"/>
        <v>3.4781608685211194</v>
      </c>
      <c r="U629" s="4">
        <f t="shared" si="103"/>
        <v>3.4081296812270518</v>
      </c>
      <c r="V629" s="3">
        <f t="shared" si="104"/>
        <v>1.2304489213782739</v>
      </c>
      <c r="W629" s="3">
        <f t="shared" si="105"/>
        <v>3.2087100199064009</v>
      </c>
      <c r="X629" s="3">
        <f t="shared" si="106"/>
        <v>0.73858852407102726</v>
      </c>
      <c r="Y629" s="3">
        <f t="shared" si="107"/>
        <v>2.2477119471428453</v>
      </c>
      <c r="Z629" s="3">
        <f t="shared" si="108"/>
        <v>0.26945084861471802</v>
      </c>
      <c r="AA629" s="2">
        <f t="shared" si="109"/>
        <v>39173</v>
      </c>
    </row>
    <row r="630" spans="1:27" x14ac:dyDescent="0.2">
      <c r="A630">
        <v>975</v>
      </c>
      <c r="B630" t="s">
        <v>15</v>
      </c>
      <c r="C630">
        <v>2007</v>
      </c>
      <c r="D630">
        <v>1</v>
      </c>
      <c r="E630">
        <v>344</v>
      </c>
      <c r="F630" s="4">
        <v>1465.6</v>
      </c>
      <c r="G630" s="4">
        <v>1722</v>
      </c>
      <c r="H630" s="4">
        <v>865.22</v>
      </c>
      <c r="I630">
        <v>17</v>
      </c>
      <c r="J630">
        <v>1617</v>
      </c>
      <c r="K630">
        <v>62906</v>
      </c>
      <c r="L630" t="s">
        <v>18</v>
      </c>
      <c r="M630">
        <v>99944</v>
      </c>
      <c r="N630">
        <v>747.7</v>
      </c>
      <c r="O630" s="4">
        <v>125517.09</v>
      </c>
      <c r="P630" t="s">
        <v>168</v>
      </c>
      <c r="Q630" s="4">
        <f t="shared" si="99"/>
        <v>5.0058139534883717</v>
      </c>
      <c r="R630" s="4">
        <f t="shared" si="100"/>
        <v>101.29411764705883</v>
      </c>
      <c r="S630" s="4">
        <f t="shared" si="101"/>
        <v>1.0649350649350648</v>
      </c>
      <c r="T630" s="4">
        <f t="shared" si="102"/>
        <v>3.2360331471176358</v>
      </c>
      <c r="U630" s="4">
        <f t="shared" si="103"/>
        <v>3.166015456323775</v>
      </c>
      <c r="V630" s="3">
        <f t="shared" si="104"/>
        <v>1.2304489213782739</v>
      </c>
      <c r="W630" s="3">
        <f t="shared" si="105"/>
        <v>3.2087100199064009</v>
      </c>
      <c r="X630" s="3">
        <f t="shared" si="106"/>
        <v>0.69947470454610583</v>
      </c>
      <c r="Y630" s="3">
        <f t="shared" si="107"/>
        <v>2.0055842257393621</v>
      </c>
      <c r="Z630" s="3">
        <f t="shared" si="108"/>
        <v>2.7323127211234782E-2</v>
      </c>
      <c r="AA630" s="2">
        <f t="shared" si="109"/>
        <v>39083</v>
      </c>
    </row>
    <row r="631" spans="1:27" x14ac:dyDescent="0.2">
      <c r="A631">
        <v>975</v>
      </c>
      <c r="B631" t="s">
        <v>15</v>
      </c>
      <c r="C631">
        <v>2007</v>
      </c>
      <c r="D631">
        <v>2</v>
      </c>
      <c r="E631">
        <v>224</v>
      </c>
      <c r="F631" s="4">
        <v>1004.13</v>
      </c>
      <c r="G631" s="4">
        <v>1179.8499999999999</v>
      </c>
      <c r="H631" s="4">
        <v>584.38</v>
      </c>
      <c r="I631">
        <v>17</v>
      </c>
      <c r="J631">
        <v>1617</v>
      </c>
      <c r="K631">
        <v>62906</v>
      </c>
      <c r="L631" t="s">
        <v>18</v>
      </c>
      <c r="M631">
        <v>99944</v>
      </c>
      <c r="N631">
        <v>747.7</v>
      </c>
      <c r="O631" s="4">
        <v>125517.09</v>
      </c>
      <c r="P631" t="s">
        <v>168</v>
      </c>
      <c r="Q631" s="4">
        <f t="shared" si="99"/>
        <v>5.2671874999999995</v>
      </c>
      <c r="R631" s="4">
        <f t="shared" si="100"/>
        <v>69.402941176470577</v>
      </c>
      <c r="S631" s="4">
        <f t="shared" si="101"/>
        <v>0.72965367965367955</v>
      </c>
      <c r="T631" s="4">
        <f t="shared" si="102"/>
        <v>3.0718267968712474</v>
      </c>
      <c r="U631" s="4">
        <f t="shared" si="103"/>
        <v>3.0017899425179597</v>
      </c>
      <c r="V631" s="3">
        <f t="shared" si="104"/>
        <v>1.2304489213782739</v>
      </c>
      <c r="W631" s="3">
        <f t="shared" si="105"/>
        <v>3.2087100199064009</v>
      </c>
      <c r="X631" s="3">
        <f t="shared" si="106"/>
        <v>0.72157877853708474</v>
      </c>
      <c r="Y631" s="3">
        <f t="shared" si="107"/>
        <v>1.8413778754929735</v>
      </c>
      <c r="Z631" s="3">
        <f t="shared" si="108"/>
        <v>-0.13688322303515363</v>
      </c>
      <c r="AA631" s="2">
        <f t="shared" si="109"/>
        <v>39114</v>
      </c>
    </row>
    <row r="632" spans="1:27" x14ac:dyDescent="0.2">
      <c r="A632">
        <v>975</v>
      </c>
      <c r="B632" t="s">
        <v>15</v>
      </c>
      <c r="C632">
        <v>2007</v>
      </c>
      <c r="D632">
        <v>3</v>
      </c>
      <c r="E632">
        <v>279</v>
      </c>
      <c r="F632" s="4">
        <v>1380.47</v>
      </c>
      <c r="G632" s="4">
        <v>1622.05</v>
      </c>
      <c r="H632" s="4">
        <v>727.92</v>
      </c>
      <c r="I632">
        <v>17</v>
      </c>
      <c r="J632">
        <v>1617</v>
      </c>
      <c r="K632">
        <v>62906</v>
      </c>
      <c r="L632" t="s">
        <v>18</v>
      </c>
      <c r="M632">
        <v>99944</v>
      </c>
      <c r="N632">
        <v>747.7</v>
      </c>
      <c r="O632" s="4">
        <v>125517.09</v>
      </c>
      <c r="P632" t="s">
        <v>168</v>
      </c>
      <c r="Q632" s="4">
        <f t="shared" si="99"/>
        <v>5.8137992831541219</v>
      </c>
      <c r="R632" s="4">
        <f t="shared" si="100"/>
        <v>95.414705882352933</v>
      </c>
      <c r="S632" s="4">
        <f t="shared" si="101"/>
        <v>1.0031230674087817</v>
      </c>
      <c r="T632" s="4">
        <f t="shared" si="102"/>
        <v>3.2100642372915438</v>
      </c>
      <c r="U632" s="4">
        <f t="shared" si="103"/>
        <v>3.1400269731078243</v>
      </c>
      <c r="V632" s="3">
        <f t="shared" si="104"/>
        <v>1.2304489213782739</v>
      </c>
      <c r="W632" s="3">
        <f t="shared" si="105"/>
        <v>3.2087100199064009</v>
      </c>
      <c r="X632" s="3">
        <f t="shared" si="106"/>
        <v>0.76446003401794627</v>
      </c>
      <c r="Y632" s="3">
        <f t="shared" si="107"/>
        <v>1.9796153159132699</v>
      </c>
      <c r="Z632" s="3">
        <f t="shared" si="108"/>
        <v>1.3542173851426487E-3</v>
      </c>
      <c r="AA632" s="2">
        <f t="shared" si="109"/>
        <v>39142</v>
      </c>
    </row>
    <row r="633" spans="1:27" x14ac:dyDescent="0.2">
      <c r="A633">
        <v>975</v>
      </c>
      <c r="B633" t="s">
        <v>15</v>
      </c>
      <c r="C633">
        <v>2007</v>
      </c>
      <c r="D633">
        <v>4</v>
      </c>
      <c r="E633">
        <v>407</v>
      </c>
      <c r="F633" s="4">
        <v>1754.57</v>
      </c>
      <c r="G633" s="4">
        <v>2061.67</v>
      </c>
      <c r="H633" s="4">
        <v>912.13</v>
      </c>
      <c r="I633">
        <v>17</v>
      </c>
      <c r="J633">
        <v>1617</v>
      </c>
      <c r="K633">
        <v>62906</v>
      </c>
      <c r="L633" t="s">
        <v>18</v>
      </c>
      <c r="M633">
        <v>99944</v>
      </c>
      <c r="N633">
        <v>747.7</v>
      </c>
      <c r="O633" s="4">
        <v>125517.09</v>
      </c>
      <c r="P633" t="s">
        <v>168</v>
      </c>
      <c r="Q633" s="4">
        <f t="shared" si="99"/>
        <v>5.0655282555282559</v>
      </c>
      <c r="R633" s="4">
        <f t="shared" si="100"/>
        <v>121.27470588235295</v>
      </c>
      <c r="S633" s="4">
        <f t="shared" si="101"/>
        <v>1.2749969078540508</v>
      </c>
      <c r="T633" s="4">
        <f t="shared" si="102"/>
        <v>3.3142191514186878</v>
      </c>
      <c r="U633" s="4">
        <f t="shared" si="103"/>
        <v>3.2441706994293371</v>
      </c>
      <c r="V633" s="3">
        <f t="shared" si="104"/>
        <v>1.2304489213782739</v>
      </c>
      <c r="W633" s="3">
        <f t="shared" si="105"/>
        <v>3.2087100199064009</v>
      </c>
      <c r="X633" s="3">
        <f t="shared" si="106"/>
        <v>0.70462474219346771</v>
      </c>
      <c r="Y633" s="3">
        <f t="shared" si="107"/>
        <v>2.0837702300404137</v>
      </c>
      <c r="Z633" s="3">
        <f t="shared" si="108"/>
        <v>0.10550913151228662</v>
      </c>
      <c r="AA633" s="2">
        <f t="shared" si="109"/>
        <v>39173</v>
      </c>
    </row>
    <row r="634" spans="1:27" x14ac:dyDescent="0.2">
      <c r="A634">
        <v>975</v>
      </c>
      <c r="B634" t="s">
        <v>15</v>
      </c>
      <c r="C634">
        <v>2007</v>
      </c>
      <c r="D634">
        <v>7</v>
      </c>
      <c r="E634">
        <v>526</v>
      </c>
      <c r="F634" s="4">
        <v>2215.5500000000002</v>
      </c>
      <c r="G634" s="4">
        <v>2603.39</v>
      </c>
      <c r="H634" s="4">
        <v>1100.1199999999999</v>
      </c>
      <c r="I634">
        <v>17</v>
      </c>
      <c r="J634">
        <v>1617</v>
      </c>
      <c r="K634">
        <v>62906</v>
      </c>
      <c r="L634" t="s">
        <v>18</v>
      </c>
      <c r="M634">
        <v>99944</v>
      </c>
      <c r="N634">
        <v>747.7</v>
      </c>
      <c r="O634" s="4">
        <v>125517.09</v>
      </c>
      <c r="P634" t="s">
        <v>168</v>
      </c>
      <c r="Q634" s="4">
        <f t="shared" si="99"/>
        <v>4.9494106463878325</v>
      </c>
      <c r="R634" s="4">
        <f t="shared" si="100"/>
        <v>153.1405882352941</v>
      </c>
      <c r="S634" s="4">
        <f t="shared" si="101"/>
        <v>1.610012368583797</v>
      </c>
      <c r="T634" s="4">
        <f t="shared" si="102"/>
        <v>3.4155392323277285</v>
      </c>
      <c r="U634" s="4">
        <f t="shared" si="103"/>
        <v>3.3454815555317325</v>
      </c>
      <c r="V634" s="3">
        <f t="shared" si="104"/>
        <v>1.2304489213782739</v>
      </c>
      <c r="W634" s="3">
        <f t="shared" si="105"/>
        <v>3.2087100199064009</v>
      </c>
      <c r="X634" s="3">
        <f t="shared" si="106"/>
        <v>0.69455348817398932</v>
      </c>
      <c r="Y634" s="3">
        <f t="shared" si="107"/>
        <v>2.1850903109494544</v>
      </c>
      <c r="Z634" s="3">
        <f t="shared" si="108"/>
        <v>0.20682921242132724</v>
      </c>
      <c r="AA634" s="2">
        <f t="shared" si="109"/>
        <v>39264</v>
      </c>
    </row>
    <row r="635" spans="1:27" x14ac:dyDescent="0.2">
      <c r="A635">
        <v>975</v>
      </c>
      <c r="B635" t="s">
        <v>15</v>
      </c>
      <c r="C635">
        <v>2007</v>
      </c>
      <c r="D635">
        <v>8</v>
      </c>
      <c r="E635">
        <v>599</v>
      </c>
      <c r="F635" s="4">
        <v>2359.14</v>
      </c>
      <c r="G635" s="4">
        <v>2772.11</v>
      </c>
      <c r="H635" s="4">
        <v>1073.8</v>
      </c>
      <c r="I635">
        <v>17</v>
      </c>
      <c r="J635">
        <v>1617</v>
      </c>
      <c r="K635">
        <v>62906</v>
      </c>
      <c r="L635" t="s">
        <v>18</v>
      </c>
      <c r="M635">
        <v>99944</v>
      </c>
      <c r="N635">
        <v>747.7</v>
      </c>
      <c r="O635" s="4">
        <v>125517.09</v>
      </c>
      <c r="P635" t="s">
        <v>168</v>
      </c>
      <c r="Q635" s="4">
        <f t="shared" si="99"/>
        <v>4.6278964941569285</v>
      </c>
      <c r="R635" s="4">
        <f t="shared" si="100"/>
        <v>163.06529411764706</v>
      </c>
      <c r="S635" s="4">
        <f t="shared" si="101"/>
        <v>1.7143537414965988</v>
      </c>
      <c r="T635" s="4">
        <f t="shared" si="102"/>
        <v>3.4428104595058477</v>
      </c>
      <c r="U635" s="4">
        <f t="shared" si="103"/>
        <v>3.3727537142740429</v>
      </c>
      <c r="V635" s="3">
        <f t="shared" si="104"/>
        <v>1.2304489213782739</v>
      </c>
      <c r="W635" s="3">
        <f t="shared" si="105"/>
        <v>3.2087100199064009</v>
      </c>
      <c r="X635" s="3">
        <f t="shared" si="106"/>
        <v>0.66538363711653625</v>
      </c>
      <c r="Y635" s="3">
        <f t="shared" si="107"/>
        <v>2.2123615381275736</v>
      </c>
      <c r="Z635" s="3">
        <f t="shared" si="108"/>
        <v>0.23410043959944649</v>
      </c>
      <c r="AA635" s="2">
        <f t="shared" si="109"/>
        <v>39295</v>
      </c>
    </row>
    <row r="636" spans="1:27" x14ac:dyDescent="0.2">
      <c r="A636">
        <v>975</v>
      </c>
      <c r="B636" t="s">
        <v>15</v>
      </c>
      <c r="C636">
        <v>2007</v>
      </c>
      <c r="D636">
        <v>9</v>
      </c>
      <c r="E636">
        <v>678</v>
      </c>
      <c r="F636" s="4">
        <v>2625.59</v>
      </c>
      <c r="G636" s="4">
        <v>3085.14</v>
      </c>
      <c r="H636" s="4">
        <v>1118.93</v>
      </c>
      <c r="I636">
        <v>17</v>
      </c>
      <c r="J636">
        <v>1617</v>
      </c>
      <c r="K636">
        <v>62906</v>
      </c>
      <c r="L636" t="s">
        <v>18</v>
      </c>
      <c r="M636">
        <v>99944</v>
      </c>
      <c r="N636">
        <v>747.7</v>
      </c>
      <c r="O636" s="4">
        <v>125517.09</v>
      </c>
      <c r="P636" t="s">
        <v>168</v>
      </c>
      <c r="Q636" s="4">
        <f t="shared" si="99"/>
        <v>4.5503539823008845</v>
      </c>
      <c r="R636" s="4">
        <f t="shared" si="100"/>
        <v>181.47882352941176</v>
      </c>
      <c r="S636" s="4">
        <f t="shared" si="101"/>
        <v>1.9079406307977735</v>
      </c>
      <c r="T636" s="4">
        <f t="shared" si="102"/>
        <v>3.4892748765857604</v>
      </c>
      <c r="U636" s="4">
        <f t="shared" si="103"/>
        <v>3.4192269096287737</v>
      </c>
      <c r="V636" s="3">
        <f t="shared" si="104"/>
        <v>1.2304489213782739</v>
      </c>
      <c r="W636" s="3">
        <f t="shared" si="105"/>
        <v>3.2087100199064009</v>
      </c>
      <c r="X636" s="3">
        <f t="shared" si="106"/>
        <v>0.65804518271869683</v>
      </c>
      <c r="Y636" s="3">
        <f t="shared" si="107"/>
        <v>2.2588259552074863</v>
      </c>
      <c r="Z636" s="3">
        <f t="shared" si="108"/>
        <v>0.2805648566793591</v>
      </c>
      <c r="AA636" s="2">
        <f t="shared" si="109"/>
        <v>39326</v>
      </c>
    </row>
    <row r="637" spans="1:27" x14ac:dyDescent="0.2">
      <c r="A637">
        <v>975</v>
      </c>
      <c r="B637" t="s">
        <v>15</v>
      </c>
      <c r="C637">
        <v>2007</v>
      </c>
      <c r="D637">
        <v>12</v>
      </c>
      <c r="E637">
        <v>795</v>
      </c>
      <c r="F637" s="4">
        <v>3086.13</v>
      </c>
      <c r="G637" s="4">
        <v>3626.51</v>
      </c>
      <c r="H637" s="4">
        <v>1107.9000000000001</v>
      </c>
      <c r="I637">
        <v>17</v>
      </c>
      <c r="J637">
        <v>1617</v>
      </c>
      <c r="K637">
        <v>62906</v>
      </c>
      <c r="L637" t="s">
        <v>18</v>
      </c>
      <c r="M637">
        <v>99944</v>
      </c>
      <c r="N637">
        <v>747.7</v>
      </c>
      <c r="O637" s="4">
        <v>125517.09</v>
      </c>
      <c r="P637" t="s">
        <v>168</v>
      </c>
      <c r="Q637" s="4">
        <f t="shared" si="99"/>
        <v>4.5616477987421389</v>
      </c>
      <c r="R637" s="4">
        <f t="shared" si="100"/>
        <v>213.32411764705884</v>
      </c>
      <c r="S637" s="4">
        <f t="shared" si="101"/>
        <v>2.2427396413110698</v>
      </c>
      <c r="T637" s="4">
        <f t="shared" si="102"/>
        <v>3.559488879354316</v>
      </c>
      <c r="U637" s="4">
        <f t="shared" si="103"/>
        <v>3.4894142163134898</v>
      </c>
      <c r="V637" s="3">
        <f t="shared" si="104"/>
        <v>1.2304489213782739</v>
      </c>
      <c r="W637" s="3">
        <f t="shared" si="105"/>
        <v>3.2087100199064009</v>
      </c>
      <c r="X637" s="3">
        <f t="shared" si="106"/>
        <v>0.65912175069784562</v>
      </c>
      <c r="Y637" s="3">
        <f t="shared" si="107"/>
        <v>2.3290399579760419</v>
      </c>
      <c r="Z637" s="3">
        <f t="shared" si="108"/>
        <v>0.3507788594479147</v>
      </c>
      <c r="AA637" s="2">
        <f t="shared" si="109"/>
        <v>39417</v>
      </c>
    </row>
    <row r="638" spans="1:27" x14ac:dyDescent="0.2">
      <c r="A638">
        <v>978</v>
      </c>
      <c r="B638" t="s">
        <v>15</v>
      </c>
      <c r="C638">
        <v>2007</v>
      </c>
      <c r="D638">
        <v>1</v>
      </c>
      <c r="E638">
        <v>154</v>
      </c>
      <c r="F638" s="4">
        <v>595.30999999999995</v>
      </c>
      <c r="G638" s="4">
        <v>699.54</v>
      </c>
      <c r="H638" s="4">
        <v>309.04000000000002</v>
      </c>
      <c r="I638">
        <v>9</v>
      </c>
      <c r="J638">
        <v>533</v>
      </c>
      <c r="K638">
        <v>44833</v>
      </c>
      <c r="L638" t="s">
        <v>18</v>
      </c>
      <c r="M638">
        <v>132961</v>
      </c>
      <c r="N638">
        <v>302.60000000000002</v>
      </c>
      <c r="O638" s="4">
        <v>73180.11</v>
      </c>
      <c r="P638" t="s">
        <v>167</v>
      </c>
      <c r="Q638" s="4">
        <f t="shared" si="99"/>
        <v>4.5424675324675325</v>
      </c>
      <c r="R638" s="4">
        <f t="shared" si="100"/>
        <v>77.726666666666659</v>
      </c>
      <c r="S638" s="4">
        <f t="shared" si="101"/>
        <v>1.3124577861163227</v>
      </c>
      <c r="T638" s="4">
        <f t="shared" si="102"/>
        <v>2.8448125526843207</v>
      </c>
      <c r="U638" s="4">
        <f t="shared" si="103"/>
        <v>2.7747431778790546</v>
      </c>
      <c r="V638" s="3">
        <f t="shared" si="104"/>
        <v>0.95424250943932487</v>
      </c>
      <c r="W638" s="3">
        <f t="shared" si="105"/>
        <v>2.7267272090265724</v>
      </c>
      <c r="X638" s="3">
        <f t="shared" si="106"/>
        <v>0.65729183184785767</v>
      </c>
      <c r="Y638" s="3">
        <f t="shared" si="107"/>
        <v>1.8905700432449957</v>
      </c>
      <c r="Z638" s="3">
        <f t="shared" si="108"/>
        <v>0.11808534365774841</v>
      </c>
      <c r="AA638" s="2">
        <f t="shared" si="109"/>
        <v>39083</v>
      </c>
    </row>
    <row r="639" spans="1:27" x14ac:dyDescent="0.2">
      <c r="A639">
        <v>978</v>
      </c>
      <c r="B639" t="s">
        <v>15</v>
      </c>
      <c r="C639">
        <v>2007</v>
      </c>
      <c r="D639">
        <v>2</v>
      </c>
      <c r="E639">
        <v>153</v>
      </c>
      <c r="F639" s="4">
        <v>645.17999999999995</v>
      </c>
      <c r="G639" s="4">
        <v>758.06</v>
      </c>
      <c r="H639" s="4">
        <v>331.83</v>
      </c>
      <c r="I639">
        <v>9</v>
      </c>
      <c r="J639">
        <v>533</v>
      </c>
      <c r="K639">
        <v>44833</v>
      </c>
      <c r="L639" t="s">
        <v>18</v>
      </c>
      <c r="M639">
        <v>132961</v>
      </c>
      <c r="N639">
        <v>302.60000000000002</v>
      </c>
      <c r="O639" s="4">
        <v>73180.11</v>
      </c>
      <c r="P639" t="s">
        <v>167</v>
      </c>
      <c r="Q639" s="4">
        <f t="shared" si="99"/>
        <v>4.9546405228758168</v>
      </c>
      <c r="R639" s="4">
        <f t="shared" si="100"/>
        <v>84.228888888888889</v>
      </c>
      <c r="S639" s="4">
        <f t="shared" si="101"/>
        <v>1.4222514071294559</v>
      </c>
      <c r="T639" s="4">
        <f t="shared" si="102"/>
        <v>2.8797035811434815</v>
      </c>
      <c r="U639" s="4">
        <f t="shared" si="103"/>
        <v>2.8096808961870665</v>
      </c>
      <c r="V639" s="3">
        <f t="shared" si="104"/>
        <v>0.95424250943932487</v>
      </c>
      <c r="W639" s="3">
        <f t="shared" si="105"/>
        <v>2.7267272090265724</v>
      </c>
      <c r="X639" s="3">
        <f t="shared" si="106"/>
        <v>0.6950121503258827</v>
      </c>
      <c r="Y639" s="3">
        <f t="shared" si="107"/>
        <v>1.9254610717041567</v>
      </c>
      <c r="Z639" s="3">
        <f t="shared" si="108"/>
        <v>0.15297637211690929</v>
      </c>
      <c r="AA639" s="2">
        <f t="shared" si="109"/>
        <v>39114</v>
      </c>
    </row>
    <row r="640" spans="1:27" x14ac:dyDescent="0.2">
      <c r="A640">
        <v>978</v>
      </c>
      <c r="B640" t="s">
        <v>15</v>
      </c>
      <c r="C640">
        <v>2007</v>
      </c>
      <c r="D640">
        <v>3</v>
      </c>
      <c r="E640">
        <v>219</v>
      </c>
      <c r="F640" s="4">
        <v>908.25</v>
      </c>
      <c r="G640" s="4">
        <v>1067.21</v>
      </c>
      <c r="H640" s="4">
        <v>422.7</v>
      </c>
      <c r="I640">
        <v>9</v>
      </c>
      <c r="J640">
        <v>533</v>
      </c>
      <c r="K640">
        <v>44833</v>
      </c>
      <c r="L640" t="s">
        <v>18</v>
      </c>
      <c r="M640">
        <v>132961</v>
      </c>
      <c r="N640">
        <v>302.60000000000002</v>
      </c>
      <c r="O640" s="4">
        <v>73180.11</v>
      </c>
      <c r="P640" t="s">
        <v>167</v>
      </c>
      <c r="Q640" s="4">
        <f t="shared" si="99"/>
        <v>4.8731050228310506</v>
      </c>
      <c r="R640" s="4">
        <f t="shared" si="100"/>
        <v>118.5788888888889</v>
      </c>
      <c r="S640" s="4">
        <f t="shared" si="101"/>
        <v>2.0022701688555347</v>
      </c>
      <c r="T640" s="4">
        <f t="shared" si="102"/>
        <v>3.0282498860294376</v>
      </c>
      <c r="U640" s="4">
        <f t="shared" si="103"/>
        <v>2.9582054065347525</v>
      </c>
      <c r="V640" s="3">
        <f t="shared" si="104"/>
        <v>0.95424250943932487</v>
      </c>
      <c r="W640" s="3">
        <f t="shared" si="105"/>
        <v>2.7267272090265724</v>
      </c>
      <c r="X640" s="3">
        <f t="shared" si="106"/>
        <v>0.68780577118931929</v>
      </c>
      <c r="Y640" s="3">
        <f t="shared" si="107"/>
        <v>2.0740073765901128</v>
      </c>
      <c r="Z640" s="3">
        <f t="shared" si="108"/>
        <v>0.30152267700286528</v>
      </c>
      <c r="AA640" s="2">
        <f t="shared" si="109"/>
        <v>39142</v>
      </c>
    </row>
    <row r="641" spans="1:27" x14ac:dyDescent="0.2">
      <c r="A641">
        <v>978</v>
      </c>
      <c r="B641" t="s">
        <v>15</v>
      </c>
      <c r="C641">
        <v>2007</v>
      </c>
      <c r="D641">
        <v>4</v>
      </c>
      <c r="E641">
        <v>267</v>
      </c>
      <c r="F641" s="4">
        <v>1103.24</v>
      </c>
      <c r="G641" s="4">
        <v>1296.4000000000001</v>
      </c>
      <c r="H641" s="4">
        <v>542.85</v>
      </c>
      <c r="I641">
        <v>9</v>
      </c>
      <c r="J641">
        <v>533</v>
      </c>
      <c r="K641">
        <v>44833</v>
      </c>
      <c r="L641" t="s">
        <v>18</v>
      </c>
      <c r="M641">
        <v>132961</v>
      </c>
      <c r="N641">
        <v>302.60000000000002</v>
      </c>
      <c r="O641" s="4">
        <v>73180.11</v>
      </c>
      <c r="P641" t="s">
        <v>167</v>
      </c>
      <c r="Q641" s="4">
        <f t="shared" si="99"/>
        <v>4.8554307116104871</v>
      </c>
      <c r="R641" s="4">
        <f t="shared" si="100"/>
        <v>144.04444444444445</v>
      </c>
      <c r="S641" s="4">
        <f t="shared" si="101"/>
        <v>2.4322701688555348</v>
      </c>
      <c r="T641" s="4">
        <f t="shared" si="102"/>
        <v>3.1127390223601723</v>
      </c>
      <c r="U641" s="4">
        <f t="shared" si="103"/>
        <v>3.0426699996003075</v>
      </c>
      <c r="V641" s="3">
        <f t="shared" si="104"/>
        <v>0.95424250943932487</v>
      </c>
      <c r="W641" s="3">
        <f t="shared" si="105"/>
        <v>2.7267272090265724</v>
      </c>
      <c r="X641" s="3">
        <f t="shared" si="106"/>
        <v>0.68622776099559712</v>
      </c>
      <c r="Y641" s="3">
        <f t="shared" si="107"/>
        <v>2.1584965129208475</v>
      </c>
      <c r="Z641" s="3">
        <f t="shared" si="108"/>
        <v>0.38601181333360013</v>
      </c>
      <c r="AA641" s="2">
        <f t="shared" si="109"/>
        <v>39173</v>
      </c>
    </row>
    <row r="642" spans="1:27" x14ac:dyDescent="0.2">
      <c r="A642">
        <v>978</v>
      </c>
      <c r="B642" t="s">
        <v>15</v>
      </c>
      <c r="C642">
        <v>2007</v>
      </c>
      <c r="D642">
        <v>5</v>
      </c>
      <c r="E642">
        <v>467</v>
      </c>
      <c r="F642" s="4">
        <v>1965.81</v>
      </c>
      <c r="G642" s="4">
        <v>2309.96</v>
      </c>
      <c r="H642" s="4">
        <v>946.74</v>
      </c>
      <c r="I642">
        <v>9</v>
      </c>
      <c r="J642">
        <v>533</v>
      </c>
      <c r="K642">
        <v>44833</v>
      </c>
      <c r="L642" t="s">
        <v>18</v>
      </c>
      <c r="M642">
        <v>132961</v>
      </c>
      <c r="N642">
        <v>302.60000000000002</v>
      </c>
      <c r="O642" s="4">
        <v>73180.11</v>
      </c>
      <c r="P642" t="s">
        <v>167</v>
      </c>
      <c r="Q642" s="4">
        <f t="shared" si="99"/>
        <v>4.9463811563169164</v>
      </c>
      <c r="R642" s="4">
        <f t="shared" si="100"/>
        <v>256.66222222222223</v>
      </c>
      <c r="S642" s="4">
        <f t="shared" si="101"/>
        <v>4.3338836772983118</v>
      </c>
      <c r="T642" s="4">
        <f t="shared" si="102"/>
        <v>3.3636044595762642</v>
      </c>
      <c r="U642" s="4">
        <f t="shared" si="103"/>
        <v>3.293541539976732</v>
      </c>
      <c r="V642" s="3">
        <f t="shared" si="104"/>
        <v>0.95424250943932487</v>
      </c>
      <c r="W642" s="3">
        <f t="shared" si="105"/>
        <v>2.7267272090265724</v>
      </c>
      <c r="X642" s="3">
        <f t="shared" si="106"/>
        <v>0.69428757901015214</v>
      </c>
      <c r="Y642" s="3">
        <f t="shared" si="107"/>
        <v>2.4093619501369394</v>
      </c>
      <c r="Z642" s="3">
        <f t="shared" si="108"/>
        <v>0.63687725054969202</v>
      </c>
      <c r="AA642" s="2">
        <f t="shared" si="109"/>
        <v>39203</v>
      </c>
    </row>
    <row r="643" spans="1:27" x14ac:dyDescent="0.2">
      <c r="A643">
        <v>978</v>
      </c>
      <c r="B643" t="s">
        <v>15</v>
      </c>
      <c r="C643">
        <v>2007</v>
      </c>
      <c r="D643">
        <v>6</v>
      </c>
      <c r="E643">
        <v>456</v>
      </c>
      <c r="F643" s="4">
        <v>1802.16</v>
      </c>
      <c r="G643" s="4">
        <v>2117.6</v>
      </c>
      <c r="H643" s="4">
        <v>862.4</v>
      </c>
      <c r="I643">
        <v>9</v>
      </c>
      <c r="J643">
        <v>533</v>
      </c>
      <c r="K643">
        <v>44833</v>
      </c>
      <c r="L643" t="s">
        <v>18</v>
      </c>
      <c r="M643">
        <v>132961</v>
      </c>
      <c r="N643">
        <v>302.60000000000002</v>
      </c>
      <c r="O643" s="4">
        <v>73180.11</v>
      </c>
      <c r="P643" t="s">
        <v>167</v>
      </c>
      <c r="Q643" s="4">
        <f t="shared" ref="Q643:Q706" si="110">G643/E643</f>
        <v>4.643859649122807</v>
      </c>
      <c r="R643" s="4">
        <f t="shared" ref="R643:R706" si="111">G643/I643</f>
        <v>235.28888888888889</v>
      </c>
      <c r="S643" s="4">
        <f t="shared" ref="S643:S706" si="112">G643/J643</f>
        <v>3.9729831144465289</v>
      </c>
      <c r="T643" s="4">
        <f t="shared" ref="T643:T706" si="113">LOG(G643)</f>
        <v>3.3258439282932919</v>
      </c>
      <c r="U643" s="4">
        <f t="shared" ref="U643:U706" si="114">LOG(F643)</f>
        <v>3.2557933460394919</v>
      </c>
      <c r="V643" s="3">
        <f t="shared" ref="V643:V706" si="115">LOG(I643)</f>
        <v>0.95424250943932487</v>
      </c>
      <c r="W643" s="3">
        <f t="shared" ref="W643:W706" si="116">LOG(J643)</f>
        <v>2.7267272090265724</v>
      </c>
      <c r="X643" s="3">
        <f t="shared" ref="X643:X706" si="117">LOG(Q643)</f>
        <v>0.66687908562885678</v>
      </c>
      <c r="Y643" s="3">
        <f t="shared" ref="Y643:Y706" si="118">LOG(R643)</f>
        <v>2.3716014188539671</v>
      </c>
      <c r="Z643" s="3">
        <f t="shared" ref="Z643:Z706" si="119">LOG(S643)</f>
        <v>0.5991167192667195</v>
      </c>
      <c r="AA643" s="2">
        <f t="shared" ref="AA643:AA706" si="120">DATE(C643,D643,1)</f>
        <v>39234</v>
      </c>
    </row>
    <row r="644" spans="1:27" x14ac:dyDescent="0.2">
      <c r="A644">
        <v>978</v>
      </c>
      <c r="B644" t="s">
        <v>15</v>
      </c>
      <c r="C644">
        <v>2007</v>
      </c>
      <c r="D644">
        <v>7</v>
      </c>
      <c r="E644">
        <v>437</v>
      </c>
      <c r="F644" s="4">
        <v>1740.63</v>
      </c>
      <c r="G644" s="4">
        <v>2045.35</v>
      </c>
      <c r="H644" s="4">
        <v>919.1</v>
      </c>
      <c r="I644">
        <v>9</v>
      </c>
      <c r="J644">
        <v>533</v>
      </c>
      <c r="K644">
        <v>44833</v>
      </c>
      <c r="L644" t="s">
        <v>18</v>
      </c>
      <c r="M644">
        <v>132961</v>
      </c>
      <c r="N644">
        <v>302.60000000000002</v>
      </c>
      <c r="O644" s="4">
        <v>73180.11</v>
      </c>
      <c r="P644" t="s">
        <v>167</v>
      </c>
      <c r="Q644" s="4">
        <f t="shared" si="110"/>
        <v>4.6804347826086952</v>
      </c>
      <c r="R644" s="4">
        <f t="shared" si="111"/>
        <v>227.26111111111109</v>
      </c>
      <c r="S644" s="4">
        <f t="shared" si="112"/>
        <v>3.8374296435272042</v>
      </c>
      <c r="T644" s="4">
        <f t="shared" si="113"/>
        <v>3.310767635112335</v>
      </c>
      <c r="U644" s="4">
        <f t="shared" si="114"/>
        <v>3.2407064643765753</v>
      </c>
      <c r="V644" s="3">
        <f t="shared" si="115"/>
        <v>0.95424250943932487</v>
      </c>
      <c r="W644" s="3">
        <f t="shared" si="116"/>
        <v>2.7267272090265724</v>
      </c>
      <c r="X644" s="3">
        <f t="shared" si="117"/>
        <v>0.67028619814191304</v>
      </c>
      <c r="Y644" s="3">
        <f t="shared" si="118"/>
        <v>2.3565251256730102</v>
      </c>
      <c r="Z644" s="3">
        <f t="shared" si="119"/>
        <v>0.58404042608576268</v>
      </c>
      <c r="AA644" s="2">
        <f t="shared" si="120"/>
        <v>39264</v>
      </c>
    </row>
    <row r="645" spans="1:27" x14ac:dyDescent="0.2">
      <c r="A645">
        <v>978</v>
      </c>
      <c r="B645" t="s">
        <v>15</v>
      </c>
      <c r="C645">
        <v>2007</v>
      </c>
      <c r="D645">
        <v>8</v>
      </c>
      <c r="E645">
        <v>484</v>
      </c>
      <c r="F645" s="4">
        <v>2073.21</v>
      </c>
      <c r="G645" s="4">
        <v>2436.14</v>
      </c>
      <c r="H645" s="4">
        <v>802.49</v>
      </c>
      <c r="I645">
        <v>9</v>
      </c>
      <c r="J645">
        <v>533</v>
      </c>
      <c r="K645">
        <v>44833</v>
      </c>
      <c r="L645" t="s">
        <v>18</v>
      </c>
      <c r="M645">
        <v>132961</v>
      </c>
      <c r="N645">
        <v>302.60000000000002</v>
      </c>
      <c r="O645" s="4">
        <v>73180.11</v>
      </c>
      <c r="P645" t="s">
        <v>167</v>
      </c>
      <c r="Q645" s="4">
        <f t="shared" si="110"/>
        <v>5.0333471074380158</v>
      </c>
      <c r="R645" s="4">
        <f t="shared" si="111"/>
        <v>270.68222222222221</v>
      </c>
      <c r="S645" s="4">
        <f t="shared" si="112"/>
        <v>4.5706191369606</v>
      </c>
      <c r="T645" s="4">
        <f t="shared" si="113"/>
        <v>3.3867022426966225</v>
      </c>
      <c r="U645" s="4">
        <f t="shared" si="114"/>
        <v>3.3166432949650746</v>
      </c>
      <c r="V645" s="3">
        <f t="shared" si="115"/>
        <v>0.95424250943932487</v>
      </c>
      <c r="W645" s="3">
        <f t="shared" si="116"/>
        <v>2.7267272090265724</v>
      </c>
      <c r="X645" s="3">
        <f t="shared" si="117"/>
        <v>0.70185688105221</v>
      </c>
      <c r="Y645" s="3">
        <f t="shared" si="118"/>
        <v>2.4324597332572977</v>
      </c>
      <c r="Z645" s="3">
        <f t="shared" si="119"/>
        <v>0.65997503367005017</v>
      </c>
      <c r="AA645" s="2">
        <f t="shared" si="120"/>
        <v>39295</v>
      </c>
    </row>
    <row r="646" spans="1:27" x14ac:dyDescent="0.2">
      <c r="A646">
        <v>978</v>
      </c>
      <c r="B646" t="s">
        <v>15</v>
      </c>
      <c r="C646">
        <v>2007</v>
      </c>
      <c r="D646">
        <v>9</v>
      </c>
      <c r="E646">
        <v>531</v>
      </c>
      <c r="F646" s="4">
        <v>2033.3</v>
      </c>
      <c r="G646" s="4">
        <v>2389.14</v>
      </c>
      <c r="H646" s="4">
        <v>734.58</v>
      </c>
      <c r="I646">
        <v>9</v>
      </c>
      <c r="J646">
        <v>533</v>
      </c>
      <c r="K646">
        <v>44833</v>
      </c>
      <c r="L646" t="s">
        <v>18</v>
      </c>
      <c r="M646">
        <v>132961</v>
      </c>
      <c r="N646">
        <v>302.60000000000002</v>
      </c>
      <c r="O646" s="4">
        <v>73180.11</v>
      </c>
      <c r="P646" t="s">
        <v>167</v>
      </c>
      <c r="Q646" s="4">
        <f t="shared" si="110"/>
        <v>4.4993220338983049</v>
      </c>
      <c r="R646" s="4">
        <f t="shared" si="111"/>
        <v>265.45999999999998</v>
      </c>
      <c r="S646" s="4">
        <f t="shared" si="112"/>
        <v>4.4824390243902439</v>
      </c>
      <c r="T646" s="4">
        <f t="shared" si="113"/>
        <v>3.3782415994970529</v>
      </c>
      <c r="U646" s="4">
        <f t="shared" si="114"/>
        <v>3.3082014606510763</v>
      </c>
      <c r="V646" s="3">
        <f t="shared" si="115"/>
        <v>0.95424250943932487</v>
      </c>
      <c r="W646" s="3">
        <f t="shared" si="116"/>
        <v>2.7267272090265724</v>
      </c>
      <c r="X646" s="3">
        <f t="shared" si="117"/>
        <v>0.65314707841558395</v>
      </c>
      <c r="Y646" s="3">
        <f t="shared" si="118"/>
        <v>2.4239990900577282</v>
      </c>
      <c r="Z646" s="3">
        <f t="shared" si="119"/>
        <v>0.65151439047048088</v>
      </c>
      <c r="AA646" s="2">
        <f t="shared" si="120"/>
        <v>39326</v>
      </c>
    </row>
    <row r="647" spans="1:27" x14ac:dyDescent="0.2">
      <c r="A647">
        <v>978</v>
      </c>
      <c r="B647" t="s">
        <v>15</v>
      </c>
      <c r="C647">
        <v>2007</v>
      </c>
      <c r="D647">
        <v>11</v>
      </c>
      <c r="E647">
        <v>989</v>
      </c>
      <c r="F647" s="4">
        <v>3909.89</v>
      </c>
      <c r="G647" s="4">
        <v>4594.17</v>
      </c>
      <c r="H647" s="4">
        <v>1341.19</v>
      </c>
      <c r="I647">
        <v>9</v>
      </c>
      <c r="J647">
        <v>533</v>
      </c>
      <c r="K647">
        <v>44833</v>
      </c>
      <c r="L647" t="s">
        <v>18</v>
      </c>
      <c r="M647">
        <v>132961</v>
      </c>
      <c r="N647">
        <v>302.60000000000002</v>
      </c>
      <c r="O647" s="4">
        <v>73180.11</v>
      </c>
      <c r="P647" t="s">
        <v>167</v>
      </c>
      <c r="Q647" s="4">
        <f t="shared" si="110"/>
        <v>4.6452679474216385</v>
      </c>
      <c r="R647" s="4">
        <f t="shared" si="111"/>
        <v>510.46333333333337</v>
      </c>
      <c r="S647" s="4">
        <f t="shared" si="112"/>
        <v>8.6194559099437154</v>
      </c>
      <c r="T647" s="4">
        <f t="shared" si="113"/>
        <v>3.6622070615372668</v>
      </c>
      <c r="U647" s="4">
        <f t="shared" si="114"/>
        <v>3.592164539220672</v>
      </c>
      <c r="V647" s="3">
        <f t="shared" si="115"/>
        <v>0.95424250943932487</v>
      </c>
      <c r="W647" s="3">
        <f t="shared" si="116"/>
        <v>2.7267272090265724</v>
      </c>
      <c r="X647" s="3">
        <f t="shared" si="117"/>
        <v>0.66701076994008746</v>
      </c>
      <c r="Y647" s="3">
        <f t="shared" si="118"/>
        <v>2.7079645520979421</v>
      </c>
      <c r="Z647" s="3">
        <f t="shared" si="119"/>
        <v>0.93547985251069454</v>
      </c>
      <c r="AA647" s="2">
        <f t="shared" si="120"/>
        <v>39387</v>
      </c>
    </row>
    <row r="648" spans="1:27" x14ac:dyDescent="0.2">
      <c r="A648">
        <v>978</v>
      </c>
      <c r="B648" t="s">
        <v>15</v>
      </c>
      <c r="C648">
        <v>2007</v>
      </c>
      <c r="D648">
        <v>12</v>
      </c>
      <c r="E648">
        <v>665</v>
      </c>
      <c r="F648" s="4">
        <v>2563.75</v>
      </c>
      <c r="G648" s="4">
        <v>3012.49</v>
      </c>
      <c r="H648" s="4">
        <v>1079.2</v>
      </c>
      <c r="I648">
        <v>9</v>
      </c>
      <c r="J648">
        <v>533</v>
      </c>
      <c r="K648">
        <v>44833</v>
      </c>
      <c r="L648" t="s">
        <v>18</v>
      </c>
      <c r="M648">
        <v>132961</v>
      </c>
      <c r="N648">
        <v>302.60000000000002</v>
      </c>
      <c r="O648" s="4">
        <v>73180.11</v>
      </c>
      <c r="P648" t="s">
        <v>167</v>
      </c>
      <c r="Q648" s="4">
        <f t="shared" si="110"/>
        <v>4.5300601503759399</v>
      </c>
      <c r="R648" s="4">
        <f t="shared" si="111"/>
        <v>334.7211111111111</v>
      </c>
      <c r="S648" s="4">
        <f t="shared" si="112"/>
        <v>5.6519512195121946</v>
      </c>
      <c r="T648" s="4">
        <f t="shared" si="113"/>
        <v>3.4789256139390985</v>
      </c>
      <c r="U648" s="4">
        <f t="shared" si="114"/>
        <v>3.4088756733764227</v>
      </c>
      <c r="V648" s="3">
        <f t="shared" si="115"/>
        <v>0.95424250943932487</v>
      </c>
      <c r="W648" s="3">
        <f t="shared" si="116"/>
        <v>2.7267272090265724</v>
      </c>
      <c r="X648" s="3">
        <f t="shared" si="117"/>
        <v>0.65610396863599374</v>
      </c>
      <c r="Y648" s="3">
        <f t="shared" si="118"/>
        <v>2.5246831044997733</v>
      </c>
      <c r="Z648" s="3">
        <f t="shared" si="119"/>
        <v>0.75219840491252599</v>
      </c>
      <c r="AA648" s="2">
        <f t="shared" si="120"/>
        <v>39417</v>
      </c>
    </row>
    <row r="649" spans="1:27" x14ac:dyDescent="0.2">
      <c r="A649">
        <v>993</v>
      </c>
      <c r="B649" t="s">
        <v>15</v>
      </c>
      <c r="C649">
        <v>2007</v>
      </c>
      <c r="D649">
        <v>1</v>
      </c>
      <c r="E649">
        <v>91</v>
      </c>
      <c r="F649" s="4">
        <v>406.91</v>
      </c>
      <c r="G649" s="4">
        <v>478.15</v>
      </c>
      <c r="H649" s="4">
        <v>140.88</v>
      </c>
      <c r="I649">
        <v>6</v>
      </c>
      <c r="J649">
        <v>376</v>
      </c>
      <c r="K649">
        <v>18223</v>
      </c>
      <c r="L649" t="s">
        <v>18</v>
      </c>
      <c r="M649">
        <v>31668</v>
      </c>
      <c r="N649">
        <v>232.2</v>
      </c>
      <c r="O649" s="4">
        <v>35989.269999999997</v>
      </c>
      <c r="P649" t="s">
        <v>167</v>
      </c>
      <c r="Q649" s="4">
        <f t="shared" si="110"/>
        <v>5.2543956043956044</v>
      </c>
      <c r="R649" s="4">
        <f t="shared" si="111"/>
        <v>79.691666666666663</v>
      </c>
      <c r="S649" s="4">
        <f t="shared" si="112"/>
        <v>1.2716755319148936</v>
      </c>
      <c r="T649" s="4">
        <f t="shared" si="113"/>
        <v>2.6795641601122391</v>
      </c>
      <c r="U649" s="4">
        <f t="shared" si="114"/>
        <v>2.609498362970645</v>
      </c>
      <c r="V649" s="3">
        <f t="shared" si="115"/>
        <v>0.77815125038364363</v>
      </c>
      <c r="W649" s="3">
        <f t="shared" si="116"/>
        <v>2.5751878449276608</v>
      </c>
      <c r="X649" s="3">
        <f t="shared" si="117"/>
        <v>0.72052276779114532</v>
      </c>
      <c r="Y649" s="3">
        <f t="shared" si="118"/>
        <v>1.9014129097285952</v>
      </c>
      <c r="Z649" s="3">
        <f t="shared" si="119"/>
        <v>0.10437631518457791</v>
      </c>
      <c r="AA649" s="2">
        <f t="shared" si="120"/>
        <v>39083</v>
      </c>
    </row>
    <row r="650" spans="1:27" x14ac:dyDescent="0.2">
      <c r="A650">
        <v>993</v>
      </c>
      <c r="B650" t="s">
        <v>15</v>
      </c>
      <c r="C650">
        <v>2007</v>
      </c>
      <c r="D650">
        <v>2</v>
      </c>
      <c r="E650">
        <v>83</v>
      </c>
      <c r="F650" s="4">
        <v>353.13</v>
      </c>
      <c r="G650" s="4">
        <v>414.99</v>
      </c>
      <c r="H650" s="4">
        <v>140.18</v>
      </c>
      <c r="I650">
        <v>6</v>
      </c>
      <c r="J650">
        <v>376</v>
      </c>
      <c r="K650">
        <v>18223</v>
      </c>
      <c r="L650" t="s">
        <v>18</v>
      </c>
      <c r="M650">
        <v>31668</v>
      </c>
      <c r="N650">
        <v>232.2</v>
      </c>
      <c r="O650" s="4">
        <v>35989.269999999997</v>
      </c>
      <c r="P650" t="s">
        <v>167</v>
      </c>
      <c r="Q650" s="4">
        <f t="shared" si="110"/>
        <v>4.999879518072289</v>
      </c>
      <c r="R650" s="4">
        <f t="shared" si="111"/>
        <v>69.165000000000006</v>
      </c>
      <c r="S650" s="4">
        <f t="shared" si="112"/>
        <v>1.1036968085106382</v>
      </c>
      <c r="T650" s="4">
        <f t="shared" si="113"/>
        <v>2.6180376316587326</v>
      </c>
      <c r="U650" s="4">
        <f t="shared" si="114"/>
        <v>2.547934614422378</v>
      </c>
      <c r="V650" s="3">
        <f t="shared" si="115"/>
        <v>0.77815125038364363</v>
      </c>
      <c r="W650" s="3">
        <f t="shared" si="116"/>
        <v>2.5751878449276608</v>
      </c>
      <c r="X650" s="3">
        <f t="shared" si="117"/>
        <v>0.69895953928265853</v>
      </c>
      <c r="Y650" s="3">
        <f t="shared" si="118"/>
        <v>1.8398863812750887</v>
      </c>
      <c r="Z650" s="3">
        <f t="shared" si="119"/>
        <v>4.2849786731071364E-2</v>
      </c>
      <c r="AA650" s="2">
        <f t="shared" si="120"/>
        <v>39114</v>
      </c>
    </row>
    <row r="651" spans="1:27" x14ac:dyDescent="0.2">
      <c r="A651">
        <v>993</v>
      </c>
      <c r="B651" t="s">
        <v>15</v>
      </c>
      <c r="C651">
        <v>2007</v>
      </c>
      <c r="D651">
        <v>3</v>
      </c>
      <c r="E651">
        <v>94</v>
      </c>
      <c r="F651" s="4">
        <v>396.13</v>
      </c>
      <c r="G651" s="4">
        <v>465.4</v>
      </c>
      <c r="H651" s="4">
        <v>196.8</v>
      </c>
      <c r="I651">
        <v>6</v>
      </c>
      <c r="J651">
        <v>376</v>
      </c>
      <c r="K651">
        <v>18223</v>
      </c>
      <c r="L651" t="s">
        <v>18</v>
      </c>
      <c r="M651">
        <v>31668</v>
      </c>
      <c r="N651">
        <v>232.2</v>
      </c>
      <c r="O651" s="4">
        <v>35989.269999999997</v>
      </c>
      <c r="P651" t="s">
        <v>167</v>
      </c>
      <c r="Q651" s="4">
        <f t="shared" si="110"/>
        <v>4.951063829787234</v>
      </c>
      <c r="R651" s="4">
        <f t="shared" si="111"/>
        <v>77.566666666666663</v>
      </c>
      <c r="S651" s="4">
        <f t="shared" si="112"/>
        <v>1.2377659574468085</v>
      </c>
      <c r="T651" s="4">
        <f t="shared" si="113"/>
        <v>2.6678263789507111</v>
      </c>
      <c r="U651" s="4">
        <f t="shared" si="114"/>
        <v>2.5978377339495848</v>
      </c>
      <c r="V651" s="3">
        <f t="shared" si="115"/>
        <v>0.77815125038364363</v>
      </c>
      <c r="W651" s="3">
        <f t="shared" si="116"/>
        <v>2.5751878449276608</v>
      </c>
      <c r="X651" s="3">
        <f t="shared" si="117"/>
        <v>0.69469852535101251</v>
      </c>
      <c r="Y651" s="3">
        <f t="shared" si="118"/>
        <v>1.8896751285670674</v>
      </c>
      <c r="Z651" s="3">
        <f t="shared" si="119"/>
        <v>9.2638534023050084E-2</v>
      </c>
      <c r="AA651" s="2">
        <f t="shared" si="120"/>
        <v>39142</v>
      </c>
    </row>
    <row r="652" spans="1:27" x14ac:dyDescent="0.2">
      <c r="A652">
        <v>993</v>
      </c>
      <c r="B652" t="s">
        <v>15</v>
      </c>
      <c r="C652">
        <v>2007</v>
      </c>
      <c r="D652">
        <v>4</v>
      </c>
      <c r="E652">
        <v>121</v>
      </c>
      <c r="F652" s="4">
        <v>551.94000000000005</v>
      </c>
      <c r="G652" s="4">
        <v>648.58000000000004</v>
      </c>
      <c r="H652" s="4">
        <v>218.37</v>
      </c>
      <c r="I652">
        <v>6</v>
      </c>
      <c r="J652">
        <v>376</v>
      </c>
      <c r="K652">
        <v>18223</v>
      </c>
      <c r="L652" t="s">
        <v>18</v>
      </c>
      <c r="M652">
        <v>31668</v>
      </c>
      <c r="N652">
        <v>232.2</v>
      </c>
      <c r="O652" s="4">
        <v>35989.269999999997</v>
      </c>
      <c r="P652" t="s">
        <v>167</v>
      </c>
      <c r="Q652" s="4">
        <f t="shared" si="110"/>
        <v>5.3601652892561988</v>
      </c>
      <c r="R652" s="4">
        <f t="shared" si="111"/>
        <v>108.09666666666668</v>
      </c>
      <c r="S652" s="4">
        <f t="shared" si="112"/>
        <v>1.7249468085106383</v>
      </c>
      <c r="T652" s="4">
        <f t="shared" si="113"/>
        <v>2.8119635523795714</v>
      </c>
      <c r="U652" s="4">
        <f t="shared" si="114"/>
        <v>2.7418918692415279</v>
      </c>
      <c r="V652" s="3">
        <f t="shared" si="115"/>
        <v>0.77815125038364363</v>
      </c>
      <c r="W652" s="3">
        <f t="shared" si="116"/>
        <v>2.5751878449276608</v>
      </c>
      <c r="X652" s="3">
        <f t="shared" si="117"/>
        <v>0.72917818206312135</v>
      </c>
      <c r="Y652" s="3">
        <f t="shared" si="118"/>
        <v>2.033812301995928</v>
      </c>
      <c r="Z652" s="3">
        <f t="shared" si="119"/>
        <v>0.23677570745191037</v>
      </c>
      <c r="AA652" s="2">
        <f t="shared" si="120"/>
        <v>39173</v>
      </c>
    </row>
    <row r="653" spans="1:27" x14ac:dyDescent="0.2">
      <c r="A653">
        <v>993</v>
      </c>
      <c r="B653" t="s">
        <v>15</v>
      </c>
      <c r="C653">
        <v>2007</v>
      </c>
      <c r="D653">
        <v>5</v>
      </c>
      <c r="E653">
        <v>215</v>
      </c>
      <c r="F653" s="4">
        <v>971.8</v>
      </c>
      <c r="G653" s="4">
        <v>1141.93</v>
      </c>
      <c r="H653" s="4">
        <v>344.55</v>
      </c>
      <c r="I653">
        <v>6</v>
      </c>
      <c r="J653">
        <v>376</v>
      </c>
      <c r="K653">
        <v>18223</v>
      </c>
      <c r="L653" t="s">
        <v>18</v>
      </c>
      <c r="M653">
        <v>31668</v>
      </c>
      <c r="N653">
        <v>232.2</v>
      </c>
      <c r="O653" s="4">
        <v>35989.269999999997</v>
      </c>
      <c r="P653" t="s">
        <v>167</v>
      </c>
      <c r="Q653" s="4">
        <f t="shared" si="110"/>
        <v>5.311302325581396</v>
      </c>
      <c r="R653" s="4">
        <f t="shared" si="111"/>
        <v>190.32166666666669</v>
      </c>
      <c r="S653" s="4">
        <f t="shared" si="112"/>
        <v>3.0370478723404255</v>
      </c>
      <c r="T653" s="4">
        <f t="shared" si="113"/>
        <v>3.0576394825915378</v>
      </c>
      <c r="U653" s="4">
        <f t="shared" si="114"/>
        <v>2.9875768947269874</v>
      </c>
      <c r="V653" s="3">
        <f t="shared" si="115"/>
        <v>0.77815125038364363</v>
      </c>
      <c r="W653" s="3">
        <f t="shared" si="116"/>
        <v>2.5751878449276608</v>
      </c>
      <c r="X653" s="3">
        <f t="shared" si="117"/>
        <v>0.72520102267593245</v>
      </c>
      <c r="Y653" s="3">
        <f t="shared" si="118"/>
        <v>2.279488232207894</v>
      </c>
      <c r="Z653" s="3">
        <f t="shared" si="119"/>
        <v>0.48245163766387672</v>
      </c>
      <c r="AA653" s="2">
        <f t="shared" si="120"/>
        <v>39203</v>
      </c>
    </row>
    <row r="654" spans="1:27" x14ac:dyDescent="0.2">
      <c r="A654">
        <v>993</v>
      </c>
      <c r="B654" t="s">
        <v>15</v>
      </c>
      <c r="C654">
        <v>2007</v>
      </c>
      <c r="D654">
        <v>6</v>
      </c>
      <c r="E654">
        <v>292</v>
      </c>
      <c r="F654" s="4">
        <v>1302.19</v>
      </c>
      <c r="G654" s="4">
        <v>1530.12</v>
      </c>
      <c r="H654" s="4">
        <v>533.11</v>
      </c>
      <c r="I654">
        <v>6</v>
      </c>
      <c r="J654">
        <v>376</v>
      </c>
      <c r="K654">
        <v>18223</v>
      </c>
      <c r="L654" t="s">
        <v>18</v>
      </c>
      <c r="M654">
        <v>31668</v>
      </c>
      <c r="N654">
        <v>232.2</v>
      </c>
      <c r="O654" s="4">
        <v>35989.269999999997</v>
      </c>
      <c r="P654" t="s">
        <v>167</v>
      </c>
      <c r="Q654" s="4">
        <f t="shared" si="110"/>
        <v>5.2401369863013691</v>
      </c>
      <c r="R654" s="4">
        <f t="shared" si="111"/>
        <v>255.01999999999998</v>
      </c>
      <c r="S654" s="4">
        <f t="shared" si="112"/>
        <v>4.0694680851063829</v>
      </c>
      <c r="T654" s="4">
        <f t="shared" si="113"/>
        <v>3.1847254917941976</v>
      </c>
      <c r="U654" s="4">
        <f t="shared" si="114"/>
        <v>3.1146743559152745</v>
      </c>
      <c r="V654" s="3">
        <f t="shared" si="115"/>
        <v>0.77815125038364363</v>
      </c>
      <c r="W654" s="3">
        <f t="shared" si="116"/>
        <v>2.5751878449276608</v>
      </c>
      <c r="X654" s="3">
        <f t="shared" si="117"/>
        <v>0.71934264034577944</v>
      </c>
      <c r="Y654" s="3">
        <f t="shared" si="118"/>
        <v>2.4065742414105542</v>
      </c>
      <c r="Z654" s="3">
        <f t="shared" si="119"/>
        <v>0.60953764686653678</v>
      </c>
      <c r="AA654" s="2">
        <f t="shared" si="120"/>
        <v>39234</v>
      </c>
    </row>
    <row r="655" spans="1:27" x14ac:dyDescent="0.2">
      <c r="A655">
        <v>993</v>
      </c>
      <c r="B655" t="s">
        <v>15</v>
      </c>
      <c r="C655">
        <v>2007</v>
      </c>
      <c r="D655">
        <v>7</v>
      </c>
      <c r="E655">
        <v>199</v>
      </c>
      <c r="F655" s="4">
        <v>863.01</v>
      </c>
      <c r="G655" s="4">
        <v>1014.21</v>
      </c>
      <c r="H655" s="4">
        <v>284.93</v>
      </c>
      <c r="I655">
        <v>6</v>
      </c>
      <c r="J655">
        <v>376</v>
      </c>
      <c r="K655">
        <v>18223</v>
      </c>
      <c r="L655" t="s">
        <v>18</v>
      </c>
      <c r="M655">
        <v>31668</v>
      </c>
      <c r="N655">
        <v>232.2</v>
      </c>
      <c r="O655" s="4">
        <v>35989.269999999997</v>
      </c>
      <c r="P655" t="s">
        <v>167</v>
      </c>
      <c r="Q655" s="4">
        <f t="shared" si="110"/>
        <v>5.0965326633165828</v>
      </c>
      <c r="R655" s="4">
        <f t="shared" si="111"/>
        <v>169.035</v>
      </c>
      <c r="S655" s="4">
        <f t="shared" si="112"/>
        <v>2.6973670212765959</v>
      </c>
      <c r="T655" s="4">
        <f t="shared" si="113"/>
        <v>3.0061278883291966</v>
      </c>
      <c r="U655" s="4">
        <f t="shared" si="114"/>
        <v>2.9360158280670721</v>
      </c>
      <c r="V655" s="3">
        <f t="shared" si="115"/>
        <v>0.77815125038364363</v>
      </c>
      <c r="W655" s="3">
        <f t="shared" si="116"/>
        <v>2.5751878449276608</v>
      </c>
      <c r="X655" s="3">
        <f t="shared" si="117"/>
        <v>0.70727481191948993</v>
      </c>
      <c r="Y655" s="3">
        <f t="shared" si="118"/>
        <v>2.2279766379455528</v>
      </c>
      <c r="Z655" s="3">
        <f t="shared" si="119"/>
        <v>0.43094004340153558</v>
      </c>
      <c r="AA655" s="2">
        <f t="shared" si="120"/>
        <v>39264</v>
      </c>
    </row>
    <row r="656" spans="1:27" x14ac:dyDescent="0.2">
      <c r="A656">
        <v>993</v>
      </c>
      <c r="B656" t="s">
        <v>15</v>
      </c>
      <c r="C656">
        <v>2007</v>
      </c>
      <c r="D656">
        <v>8</v>
      </c>
      <c r="E656">
        <v>213</v>
      </c>
      <c r="F656" s="4">
        <v>868.72</v>
      </c>
      <c r="G656" s="4">
        <v>1020.76</v>
      </c>
      <c r="H656" s="4">
        <v>301.25</v>
      </c>
      <c r="I656">
        <v>6</v>
      </c>
      <c r="J656">
        <v>376</v>
      </c>
      <c r="K656">
        <v>18223</v>
      </c>
      <c r="L656" t="s">
        <v>18</v>
      </c>
      <c r="M656">
        <v>31668</v>
      </c>
      <c r="N656">
        <v>232.2</v>
      </c>
      <c r="O656" s="4">
        <v>35989.269999999997</v>
      </c>
      <c r="P656" t="s">
        <v>167</v>
      </c>
      <c r="Q656" s="4">
        <f t="shared" si="110"/>
        <v>4.7923004694835685</v>
      </c>
      <c r="R656" s="4">
        <f t="shared" si="111"/>
        <v>170.12666666666667</v>
      </c>
      <c r="S656" s="4">
        <f t="shared" si="112"/>
        <v>2.7147872340425532</v>
      </c>
      <c r="T656" s="4">
        <f t="shared" si="113"/>
        <v>3.0089236432348052</v>
      </c>
      <c r="U656" s="4">
        <f t="shared" si="114"/>
        <v>2.9388798201197006</v>
      </c>
      <c r="V656" s="3">
        <f t="shared" si="115"/>
        <v>0.77815125038364363</v>
      </c>
      <c r="W656" s="3">
        <f t="shared" si="116"/>
        <v>2.5751878449276608</v>
      </c>
      <c r="X656" s="3">
        <f t="shared" si="117"/>
        <v>0.6805440397960677</v>
      </c>
      <c r="Y656" s="3">
        <f t="shared" si="118"/>
        <v>2.2307723928511618</v>
      </c>
      <c r="Z656" s="3">
        <f t="shared" si="119"/>
        <v>0.43373579830714432</v>
      </c>
      <c r="AA656" s="2">
        <f t="shared" si="120"/>
        <v>39295</v>
      </c>
    </row>
    <row r="657" spans="1:27" x14ac:dyDescent="0.2">
      <c r="A657">
        <v>993</v>
      </c>
      <c r="B657" t="s">
        <v>15</v>
      </c>
      <c r="C657">
        <v>2007</v>
      </c>
      <c r="D657">
        <v>9</v>
      </c>
      <c r="E657">
        <v>354</v>
      </c>
      <c r="F657" s="4">
        <v>1412.74</v>
      </c>
      <c r="G657" s="4">
        <v>1660.14</v>
      </c>
      <c r="H657" s="4">
        <v>525.66</v>
      </c>
      <c r="I657">
        <v>6</v>
      </c>
      <c r="J657">
        <v>376</v>
      </c>
      <c r="K657">
        <v>18223</v>
      </c>
      <c r="L657" t="s">
        <v>18</v>
      </c>
      <c r="M657">
        <v>31668</v>
      </c>
      <c r="N657">
        <v>232.2</v>
      </c>
      <c r="O657" s="4">
        <v>35989.269999999997</v>
      </c>
      <c r="P657" t="s">
        <v>167</v>
      </c>
      <c r="Q657" s="4">
        <f t="shared" si="110"/>
        <v>4.6896610169491524</v>
      </c>
      <c r="R657" s="4">
        <f t="shared" si="111"/>
        <v>276.69</v>
      </c>
      <c r="S657" s="4">
        <f t="shared" si="112"/>
        <v>4.4152659574468087</v>
      </c>
      <c r="T657" s="4">
        <f t="shared" si="113"/>
        <v>3.2201447137410812</v>
      </c>
      <c r="U657" s="4">
        <f t="shared" si="114"/>
        <v>3.1500622418519466</v>
      </c>
      <c r="V657" s="3">
        <f t="shared" si="115"/>
        <v>0.77815125038364363</v>
      </c>
      <c r="W657" s="3">
        <f t="shared" si="116"/>
        <v>2.5751878449276608</v>
      </c>
      <c r="X657" s="3">
        <f t="shared" si="117"/>
        <v>0.67114145171529338</v>
      </c>
      <c r="Y657" s="3">
        <f t="shared" si="118"/>
        <v>2.4419934633574378</v>
      </c>
      <c r="Z657" s="3">
        <f t="shared" si="119"/>
        <v>0.64495686881342018</v>
      </c>
      <c r="AA657" s="2">
        <f t="shared" si="120"/>
        <v>39326</v>
      </c>
    </row>
    <row r="658" spans="1:27" x14ac:dyDescent="0.2">
      <c r="A658">
        <v>993</v>
      </c>
      <c r="B658" t="s">
        <v>15</v>
      </c>
      <c r="C658">
        <v>2007</v>
      </c>
      <c r="D658">
        <v>11</v>
      </c>
      <c r="E658">
        <v>666</v>
      </c>
      <c r="F658" s="4">
        <v>2621.93</v>
      </c>
      <c r="G658" s="4">
        <v>3080.82</v>
      </c>
      <c r="H658" s="4">
        <v>1075.1300000000001</v>
      </c>
      <c r="I658">
        <v>6</v>
      </c>
      <c r="J658">
        <v>376</v>
      </c>
      <c r="K658">
        <v>18223</v>
      </c>
      <c r="L658" t="s">
        <v>18</v>
      </c>
      <c r="M658">
        <v>31668</v>
      </c>
      <c r="N658">
        <v>232.2</v>
      </c>
      <c r="O658" s="4">
        <v>35989.269999999997</v>
      </c>
      <c r="P658" t="s">
        <v>167</v>
      </c>
      <c r="Q658" s="4">
        <f t="shared" si="110"/>
        <v>4.625855855855856</v>
      </c>
      <c r="R658" s="4">
        <f t="shared" si="111"/>
        <v>513.47</v>
      </c>
      <c r="S658" s="4">
        <f t="shared" si="112"/>
        <v>8.1936702127659586</v>
      </c>
      <c r="T658" s="4">
        <f t="shared" si="113"/>
        <v>3.48866632496726</v>
      </c>
      <c r="U658" s="4">
        <f t="shared" si="114"/>
        <v>3.418621092762324</v>
      </c>
      <c r="V658" s="3">
        <f t="shared" si="115"/>
        <v>0.77815125038364363</v>
      </c>
      <c r="W658" s="3">
        <f t="shared" si="116"/>
        <v>2.5751878449276608</v>
      </c>
      <c r="X658" s="3">
        <f t="shared" si="117"/>
        <v>0.66519209579695882</v>
      </c>
      <c r="Y658" s="3">
        <f t="shared" si="118"/>
        <v>2.7105150745836162</v>
      </c>
      <c r="Z658" s="3">
        <f t="shared" si="119"/>
        <v>0.91347848003959897</v>
      </c>
      <c r="AA658" s="2">
        <f t="shared" si="120"/>
        <v>39387</v>
      </c>
    </row>
    <row r="659" spans="1:27" x14ac:dyDescent="0.2">
      <c r="A659">
        <v>993</v>
      </c>
      <c r="B659" t="s">
        <v>15</v>
      </c>
      <c r="C659">
        <v>2007</v>
      </c>
      <c r="D659">
        <v>12</v>
      </c>
      <c r="E659">
        <v>434</v>
      </c>
      <c r="F659" s="4">
        <v>1721.18</v>
      </c>
      <c r="G659" s="4">
        <v>2022.59</v>
      </c>
      <c r="H659" s="4">
        <v>611.59</v>
      </c>
      <c r="I659">
        <v>6</v>
      </c>
      <c r="J659">
        <v>376</v>
      </c>
      <c r="K659">
        <v>18223</v>
      </c>
      <c r="L659" t="s">
        <v>18</v>
      </c>
      <c r="M659">
        <v>31668</v>
      </c>
      <c r="N659">
        <v>232.2</v>
      </c>
      <c r="O659" s="4">
        <v>35989.269999999997</v>
      </c>
      <c r="P659" t="s">
        <v>167</v>
      </c>
      <c r="Q659" s="4">
        <f t="shared" si="110"/>
        <v>4.6603456221198156</v>
      </c>
      <c r="R659" s="4">
        <f t="shared" si="111"/>
        <v>337.0983333333333</v>
      </c>
      <c r="S659" s="4">
        <f t="shared" si="112"/>
        <v>5.3792287234042551</v>
      </c>
      <c r="T659" s="4">
        <f t="shared" si="113"/>
        <v>3.3059078556903589</v>
      </c>
      <c r="U659" s="4">
        <f t="shared" si="114"/>
        <v>3.2358262909661173</v>
      </c>
      <c r="V659" s="3">
        <f t="shared" si="115"/>
        <v>0.77815125038364363</v>
      </c>
      <c r="W659" s="3">
        <f t="shared" si="116"/>
        <v>2.5751878449276608</v>
      </c>
      <c r="X659" s="3">
        <f t="shared" si="117"/>
        <v>0.66841812617784835</v>
      </c>
      <c r="Y659" s="3">
        <f t="shared" si="118"/>
        <v>2.5277566053067155</v>
      </c>
      <c r="Z659" s="3">
        <f t="shared" si="119"/>
        <v>0.73072001076269799</v>
      </c>
      <c r="AA659" s="2">
        <f t="shared" si="120"/>
        <v>39417</v>
      </c>
    </row>
    <row r="660" spans="1:27" x14ac:dyDescent="0.2">
      <c r="A660">
        <v>1005</v>
      </c>
      <c r="B660" t="s">
        <v>15</v>
      </c>
      <c r="C660">
        <v>2007</v>
      </c>
      <c r="D660">
        <v>1</v>
      </c>
      <c r="E660">
        <v>110</v>
      </c>
      <c r="F660" s="4">
        <v>580.16</v>
      </c>
      <c r="G660" s="4">
        <v>681.78</v>
      </c>
      <c r="H660" s="4">
        <v>226.27</v>
      </c>
      <c r="I660">
        <v>5</v>
      </c>
      <c r="J660">
        <v>250</v>
      </c>
      <c r="K660">
        <v>34476</v>
      </c>
      <c r="L660" t="s">
        <v>18</v>
      </c>
      <c r="M660">
        <v>94576</v>
      </c>
      <c r="N660">
        <v>172</v>
      </c>
      <c r="O660" s="4">
        <v>53485.61</v>
      </c>
      <c r="P660" t="s">
        <v>169</v>
      </c>
      <c r="Q660" s="4">
        <f t="shared" si="110"/>
        <v>6.1979999999999995</v>
      </c>
      <c r="R660" s="4">
        <f t="shared" si="111"/>
        <v>136.35599999999999</v>
      </c>
      <c r="S660" s="4">
        <f t="shared" si="112"/>
        <v>2.7271199999999998</v>
      </c>
      <c r="T660" s="4">
        <f t="shared" si="113"/>
        <v>2.833644257061489</v>
      </c>
      <c r="U660" s="4">
        <f t="shared" si="114"/>
        <v>2.7635477824154147</v>
      </c>
      <c r="V660" s="3">
        <f t="shared" si="115"/>
        <v>0.69897000433601886</v>
      </c>
      <c r="W660" s="3">
        <f t="shared" si="116"/>
        <v>2.3979400086720375</v>
      </c>
      <c r="X660" s="3">
        <f t="shared" si="117"/>
        <v>0.79225157190326423</v>
      </c>
      <c r="Y660" s="3">
        <f t="shared" si="118"/>
        <v>2.1346742527254703</v>
      </c>
      <c r="Z660" s="3">
        <f t="shared" si="119"/>
        <v>0.4357042483894516</v>
      </c>
      <c r="AA660" s="2">
        <f t="shared" si="120"/>
        <v>39083</v>
      </c>
    </row>
    <row r="661" spans="1:27" x14ac:dyDescent="0.2">
      <c r="A661">
        <v>1005</v>
      </c>
      <c r="B661" t="s">
        <v>15</v>
      </c>
      <c r="C661">
        <v>2007</v>
      </c>
      <c r="D661">
        <v>2</v>
      </c>
      <c r="E661">
        <v>114</v>
      </c>
      <c r="F661" s="4">
        <v>599.88</v>
      </c>
      <c r="G661" s="4">
        <v>704.91</v>
      </c>
      <c r="H661" s="4">
        <v>210.74</v>
      </c>
      <c r="I661">
        <v>5</v>
      </c>
      <c r="J661">
        <v>250</v>
      </c>
      <c r="K661">
        <v>34476</v>
      </c>
      <c r="L661" t="s">
        <v>18</v>
      </c>
      <c r="M661">
        <v>94576</v>
      </c>
      <c r="N661">
        <v>172</v>
      </c>
      <c r="O661" s="4">
        <v>53485.61</v>
      </c>
      <c r="P661" t="s">
        <v>169</v>
      </c>
      <c r="Q661" s="4">
        <f t="shared" si="110"/>
        <v>6.1834210526315783</v>
      </c>
      <c r="R661" s="4">
        <f t="shared" si="111"/>
        <v>140.982</v>
      </c>
      <c r="S661" s="4">
        <f t="shared" si="112"/>
        <v>2.8196399999999997</v>
      </c>
      <c r="T661" s="4">
        <f t="shared" si="113"/>
        <v>2.8481336716035024</v>
      </c>
      <c r="U661" s="4">
        <f t="shared" si="114"/>
        <v>2.7780643828002152</v>
      </c>
      <c r="V661" s="3">
        <f t="shared" si="115"/>
        <v>0.69897000433601886</v>
      </c>
      <c r="W661" s="3">
        <f t="shared" si="116"/>
        <v>2.3979400086720375</v>
      </c>
      <c r="X661" s="3">
        <f t="shared" si="117"/>
        <v>0.79122882026702979</v>
      </c>
      <c r="Y661" s="3">
        <f t="shared" si="118"/>
        <v>2.1491636672674836</v>
      </c>
      <c r="Z661" s="3">
        <f t="shared" si="119"/>
        <v>0.45019366293146484</v>
      </c>
      <c r="AA661" s="2">
        <f t="shared" si="120"/>
        <v>39114</v>
      </c>
    </row>
    <row r="662" spans="1:27" x14ac:dyDescent="0.2">
      <c r="A662">
        <v>1005</v>
      </c>
      <c r="B662" t="s">
        <v>15</v>
      </c>
      <c r="C662">
        <v>2007</v>
      </c>
      <c r="D662">
        <v>3</v>
      </c>
      <c r="E662">
        <v>97</v>
      </c>
      <c r="F662" s="4">
        <v>473.37</v>
      </c>
      <c r="G662" s="4">
        <v>556.27</v>
      </c>
      <c r="H662" s="4">
        <v>167.55</v>
      </c>
      <c r="I662">
        <v>5</v>
      </c>
      <c r="J662">
        <v>250</v>
      </c>
      <c r="K662">
        <v>34476</v>
      </c>
      <c r="L662" t="s">
        <v>18</v>
      </c>
      <c r="M662">
        <v>94576</v>
      </c>
      <c r="N662">
        <v>172</v>
      </c>
      <c r="O662" s="4">
        <v>53485.61</v>
      </c>
      <c r="P662" t="s">
        <v>169</v>
      </c>
      <c r="Q662" s="4">
        <f t="shared" si="110"/>
        <v>5.734742268041237</v>
      </c>
      <c r="R662" s="4">
        <f t="shared" si="111"/>
        <v>111.25399999999999</v>
      </c>
      <c r="S662" s="4">
        <f t="shared" si="112"/>
        <v>2.2250799999999997</v>
      </c>
      <c r="T662" s="4">
        <f t="shared" si="113"/>
        <v>2.7452856387907696</v>
      </c>
      <c r="U662" s="4">
        <f t="shared" si="114"/>
        <v>2.675200730890694</v>
      </c>
      <c r="V662" s="3">
        <f t="shared" si="115"/>
        <v>0.69897000433601886</v>
      </c>
      <c r="W662" s="3">
        <f t="shared" si="116"/>
        <v>2.3979400086720375</v>
      </c>
      <c r="X662" s="3">
        <f t="shared" si="117"/>
        <v>0.75851390452452472</v>
      </c>
      <c r="Y662" s="3">
        <f t="shared" si="118"/>
        <v>2.0463156344547508</v>
      </c>
      <c r="Z662" s="3">
        <f t="shared" si="119"/>
        <v>0.34734563011873187</v>
      </c>
      <c r="AA662" s="2">
        <f t="shared" si="120"/>
        <v>39142</v>
      </c>
    </row>
    <row r="663" spans="1:27" x14ac:dyDescent="0.2">
      <c r="A663">
        <v>1005</v>
      </c>
      <c r="B663" t="s">
        <v>15</v>
      </c>
      <c r="C663">
        <v>2007</v>
      </c>
      <c r="D663">
        <v>4</v>
      </c>
      <c r="E663">
        <v>147</v>
      </c>
      <c r="F663" s="4">
        <v>680.33</v>
      </c>
      <c r="G663" s="4">
        <v>799.5</v>
      </c>
      <c r="H663" s="4">
        <v>182.26</v>
      </c>
      <c r="I663">
        <v>5</v>
      </c>
      <c r="J663">
        <v>250</v>
      </c>
      <c r="K663">
        <v>34476</v>
      </c>
      <c r="L663" t="s">
        <v>18</v>
      </c>
      <c r="M663">
        <v>94576</v>
      </c>
      <c r="N663">
        <v>172</v>
      </c>
      <c r="O663" s="4">
        <v>53485.61</v>
      </c>
      <c r="P663" t="s">
        <v>169</v>
      </c>
      <c r="Q663" s="4">
        <f t="shared" si="110"/>
        <v>5.4387755102040813</v>
      </c>
      <c r="R663" s="4">
        <f t="shared" si="111"/>
        <v>159.9</v>
      </c>
      <c r="S663" s="4">
        <f t="shared" si="112"/>
        <v>3.198</v>
      </c>
      <c r="T663" s="4">
        <f t="shared" si="113"/>
        <v>2.9028184680822533</v>
      </c>
      <c r="U663" s="4">
        <f t="shared" si="114"/>
        <v>2.8327196221397406</v>
      </c>
      <c r="V663" s="3">
        <f t="shared" si="115"/>
        <v>0.69897000433601886</v>
      </c>
      <c r="W663" s="3">
        <f t="shared" si="116"/>
        <v>2.3979400086720375</v>
      </c>
      <c r="X663" s="3">
        <f t="shared" si="117"/>
        <v>0.73550113333407741</v>
      </c>
      <c r="Y663" s="3">
        <f t="shared" si="118"/>
        <v>2.2038484637462346</v>
      </c>
      <c r="Z663" s="3">
        <f t="shared" si="119"/>
        <v>0.50487845941021592</v>
      </c>
      <c r="AA663" s="2">
        <f t="shared" si="120"/>
        <v>39173</v>
      </c>
    </row>
    <row r="664" spans="1:27" x14ac:dyDescent="0.2">
      <c r="A664">
        <v>1005</v>
      </c>
      <c r="B664" t="s">
        <v>15</v>
      </c>
      <c r="C664">
        <v>2007</v>
      </c>
      <c r="D664">
        <v>5</v>
      </c>
      <c r="E664">
        <v>278</v>
      </c>
      <c r="F664" s="4">
        <v>1273.45</v>
      </c>
      <c r="G664" s="4">
        <v>1496.4</v>
      </c>
      <c r="H664" s="4">
        <v>487.58</v>
      </c>
      <c r="I664">
        <v>5</v>
      </c>
      <c r="J664">
        <v>250</v>
      </c>
      <c r="K664">
        <v>34476</v>
      </c>
      <c r="L664" t="s">
        <v>18</v>
      </c>
      <c r="M664">
        <v>94576</v>
      </c>
      <c r="N664">
        <v>172</v>
      </c>
      <c r="O664" s="4">
        <v>53485.61</v>
      </c>
      <c r="P664" t="s">
        <v>169</v>
      </c>
      <c r="Q664" s="4">
        <f t="shared" si="110"/>
        <v>5.3827338129496409</v>
      </c>
      <c r="R664" s="4">
        <f t="shared" si="111"/>
        <v>299.28000000000003</v>
      </c>
      <c r="S664" s="4">
        <f t="shared" si="112"/>
        <v>5.9856000000000007</v>
      </c>
      <c r="T664" s="4">
        <f t="shared" si="113"/>
        <v>3.1750476995261674</v>
      </c>
      <c r="U664" s="4">
        <f t="shared" si="114"/>
        <v>3.1049818977484862</v>
      </c>
      <c r="V664" s="3">
        <f t="shared" si="115"/>
        <v>0.69897000433601886</v>
      </c>
      <c r="W664" s="3">
        <f t="shared" si="116"/>
        <v>2.3979400086720375</v>
      </c>
      <c r="X664" s="3">
        <f t="shared" si="117"/>
        <v>0.73100290360809117</v>
      </c>
      <c r="Y664" s="3">
        <f t="shared" si="118"/>
        <v>2.4760776951901486</v>
      </c>
      <c r="Z664" s="3">
        <f t="shared" si="119"/>
        <v>0.7771076908541299</v>
      </c>
      <c r="AA664" s="2">
        <f t="shared" si="120"/>
        <v>39203</v>
      </c>
    </row>
    <row r="665" spans="1:27" x14ac:dyDescent="0.2">
      <c r="A665">
        <v>1005</v>
      </c>
      <c r="B665" t="s">
        <v>15</v>
      </c>
      <c r="C665">
        <v>2007</v>
      </c>
      <c r="D665">
        <v>6</v>
      </c>
      <c r="E665">
        <v>272</v>
      </c>
      <c r="F665" s="4">
        <v>1302.8900000000001</v>
      </c>
      <c r="G665" s="4">
        <v>1531.09</v>
      </c>
      <c r="H665" s="4">
        <v>387.22</v>
      </c>
      <c r="I665">
        <v>5</v>
      </c>
      <c r="J665">
        <v>250</v>
      </c>
      <c r="K665">
        <v>34476</v>
      </c>
      <c r="L665" t="s">
        <v>18</v>
      </c>
      <c r="M665">
        <v>94576</v>
      </c>
      <c r="N665">
        <v>172</v>
      </c>
      <c r="O665" s="4">
        <v>53485.61</v>
      </c>
      <c r="P665" t="s">
        <v>169</v>
      </c>
      <c r="Q665" s="4">
        <f t="shared" si="110"/>
        <v>5.6290073529411764</v>
      </c>
      <c r="R665" s="4">
        <f t="shared" si="111"/>
        <v>306.21799999999996</v>
      </c>
      <c r="S665" s="4">
        <f t="shared" si="112"/>
        <v>6.1243599999999994</v>
      </c>
      <c r="T665" s="4">
        <f t="shared" si="113"/>
        <v>3.1850007199958208</v>
      </c>
      <c r="U665" s="4">
        <f t="shared" si="114"/>
        <v>3.1149077507781189</v>
      </c>
      <c r="V665" s="3">
        <f t="shared" si="115"/>
        <v>0.69897000433601886</v>
      </c>
      <c r="W665" s="3">
        <f t="shared" si="116"/>
        <v>2.3979400086720375</v>
      </c>
      <c r="X665" s="3">
        <f t="shared" si="117"/>
        <v>0.75043181596162223</v>
      </c>
      <c r="Y665" s="3">
        <f t="shared" si="118"/>
        <v>2.486030715659802</v>
      </c>
      <c r="Z665" s="3">
        <f t="shared" si="119"/>
        <v>0.78706071132378319</v>
      </c>
      <c r="AA665" s="2">
        <f t="shared" si="120"/>
        <v>39234</v>
      </c>
    </row>
    <row r="666" spans="1:27" x14ac:dyDescent="0.2">
      <c r="A666">
        <v>1005</v>
      </c>
      <c r="B666" t="s">
        <v>15</v>
      </c>
      <c r="C666">
        <v>2007</v>
      </c>
      <c r="D666">
        <v>7</v>
      </c>
      <c r="E666">
        <v>167</v>
      </c>
      <c r="F666" s="4">
        <v>783.07</v>
      </c>
      <c r="G666" s="4">
        <v>920.21</v>
      </c>
      <c r="H666" s="4">
        <v>288.5</v>
      </c>
      <c r="I666">
        <v>5</v>
      </c>
      <c r="J666">
        <v>250</v>
      </c>
      <c r="K666">
        <v>34476</v>
      </c>
      <c r="L666" t="s">
        <v>18</v>
      </c>
      <c r="M666">
        <v>94576</v>
      </c>
      <c r="N666">
        <v>172</v>
      </c>
      <c r="O666" s="4">
        <v>53485.61</v>
      </c>
      <c r="P666" t="s">
        <v>169</v>
      </c>
      <c r="Q666" s="4">
        <f t="shared" si="110"/>
        <v>5.5102395209580841</v>
      </c>
      <c r="R666" s="4">
        <f t="shared" si="111"/>
        <v>184.042</v>
      </c>
      <c r="S666" s="4">
        <f t="shared" si="112"/>
        <v>3.6808400000000003</v>
      </c>
      <c r="T666" s="4">
        <f t="shared" si="113"/>
        <v>2.9638869484693351</v>
      </c>
      <c r="U666" s="4">
        <f t="shared" si="114"/>
        <v>2.8938005861382892</v>
      </c>
      <c r="V666" s="3">
        <f t="shared" si="115"/>
        <v>0.69897000433601886</v>
      </c>
      <c r="W666" s="3">
        <f t="shared" si="116"/>
        <v>2.3979400086720375</v>
      </c>
      <c r="X666" s="3">
        <f t="shared" si="117"/>
        <v>0.74117047732175201</v>
      </c>
      <c r="Y666" s="3">
        <f t="shared" si="118"/>
        <v>2.2649169441333163</v>
      </c>
      <c r="Z666" s="3">
        <f t="shared" si="119"/>
        <v>0.56594693979729771</v>
      </c>
      <c r="AA666" s="2">
        <f t="shared" si="120"/>
        <v>39264</v>
      </c>
    </row>
    <row r="667" spans="1:27" x14ac:dyDescent="0.2">
      <c r="A667">
        <v>1005</v>
      </c>
      <c r="B667" t="s">
        <v>15</v>
      </c>
      <c r="C667">
        <v>2007</v>
      </c>
      <c r="D667">
        <v>8</v>
      </c>
      <c r="E667">
        <v>177</v>
      </c>
      <c r="F667" s="4">
        <v>805.24</v>
      </c>
      <c r="G667" s="4">
        <v>946.24</v>
      </c>
      <c r="H667" s="4">
        <v>264.17</v>
      </c>
      <c r="I667">
        <v>5</v>
      </c>
      <c r="J667">
        <v>250</v>
      </c>
      <c r="K667">
        <v>34476</v>
      </c>
      <c r="L667" t="s">
        <v>18</v>
      </c>
      <c r="M667">
        <v>94576</v>
      </c>
      <c r="N667">
        <v>172</v>
      </c>
      <c r="O667" s="4">
        <v>53485.61</v>
      </c>
      <c r="P667" t="s">
        <v>169</v>
      </c>
      <c r="Q667" s="4">
        <f t="shared" si="110"/>
        <v>5.3459887005649716</v>
      </c>
      <c r="R667" s="4">
        <f t="shared" si="111"/>
        <v>189.24799999999999</v>
      </c>
      <c r="S667" s="4">
        <f t="shared" si="112"/>
        <v>3.7849599999999999</v>
      </c>
      <c r="T667" s="4">
        <f t="shared" si="113"/>
        <v>2.9760013028460235</v>
      </c>
      <c r="U667" s="4">
        <f t="shared" si="114"/>
        <v>2.9059253401706662</v>
      </c>
      <c r="V667" s="3">
        <f t="shared" si="115"/>
        <v>0.69897000433601886</v>
      </c>
      <c r="W667" s="3">
        <f t="shared" si="116"/>
        <v>2.3979400086720375</v>
      </c>
      <c r="X667" s="3">
        <f t="shared" si="117"/>
        <v>0.72802803648421699</v>
      </c>
      <c r="Y667" s="3">
        <f t="shared" si="118"/>
        <v>2.2770312985100047</v>
      </c>
      <c r="Z667" s="3">
        <f t="shared" si="119"/>
        <v>0.578061294173986</v>
      </c>
      <c r="AA667" s="2">
        <f t="shared" si="120"/>
        <v>39295</v>
      </c>
    </row>
    <row r="668" spans="1:27" x14ac:dyDescent="0.2">
      <c r="A668">
        <v>1005</v>
      </c>
      <c r="B668" t="s">
        <v>15</v>
      </c>
      <c r="C668">
        <v>2007</v>
      </c>
      <c r="D668">
        <v>9</v>
      </c>
      <c r="E668">
        <v>307</v>
      </c>
      <c r="F668" s="4">
        <v>1379.02</v>
      </c>
      <c r="G668" s="4">
        <v>1620.46</v>
      </c>
      <c r="H668" s="4">
        <v>369.61</v>
      </c>
      <c r="I668">
        <v>5</v>
      </c>
      <c r="J668">
        <v>250</v>
      </c>
      <c r="K668">
        <v>34476</v>
      </c>
      <c r="L668" t="s">
        <v>18</v>
      </c>
      <c r="M668">
        <v>94576</v>
      </c>
      <c r="N668">
        <v>172</v>
      </c>
      <c r="O668" s="4">
        <v>53485.61</v>
      </c>
      <c r="P668" t="s">
        <v>169</v>
      </c>
      <c r="Q668" s="4">
        <f t="shared" si="110"/>
        <v>5.278371335504886</v>
      </c>
      <c r="R668" s="4">
        <f t="shared" si="111"/>
        <v>324.09199999999998</v>
      </c>
      <c r="S668" s="4">
        <f t="shared" si="112"/>
        <v>6.48184</v>
      </c>
      <c r="T668" s="4">
        <f t="shared" si="113"/>
        <v>3.2096383152240264</v>
      </c>
      <c r="U668" s="4">
        <f t="shared" si="114"/>
        <v>3.1395705648173666</v>
      </c>
      <c r="V668" s="3">
        <f t="shared" si="115"/>
        <v>0.69897000433601886</v>
      </c>
      <c r="W668" s="3">
        <f t="shared" si="116"/>
        <v>2.3979400086720375</v>
      </c>
      <c r="X668" s="3">
        <f t="shared" si="117"/>
        <v>0.7224999397468399</v>
      </c>
      <c r="Y668" s="3">
        <f t="shared" si="118"/>
        <v>2.5106683108880077</v>
      </c>
      <c r="Z668" s="3">
        <f t="shared" si="119"/>
        <v>0.81169830655198882</v>
      </c>
      <c r="AA668" s="2">
        <f t="shared" si="120"/>
        <v>39326</v>
      </c>
    </row>
    <row r="669" spans="1:27" x14ac:dyDescent="0.2">
      <c r="A669">
        <v>1005</v>
      </c>
      <c r="B669" t="s">
        <v>15</v>
      </c>
      <c r="C669">
        <v>2007</v>
      </c>
      <c r="D669">
        <v>11</v>
      </c>
      <c r="E669">
        <v>752</v>
      </c>
      <c r="F669" s="4">
        <v>3410.7</v>
      </c>
      <c r="G669" s="4">
        <v>4007.71</v>
      </c>
      <c r="H669" s="4">
        <v>1017.47</v>
      </c>
      <c r="I669">
        <v>5</v>
      </c>
      <c r="J669">
        <v>250</v>
      </c>
      <c r="K669">
        <v>34476</v>
      </c>
      <c r="L669" t="s">
        <v>18</v>
      </c>
      <c r="M669">
        <v>94576</v>
      </c>
      <c r="N669">
        <v>172</v>
      </c>
      <c r="O669" s="4">
        <v>53485.61</v>
      </c>
      <c r="P669" t="s">
        <v>169</v>
      </c>
      <c r="Q669" s="4">
        <f t="shared" si="110"/>
        <v>5.329401595744681</v>
      </c>
      <c r="R669" s="4">
        <f t="shared" si="111"/>
        <v>801.54200000000003</v>
      </c>
      <c r="S669" s="4">
        <f t="shared" si="112"/>
        <v>16.030840000000001</v>
      </c>
      <c r="T669" s="4">
        <f t="shared" si="113"/>
        <v>3.602896288219374</v>
      </c>
      <c r="U669" s="4">
        <f t="shared" si="114"/>
        <v>3.5328435212032385</v>
      </c>
      <c r="V669" s="3">
        <f t="shared" si="115"/>
        <v>0.69897000433601886</v>
      </c>
      <c r="W669" s="3">
        <f t="shared" si="116"/>
        <v>2.3979400086720375</v>
      </c>
      <c r="X669" s="3">
        <f t="shared" si="117"/>
        <v>0.72667844762773182</v>
      </c>
      <c r="Y669" s="3">
        <f t="shared" si="118"/>
        <v>2.9039262838833553</v>
      </c>
      <c r="Z669" s="3">
        <f t="shared" si="119"/>
        <v>1.2049562795473365</v>
      </c>
      <c r="AA669" s="2">
        <f t="shared" si="120"/>
        <v>39387</v>
      </c>
    </row>
    <row r="670" spans="1:27" x14ac:dyDescent="0.2">
      <c r="A670">
        <v>1005</v>
      </c>
      <c r="B670" t="s">
        <v>15</v>
      </c>
      <c r="C670">
        <v>2007</v>
      </c>
      <c r="D670">
        <v>12</v>
      </c>
      <c r="E670">
        <v>387</v>
      </c>
      <c r="F670" s="4">
        <v>1728.86</v>
      </c>
      <c r="G670" s="4">
        <v>2031.49</v>
      </c>
      <c r="H670" s="4">
        <v>354.79</v>
      </c>
      <c r="I670">
        <v>5</v>
      </c>
      <c r="J670">
        <v>250</v>
      </c>
      <c r="K670">
        <v>34476</v>
      </c>
      <c r="L670" t="s">
        <v>18</v>
      </c>
      <c r="M670">
        <v>94576</v>
      </c>
      <c r="N670">
        <v>172</v>
      </c>
      <c r="O670" s="4">
        <v>53485.61</v>
      </c>
      <c r="P670" t="s">
        <v>169</v>
      </c>
      <c r="Q670" s="4">
        <f t="shared" si="110"/>
        <v>5.2493281653746768</v>
      </c>
      <c r="R670" s="4">
        <f t="shared" si="111"/>
        <v>406.298</v>
      </c>
      <c r="S670" s="4">
        <f t="shared" si="112"/>
        <v>8.1259599999999992</v>
      </c>
      <c r="T670" s="4">
        <f t="shared" si="113"/>
        <v>3.3078146888551414</v>
      </c>
      <c r="U670" s="4">
        <f t="shared" si="114"/>
        <v>3.2377598263050462</v>
      </c>
      <c r="V670" s="3">
        <f t="shared" si="115"/>
        <v>0.69897000433601886</v>
      </c>
      <c r="W670" s="3">
        <f t="shared" si="116"/>
        <v>2.3979400086720375</v>
      </c>
      <c r="X670" s="3">
        <f t="shared" si="117"/>
        <v>0.72010372383622978</v>
      </c>
      <c r="Y670" s="3">
        <f t="shared" si="118"/>
        <v>2.6088446845191222</v>
      </c>
      <c r="Z670" s="3">
        <f t="shared" si="119"/>
        <v>0.90987468018310358</v>
      </c>
      <c r="AA670" s="2">
        <f t="shared" si="120"/>
        <v>39417</v>
      </c>
    </row>
    <row r="671" spans="1:27" x14ac:dyDescent="0.2">
      <c r="A671">
        <v>1040</v>
      </c>
      <c r="B671" t="s">
        <v>15</v>
      </c>
      <c r="C671">
        <v>2007</v>
      </c>
      <c r="D671">
        <v>1</v>
      </c>
      <c r="E671">
        <v>134</v>
      </c>
      <c r="F671" s="4">
        <v>627.25</v>
      </c>
      <c r="G671" s="4">
        <v>737.03</v>
      </c>
      <c r="H671" s="4">
        <v>262.27999999999997</v>
      </c>
      <c r="I671">
        <v>5</v>
      </c>
      <c r="J671">
        <v>306</v>
      </c>
      <c r="K671">
        <v>22029</v>
      </c>
      <c r="L671" t="s">
        <v>18</v>
      </c>
      <c r="M671">
        <v>29756</v>
      </c>
      <c r="N671">
        <v>191.7</v>
      </c>
      <c r="O671" s="4">
        <v>38759.24</v>
      </c>
      <c r="P671" t="s">
        <v>167</v>
      </c>
      <c r="Q671" s="4">
        <f t="shared" si="110"/>
        <v>5.5002238805970149</v>
      </c>
      <c r="R671" s="4">
        <f t="shared" si="111"/>
        <v>147.40600000000001</v>
      </c>
      <c r="S671" s="4">
        <f t="shared" si="112"/>
        <v>2.4085947712418299</v>
      </c>
      <c r="T671" s="4">
        <f t="shared" si="113"/>
        <v>2.8674851657006948</v>
      </c>
      <c r="U671" s="4">
        <f t="shared" si="114"/>
        <v>2.7974406699866483</v>
      </c>
      <c r="V671" s="3">
        <f t="shared" si="115"/>
        <v>0.69897000433601886</v>
      </c>
      <c r="W671" s="3">
        <f t="shared" si="116"/>
        <v>2.4857214264815801</v>
      </c>
      <c r="X671" s="3">
        <f t="shared" si="117"/>
        <v>0.74038036733588741</v>
      </c>
      <c r="Y671" s="3">
        <f t="shared" si="118"/>
        <v>2.168515161364676</v>
      </c>
      <c r="Z671" s="3">
        <f t="shared" si="119"/>
        <v>0.38176373921911494</v>
      </c>
      <c r="AA671" s="2">
        <f t="shared" si="120"/>
        <v>39083</v>
      </c>
    </row>
    <row r="672" spans="1:27" x14ac:dyDescent="0.2">
      <c r="A672">
        <v>1040</v>
      </c>
      <c r="B672" t="s">
        <v>15</v>
      </c>
      <c r="C672">
        <v>2007</v>
      </c>
      <c r="D672">
        <v>2</v>
      </c>
      <c r="E672">
        <v>90</v>
      </c>
      <c r="F672" s="4">
        <v>390.44</v>
      </c>
      <c r="G672" s="4">
        <v>458.81</v>
      </c>
      <c r="H672" s="4">
        <v>168.9</v>
      </c>
      <c r="I672">
        <v>5</v>
      </c>
      <c r="J672">
        <v>306</v>
      </c>
      <c r="K672">
        <v>22029</v>
      </c>
      <c r="L672" t="s">
        <v>18</v>
      </c>
      <c r="M672">
        <v>29756</v>
      </c>
      <c r="N672">
        <v>191.7</v>
      </c>
      <c r="O672" s="4">
        <v>38759.24</v>
      </c>
      <c r="P672" t="s">
        <v>167</v>
      </c>
      <c r="Q672" s="4">
        <f t="shared" si="110"/>
        <v>5.0978888888888889</v>
      </c>
      <c r="R672" s="4">
        <f t="shared" si="111"/>
        <v>91.762</v>
      </c>
      <c r="S672" s="4">
        <f t="shared" si="112"/>
        <v>1.4993790849673203</v>
      </c>
      <c r="T672" s="4">
        <f t="shared" si="113"/>
        <v>2.6616328750040563</v>
      </c>
      <c r="U672" s="4">
        <f t="shared" si="114"/>
        <v>2.5915543041006717</v>
      </c>
      <c r="V672" s="3">
        <f t="shared" si="115"/>
        <v>0.69897000433601886</v>
      </c>
      <c r="W672" s="3">
        <f t="shared" si="116"/>
        <v>2.4857214264815801</v>
      </c>
      <c r="X672" s="3">
        <f t="shared" si="117"/>
        <v>0.70739036556473156</v>
      </c>
      <c r="Y672" s="3">
        <f t="shared" si="118"/>
        <v>1.9626628706680376</v>
      </c>
      <c r="Z672" s="3">
        <f t="shared" si="119"/>
        <v>0.17591144852247642</v>
      </c>
      <c r="AA672" s="2">
        <f t="shared" si="120"/>
        <v>39114</v>
      </c>
    </row>
    <row r="673" spans="1:27" x14ac:dyDescent="0.2">
      <c r="A673">
        <v>1040</v>
      </c>
      <c r="B673" t="s">
        <v>15</v>
      </c>
      <c r="C673">
        <v>2007</v>
      </c>
      <c r="D673">
        <v>3</v>
      </c>
      <c r="E673">
        <v>103</v>
      </c>
      <c r="F673" s="4">
        <v>491.62</v>
      </c>
      <c r="G673" s="4">
        <v>577.66999999999996</v>
      </c>
      <c r="H673" s="4">
        <v>194.21</v>
      </c>
      <c r="I673">
        <v>5</v>
      </c>
      <c r="J673">
        <v>306</v>
      </c>
      <c r="K673">
        <v>22029</v>
      </c>
      <c r="L673" t="s">
        <v>18</v>
      </c>
      <c r="M673">
        <v>29756</v>
      </c>
      <c r="N673">
        <v>191.7</v>
      </c>
      <c r="O673" s="4">
        <v>38759.24</v>
      </c>
      <c r="P673" t="s">
        <v>167</v>
      </c>
      <c r="Q673" s="4">
        <f t="shared" si="110"/>
        <v>5.6084466019417469</v>
      </c>
      <c r="R673" s="4">
        <f t="shared" si="111"/>
        <v>115.53399999999999</v>
      </c>
      <c r="S673" s="4">
        <f t="shared" si="112"/>
        <v>1.8878104575163397</v>
      </c>
      <c r="T673" s="4">
        <f t="shared" si="113"/>
        <v>2.7616798140140406</v>
      </c>
      <c r="U673" s="4">
        <f t="shared" si="114"/>
        <v>2.6916295424669729</v>
      </c>
      <c r="V673" s="3">
        <f t="shared" si="115"/>
        <v>0.69897000433601886</v>
      </c>
      <c r="W673" s="3">
        <f t="shared" si="116"/>
        <v>2.4857214264815801</v>
      </c>
      <c r="X673" s="3">
        <f t="shared" si="117"/>
        <v>0.74884258930886816</v>
      </c>
      <c r="Y673" s="3">
        <f t="shared" si="118"/>
        <v>2.0627098096780214</v>
      </c>
      <c r="Z673" s="3">
        <f t="shared" si="119"/>
        <v>0.27595838753246044</v>
      </c>
      <c r="AA673" s="2">
        <f t="shared" si="120"/>
        <v>39142</v>
      </c>
    </row>
    <row r="674" spans="1:27" x14ac:dyDescent="0.2">
      <c r="A674">
        <v>1040</v>
      </c>
      <c r="B674" t="s">
        <v>15</v>
      </c>
      <c r="C674">
        <v>2007</v>
      </c>
      <c r="D674">
        <v>4</v>
      </c>
      <c r="E674">
        <v>139</v>
      </c>
      <c r="F674" s="4">
        <v>660.21</v>
      </c>
      <c r="G674" s="4">
        <v>775.78</v>
      </c>
      <c r="H674" s="4">
        <v>322.44</v>
      </c>
      <c r="I674">
        <v>5</v>
      </c>
      <c r="J674">
        <v>306</v>
      </c>
      <c r="K674">
        <v>22029</v>
      </c>
      <c r="L674" t="s">
        <v>18</v>
      </c>
      <c r="M674">
        <v>29756</v>
      </c>
      <c r="N674">
        <v>191.7</v>
      </c>
      <c r="O674" s="4">
        <v>38759.24</v>
      </c>
      <c r="P674" t="s">
        <v>167</v>
      </c>
      <c r="Q674" s="4">
        <f t="shared" si="110"/>
        <v>5.5811510791366903</v>
      </c>
      <c r="R674" s="4">
        <f t="shared" si="111"/>
        <v>155.15600000000001</v>
      </c>
      <c r="S674" s="4">
        <f t="shared" si="112"/>
        <v>2.5352287581699344</v>
      </c>
      <c r="T674" s="4">
        <f t="shared" si="113"/>
        <v>2.8897385790773913</v>
      </c>
      <c r="U674" s="4">
        <f t="shared" si="114"/>
        <v>2.8196820981704942</v>
      </c>
      <c r="V674" s="3">
        <f t="shared" si="115"/>
        <v>0.69897000433601886</v>
      </c>
      <c r="W674" s="3">
        <f t="shared" si="116"/>
        <v>2.4857214264815801</v>
      </c>
      <c r="X674" s="3">
        <f t="shared" si="117"/>
        <v>0.74672377882329599</v>
      </c>
      <c r="Y674" s="3">
        <f t="shared" si="118"/>
        <v>2.1907685747413721</v>
      </c>
      <c r="Z674" s="3">
        <f t="shared" si="119"/>
        <v>0.40401715259581106</v>
      </c>
      <c r="AA674" s="2">
        <f t="shared" si="120"/>
        <v>39173</v>
      </c>
    </row>
    <row r="675" spans="1:27" x14ac:dyDescent="0.2">
      <c r="A675">
        <v>1040</v>
      </c>
      <c r="B675" t="s">
        <v>15</v>
      </c>
      <c r="C675">
        <v>2007</v>
      </c>
      <c r="D675">
        <v>5</v>
      </c>
      <c r="E675">
        <v>362</v>
      </c>
      <c r="F675" s="4">
        <v>1582.07</v>
      </c>
      <c r="G675" s="4">
        <v>1859.09</v>
      </c>
      <c r="H675" s="4">
        <v>651.14</v>
      </c>
      <c r="I675">
        <v>5</v>
      </c>
      <c r="J675">
        <v>306</v>
      </c>
      <c r="K675">
        <v>22029</v>
      </c>
      <c r="L675" t="s">
        <v>18</v>
      </c>
      <c r="M675">
        <v>29756</v>
      </c>
      <c r="N675">
        <v>191.7</v>
      </c>
      <c r="O675" s="4">
        <v>38759.24</v>
      </c>
      <c r="P675" t="s">
        <v>167</v>
      </c>
      <c r="Q675" s="4">
        <f t="shared" si="110"/>
        <v>5.13560773480663</v>
      </c>
      <c r="R675" s="4">
        <f t="shared" si="111"/>
        <v>371.81799999999998</v>
      </c>
      <c r="S675" s="4">
        <f t="shared" si="112"/>
        <v>6.0754575163398687</v>
      </c>
      <c r="T675" s="4">
        <f t="shared" si="113"/>
        <v>3.269300414816144</v>
      </c>
      <c r="U675" s="4">
        <f t="shared" si="114"/>
        <v>3.1992256953065206</v>
      </c>
      <c r="V675" s="3">
        <f t="shared" si="115"/>
        <v>0.69897000433601886</v>
      </c>
      <c r="W675" s="3">
        <f t="shared" si="116"/>
        <v>2.4857214264815801</v>
      </c>
      <c r="X675" s="3">
        <f t="shared" si="117"/>
        <v>0.71059184428297817</v>
      </c>
      <c r="Y675" s="3">
        <f t="shared" si="118"/>
        <v>2.5703304104801252</v>
      </c>
      <c r="Z675" s="3">
        <f t="shared" si="119"/>
        <v>0.78357898833456385</v>
      </c>
      <c r="AA675" s="2">
        <f t="shared" si="120"/>
        <v>39203</v>
      </c>
    </row>
    <row r="676" spans="1:27" x14ac:dyDescent="0.2">
      <c r="A676">
        <v>1040</v>
      </c>
      <c r="B676" t="s">
        <v>15</v>
      </c>
      <c r="C676">
        <v>2007</v>
      </c>
      <c r="D676">
        <v>6</v>
      </c>
      <c r="E676">
        <v>398</v>
      </c>
      <c r="F676" s="4">
        <v>1749.56</v>
      </c>
      <c r="G676" s="4">
        <v>2055.89</v>
      </c>
      <c r="H676" s="4">
        <v>637.03</v>
      </c>
      <c r="I676">
        <v>5</v>
      </c>
      <c r="J676">
        <v>306</v>
      </c>
      <c r="K676">
        <v>22029</v>
      </c>
      <c r="L676" t="s">
        <v>18</v>
      </c>
      <c r="M676">
        <v>29756</v>
      </c>
      <c r="N676">
        <v>191.7</v>
      </c>
      <c r="O676" s="4">
        <v>38759.24</v>
      </c>
      <c r="P676" t="s">
        <v>167</v>
      </c>
      <c r="Q676" s="4">
        <f t="shared" si="110"/>
        <v>5.165552763819095</v>
      </c>
      <c r="R676" s="4">
        <f t="shared" si="111"/>
        <v>411.178</v>
      </c>
      <c r="S676" s="4">
        <f t="shared" si="112"/>
        <v>6.7185947712418299</v>
      </c>
      <c r="T676" s="4">
        <f t="shared" si="113"/>
        <v>3.3129998741019282</v>
      </c>
      <c r="U676" s="4">
        <f t="shared" si="114"/>
        <v>3.2429288409155781</v>
      </c>
      <c r="V676" s="3">
        <f t="shared" si="115"/>
        <v>0.69897000433601886</v>
      </c>
      <c r="W676" s="3">
        <f t="shared" si="116"/>
        <v>2.4857214264815801</v>
      </c>
      <c r="X676" s="3">
        <f t="shared" si="117"/>
        <v>0.71311680202824046</v>
      </c>
      <c r="Y676" s="3">
        <f t="shared" si="118"/>
        <v>2.6140298697659095</v>
      </c>
      <c r="Z676" s="3">
        <f t="shared" si="119"/>
        <v>0.8272784476203483</v>
      </c>
      <c r="AA676" s="2">
        <f t="shared" si="120"/>
        <v>39234</v>
      </c>
    </row>
    <row r="677" spans="1:27" x14ac:dyDescent="0.2">
      <c r="A677">
        <v>1040</v>
      </c>
      <c r="B677" t="s">
        <v>15</v>
      </c>
      <c r="C677">
        <v>2007</v>
      </c>
      <c r="D677">
        <v>7</v>
      </c>
      <c r="E677">
        <v>176</v>
      </c>
      <c r="F677" s="4">
        <v>797.78</v>
      </c>
      <c r="G677" s="4">
        <v>937.47</v>
      </c>
      <c r="H677" s="4">
        <v>412.92</v>
      </c>
      <c r="I677">
        <v>5</v>
      </c>
      <c r="J677">
        <v>306</v>
      </c>
      <c r="K677">
        <v>22029</v>
      </c>
      <c r="L677" t="s">
        <v>18</v>
      </c>
      <c r="M677">
        <v>29756</v>
      </c>
      <c r="N677">
        <v>191.7</v>
      </c>
      <c r="O677" s="4">
        <v>38759.24</v>
      </c>
      <c r="P677" t="s">
        <v>167</v>
      </c>
      <c r="Q677" s="4">
        <f t="shared" si="110"/>
        <v>5.3265340909090915</v>
      </c>
      <c r="R677" s="4">
        <f t="shared" si="111"/>
        <v>187.494</v>
      </c>
      <c r="S677" s="4">
        <f t="shared" si="112"/>
        <v>3.0636274509803925</v>
      </c>
      <c r="T677" s="4">
        <f t="shared" si="113"/>
        <v>2.9719573787539719</v>
      </c>
      <c r="U677" s="4">
        <f t="shared" si="114"/>
        <v>2.9018831445352236</v>
      </c>
      <c r="V677" s="3">
        <f t="shared" si="115"/>
        <v>0.69897000433601886</v>
      </c>
      <c r="W677" s="3">
        <f t="shared" si="116"/>
        <v>2.4857214264815801</v>
      </c>
      <c r="X677" s="3">
        <f t="shared" si="117"/>
        <v>0.72644471093982221</v>
      </c>
      <c r="Y677" s="3">
        <f t="shared" si="118"/>
        <v>2.2729873744179532</v>
      </c>
      <c r="Z677" s="3">
        <f t="shared" si="119"/>
        <v>0.48623595227239208</v>
      </c>
      <c r="AA677" s="2">
        <f t="shared" si="120"/>
        <v>39264</v>
      </c>
    </row>
    <row r="678" spans="1:27" x14ac:dyDescent="0.2">
      <c r="A678">
        <v>1040</v>
      </c>
      <c r="B678" t="s">
        <v>15</v>
      </c>
      <c r="C678">
        <v>2007</v>
      </c>
      <c r="D678">
        <v>8</v>
      </c>
      <c r="E678">
        <v>222</v>
      </c>
      <c r="F678" s="4">
        <v>977.85</v>
      </c>
      <c r="G678" s="4">
        <v>1149.02</v>
      </c>
      <c r="H678" s="4">
        <v>349.96</v>
      </c>
      <c r="I678">
        <v>5</v>
      </c>
      <c r="J678">
        <v>306</v>
      </c>
      <c r="K678">
        <v>22029</v>
      </c>
      <c r="L678" t="s">
        <v>18</v>
      </c>
      <c r="M678">
        <v>29756</v>
      </c>
      <c r="N678">
        <v>191.7</v>
      </c>
      <c r="O678" s="4">
        <v>38759.24</v>
      </c>
      <c r="P678" t="s">
        <v>167</v>
      </c>
      <c r="Q678" s="4">
        <f t="shared" si="110"/>
        <v>5.1757657657657656</v>
      </c>
      <c r="R678" s="4">
        <f t="shared" si="111"/>
        <v>229.804</v>
      </c>
      <c r="S678" s="4">
        <f t="shared" si="112"/>
        <v>3.754967320261438</v>
      </c>
      <c r="T678" s="4">
        <f t="shared" si="113"/>
        <v>3.0603275881435015</v>
      </c>
      <c r="U678" s="4">
        <f t="shared" si="114"/>
        <v>2.9902722400958681</v>
      </c>
      <c r="V678" s="3">
        <f t="shared" si="115"/>
        <v>0.69897000433601886</v>
      </c>
      <c r="W678" s="3">
        <f t="shared" si="116"/>
        <v>2.4857214264815801</v>
      </c>
      <c r="X678" s="3">
        <f t="shared" si="117"/>
        <v>0.71397461369286297</v>
      </c>
      <c r="Y678" s="3">
        <f t="shared" si="118"/>
        <v>2.3613575838074827</v>
      </c>
      <c r="Z678" s="3">
        <f t="shared" si="119"/>
        <v>0.57460616166192169</v>
      </c>
      <c r="AA678" s="2">
        <f t="shared" si="120"/>
        <v>39295</v>
      </c>
    </row>
    <row r="679" spans="1:27" x14ac:dyDescent="0.2">
      <c r="A679">
        <v>1040</v>
      </c>
      <c r="B679" t="s">
        <v>15</v>
      </c>
      <c r="C679">
        <v>2007</v>
      </c>
      <c r="D679">
        <v>9</v>
      </c>
      <c r="E679">
        <v>346</v>
      </c>
      <c r="F679" s="4">
        <v>1560.05</v>
      </c>
      <c r="G679" s="4">
        <v>1833.17</v>
      </c>
      <c r="H679" s="4">
        <v>608.46</v>
      </c>
      <c r="I679">
        <v>5</v>
      </c>
      <c r="J679">
        <v>306</v>
      </c>
      <c r="K679">
        <v>22029</v>
      </c>
      <c r="L679" t="s">
        <v>18</v>
      </c>
      <c r="M679">
        <v>29756</v>
      </c>
      <c r="N679">
        <v>191.7</v>
      </c>
      <c r="O679" s="4">
        <v>38759.24</v>
      </c>
      <c r="P679" t="s">
        <v>167</v>
      </c>
      <c r="Q679" s="4">
        <f t="shared" si="110"/>
        <v>5.2981791907514451</v>
      </c>
      <c r="R679" s="4">
        <f t="shared" si="111"/>
        <v>366.63400000000001</v>
      </c>
      <c r="S679" s="4">
        <f t="shared" si="112"/>
        <v>5.9907516339869282</v>
      </c>
      <c r="T679" s="4">
        <f t="shared" si="113"/>
        <v>3.2632027413607343</v>
      </c>
      <c r="U679" s="4">
        <f t="shared" si="114"/>
        <v>3.193138517826327</v>
      </c>
      <c r="V679" s="3">
        <f t="shared" si="115"/>
        <v>0.69897000433601886</v>
      </c>
      <c r="W679" s="3">
        <f t="shared" si="116"/>
        <v>2.4857214264815801</v>
      </c>
      <c r="X679" s="3">
        <f t="shared" si="117"/>
        <v>0.72412664256795756</v>
      </c>
      <c r="Y679" s="3">
        <f t="shared" si="118"/>
        <v>2.5642327370247155</v>
      </c>
      <c r="Z679" s="3">
        <f t="shared" si="119"/>
        <v>0.77748131487915417</v>
      </c>
      <c r="AA679" s="2">
        <f t="shared" si="120"/>
        <v>39326</v>
      </c>
    </row>
    <row r="680" spans="1:27" x14ac:dyDescent="0.2">
      <c r="A680">
        <v>1040</v>
      </c>
      <c r="B680" t="s">
        <v>15</v>
      </c>
      <c r="C680">
        <v>2007</v>
      </c>
      <c r="D680">
        <v>10</v>
      </c>
      <c r="E680">
        <v>861</v>
      </c>
      <c r="F680" s="4">
        <v>3581.38</v>
      </c>
      <c r="G680" s="4">
        <v>4208.1400000000003</v>
      </c>
      <c r="H680" s="4">
        <v>1170.21</v>
      </c>
      <c r="I680">
        <v>5</v>
      </c>
      <c r="J680">
        <v>306</v>
      </c>
      <c r="K680">
        <v>22029</v>
      </c>
      <c r="L680" t="s">
        <v>18</v>
      </c>
      <c r="M680">
        <v>29756</v>
      </c>
      <c r="N680">
        <v>191.7</v>
      </c>
      <c r="O680" s="4">
        <v>38759.24</v>
      </c>
      <c r="P680" t="s">
        <v>167</v>
      </c>
      <c r="Q680" s="4">
        <f t="shared" si="110"/>
        <v>4.8875029036004651</v>
      </c>
      <c r="R680" s="4">
        <f t="shared" si="111"/>
        <v>841.62800000000004</v>
      </c>
      <c r="S680" s="4">
        <f t="shared" si="112"/>
        <v>13.752091503267975</v>
      </c>
      <c r="T680" s="4">
        <f t="shared" si="113"/>
        <v>3.6240901798662297</v>
      </c>
      <c r="U680" s="4">
        <f t="shared" si="114"/>
        <v>3.5540504039908227</v>
      </c>
      <c r="V680" s="3">
        <f t="shared" si="115"/>
        <v>0.69897000433601886</v>
      </c>
      <c r="W680" s="3">
        <f t="shared" si="116"/>
        <v>2.4857214264815801</v>
      </c>
      <c r="X680" s="3">
        <f t="shared" si="117"/>
        <v>0.68908702841257485</v>
      </c>
      <c r="Y680" s="3">
        <f t="shared" si="118"/>
        <v>2.925120175530211</v>
      </c>
      <c r="Z680" s="3">
        <f t="shared" si="119"/>
        <v>1.1383687533846496</v>
      </c>
      <c r="AA680" s="2">
        <f t="shared" si="120"/>
        <v>39356</v>
      </c>
    </row>
    <row r="681" spans="1:27" x14ac:dyDescent="0.2">
      <c r="A681">
        <v>1040</v>
      </c>
      <c r="B681" t="s">
        <v>15</v>
      </c>
      <c r="C681">
        <v>2007</v>
      </c>
      <c r="D681">
        <v>11</v>
      </c>
      <c r="E681">
        <v>679</v>
      </c>
      <c r="F681" s="4">
        <v>2848.66</v>
      </c>
      <c r="G681" s="4">
        <v>3347.27</v>
      </c>
      <c r="H681" s="4">
        <v>1054.46</v>
      </c>
      <c r="I681">
        <v>5</v>
      </c>
      <c r="J681">
        <v>306</v>
      </c>
      <c r="K681">
        <v>22029</v>
      </c>
      <c r="L681" t="s">
        <v>18</v>
      </c>
      <c r="M681">
        <v>29756</v>
      </c>
      <c r="N681">
        <v>191.7</v>
      </c>
      <c r="O681" s="4">
        <v>38759.24</v>
      </c>
      <c r="P681" t="s">
        <v>167</v>
      </c>
      <c r="Q681" s="4">
        <f t="shared" si="110"/>
        <v>4.929705449189985</v>
      </c>
      <c r="R681" s="4">
        <f t="shared" si="111"/>
        <v>669.45399999999995</v>
      </c>
      <c r="S681" s="4">
        <f t="shared" si="112"/>
        <v>10.938790849673202</v>
      </c>
      <c r="T681" s="4">
        <f t="shared" si="113"/>
        <v>3.5246907451575229</v>
      </c>
      <c r="U681" s="4">
        <f t="shared" si="114"/>
        <v>3.4546406173913069</v>
      </c>
      <c r="V681" s="3">
        <f t="shared" si="115"/>
        <v>0.69897000433601886</v>
      </c>
      <c r="W681" s="3">
        <f t="shared" si="116"/>
        <v>2.4857214264815801</v>
      </c>
      <c r="X681" s="3">
        <f t="shared" si="117"/>
        <v>0.69282097087702132</v>
      </c>
      <c r="Y681" s="3">
        <f t="shared" si="118"/>
        <v>2.8257207408215042</v>
      </c>
      <c r="Z681" s="3">
        <f t="shared" si="119"/>
        <v>1.038969318675943</v>
      </c>
      <c r="AA681" s="2">
        <f t="shared" si="120"/>
        <v>39387</v>
      </c>
    </row>
    <row r="682" spans="1:27" x14ac:dyDescent="0.2">
      <c r="A682">
        <v>1040</v>
      </c>
      <c r="B682" t="s">
        <v>15</v>
      </c>
      <c r="C682">
        <v>2007</v>
      </c>
      <c r="D682">
        <v>12</v>
      </c>
      <c r="E682">
        <v>346</v>
      </c>
      <c r="F682" s="4">
        <v>1450.34</v>
      </c>
      <c r="G682" s="4">
        <v>1704.25</v>
      </c>
      <c r="H682" s="4">
        <v>580.78</v>
      </c>
      <c r="I682">
        <v>5</v>
      </c>
      <c r="J682">
        <v>306</v>
      </c>
      <c r="K682">
        <v>22029</v>
      </c>
      <c r="L682" t="s">
        <v>18</v>
      </c>
      <c r="M682">
        <v>29756</v>
      </c>
      <c r="N682">
        <v>191.7</v>
      </c>
      <c r="O682" s="4">
        <v>38759.24</v>
      </c>
      <c r="P682" t="s">
        <v>167</v>
      </c>
      <c r="Q682" s="4">
        <f t="shared" si="110"/>
        <v>4.925578034682081</v>
      </c>
      <c r="R682" s="4">
        <f t="shared" si="111"/>
        <v>340.85</v>
      </c>
      <c r="S682" s="4">
        <f t="shared" si="112"/>
        <v>5.5694444444444446</v>
      </c>
      <c r="T682" s="4">
        <f t="shared" si="113"/>
        <v>3.2315333026704938</v>
      </c>
      <c r="U682" s="4">
        <f t="shared" si="114"/>
        <v>3.1614698248657862</v>
      </c>
      <c r="V682" s="3">
        <f t="shared" si="115"/>
        <v>0.69897000433601886</v>
      </c>
      <c r="W682" s="3">
        <f t="shared" si="116"/>
        <v>2.4857214264815801</v>
      </c>
      <c r="X682" s="3">
        <f t="shared" si="117"/>
        <v>0.69245720387771725</v>
      </c>
      <c r="Y682" s="3">
        <f t="shared" si="118"/>
        <v>2.532563298334475</v>
      </c>
      <c r="Z682" s="3">
        <f t="shared" si="119"/>
        <v>0.74581187618891387</v>
      </c>
      <c r="AA682" s="2">
        <f t="shared" si="120"/>
        <v>39417</v>
      </c>
    </row>
    <row r="683" spans="1:27" x14ac:dyDescent="0.2">
      <c r="A683">
        <v>1072</v>
      </c>
      <c r="B683" t="s">
        <v>15</v>
      </c>
      <c r="C683">
        <v>2007</v>
      </c>
      <c r="D683">
        <v>1</v>
      </c>
      <c r="E683">
        <v>76</v>
      </c>
      <c r="F683" s="4">
        <v>393.37</v>
      </c>
      <c r="G683" s="4">
        <v>462.28</v>
      </c>
      <c r="H683" s="4">
        <v>211.95</v>
      </c>
      <c r="I683">
        <v>5</v>
      </c>
      <c r="J683">
        <v>199</v>
      </c>
      <c r="K683">
        <v>10373</v>
      </c>
      <c r="L683" t="s">
        <v>18</v>
      </c>
      <c r="M683">
        <v>26470</v>
      </c>
      <c r="N683">
        <v>130.5</v>
      </c>
      <c r="O683" s="4">
        <v>17942.55</v>
      </c>
      <c r="P683" t="s">
        <v>167</v>
      </c>
      <c r="Q683" s="4">
        <f t="shared" si="110"/>
        <v>6.0826315789473684</v>
      </c>
      <c r="R683" s="4">
        <f t="shared" si="111"/>
        <v>92.455999999999989</v>
      </c>
      <c r="S683" s="4">
        <f t="shared" si="112"/>
        <v>2.3230150753768841</v>
      </c>
      <c r="T683" s="4">
        <f t="shared" si="113"/>
        <v>2.6649051046050127</v>
      </c>
      <c r="U683" s="4">
        <f t="shared" si="114"/>
        <v>2.5948012357783852</v>
      </c>
      <c r="V683" s="3">
        <f t="shared" si="115"/>
        <v>0.69897000433601886</v>
      </c>
      <c r="W683" s="3">
        <f t="shared" si="116"/>
        <v>2.2988530764097068</v>
      </c>
      <c r="X683" s="3">
        <f t="shared" si="117"/>
        <v>0.78409151232422147</v>
      </c>
      <c r="Y683" s="3">
        <f t="shared" si="118"/>
        <v>1.965935100268994</v>
      </c>
      <c r="Z683" s="3">
        <f t="shared" si="119"/>
        <v>0.36605202819530613</v>
      </c>
      <c r="AA683" s="2">
        <f t="shared" si="120"/>
        <v>39083</v>
      </c>
    </row>
    <row r="684" spans="1:27" x14ac:dyDescent="0.2">
      <c r="A684">
        <v>1072</v>
      </c>
      <c r="B684" t="s">
        <v>15</v>
      </c>
      <c r="C684">
        <v>2007</v>
      </c>
      <c r="D684">
        <v>2</v>
      </c>
      <c r="E684">
        <v>26</v>
      </c>
      <c r="F684" s="4">
        <v>144.79</v>
      </c>
      <c r="G684" s="4">
        <v>170.1</v>
      </c>
      <c r="H684" s="4">
        <v>82.16</v>
      </c>
      <c r="I684">
        <v>5</v>
      </c>
      <c r="J684">
        <v>199</v>
      </c>
      <c r="K684">
        <v>10373</v>
      </c>
      <c r="L684" t="s">
        <v>18</v>
      </c>
      <c r="M684">
        <v>26470</v>
      </c>
      <c r="N684">
        <v>130.5</v>
      </c>
      <c r="O684" s="4">
        <v>17942.55</v>
      </c>
      <c r="P684" t="s">
        <v>167</v>
      </c>
      <c r="Q684" s="4">
        <f t="shared" si="110"/>
        <v>6.5423076923076922</v>
      </c>
      <c r="R684" s="4">
        <f t="shared" si="111"/>
        <v>34.019999999999996</v>
      </c>
      <c r="S684" s="4">
        <f t="shared" si="112"/>
        <v>0.85477386934673361</v>
      </c>
      <c r="T684" s="4">
        <f t="shared" si="113"/>
        <v>2.230704313612569</v>
      </c>
      <c r="U684" s="4">
        <f t="shared" si="114"/>
        <v>2.1607385681125817</v>
      </c>
      <c r="V684" s="3">
        <f t="shared" si="115"/>
        <v>0.69897000433601886</v>
      </c>
      <c r="W684" s="3">
        <f t="shared" si="116"/>
        <v>2.2988530764097068</v>
      </c>
      <c r="X684" s="3">
        <f t="shared" si="117"/>
        <v>0.81573096564175107</v>
      </c>
      <c r="Y684" s="3">
        <f t="shared" si="118"/>
        <v>1.5317343092765501</v>
      </c>
      <c r="Z684" s="3">
        <f t="shared" si="119"/>
        <v>-6.8148762797137663E-2</v>
      </c>
      <c r="AA684" s="2">
        <f t="shared" si="120"/>
        <v>39114</v>
      </c>
    </row>
    <row r="685" spans="1:27" x14ac:dyDescent="0.2">
      <c r="A685">
        <v>1072</v>
      </c>
      <c r="B685" t="s">
        <v>15</v>
      </c>
      <c r="C685">
        <v>2007</v>
      </c>
      <c r="D685">
        <v>3</v>
      </c>
      <c r="E685">
        <v>47</v>
      </c>
      <c r="F685" s="4">
        <v>248.95</v>
      </c>
      <c r="G685" s="4">
        <v>292.56</v>
      </c>
      <c r="H685" s="4">
        <v>130.91999999999999</v>
      </c>
      <c r="I685">
        <v>5</v>
      </c>
      <c r="J685">
        <v>199</v>
      </c>
      <c r="K685">
        <v>10373</v>
      </c>
      <c r="L685" t="s">
        <v>18</v>
      </c>
      <c r="M685">
        <v>26470</v>
      </c>
      <c r="N685">
        <v>130.5</v>
      </c>
      <c r="O685" s="4">
        <v>17942.55</v>
      </c>
      <c r="P685" t="s">
        <v>167</v>
      </c>
      <c r="Q685" s="4">
        <f t="shared" si="110"/>
        <v>6.2246808510638294</v>
      </c>
      <c r="R685" s="4">
        <f t="shared" si="111"/>
        <v>58.512</v>
      </c>
      <c r="S685" s="4">
        <f t="shared" si="112"/>
        <v>1.4701507537688443</v>
      </c>
      <c r="T685" s="4">
        <f t="shared" si="113"/>
        <v>2.4662149473299881</v>
      </c>
      <c r="U685" s="4">
        <f t="shared" si="114"/>
        <v>2.3961121306114781</v>
      </c>
      <c r="V685" s="3">
        <f t="shared" si="115"/>
        <v>0.69897000433601886</v>
      </c>
      <c r="W685" s="3">
        <f t="shared" si="116"/>
        <v>2.2988530764097068</v>
      </c>
      <c r="X685" s="3">
        <f t="shared" si="117"/>
        <v>0.7941170893942705</v>
      </c>
      <c r="Y685" s="3">
        <f t="shared" si="118"/>
        <v>1.7672449429939692</v>
      </c>
      <c r="Z685" s="3">
        <f t="shared" si="119"/>
        <v>0.16736187092028132</v>
      </c>
      <c r="AA685" s="2">
        <f t="shared" si="120"/>
        <v>39142</v>
      </c>
    </row>
    <row r="686" spans="1:27" x14ac:dyDescent="0.2">
      <c r="A686">
        <v>1072</v>
      </c>
      <c r="B686" t="s">
        <v>15</v>
      </c>
      <c r="C686">
        <v>2007</v>
      </c>
      <c r="D686">
        <v>4</v>
      </c>
      <c r="E686">
        <v>57</v>
      </c>
      <c r="F686" s="4">
        <v>258.27</v>
      </c>
      <c r="G686" s="4">
        <v>303.48</v>
      </c>
      <c r="H686" s="4">
        <v>125.38</v>
      </c>
      <c r="I686">
        <v>5</v>
      </c>
      <c r="J686">
        <v>199</v>
      </c>
      <c r="K686">
        <v>10373</v>
      </c>
      <c r="L686" t="s">
        <v>18</v>
      </c>
      <c r="M686">
        <v>26470</v>
      </c>
      <c r="N686">
        <v>130.5</v>
      </c>
      <c r="O686" s="4">
        <v>17942.55</v>
      </c>
      <c r="P686" t="s">
        <v>167</v>
      </c>
      <c r="Q686" s="4">
        <f t="shared" si="110"/>
        <v>5.3242105263157899</v>
      </c>
      <c r="R686" s="4">
        <f t="shared" si="111"/>
        <v>60.696000000000005</v>
      </c>
      <c r="S686" s="4">
        <f t="shared" si="112"/>
        <v>1.5250251256281409</v>
      </c>
      <c r="T686" s="4">
        <f t="shared" si="113"/>
        <v>2.4821300753920297</v>
      </c>
      <c r="U686" s="4">
        <f t="shared" si="114"/>
        <v>2.4120739625375207</v>
      </c>
      <c r="V686" s="3">
        <f t="shared" si="115"/>
        <v>0.69897000433601886</v>
      </c>
      <c r="W686" s="3">
        <f t="shared" si="116"/>
        <v>2.2988530764097068</v>
      </c>
      <c r="X686" s="3">
        <f t="shared" si="117"/>
        <v>0.72625521971953821</v>
      </c>
      <c r="Y686" s="3">
        <f t="shared" si="118"/>
        <v>1.7831600710560109</v>
      </c>
      <c r="Z686" s="3">
        <f t="shared" si="119"/>
        <v>0.183276998982323</v>
      </c>
      <c r="AA686" s="2">
        <f t="shared" si="120"/>
        <v>39173</v>
      </c>
    </row>
    <row r="687" spans="1:27" x14ac:dyDescent="0.2">
      <c r="A687">
        <v>1072</v>
      </c>
      <c r="B687" t="s">
        <v>15</v>
      </c>
      <c r="C687">
        <v>2007</v>
      </c>
      <c r="D687">
        <v>5</v>
      </c>
      <c r="E687">
        <v>87</v>
      </c>
      <c r="F687" s="4">
        <v>424.08</v>
      </c>
      <c r="G687" s="4">
        <v>498.34</v>
      </c>
      <c r="H687" s="4">
        <v>209.94</v>
      </c>
      <c r="I687">
        <v>5</v>
      </c>
      <c r="J687">
        <v>199</v>
      </c>
      <c r="K687">
        <v>10373</v>
      </c>
      <c r="L687" t="s">
        <v>18</v>
      </c>
      <c r="M687">
        <v>26470</v>
      </c>
      <c r="N687">
        <v>130.5</v>
      </c>
      <c r="O687" s="4">
        <v>17942.55</v>
      </c>
      <c r="P687" t="s">
        <v>167</v>
      </c>
      <c r="Q687" s="4">
        <f t="shared" si="110"/>
        <v>5.7280459770114938</v>
      </c>
      <c r="R687" s="4">
        <f t="shared" si="111"/>
        <v>99.667999999999992</v>
      </c>
      <c r="S687" s="4">
        <f t="shared" si="112"/>
        <v>2.504221105527638</v>
      </c>
      <c r="T687" s="4">
        <f t="shared" si="113"/>
        <v>2.697525747861548</v>
      </c>
      <c r="U687" s="4">
        <f t="shared" si="114"/>
        <v>2.62744779121837</v>
      </c>
      <c r="V687" s="3">
        <f t="shared" si="115"/>
        <v>0.69897000433601886</v>
      </c>
      <c r="W687" s="3">
        <f t="shared" si="116"/>
        <v>2.2988530764097068</v>
      </c>
      <c r="X687" s="3">
        <f t="shared" si="117"/>
        <v>0.75800649524292929</v>
      </c>
      <c r="Y687" s="3">
        <f t="shared" si="118"/>
        <v>1.998555743525529</v>
      </c>
      <c r="Z687" s="3">
        <f t="shared" si="119"/>
        <v>0.39867267145184121</v>
      </c>
      <c r="AA687" s="2">
        <f t="shared" si="120"/>
        <v>39203</v>
      </c>
    </row>
    <row r="688" spans="1:27" x14ac:dyDescent="0.2">
      <c r="A688">
        <v>1072</v>
      </c>
      <c r="B688" t="s">
        <v>15</v>
      </c>
      <c r="C688">
        <v>2007</v>
      </c>
      <c r="D688">
        <v>6</v>
      </c>
      <c r="E688">
        <v>156</v>
      </c>
      <c r="F688" s="4">
        <v>773.75</v>
      </c>
      <c r="G688" s="4">
        <v>909.2</v>
      </c>
      <c r="H688" s="4">
        <v>319.82</v>
      </c>
      <c r="I688">
        <v>5</v>
      </c>
      <c r="J688">
        <v>199</v>
      </c>
      <c r="K688">
        <v>10373</v>
      </c>
      <c r="L688" t="s">
        <v>18</v>
      </c>
      <c r="M688">
        <v>26470</v>
      </c>
      <c r="N688">
        <v>130.5</v>
      </c>
      <c r="O688" s="4">
        <v>17942.55</v>
      </c>
      <c r="P688" t="s">
        <v>167</v>
      </c>
      <c r="Q688" s="4">
        <f t="shared" si="110"/>
        <v>5.8282051282051288</v>
      </c>
      <c r="R688" s="4">
        <f t="shared" si="111"/>
        <v>181.84</v>
      </c>
      <c r="S688" s="4">
        <f t="shared" si="112"/>
        <v>4.568844221105528</v>
      </c>
      <c r="T688" s="4">
        <f t="shared" si="113"/>
        <v>2.9586594270529334</v>
      </c>
      <c r="U688" s="4">
        <f t="shared" si="114"/>
        <v>2.8886006620281743</v>
      </c>
      <c r="V688" s="3">
        <f t="shared" si="115"/>
        <v>0.69897000433601886</v>
      </c>
      <c r="W688" s="3">
        <f t="shared" si="116"/>
        <v>2.2988530764097068</v>
      </c>
      <c r="X688" s="3">
        <f t="shared" si="117"/>
        <v>0.76553482869847167</v>
      </c>
      <c r="Y688" s="3">
        <f t="shared" si="118"/>
        <v>2.2596894227169142</v>
      </c>
      <c r="Z688" s="3">
        <f t="shared" si="119"/>
        <v>0.65980635064322657</v>
      </c>
      <c r="AA688" s="2">
        <f t="shared" si="120"/>
        <v>39234</v>
      </c>
    </row>
    <row r="689" spans="1:27" x14ac:dyDescent="0.2">
      <c r="A689">
        <v>1072</v>
      </c>
      <c r="B689" t="s">
        <v>15</v>
      </c>
      <c r="C689">
        <v>2007</v>
      </c>
      <c r="D689">
        <v>7</v>
      </c>
      <c r="E689">
        <v>87</v>
      </c>
      <c r="F689" s="4">
        <v>339.74</v>
      </c>
      <c r="G689" s="4">
        <v>399.26</v>
      </c>
      <c r="H689" s="4">
        <v>97.99</v>
      </c>
      <c r="I689">
        <v>5</v>
      </c>
      <c r="J689">
        <v>199</v>
      </c>
      <c r="K689">
        <v>10373</v>
      </c>
      <c r="L689" t="s">
        <v>18</v>
      </c>
      <c r="M689">
        <v>26470</v>
      </c>
      <c r="N689">
        <v>130.5</v>
      </c>
      <c r="O689" s="4">
        <v>17942.55</v>
      </c>
      <c r="P689" t="s">
        <v>167</v>
      </c>
      <c r="Q689" s="4">
        <f t="shared" si="110"/>
        <v>4.5891954022988504</v>
      </c>
      <c r="R689" s="4">
        <f t="shared" si="111"/>
        <v>79.852000000000004</v>
      </c>
      <c r="S689" s="4">
        <f t="shared" si="112"/>
        <v>2.0063316582914572</v>
      </c>
      <c r="T689" s="4">
        <f t="shared" si="113"/>
        <v>2.6012558024321391</v>
      </c>
      <c r="U689" s="4">
        <f t="shared" si="114"/>
        <v>2.5311466824502005</v>
      </c>
      <c r="V689" s="3">
        <f t="shared" si="115"/>
        <v>0.69897000433601886</v>
      </c>
      <c r="W689" s="3">
        <f t="shared" si="116"/>
        <v>2.2988530764097068</v>
      </c>
      <c r="X689" s="3">
        <f t="shared" si="117"/>
        <v>0.66173654981352037</v>
      </c>
      <c r="Y689" s="3">
        <f t="shared" si="118"/>
        <v>1.9022857980961201</v>
      </c>
      <c r="Z689" s="3">
        <f t="shared" si="119"/>
        <v>0.30240272602243229</v>
      </c>
      <c r="AA689" s="2">
        <f t="shared" si="120"/>
        <v>39264</v>
      </c>
    </row>
    <row r="690" spans="1:27" x14ac:dyDescent="0.2">
      <c r="A690">
        <v>1072</v>
      </c>
      <c r="B690" t="s">
        <v>15</v>
      </c>
      <c r="C690">
        <v>2007</v>
      </c>
      <c r="D690">
        <v>8</v>
      </c>
      <c r="E690">
        <v>121</v>
      </c>
      <c r="F690" s="4">
        <v>557.46</v>
      </c>
      <c r="G690" s="4">
        <v>655.01</v>
      </c>
      <c r="H690" s="4">
        <v>227.01</v>
      </c>
      <c r="I690">
        <v>5</v>
      </c>
      <c r="J690">
        <v>199</v>
      </c>
      <c r="K690">
        <v>10373</v>
      </c>
      <c r="L690" t="s">
        <v>18</v>
      </c>
      <c r="M690">
        <v>26470</v>
      </c>
      <c r="N690">
        <v>130.5</v>
      </c>
      <c r="O690" s="4">
        <v>17942.55</v>
      </c>
      <c r="P690" t="s">
        <v>167</v>
      </c>
      <c r="Q690" s="4">
        <f t="shared" si="110"/>
        <v>5.413305785123967</v>
      </c>
      <c r="R690" s="4">
        <f t="shared" si="111"/>
        <v>131.00200000000001</v>
      </c>
      <c r="S690" s="4">
        <f t="shared" si="112"/>
        <v>3.291507537688442</v>
      </c>
      <c r="T690" s="4">
        <f t="shared" si="113"/>
        <v>2.8162479303912749</v>
      </c>
      <c r="U690" s="4">
        <f t="shared" si="114"/>
        <v>2.746213710460093</v>
      </c>
      <c r="V690" s="3">
        <f t="shared" si="115"/>
        <v>0.69897000433601886</v>
      </c>
      <c r="W690" s="3">
        <f t="shared" si="116"/>
        <v>2.2988530764097068</v>
      </c>
      <c r="X690" s="3">
        <f t="shared" si="117"/>
        <v>0.7334625600748248</v>
      </c>
      <c r="Y690" s="3">
        <f t="shared" si="118"/>
        <v>2.1172779260552561</v>
      </c>
      <c r="Z690" s="3">
        <f t="shared" si="119"/>
        <v>0.51739485398156815</v>
      </c>
      <c r="AA690" s="2">
        <f t="shared" si="120"/>
        <v>39295</v>
      </c>
    </row>
    <row r="691" spans="1:27" x14ac:dyDescent="0.2">
      <c r="A691">
        <v>1072</v>
      </c>
      <c r="B691" t="s">
        <v>15</v>
      </c>
      <c r="C691">
        <v>2007</v>
      </c>
      <c r="D691">
        <v>9</v>
      </c>
      <c r="E691">
        <v>169</v>
      </c>
      <c r="F691" s="4">
        <v>760.44</v>
      </c>
      <c r="G691" s="4">
        <v>893.54</v>
      </c>
      <c r="H691" s="4">
        <v>393.75</v>
      </c>
      <c r="I691">
        <v>5</v>
      </c>
      <c r="J691">
        <v>199</v>
      </c>
      <c r="K691">
        <v>10373</v>
      </c>
      <c r="L691" t="s">
        <v>18</v>
      </c>
      <c r="M691">
        <v>26470</v>
      </c>
      <c r="N691">
        <v>130.5</v>
      </c>
      <c r="O691" s="4">
        <v>17942.55</v>
      </c>
      <c r="P691" t="s">
        <v>167</v>
      </c>
      <c r="Q691" s="4">
        <f t="shared" si="110"/>
        <v>5.287218934911242</v>
      </c>
      <c r="R691" s="4">
        <f t="shared" si="111"/>
        <v>178.708</v>
      </c>
      <c r="S691" s="4">
        <f t="shared" si="112"/>
        <v>4.4901507537688436</v>
      </c>
      <c r="T691" s="4">
        <f t="shared" si="113"/>
        <v>2.9511139988007451</v>
      </c>
      <c r="U691" s="4">
        <f t="shared" si="114"/>
        <v>2.8810649531728645</v>
      </c>
      <c r="V691" s="3">
        <f t="shared" si="115"/>
        <v>0.69897000433601886</v>
      </c>
      <c r="W691" s="3">
        <f t="shared" si="116"/>
        <v>2.2988530764097068</v>
      </c>
      <c r="X691" s="3">
        <f t="shared" si="117"/>
        <v>0.72322729418707155</v>
      </c>
      <c r="Y691" s="3">
        <f t="shared" si="118"/>
        <v>2.2521439944647264</v>
      </c>
      <c r="Z691" s="3">
        <f t="shared" si="119"/>
        <v>0.65226092239103839</v>
      </c>
      <c r="AA691" s="2">
        <f t="shared" si="120"/>
        <v>39326</v>
      </c>
    </row>
    <row r="692" spans="1:27" x14ac:dyDescent="0.2">
      <c r="A692">
        <v>1072</v>
      </c>
      <c r="B692" t="s">
        <v>15</v>
      </c>
      <c r="C692">
        <v>2007</v>
      </c>
      <c r="D692">
        <v>10</v>
      </c>
      <c r="E692">
        <v>655</v>
      </c>
      <c r="F692" s="4">
        <v>2658.71</v>
      </c>
      <c r="G692" s="4">
        <v>3124.22</v>
      </c>
      <c r="H692" s="4">
        <v>913.74</v>
      </c>
      <c r="I692">
        <v>5</v>
      </c>
      <c r="J692">
        <v>199</v>
      </c>
      <c r="K692">
        <v>10373</v>
      </c>
      <c r="L692" t="s">
        <v>18</v>
      </c>
      <c r="M692">
        <v>26470</v>
      </c>
      <c r="N692">
        <v>130.5</v>
      </c>
      <c r="O692" s="4">
        <v>17942.55</v>
      </c>
      <c r="P692" t="s">
        <v>167</v>
      </c>
      <c r="Q692" s="4">
        <f t="shared" si="110"/>
        <v>4.7698015267175569</v>
      </c>
      <c r="R692" s="4">
        <f t="shared" si="111"/>
        <v>624.84399999999994</v>
      </c>
      <c r="S692" s="4">
        <f t="shared" si="112"/>
        <v>15.699597989949748</v>
      </c>
      <c r="T692" s="4">
        <f t="shared" si="113"/>
        <v>3.4947416082468514</v>
      </c>
      <c r="U692" s="4">
        <f t="shared" si="114"/>
        <v>3.4246709690471451</v>
      </c>
      <c r="V692" s="3">
        <f t="shared" si="115"/>
        <v>0.69897000433601886</v>
      </c>
      <c r="W692" s="3">
        <f t="shared" si="116"/>
        <v>2.2988530764097068</v>
      </c>
      <c r="X692" s="3">
        <f t="shared" si="117"/>
        <v>0.67850030825506846</v>
      </c>
      <c r="Y692" s="3">
        <f t="shared" si="118"/>
        <v>2.7957716039108327</v>
      </c>
      <c r="Z692" s="3">
        <f t="shared" si="119"/>
        <v>1.1958885318371448</v>
      </c>
      <c r="AA692" s="2">
        <f t="shared" si="120"/>
        <v>39356</v>
      </c>
    </row>
    <row r="693" spans="1:27" x14ac:dyDescent="0.2">
      <c r="A693">
        <v>1072</v>
      </c>
      <c r="B693" t="s">
        <v>15</v>
      </c>
      <c r="C693">
        <v>2007</v>
      </c>
      <c r="D693">
        <v>11</v>
      </c>
      <c r="E693">
        <v>319</v>
      </c>
      <c r="F693" s="4">
        <v>1361.62</v>
      </c>
      <c r="G693" s="4">
        <v>1600</v>
      </c>
      <c r="H693" s="4">
        <v>449.98</v>
      </c>
      <c r="I693">
        <v>5</v>
      </c>
      <c r="J693">
        <v>199</v>
      </c>
      <c r="K693">
        <v>10373</v>
      </c>
      <c r="L693" t="s">
        <v>18</v>
      </c>
      <c r="M693">
        <v>26470</v>
      </c>
      <c r="N693">
        <v>130.5</v>
      </c>
      <c r="O693" s="4">
        <v>17942.55</v>
      </c>
      <c r="P693" t="s">
        <v>167</v>
      </c>
      <c r="Q693" s="4">
        <f t="shared" si="110"/>
        <v>5.015673981191223</v>
      </c>
      <c r="R693" s="4">
        <f t="shared" si="111"/>
        <v>320</v>
      </c>
      <c r="S693" s="4">
        <f t="shared" si="112"/>
        <v>8.0402010050251249</v>
      </c>
      <c r="T693" s="4">
        <f t="shared" si="113"/>
        <v>3.2041199826559246</v>
      </c>
      <c r="U693" s="4">
        <f t="shared" si="114"/>
        <v>3.1340559218723039</v>
      </c>
      <c r="V693" s="3">
        <f t="shared" si="115"/>
        <v>0.69897000433601886</v>
      </c>
      <c r="W693" s="3">
        <f t="shared" si="116"/>
        <v>2.2988530764097068</v>
      </c>
      <c r="X693" s="3">
        <f t="shared" si="117"/>
        <v>0.70032929959874368</v>
      </c>
      <c r="Y693" s="3">
        <f t="shared" si="118"/>
        <v>2.5051499783199058</v>
      </c>
      <c r="Z693" s="3">
        <f t="shared" si="119"/>
        <v>0.90526690624621808</v>
      </c>
      <c r="AA693" s="2">
        <f t="shared" si="120"/>
        <v>39387</v>
      </c>
    </row>
    <row r="694" spans="1:27" x14ac:dyDescent="0.2">
      <c r="A694">
        <v>1072</v>
      </c>
      <c r="B694" t="s">
        <v>15</v>
      </c>
      <c r="C694">
        <v>2007</v>
      </c>
      <c r="D694">
        <v>12</v>
      </c>
      <c r="E694">
        <v>213</v>
      </c>
      <c r="F694" s="4">
        <v>866.39</v>
      </c>
      <c r="G694" s="4">
        <v>1018.08</v>
      </c>
      <c r="H694" s="4">
        <v>263.97000000000003</v>
      </c>
      <c r="I694">
        <v>5</v>
      </c>
      <c r="J694">
        <v>199</v>
      </c>
      <c r="K694">
        <v>10373</v>
      </c>
      <c r="L694" t="s">
        <v>18</v>
      </c>
      <c r="M694">
        <v>26470</v>
      </c>
      <c r="N694">
        <v>130.5</v>
      </c>
      <c r="O694" s="4">
        <v>17942.55</v>
      </c>
      <c r="P694" t="s">
        <v>167</v>
      </c>
      <c r="Q694" s="4">
        <f t="shared" si="110"/>
        <v>4.7797183098591551</v>
      </c>
      <c r="R694" s="4">
        <f t="shared" si="111"/>
        <v>203.61600000000001</v>
      </c>
      <c r="S694" s="4">
        <f t="shared" si="112"/>
        <v>5.1159798994974874</v>
      </c>
      <c r="T694" s="4">
        <f t="shared" si="113"/>
        <v>3.0077819058921489</v>
      </c>
      <c r="U694" s="4">
        <f t="shared" si="114"/>
        <v>2.9377134309558115</v>
      </c>
      <c r="V694" s="3">
        <f t="shared" si="115"/>
        <v>0.69897000433601886</v>
      </c>
      <c r="W694" s="3">
        <f t="shared" si="116"/>
        <v>2.2988530764097068</v>
      </c>
      <c r="X694" s="3">
        <f t="shared" si="117"/>
        <v>0.67940230245341138</v>
      </c>
      <c r="Y694" s="3">
        <f t="shared" si="118"/>
        <v>2.3088119015561301</v>
      </c>
      <c r="Z694" s="3">
        <f t="shared" si="119"/>
        <v>0.7089288294824424</v>
      </c>
      <c r="AA694" s="2">
        <f t="shared" si="120"/>
        <v>39417</v>
      </c>
    </row>
    <row r="695" spans="1:27" x14ac:dyDescent="0.2">
      <c r="A695">
        <v>1080</v>
      </c>
      <c r="B695" t="s">
        <v>15</v>
      </c>
      <c r="C695">
        <v>2007</v>
      </c>
      <c r="D695">
        <v>1</v>
      </c>
      <c r="E695">
        <v>113</v>
      </c>
      <c r="F695" s="4">
        <v>424.83</v>
      </c>
      <c r="G695" s="4">
        <v>499.24</v>
      </c>
      <c r="H695" s="4">
        <v>267.45999999999998</v>
      </c>
      <c r="I695">
        <v>15</v>
      </c>
      <c r="J695">
        <v>931</v>
      </c>
      <c r="K695">
        <v>34611</v>
      </c>
      <c r="L695" t="s">
        <v>18</v>
      </c>
      <c r="M695">
        <v>52292</v>
      </c>
      <c r="N695">
        <v>444.2</v>
      </c>
      <c r="O695" s="4">
        <v>54431.89</v>
      </c>
      <c r="P695" t="s">
        <v>168</v>
      </c>
      <c r="Q695" s="4">
        <f t="shared" si="110"/>
        <v>4.4180530973451324</v>
      </c>
      <c r="R695" s="4">
        <f t="shared" si="111"/>
        <v>33.282666666666664</v>
      </c>
      <c r="S695" s="4">
        <f t="shared" si="112"/>
        <v>0.53624060150375941</v>
      </c>
      <c r="T695" s="4">
        <f t="shared" si="113"/>
        <v>2.6983093745175739</v>
      </c>
      <c r="U695" s="4">
        <f t="shared" si="114"/>
        <v>2.6282151775047238</v>
      </c>
      <c r="V695" s="3">
        <f t="shared" si="115"/>
        <v>1.1760912590556813</v>
      </c>
      <c r="W695" s="3">
        <f t="shared" si="116"/>
        <v>2.9689496809813427</v>
      </c>
      <c r="X695" s="3">
        <f t="shared" si="117"/>
        <v>0.64523093103415408</v>
      </c>
      <c r="Y695" s="3">
        <f t="shared" si="118"/>
        <v>1.5222181154618926</v>
      </c>
      <c r="Z695" s="3">
        <f t="shared" si="119"/>
        <v>-0.2706403064637688</v>
      </c>
      <c r="AA695" s="2">
        <f t="shared" si="120"/>
        <v>39083</v>
      </c>
    </row>
    <row r="696" spans="1:27" x14ac:dyDescent="0.2">
      <c r="A696">
        <v>1080</v>
      </c>
      <c r="B696" t="s">
        <v>15</v>
      </c>
      <c r="C696">
        <v>2007</v>
      </c>
      <c r="D696">
        <v>2</v>
      </c>
      <c r="E696">
        <v>106</v>
      </c>
      <c r="F696" s="4">
        <v>424.94</v>
      </c>
      <c r="G696" s="4">
        <v>499.37</v>
      </c>
      <c r="H696" s="4">
        <v>239.34</v>
      </c>
      <c r="I696">
        <v>15</v>
      </c>
      <c r="J696">
        <v>931</v>
      </c>
      <c r="K696">
        <v>34611</v>
      </c>
      <c r="L696" t="s">
        <v>18</v>
      </c>
      <c r="M696">
        <v>52292</v>
      </c>
      <c r="N696">
        <v>444.2</v>
      </c>
      <c r="O696" s="4">
        <v>54431.89</v>
      </c>
      <c r="P696" t="s">
        <v>168</v>
      </c>
      <c r="Q696" s="4">
        <f t="shared" si="110"/>
        <v>4.7110377358490565</v>
      </c>
      <c r="R696" s="4">
        <f t="shared" si="111"/>
        <v>33.291333333333334</v>
      </c>
      <c r="S696" s="4">
        <f t="shared" si="112"/>
        <v>0.53638023630504839</v>
      </c>
      <c r="T696" s="4">
        <f t="shared" si="113"/>
        <v>2.6984224482560029</v>
      </c>
      <c r="U696" s="4">
        <f t="shared" si="114"/>
        <v>2.6283276135598359</v>
      </c>
      <c r="V696" s="3">
        <f t="shared" si="115"/>
        <v>1.1760912590556813</v>
      </c>
      <c r="W696" s="3">
        <f t="shared" si="116"/>
        <v>2.9689496809813427</v>
      </c>
      <c r="X696" s="3">
        <f t="shared" si="117"/>
        <v>0.67311658299123267</v>
      </c>
      <c r="Y696" s="3">
        <f t="shared" si="118"/>
        <v>1.5223311892003217</v>
      </c>
      <c r="Z696" s="3">
        <f t="shared" si="119"/>
        <v>-0.27052723272533963</v>
      </c>
      <c r="AA696" s="2">
        <f t="shared" si="120"/>
        <v>39114</v>
      </c>
    </row>
    <row r="697" spans="1:27" x14ac:dyDescent="0.2">
      <c r="A697">
        <v>1080</v>
      </c>
      <c r="B697" t="s">
        <v>15</v>
      </c>
      <c r="C697">
        <v>2007</v>
      </c>
      <c r="D697">
        <v>3</v>
      </c>
      <c r="E697">
        <v>113</v>
      </c>
      <c r="F697" s="4">
        <v>475.09</v>
      </c>
      <c r="G697" s="4">
        <v>558.29999999999995</v>
      </c>
      <c r="H697" s="4">
        <v>206.85</v>
      </c>
      <c r="I697">
        <v>15</v>
      </c>
      <c r="J697">
        <v>931</v>
      </c>
      <c r="K697">
        <v>34611</v>
      </c>
      <c r="L697" t="s">
        <v>18</v>
      </c>
      <c r="M697">
        <v>52292</v>
      </c>
      <c r="N697">
        <v>444.2</v>
      </c>
      <c r="O697" s="4">
        <v>54431.89</v>
      </c>
      <c r="P697" t="s">
        <v>168</v>
      </c>
      <c r="Q697" s="4">
        <f t="shared" si="110"/>
        <v>4.9407079646017698</v>
      </c>
      <c r="R697" s="4">
        <f t="shared" si="111"/>
        <v>37.22</v>
      </c>
      <c r="S697" s="4">
        <f t="shared" si="112"/>
        <v>0.59967776584317933</v>
      </c>
      <c r="T697" s="4">
        <f t="shared" si="113"/>
        <v>2.7468676278504294</v>
      </c>
      <c r="U697" s="4">
        <f t="shared" si="114"/>
        <v>2.6767758892057234</v>
      </c>
      <c r="V697" s="3">
        <f t="shared" si="115"/>
        <v>1.1760912590556813</v>
      </c>
      <c r="W697" s="3">
        <f t="shared" si="116"/>
        <v>2.9689496809813427</v>
      </c>
      <c r="X697" s="3">
        <f t="shared" si="117"/>
        <v>0.69378918436700976</v>
      </c>
      <c r="Y697" s="3">
        <f t="shared" si="118"/>
        <v>1.5707763687947482</v>
      </c>
      <c r="Z697" s="3">
        <f t="shared" si="119"/>
        <v>-0.2220820531309132</v>
      </c>
      <c r="AA697" s="2">
        <f t="shared" si="120"/>
        <v>39142</v>
      </c>
    </row>
    <row r="698" spans="1:27" x14ac:dyDescent="0.2">
      <c r="A698">
        <v>1080</v>
      </c>
      <c r="B698" t="s">
        <v>15</v>
      </c>
      <c r="C698">
        <v>2007</v>
      </c>
      <c r="D698">
        <v>4</v>
      </c>
      <c r="E698">
        <v>150</v>
      </c>
      <c r="F698" s="4">
        <v>628.41</v>
      </c>
      <c r="G698" s="4">
        <v>738.39</v>
      </c>
      <c r="H698" s="4">
        <v>340.57</v>
      </c>
      <c r="I698">
        <v>15</v>
      </c>
      <c r="J698">
        <v>931</v>
      </c>
      <c r="K698">
        <v>34611</v>
      </c>
      <c r="L698" t="s">
        <v>18</v>
      </c>
      <c r="M698">
        <v>52292</v>
      </c>
      <c r="N698">
        <v>444.2</v>
      </c>
      <c r="O698" s="4">
        <v>54431.89</v>
      </c>
      <c r="P698" t="s">
        <v>168</v>
      </c>
      <c r="Q698" s="4">
        <f t="shared" si="110"/>
        <v>4.9226000000000001</v>
      </c>
      <c r="R698" s="4">
        <f t="shared" si="111"/>
        <v>49.225999999999999</v>
      </c>
      <c r="S698" s="4">
        <f t="shared" si="112"/>
        <v>0.79311493018259938</v>
      </c>
      <c r="T698" s="4">
        <f t="shared" si="113"/>
        <v>2.8682858064167895</v>
      </c>
      <c r="U698" s="4">
        <f t="shared" si="114"/>
        <v>2.7982430874281898</v>
      </c>
      <c r="V698" s="3">
        <f t="shared" si="115"/>
        <v>1.1760912590556813</v>
      </c>
      <c r="W698" s="3">
        <f t="shared" si="116"/>
        <v>2.9689496809813427</v>
      </c>
      <c r="X698" s="3">
        <f t="shared" si="117"/>
        <v>0.69219454736110841</v>
      </c>
      <c r="Y698" s="3">
        <f t="shared" si="118"/>
        <v>1.6921945473611084</v>
      </c>
      <c r="Z698" s="3">
        <f t="shared" si="119"/>
        <v>-0.10066387456455293</v>
      </c>
      <c r="AA698" s="2">
        <f t="shared" si="120"/>
        <v>39173</v>
      </c>
    </row>
    <row r="699" spans="1:27" x14ac:dyDescent="0.2">
      <c r="A699">
        <v>1080</v>
      </c>
      <c r="B699" t="s">
        <v>15</v>
      </c>
      <c r="C699">
        <v>2007</v>
      </c>
      <c r="D699">
        <v>5</v>
      </c>
      <c r="E699">
        <v>312</v>
      </c>
      <c r="F699" s="4">
        <v>1390.34</v>
      </c>
      <c r="G699" s="4">
        <v>1633.67</v>
      </c>
      <c r="H699" s="4">
        <v>725.55</v>
      </c>
      <c r="I699">
        <v>15</v>
      </c>
      <c r="J699">
        <v>931</v>
      </c>
      <c r="K699">
        <v>34611</v>
      </c>
      <c r="L699" t="s">
        <v>18</v>
      </c>
      <c r="M699">
        <v>52292</v>
      </c>
      <c r="N699">
        <v>444.2</v>
      </c>
      <c r="O699" s="4">
        <v>54431.89</v>
      </c>
      <c r="P699" t="s">
        <v>168</v>
      </c>
      <c r="Q699" s="4">
        <f t="shared" si="110"/>
        <v>5.2361217948717949</v>
      </c>
      <c r="R699" s="4">
        <f t="shared" si="111"/>
        <v>108.91133333333333</v>
      </c>
      <c r="S699" s="4">
        <f t="shared" si="112"/>
        <v>1.754747583243824</v>
      </c>
      <c r="T699" s="4">
        <f t="shared" si="113"/>
        <v>3.2131643339264886</v>
      </c>
      <c r="U699" s="4">
        <f t="shared" si="114"/>
        <v>3.1431210175689439</v>
      </c>
      <c r="V699" s="3">
        <f t="shared" si="115"/>
        <v>1.1760912590556813</v>
      </c>
      <c r="W699" s="3">
        <f t="shared" si="116"/>
        <v>2.9689496809813427</v>
      </c>
      <c r="X699" s="3">
        <f t="shared" si="117"/>
        <v>0.71900973990804584</v>
      </c>
      <c r="Y699" s="3">
        <f t="shared" si="118"/>
        <v>2.0370730748708072</v>
      </c>
      <c r="Z699" s="3">
        <f t="shared" si="119"/>
        <v>0.24421465294514599</v>
      </c>
      <c r="AA699" s="2">
        <f t="shared" si="120"/>
        <v>39203</v>
      </c>
    </row>
    <row r="700" spans="1:27" x14ac:dyDescent="0.2">
      <c r="A700">
        <v>1080</v>
      </c>
      <c r="B700" t="s">
        <v>15</v>
      </c>
      <c r="C700">
        <v>2007</v>
      </c>
      <c r="D700">
        <v>6</v>
      </c>
      <c r="E700">
        <v>328</v>
      </c>
      <c r="F700" s="4">
        <v>1292.54</v>
      </c>
      <c r="G700" s="4">
        <v>1518.83</v>
      </c>
      <c r="H700" s="4">
        <v>649.29999999999995</v>
      </c>
      <c r="I700">
        <v>15</v>
      </c>
      <c r="J700">
        <v>931</v>
      </c>
      <c r="K700">
        <v>34611</v>
      </c>
      <c r="L700" t="s">
        <v>18</v>
      </c>
      <c r="M700">
        <v>52292</v>
      </c>
      <c r="N700">
        <v>444.2</v>
      </c>
      <c r="O700" s="4">
        <v>54431.89</v>
      </c>
      <c r="P700" t="s">
        <v>168</v>
      </c>
      <c r="Q700" s="4">
        <f t="shared" si="110"/>
        <v>4.6305792682926823</v>
      </c>
      <c r="R700" s="4">
        <f t="shared" si="111"/>
        <v>101.25533333333333</v>
      </c>
      <c r="S700" s="4">
        <f t="shared" si="112"/>
        <v>1.6313963480128892</v>
      </c>
      <c r="T700" s="4">
        <f t="shared" si="113"/>
        <v>3.1815091667570559</v>
      </c>
      <c r="U700" s="4">
        <f t="shared" si="114"/>
        <v>3.1114439920061909</v>
      </c>
      <c r="V700" s="3">
        <f t="shared" si="115"/>
        <v>1.1760912590556813</v>
      </c>
      <c r="W700" s="3">
        <f t="shared" si="116"/>
        <v>2.9689496809813427</v>
      </c>
      <c r="X700" s="3">
        <f t="shared" si="117"/>
        <v>0.66563532304537676</v>
      </c>
      <c r="Y700" s="3">
        <f t="shared" si="118"/>
        <v>2.0054179077013745</v>
      </c>
      <c r="Z700" s="3">
        <f t="shared" si="119"/>
        <v>0.21255948577571321</v>
      </c>
      <c r="AA700" s="2">
        <f t="shared" si="120"/>
        <v>39234</v>
      </c>
    </row>
    <row r="701" spans="1:27" x14ac:dyDescent="0.2">
      <c r="A701">
        <v>1080</v>
      </c>
      <c r="B701" t="s">
        <v>15</v>
      </c>
      <c r="C701">
        <v>2007</v>
      </c>
      <c r="D701">
        <v>7</v>
      </c>
      <c r="E701">
        <v>169</v>
      </c>
      <c r="F701" s="4">
        <v>726.95</v>
      </c>
      <c r="G701" s="4">
        <v>854.22</v>
      </c>
      <c r="H701" s="4">
        <v>364.1</v>
      </c>
      <c r="I701">
        <v>15</v>
      </c>
      <c r="J701">
        <v>931</v>
      </c>
      <c r="K701">
        <v>34611</v>
      </c>
      <c r="L701" t="s">
        <v>18</v>
      </c>
      <c r="M701">
        <v>52292</v>
      </c>
      <c r="N701">
        <v>444.2</v>
      </c>
      <c r="O701" s="4">
        <v>54431.89</v>
      </c>
      <c r="P701" t="s">
        <v>168</v>
      </c>
      <c r="Q701" s="4">
        <f t="shared" si="110"/>
        <v>5.0545562130177517</v>
      </c>
      <c r="R701" s="4">
        <f t="shared" si="111"/>
        <v>56.948</v>
      </c>
      <c r="S701" s="4">
        <f t="shared" si="112"/>
        <v>0.91752953813104188</v>
      </c>
      <c r="T701" s="4">
        <f t="shared" si="113"/>
        <v>2.9315697354213546</v>
      </c>
      <c r="U701" s="4">
        <f t="shared" si="114"/>
        <v>2.8615045408853748</v>
      </c>
      <c r="V701" s="3">
        <f t="shared" si="115"/>
        <v>1.1760912590556813</v>
      </c>
      <c r="W701" s="3">
        <f t="shared" si="116"/>
        <v>2.9689496809813427</v>
      </c>
      <c r="X701" s="3">
        <f t="shared" si="117"/>
        <v>0.70368303080768102</v>
      </c>
      <c r="Y701" s="3">
        <f t="shared" si="118"/>
        <v>1.7554784763656732</v>
      </c>
      <c r="Z701" s="3">
        <f t="shared" si="119"/>
        <v>-3.7379945559988144E-2</v>
      </c>
      <c r="AA701" s="2">
        <f t="shared" si="120"/>
        <v>39264</v>
      </c>
    </row>
    <row r="702" spans="1:27" x14ac:dyDescent="0.2">
      <c r="A702">
        <v>1080</v>
      </c>
      <c r="B702" t="s">
        <v>15</v>
      </c>
      <c r="C702">
        <v>2007</v>
      </c>
      <c r="D702">
        <v>8</v>
      </c>
      <c r="E702">
        <v>203</v>
      </c>
      <c r="F702" s="4">
        <v>797.29</v>
      </c>
      <c r="G702" s="4">
        <v>936.89</v>
      </c>
      <c r="H702" s="4">
        <v>387.44</v>
      </c>
      <c r="I702">
        <v>15</v>
      </c>
      <c r="J702">
        <v>931</v>
      </c>
      <c r="K702">
        <v>34611</v>
      </c>
      <c r="L702" t="s">
        <v>18</v>
      </c>
      <c r="M702">
        <v>52292</v>
      </c>
      <c r="N702">
        <v>444.2</v>
      </c>
      <c r="O702" s="4">
        <v>54431.89</v>
      </c>
      <c r="P702" t="s">
        <v>168</v>
      </c>
      <c r="Q702" s="4">
        <f t="shared" si="110"/>
        <v>4.6152216748768469</v>
      </c>
      <c r="R702" s="4">
        <f t="shared" si="111"/>
        <v>62.459333333333333</v>
      </c>
      <c r="S702" s="4">
        <f t="shared" si="112"/>
        <v>1.0063265306122449</v>
      </c>
      <c r="T702" s="4">
        <f t="shared" si="113"/>
        <v>2.9716886034839667</v>
      </c>
      <c r="U702" s="4">
        <f t="shared" si="114"/>
        <v>2.9016163169943296</v>
      </c>
      <c r="V702" s="3">
        <f t="shared" si="115"/>
        <v>1.1760912590556813</v>
      </c>
      <c r="W702" s="3">
        <f t="shared" si="116"/>
        <v>2.9689496809813427</v>
      </c>
      <c r="X702" s="3">
        <f t="shared" si="117"/>
        <v>0.66419256557075379</v>
      </c>
      <c r="Y702" s="3">
        <f t="shared" si="118"/>
        <v>1.7955973444282856</v>
      </c>
      <c r="Z702" s="3">
        <f t="shared" si="119"/>
        <v>2.7389225026240565E-3</v>
      </c>
      <c r="AA702" s="2">
        <f t="shared" si="120"/>
        <v>39295</v>
      </c>
    </row>
    <row r="703" spans="1:27" x14ac:dyDescent="0.2">
      <c r="A703">
        <v>1080</v>
      </c>
      <c r="B703" t="s">
        <v>15</v>
      </c>
      <c r="C703">
        <v>2007</v>
      </c>
      <c r="D703">
        <v>9</v>
      </c>
      <c r="E703">
        <v>383</v>
      </c>
      <c r="F703" s="4">
        <v>1526.85</v>
      </c>
      <c r="G703" s="4">
        <v>1794.18</v>
      </c>
      <c r="H703" s="4">
        <v>727.19</v>
      </c>
      <c r="I703">
        <v>15</v>
      </c>
      <c r="J703">
        <v>931</v>
      </c>
      <c r="K703">
        <v>34611</v>
      </c>
      <c r="L703" t="s">
        <v>18</v>
      </c>
      <c r="M703">
        <v>52292</v>
      </c>
      <c r="N703">
        <v>444.2</v>
      </c>
      <c r="O703" s="4">
        <v>54431.89</v>
      </c>
      <c r="P703" t="s">
        <v>168</v>
      </c>
      <c r="Q703" s="4">
        <f t="shared" si="110"/>
        <v>4.6845430809399478</v>
      </c>
      <c r="R703" s="4">
        <f t="shared" si="111"/>
        <v>119.61200000000001</v>
      </c>
      <c r="S703" s="4">
        <f t="shared" si="112"/>
        <v>1.9271535982814179</v>
      </c>
      <c r="T703" s="4">
        <f t="shared" si="113"/>
        <v>3.2538660112193787</v>
      </c>
      <c r="U703" s="4">
        <f t="shared" si="114"/>
        <v>3.1837963734204613</v>
      </c>
      <c r="V703" s="3">
        <f t="shared" si="115"/>
        <v>1.1760912590556813</v>
      </c>
      <c r="W703" s="3">
        <f t="shared" si="116"/>
        <v>2.9689496809813427</v>
      </c>
      <c r="X703" s="3">
        <f t="shared" si="117"/>
        <v>0.67066723725075605</v>
      </c>
      <c r="Y703" s="3">
        <f t="shared" si="118"/>
        <v>2.0777747521636978</v>
      </c>
      <c r="Z703" s="3">
        <f t="shared" si="119"/>
        <v>0.2849163302380362</v>
      </c>
      <c r="AA703" s="2">
        <f t="shared" si="120"/>
        <v>39326</v>
      </c>
    </row>
    <row r="704" spans="1:27" x14ac:dyDescent="0.2">
      <c r="A704">
        <v>1080</v>
      </c>
      <c r="B704" t="s">
        <v>15</v>
      </c>
      <c r="C704">
        <v>2007</v>
      </c>
      <c r="D704">
        <v>10</v>
      </c>
      <c r="E704">
        <v>884</v>
      </c>
      <c r="F704" s="4">
        <v>3297.37</v>
      </c>
      <c r="G704" s="4">
        <v>3874.55</v>
      </c>
      <c r="H704" s="4">
        <v>1270.29</v>
      </c>
      <c r="I704">
        <v>15</v>
      </c>
      <c r="J704">
        <v>931</v>
      </c>
      <c r="K704">
        <v>34611</v>
      </c>
      <c r="L704" t="s">
        <v>18</v>
      </c>
      <c r="M704">
        <v>52292</v>
      </c>
      <c r="N704">
        <v>444.2</v>
      </c>
      <c r="O704" s="4">
        <v>54431.89</v>
      </c>
      <c r="P704" t="s">
        <v>168</v>
      </c>
      <c r="Q704" s="4">
        <f t="shared" si="110"/>
        <v>4.3829751131221721</v>
      </c>
      <c r="R704" s="4">
        <f t="shared" si="111"/>
        <v>258.30333333333334</v>
      </c>
      <c r="S704" s="4">
        <f t="shared" si="112"/>
        <v>4.1617078410311494</v>
      </c>
      <c r="T704" s="4">
        <f t="shared" si="113"/>
        <v>3.5882212697157665</v>
      </c>
      <c r="U704" s="4">
        <f t="shared" si="114"/>
        <v>3.518167682339532</v>
      </c>
      <c r="V704" s="3">
        <f t="shared" si="115"/>
        <v>1.1760912590556813</v>
      </c>
      <c r="W704" s="3">
        <f t="shared" si="116"/>
        <v>2.9689496809813427</v>
      </c>
      <c r="X704" s="3">
        <f t="shared" si="117"/>
        <v>0.6417690047026936</v>
      </c>
      <c r="Y704" s="3">
        <f t="shared" si="118"/>
        <v>2.4121300106600856</v>
      </c>
      <c r="Z704" s="3">
        <f t="shared" si="119"/>
        <v>0.61927158873442401</v>
      </c>
      <c r="AA704" s="2">
        <f t="shared" si="120"/>
        <v>39356</v>
      </c>
    </row>
    <row r="705" spans="1:27" x14ac:dyDescent="0.2">
      <c r="A705">
        <v>1080</v>
      </c>
      <c r="B705" t="s">
        <v>15</v>
      </c>
      <c r="C705">
        <v>2007</v>
      </c>
      <c r="D705">
        <v>11</v>
      </c>
      <c r="E705">
        <v>740</v>
      </c>
      <c r="F705" s="4">
        <v>2836.04</v>
      </c>
      <c r="G705" s="4">
        <v>3332.53</v>
      </c>
      <c r="H705" s="4">
        <v>1161.5899999999999</v>
      </c>
      <c r="I705">
        <v>15</v>
      </c>
      <c r="J705">
        <v>931</v>
      </c>
      <c r="K705">
        <v>34611</v>
      </c>
      <c r="L705" t="s">
        <v>18</v>
      </c>
      <c r="M705">
        <v>52292</v>
      </c>
      <c r="N705">
        <v>444.2</v>
      </c>
      <c r="O705" s="4">
        <v>54431.89</v>
      </c>
      <c r="P705" t="s">
        <v>168</v>
      </c>
      <c r="Q705" s="4">
        <f t="shared" si="110"/>
        <v>4.5034189189189195</v>
      </c>
      <c r="R705" s="4">
        <f t="shared" si="111"/>
        <v>222.16866666666667</v>
      </c>
      <c r="S705" s="4">
        <f t="shared" si="112"/>
        <v>3.5795166487647694</v>
      </c>
      <c r="T705" s="4">
        <f t="shared" si="113"/>
        <v>3.5227740676960435</v>
      </c>
      <c r="U705" s="4">
        <f t="shared" si="114"/>
        <v>3.4527123519189162</v>
      </c>
      <c r="V705" s="3">
        <f t="shared" si="115"/>
        <v>1.1760912590556813</v>
      </c>
      <c r="W705" s="3">
        <f t="shared" si="116"/>
        <v>2.9689496809813427</v>
      </c>
      <c r="X705" s="3">
        <f t="shared" si="117"/>
        <v>0.65354234796506716</v>
      </c>
      <c r="Y705" s="3">
        <f t="shared" si="118"/>
        <v>2.3466828086403622</v>
      </c>
      <c r="Z705" s="3">
        <f t="shared" si="119"/>
        <v>0.55382438671470069</v>
      </c>
      <c r="AA705" s="2">
        <f t="shared" si="120"/>
        <v>39387</v>
      </c>
    </row>
    <row r="706" spans="1:27" x14ac:dyDescent="0.2">
      <c r="A706">
        <v>1080</v>
      </c>
      <c r="B706" t="s">
        <v>15</v>
      </c>
      <c r="C706">
        <v>2007</v>
      </c>
      <c r="D706">
        <v>12</v>
      </c>
      <c r="E706">
        <v>422</v>
      </c>
      <c r="F706" s="4">
        <v>1534.4</v>
      </c>
      <c r="G706" s="4">
        <v>1803.12</v>
      </c>
      <c r="H706" s="4">
        <v>648.51</v>
      </c>
      <c r="I706">
        <v>15</v>
      </c>
      <c r="J706">
        <v>931</v>
      </c>
      <c r="K706">
        <v>34611</v>
      </c>
      <c r="L706" t="s">
        <v>18</v>
      </c>
      <c r="M706">
        <v>52292</v>
      </c>
      <c r="N706">
        <v>444.2</v>
      </c>
      <c r="O706" s="4">
        <v>54431.89</v>
      </c>
      <c r="P706" t="s">
        <v>168</v>
      </c>
      <c r="Q706" s="4">
        <f t="shared" si="110"/>
        <v>4.2727962085308056</v>
      </c>
      <c r="R706" s="4">
        <f t="shared" si="111"/>
        <v>120.208</v>
      </c>
      <c r="S706" s="4">
        <f t="shared" si="112"/>
        <v>1.9367561761546723</v>
      </c>
      <c r="T706" s="4">
        <f t="shared" si="113"/>
        <v>3.2560246305513636</v>
      </c>
      <c r="U706" s="4">
        <f t="shared" si="114"/>
        <v>3.1859385898265886</v>
      </c>
      <c r="V706" s="3">
        <f t="shared" si="115"/>
        <v>1.1760912590556813</v>
      </c>
      <c r="W706" s="3">
        <f t="shared" si="116"/>
        <v>2.9689496809813427</v>
      </c>
      <c r="X706" s="3">
        <f t="shared" si="117"/>
        <v>0.63071217958968973</v>
      </c>
      <c r="Y706" s="3">
        <f t="shared" si="118"/>
        <v>2.0799333714956822</v>
      </c>
      <c r="Z706" s="3">
        <f t="shared" si="119"/>
        <v>0.287074949570021</v>
      </c>
      <c r="AA706" s="2">
        <f t="shared" si="120"/>
        <v>39417</v>
      </c>
    </row>
    <row r="707" spans="1:27" x14ac:dyDescent="0.2">
      <c r="A707">
        <v>1084</v>
      </c>
      <c r="B707" t="s">
        <v>15</v>
      </c>
      <c r="C707">
        <v>2007</v>
      </c>
      <c r="D707">
        <v>1</v>
      </c>
      <c r="E707">
        <v>40</v>
      </c>
      <c r="F707" s="4">
        <v>158.08000000000001</v>
      </c>
      <c r="G707" s="4">
        <v>185.75</v>
      </c>
      <c r="H707" s="4">
        <v>75.94</v>
      </c>
      <c r="I707">
        <v>4</v>
      </c>
      <c r="J707">
        <v>249</v>
      </c>
      <c r="K707">
        <v>13059</v>
      </c>
      <c r="L707" t="s">
        <v>18</v>
      </c>
      <c r="M707">
        <v>23320</v>
      </c>
      <c r="N707">
        <v>158.19999999999999</v>
      </c>
      <c r="O707" s="4">
        <v>18901.580000000002</v>
      </c>
      <c r="P707" t="s">
        <v>168</v>
      </c>
      <c r="Q707" s="4">
        <f t="shared" ref="Q707:Q770" si="121">G707/E707</f>
        <v>4.6437499999999998</v>
      </c>
      <c r="R707" s="4">
        <f t="shared" ref="R707:R770" si="122">G707/I707</f>
        <v>46.4375</v>
      </c>
      <c r="S707" s="4">
        <f t="shared" ref="S707:S770" si="123">G707/J707</f>
        <v>0.74598393574297184</v>
      </c>
      <c r="T707" s="4">
        <f t="shared" ref="T707:T770" si="124">LOG(G707)</f>
        <v>2.268928822432613</v>
      </c>
      <c r="U707" s="4">
        <f t="shared" ref="U707:U770" si="125">LOG(F707)</f>
        <v>2.1988769272435529</v>
      </c>
      <c r="V707" s="3">
        <f t="shared" ref="V707:V770" si="126">LOG(I707)</f>
        <v>0.6020599913279624</v>
      </c>
      <c r="W707" s="3">
        <f t="shared" ref="W707:W770" si="127">LOG(J707)</f>
        <v>2.3961993470957363</v>
      </c>
      <c r="X707" s="3">
        <f t="shared" ref="X707:X770" si="128">LOG(Q707)</f>
        <v>0.66686883110465045</v>
      </c>
      <c r="Y707" s="3">
        <f t="shared" ref="Y707:Y770" si="129">LOG(R707)</f>
        <v>1.6668688311046505</v>
      </c>
      <c r="Z707" s="3">
        <f t="shared" ref="Z707:Z770" si="130">LOG(S707)</f>
        <v>-0.12727052466312347</v>
      </c>
      <c r="AA707" s="2">
        <f t="shared" ref="AA707:AA770" si="131">DATE(C707,D707,1)</f>
        <v>39083</v>
      </c>
    </row>
    <row r="708" spans="1:27" x14ac:dyDescent="0.2">
      <c r="A708">
        <v>1084</v>
      </c>
      <c r="B708" t="s">
        <v>15</v>
      </c>
      <c r="C708">
        <v>2007</v>
      </c>
      <c r="D708">
        <v>2</v>
      </c>
      <c r="E708">
        <v>24</v>
      </c>
      <c r="F708" s="4">
        <v>85.02</v>
      </c>
      <c r="G708" s="4">
        <v>99.9</v>
      </c>
      <c r="H708" s="4">
        <v>36.31</v>
      </c>
      <c r="I708">
        <v>4</v>
      </c>
      <c r="J708">
        <v>249</v>
      </c>
      <c r="K708">
        <v>13059</v>
      </c>
      <c r="L708" t="s">
        <v>18</v>
      </c>
      <c r="M708">
        <v>23320</v>
      </c>
      <c r="N708">
        <v>158.19999999999999</v>
      </c>
      <c r="O708" s="4">
        <v>18901.580000000002</v>
      </c>
      <c r="P708" t="s">
        <v>168</v>
      </c>
      <c r="Q708" s="4">
        <f t="shared" si="121"/>
        <v>4.1625000000000005</v>
      </c>
      <c r="R708" s="4">
        <f t="shared" si="122"/>
        <v>24.975000000000001</v>
      </c>
      <c r="S708" s="4">
        <f t="shared" si="123"/>
        <v>0.40120481927710844</v>
      </c>
      <c r="T708" s="4">
        <f t="shared" si="124"/>
        <v>1.9995654882259823</v>
      </c>
      <c r="U708" s="4">
        <f t="shared" si="125"/>
        <v>1.9295211006311039</v>
      </c>
      <c r="V708" s="3">
        <f t="shared" si="126"/>
        <v>0.6020599913279624</v>
      </c>
      <c r="W708" s="3">
        <f t="shared" si="127"/>
        <v>2.3961993470957363</v>
      </c>
      <c r="X708" s="3">
        <f t="shared" si="128"/>
        <v>0.61935424651437632</v>
      </c>
      <c r="Y708" s="3">
        <f t="shared" si="129"/>
        <v>1.3975054968980198</v>
      </c>
      <c r="Z708" s="3">
        <f t="shared" si="130"/>
        <v>-0.39663385886975405</v>
      </c>
      <c r="AA708" s="2">
        <f t="shared" si="131"/>
        <v>39114</v>
      </c>
    </row>
    <row r="709" spans="1:27" x14ac:dyDescent="0.2">
      <c r="A709">
        <v>1084</v>
      </c>
      <c r="B709" t="s">
        <v>15</v>
      </c>
      <c r="C709">
        <v>2007</v>
      </c>
      <c r="D709">
        <v>3</v>
      </c>
      <c r="E709">
        <v>65</v>
      </c>
      <c r="F709" s="4">
        <v>243.49</v>
      </c>
      <c r="G709" s="4">
        <v>286.10000000000002</v>
      </c>
      <c r="H709" s="4">
        <v>107.12</v>
      </c>
      <c r="I709">
        <v>4</v>
      </c>
      <c r="J709">
        <v>249</v>
      </c>
      <c r="K709">
        <v>13059</v>
      </c>
      <c r="L709" t="s">
        <v>18</v>
      </c>
      <c r="M709">
        <v>23320</v>
      </c>
      <c r="N709">
        <v>158.19999999999999</v>
      </c>
      <c r="O709" s="4">
        <v>18901.580000000002</v>
      </c>
      <c r="P709" t="s">
        <v>168</v>
      </c>
      <c r="Q709" s="4">
        <f t="shared" si="121"/>
        <v>4.4015384615384621</v>
      </c>
      <c r="R709" s="4">
        <f t="shared" si="122"/>
        <v>71.525000000000006</v>
      </c>
      <c r="S709" s="4">
        <f t="shared" si="123"/>
        <v>1.1489959839357431</v>
      </c>
      <c r="T709" s="4">
        <f t="shared" si="124"/>
        <v>2.4565178578052627</v>
      </c>
      <c r="U709" s="4">
        <f t="shared" si="125"/>
        <v>2.3864811296820743</v>
      </c>
      <c r="V709" s="3">
        <f t="shared" si="126"/>
        <v>0.6020599913279624</v>
      </c>
      <c r="W709" s="3">
        <f t="shared" si="127"/>
        <v>2.3961993470957363</v>
      </c>
      <c r="X709" s="3">
        <f t="shared" si="128"/>
        <v>0.64360450116240708</v>
      </c>
      <c r="Y709" s="3">
        <f t="shared" si="129"/>
        <v>1.8544578664773004</v>
      </c>
      <c r="Z709" s="3">
        <f t="shared" si="130"/>
        <v>6.0318510709526346E-2</v>
      </c>
      <c r="AA709" s="2">
        <f t="shared" si="131"/>
        <v>39142</v>
      </c>
    </row>
    <row r="710" spans="1:27" x14ac:dyDescent="0.2">
      <c r="A710">
        <v>1084</v>
      </c>
      <c r="B710" t="s">
        <v>15</v>
      </c>
      <c r="C710">
        <v>2007</v>
      </c>
      <c r="D710">
        <v>4</v>
      </c>
      <c r="E710">
        <v>68</v>
      </c>
      <c r="F710" s="4">
        <v>279.02</v>
      </c>
      <c r="G710" s="4">
        <v>327.89</v>
      </c>
      <c r="H710" s="4">
        <v>119.24</v>
      </c>
      <c r="I710">
        <v>4</v>
      </c>
      <c r="J710">
        <v>249</v>
      </c>
      <c r="K710">
        <v>13059</v>
      </c>
      <c r="L710" t="s">
        <v>18</v>
      </c>
      <c r="M710">
        <v>23320</v>
      </c>
      <c r="N710">
        <v>158.19999999999999</v>
      </c>
      <c r="O710" s="4">
        <v>18901.580000000002</v>
      </c>
      <c r="P710" t="s">
        <v>168</v>
      </c>
      <c r="Q710" s="4">
        <f t="shared" si="121"/>
        <v>4.8219117647058818</v>
      </c>
      <c r="R710" s="4">
        <f t="shared" si="122"/>
        <v>81.972499999999997</v>
      </c>
      <c r="S710" s="4">
        <f t="shared" si="123"/>
        <v>1.3168273092369478</v>
      </c>
      <c r="T710" s="4">
        <f t="shared" si="124"/>
        <v>2.515728171743949</v>
      </c>
      <c r="U710" s="4">
        <f t="shared" si="125"/>
        <v>2.4456353343787258</v>
      </c>
      <c r="V710" s="3">
        <f t="shared" si="126"/>
        <v>0.6020599913279624</v>
      </c>
      <c r="W710" s="3">
        <f t="shared" si="127"/>
        <v>2.3961993470957363</v>
      </c>
      <c r="X710" s="3">
        <f t="shared" si="128"/>
        <v>0.68321925903771263</v>
      </c>
      <c r="Y710" s="3">
        <f t="shared" si="129"/>
        <v>1.9136681804159865</v>
      </c>
      <c r="Z710" s="3">
        <f t="shared" si="130"/>
        <v>0.11952882464821261</v>
      </c>
      <c r="AA710" s="2">
        <f t="shared" si="131"/>
        <v>39173</v>
      </c>
    </row>
    <row r="711" spans="1:27" x14ac:dyDescent="0.2">
      <c r="A711">
        <v>1084</v>
      </c>
      <c r="B711" t="s">
        <v>15</v>
      </c>
      <c r="C711">
        <v>2007</v>
      </c>
      <c r="D711">
        <v>5</v>
      </c>
      <c r="E711">
        <v>152</v>
      </c>
      <c r="F711" s="4">
        <v>652.4</v>
      </c>
      <c r="G711" s="4">
        <v>766.64</v>
      </c>
      <c r="H711" s="4">
        <v>287.25</v>
      </c>
      <c r="I711">
        <v>4</v>
      </c>
      <c r="J711">
        <v>249</v>
      </c>
      <c r="K711">
        <v>13059</v>
      </c>
      <c r="L711" t="s">
        <v>18</v>
      </c>
      <c r="M711">
        <v>23320</v>
      </c>
      <c r="N711">
        <v>158.19999999999999</v>
      </c>
      <c r="O711" s="4">
        <v>18901.580000000002</v>
      </c>
      <c r="P711" t="s">
        <v>168</v>
      </c>
      <c r="Q711" s="4">
        <f t="shared" si="121"/>
        <v>5.0436842105263153</v>
      </c>
      <c r="R711" s="4">
        <f t="shared" si="122"/>
        <v>191.66</v>
      </c>
      <c r="S711" s="4">
        <f t="shared" si="123"/>
        <v>3.0788755020080321</v>
      </c>
      <c r="T711" s="4">
        <f t="shared" si="124"/>
        <v>2.8845914751401902</v>
      </c>
      <c r="U711" s="4">
        <f t="shared" si="125"/>
        <v>2.8145139523682383</v>
      </c>
      <c r="V711" s="3">
        <f t="shared" si="126"/>
        <v>0.6020599913279624</v>
      </c>
      <c r="W711" s="3">
        <f t="shared" si="127"/>
        <v>2.3961993470957363</v>
      </c>
      <c r="X711" s="3">
        <f t="shared" si="128"/>
        <v>0.70274788719541781</v>
      </c>
      <c r="Y711" s="3">
        <f t="shared" si="129"/>
        <v>2.2825314838122281</v>
      </c>
      <c r="Z711" s="3">
        <f t="shared" si="130"/>
        <v>0.48839212804445403</v>
      </c>
      <c r="AA711" s="2">
        <f t="shared" si="131"/>
        <v>39203</v>
      </c>
    </row>
    <row r="712" spans="1:27" x14ac:dyDescent="0.2">
      <c r="A712">
        <v>1084</v>
      </c>
      <c r="B712" t="s">
        <v>15</v>
      </c>
      <c r="C712">
        <v>2007</v>
      </c>
      <c r="D712">
        <v>6</v>
      </c>
      <c r="E712">
        <v>139</v>
      </c>
      <c r="F712" s="4">
        <v>535.47</v>
      </c>
      <c r="G712" s="4">
        <v>629.21</v>
      </c>
      <c r="H712" s="4">
        <v>257.20999999999998</v>
      </c>
      <c r="I712">
        <v>4</v>
      </c>
      <c r="J712">
        <v>249</v>
      </c>
      <c r="K712">
        <v>13059</v>
      </c>
      <c r="L712" t="s">
        <v>18</v>
      </c>
      <c r="M712">
        <v>23320</v>
      </c>
      <c r="N712">
        <v>158.19999999999999</v>
      </c>
      <c r="O712" s="4">
        <v>18901.580000000002</v>
      </c>
      <c r="P712" t="s">
        <v>168</v>
      </c>
      <c r="Q712" s="4">
        <f t="shared" si="121"/>
        <v>4.526690647482015</v>
      </c>
      <c r="R712" s="4">
        <f t="shared" si="122"/>
        <v>157.30250000000001</v>
      </c>
      <c r="S712" s="4">
        <f t="shared" si="123"/>
        <v>2.526947791164659</v>
      </c>
      <c r="T712" s="4">
        <f t="shared" si="124"/>
        <v>2.7987956162244658</v>
      </c>
      <c r="U712" s="4">
        <f t="shared" si="125"/>
        <v>2.7287351442632541</v>
      </c>
      <c r="V712" s="3">
        <f t="shared" si="126"/>
        <v>0.6020599913279624</v>
      </c>
      <c r="W712" s="3">
        <f t="shared" si="127"/>
        <v>2.3961993470957363</v>
      </c>
      <c r="X712" s="3">
        <f t="shared" si="128"/>
        <v>0.65578081597037063</v>
      </c>
      <c r="Y712" s="3">
        <f t="shared" si="129"/>
        <v>2.1967356248965033</v>
      </c>
      <c r="Z712" s="3">
        <f t="shared" si="130"/>
        <v>0.40259626912872937</v>
      </c>
      <c r="AA712" s="2">
        <f t="shared" si="131"/>
        <v>39234</v>
      </c>
    </row>
    <row r="713" spans="1:27" x14ac:dyDescent="0.2">
      <c r="A713">
        <v>1084</v>
      </c>
      <c r="B713" t="s">
        <v>15</v>
      </c>
      <c r="C713">
        <v>2007</v>
      </c>
      <c r="D713">
        <v>7</v>
      </c>
      <c r="E713">
        <v>62</v>
      </c>
      <c r="F713" s="4">
        <v>234.41</v>
      </c>
      <c r="G713" s="4">
        <v>275.44</v>
      </c>
      <c r="H713" s="4">
        <v>140.37</v>
      </c>
      <c r="I713">
        <v>4</v>
      </c>
      <c r="J713">
        <v>249</v>
      </c>
      <c r="K713">
        <v>13059</v>
      </c>
      <c r="L713" t="s">
        <v>18</v>
      </c>
      <c r="M713">
        <v>23320</v>
      </c>
      <c r="N713">
        <v>158.19999999999999</v>
      </c>
      <c r="O713" s="4">
        <v>18901.580000000002</v>
      </c>
      <c r="P713" t="s">
        <v>168</v>
      </c>
      <c r="Q713" s="4">
        <f t="shared" si="121"/>
        <v>4.4425806451612901</v>
      </c>
      <c r="R713" s="4">
        <f t="shared" si="122"/>
        <v>68.86</v>
      </c>
      <c r="S713" s="4">
        <f t="shared" si="123"/>
        <v>1.1061847389558233</v>
      </c>
      <c r="T713" s="4">
        <f t="shared" si="124"/>
        <v>2.440027009696617</v>
      </c>
      <c r="U713" s="4">
        <f t="shared" si="125"/>
        <v>2.3699761348724269</v>
      </c>
      <c r="V713" s="3">
        <f t="shared" si="126"/>
        <v>0.6020599913279624</v>
      </c>
      <c r="W713" s="3">
        <f t="shared" si="127"/>
        <v>2.3961993470957363</v>
      </c>
      <c r="X713" s="3">
        <f t="shared" si="128"/>
        <v>0.64763532019836323</v>
      </c>
      <c r="Y713" s="3">
        <f t="shared" si="129"/>
        <v>1.8379670183686547</v>
      </c>
      <c r="Z713" s="3">
        <f t="shared" si="130"/>
        <v>4.3827662600880758E-2</v>
      </c>
      <c r="AA713" s="2">
        <f t="shared" si="131"/>
        <v>39264</v>
      </c>
    </row>
    <row r="714" spans="1:27" x14ac:dyDescent="0.2">
      <c r="A714">
        <v>1084</v>
      </c>
      <c r="B714" t="s">
        <v>15</v>
      </c>
      <c r="C714">
        <v>2007</v>
      </c>
      <c r="D714">
        <v>8</v>
      </c>
      <c r="E714">
        <v>73</v>
      </c>
      <c r="F714" s="4">
        <v>278.32</v>
      </c>
      <c r="G714" s="4">
        <v>327.01</v>
      </c>
      <c r="H714" s="4">
        <v>171.24</v>
      </c>
      <c r="I714">
        <v>4</v>
      </c>
      <c r="J714">
        <v>249</v>
      </c>
      <c r="K714">
        <v>13059</v>
      </c>
      <c r="L714" t="s">
        <v>18</v>
      </c>
      <c r="M714">
        <v>23320</v>
      </c>
      <c r="N714">
        <v>158.19999999999999</v>
      </c>
      <c r="O714" s="4">
        <v>18901.580000000002</v>
      </c>
      <c r="P714" t="s">
        <v>168</v>
      </c>
      <c r="Q714" s="4">
        <f t="shared" si="121"/>
        <v>4.4795890410958901</v>
      </c>
      <c r="R714" s="4">
        <f t="shared" si="122"/>
        <v>81.752499999999998</v>
      </c>
      <c r="S714" s="4">
        <f t="shared" si="123"/>
        <v>1.3132931726907631</v>
      </c>
      <c r="T714" s="4">
        <f t="shared" si="124"/>
        <v>2.5145610336340307</v>
      </c>
      <c r="U714" s="4">
        <f t="shared" si="125"/>
        <v>2.4445444157395326</v>
      </c>
      <c r="V714" s="3">
        <f t="shared" si="126"/>
        <v>0.6020599913279624</v>
      </c>
      <c r="W714" s="3">
        <f t="shared" si="127"/>
        <v>2.3961993470957363</v>
      </c>
      <c r="X714" s="3">
        <f t="shared" si="128"/>
        <v>0.65123817351357483</v>
      </c>
      <c r="Y714" s="3">
        <f t="shared" si="129"/>
        <v>1.9125010423060684</v>
      </c>
      <c r="Z714" s="3">
        <f t="shared" si="130"/>
        <v>0.11836168653829439</v>
      </c>
      <c r="AA714" s="2">
        <f t="shared" si="131"/>
        <v>39295</v>
      </c>
    </row>
    <row r="715" spans="1:27" x14ac:dyDescent="0.2">
      <c r="A715">
        <v>1084</v>
      </c>
      <c r="B715" t="s">
        <v>15</v>
      </c>
      <c r="C715">
        <v>2007</v>
      </c>
      <c r="D715">
        <v>9</v>
      </c>
      <c r="E715">
        <v>81</v>
      </c>
      <c r="F715" s="4">
        <v>326.5</v>
      </c>
      <c r="G715" s="4">
        <v>383.68</v>
      </c>
      <c r="H715" s="4">
        <v>166.27</v>
      </c>
      <c r="I715">
        <v>4</v>
      </c>
      <c r="J715">
        <v>249</v>
      </c>
      <c r="K715">
        <v>13059</v>
      </c>
      <c r="L715" t="s">
        <v>18</v>
      </c>
      <c r="M715">
        <v>23320</v>
      </c>
      <c r="N715">
        <v>158.19999999999999</v>
      </c>
      <c r="O715" s="4">
        <v>18901.580000000002</v>
      </c>
      <c r="P715" t="s">
        <v>168</v>
      </c>
      <c r="Q715" s="4">
        <f t="shared" si="121"/>
        <v>4.7367901234567906</v>
      </c>
      <c r="R715" s="4">
        <f t="shared" si="122"/>
        <v>95.92</v>
      </c>
      <c r="S715" s="4">
        <f t="shared" si="123"/>
        <v>1.5408835341365461</v>
      </c>
      <c r="T715" s="4">
        <f t="shared" si="124"/>
        <v>2.5839691614187545</v>
      </c>
      <c r="U715" s="4">
        <f t="shared" si="125"/>
        <v>2.5138831856110926</v>
      </c>
      <c r="V715" s="3">
        <f t="shared" si="126"/>
        <v>0.6020599913279624</v>
      </c>
      <c r="W715" s="3">
        <f t="shared" si="127"/>
        <v>2.3961993470957363</v>
      </c>
      <c r="X715" s="3">
        <f t="shared" si="128"/>
        <v>0.67548414254010491</v>
      </c>
      <c r="Y715" s="3">
        <f t="shared" si="129"/>
        <v>1.9819091700907923</v>
      </c>
      <c r="Z715" s="3">
        <f t="shared" si="130"/>
        <v>0.18776981432301829</v>
      </c>
      <c r="AA715" s="2">
        <f t="shared" si="131"/>
        <v>39326</v>
      </c>
    </row>
    <row r="716" spans="1:27" x14ac:dyDescent="0.2">
      <c r="A716">
        <v>1084</v>
      </c>
      <c r="B716" t="s">
        <v>15</v>
      </c>
      <c r="C716">
        <v>2007</v>
      </c>
      <c r="D716">
        <v>10</v>
      </c>
      <c r="E716">
        <v>380</v>
      </c>
      <c r="F716" s="4">
        <v>1446.73</v>
      </c>
      <c r="G716" s="4">
        <v>1699.9</v>
      </c>
      <c r="H716" s="4">
        <v>739.61</v>
      </c>
      <c r="I716">
        <v>4</v>
      </c>
      <c r="J716">
        <v>249</v>
      </c>
      <c r="K716">
        <v>13059</v>
      </c>
      <c r="L716" t="s">
        <v>18</v>
      </c>
      <c r="M716">
        <v>23320</v>
      </c>
      <c r="N716">
        <v>158.19999999999999</v>
      </c>
      <c r="O716" s="4">
        <v>18901.580000000002</v>
      </c>
      <c r="P716" t="s">
        <v>168</v>
      </c>
      <c r="Q716" s="4">
        <f t="shared" si="121"/>
        <v>4.4734210526315792</v>
      </c>
      <c r="R716" s="4">
        <f t="shared" si="122"/>
        <v>424.97500000000002</v>
      </c>
      <c r="S716" s="4">
        <f t="shared" si="123"/>
        <v>6.826907630522089</v>
      </c>
      <c r="T716" s="4">
        <f t="shared" si="124"/>
        <v>3.2304233738926404</v>
      </c>
      <c r="U716" s="4">
        <f t="shared" si="125"/>
        <v>3.1603874872687445</v>
      </c>
      <c r="V716" s="3">
        <f t="shared" si="126"/>
        <v>0.6020599913279624</v>
      </c>
      <c r="W716" s="3">
        <f t="shared" si="127"/>
        <v>2.3961993470957363</v>
      </c>
      <c r="X716" s="3">
        <f t="shared" si="128"/>
        <v>0.65063977727583022</v>
      </c>
      <c r="Y716" s="3">
        <f t="shared" si="129"/>
        <v>2.6283633825646779</v>
      </c>
      <c r="Z716" s="3">
        <f t="shared" si="130"/>
        <v>0.83422402679690399</v>
      </c>
      <c r="AA716" s="2">
        <f t="shared" si="131"/>
        <v>39356</v>
      </c>
    </row>
    <row r="717" spans="1:27" x14ac:dyDescent="0.2">
      <c r="A717">
        <v>1084</v>
      </c>
      <c r="B717" t="s">
        <v>15</v>
      </c>
      <c r="C717">
        <v>2007</v>
      </c>
      <c r="D717">
        <v>11</v>
      </c>
      <c r="E717">
        <v>254</v>
      </c>
      <c r="F717" s="4">
        <v>981.2</v>
      </c>
      <c r="G717" s="4">
        <v>1152.9100000000001</v>
      </c>
      <c r="H717" s="4">
        <v>504.59</v>
      </c>
      <c r="I717">
        <v>4</v>
      </c>
      <c r="J717">
        <v>249</v>
      </c>
      <c r="K717">
        <v>13059</v>
      </c>
      <c r="L717" t="s">
        <v>18</v>
      </c>
      <c r="M717">
        <v>23320</v>
      </c>
      <c r="N717">
        <v>158.19999999999999</v>
      </c>
      <c r="O717" s="4">
        <v>18901.580000000002</v>
      </c>
      <c r="P717" t="s">
        <v>168</v>
      </c>
      <c r="Q717" s="4">
        <f t="shared" si="121"/>
        <v>4.5390157480314963</v>
      </c>
      <c r="R717" s="4">
        <f t="shared" si="122"/>
        <v>288.22750000000002</v>
      </c>
      <c r="S717" s="4">
        <f t="shared" si="123"/>
        <v>4.6301606425702815</v>
      </c>
      <c r="T717" s="4">
        <f t="shared" si="124"/>
        <v>3.0617954061421031</v>
      </c>
      <c r="U717" s="4">
        <f t="shared" si="125"/>
        <v>2.9917575395343481</v>
      </c>
      <c r="V717" s="3">
        <f t="shared" si="126"/>
        <v>0.6020599913279624</v>
      </c>
      <c r="W717" s="3">
        <f t="shared" si="127"/>
        <v>2.3961993470957363</v>
      </c>
      <c r="X717" s="3">
        <f t="shared" si="128"/>
        <v>0.65696168952216516</v>
      </c>
      <c r="Y717" s="3">
        <f t="shared" si="129"/>
        <v>2.4597354148141406</v>
      </c>
      <c r="Z717" s="3">
        <f t="shared" si="130"/>
        <v>0.66559605904636687</v>
      </c>
      <c r="AA717" s="2">
        <f t="shared" si="131"/>
        <v>39387</v>
      </c>
    </row>
    <row r="718" spans="1:27" x14ac:dyDescent="0.2">
      <c r="A718">
        <v>1084</v>
      </c>
      <c r="B718" t="s">
        <v>15</v>
      </c>
      <c r="C718">
        <v>2007</v>
      </c>
      <c r="D718">
        <v>12</v>
      </c>
      <c r="E718">
        <v>125</v>
      </c>
      <c r="F718" s="4">
        <v>440.51</v>
      </c>
      <c r="G718" s="4">
        <v>517.57000000000005</v>
      </c>
      <c r="H718" s="4">
        <v>235.78</v>
      </c>
      <c r="I718">
        <v>4</v>
      </c>
      <c r="J718">
        <v>249</v>
      </c>
      <c r="K718">
        <v>13059</v>
      </c>
      <c r="L718" t="s">
        <v>18</v>
      </c>
      <c r="M718">
        <v>23320</v>
      </c>
      <c r="N718">
        <v>158.19999999999999</v>
      </c>
      <c r="O718" s="4">
        <v>18901.580000000002</v>
      </c>
      <c r="P718" t="s">
        <v>168</v>
      </c>
      <c r="Q718" s="4">
        <f t="shared" si="121"/>
        <v>4.1405600000000007</v>
      </c>
      <c r="R718" s="4">
        <f t="shared" si="122"/>
        <v>129.39250000000001</v>
      </c>
      <c r="S718" s="4">
        <f t="shared" si="123"/>
        <v>2.0785943775100404</v>
      </c>
      <c r="T718" s="4">
        <f t="shared" si="124"/>
        <v>2.7139690953035225</v>
      </c>
      <c r="U718" s="4">
        <f t="shared" si="125"/>
        <v>2.6439557717617426</v>
      </c>
      <c r="V718" s="3">
        <f t="shared" si="126"/>
        <v>0.6020599913279624</v>
      </c>
      <c r="W718" s="3">
        <f t="shared" si="127"/>
        <v>2.3961993470957363</v>
      </c>
      <c r="X718" s="3">
        <f t="shared" si="128"/>
        <v>0.61705908229546613</v>
      </c>
      <c r="Y718" s="3">
        <f t="shared" si="129"/>
        <v>2.11190910397556</v>
      </c>
      <c r="Z718" s="3">
        <f t="shared" si="130"/>
        <v>0.31776974820778614</v>
      </c>
      <c r="AA718" s="2">
        <f t="shared" si="131"/>
        <v>39417</v>
      </c>
    </row>
    <row r="719" spans="1:27" x14ac:dyDescent="0.2">
      <c r="A719">
        <v>1108</v>
      </c>
      <c r="B719" t="s">
        <v>15</v>
      </c>
      <c r="C719">
        <v>2007</v>
      </c>
      <c r="D719">
        <v>12</v>
      </c>
      <c r="E719">
        <v>143</v>
      </c>
      <c r="F719" s="4">
        <v>588.51</v>
      </c>
      <c r="G719" s="4">
        <v>691.5</v>
      </c>
      <c r="H719" s="4">
        <v>244.8</v>
      </c>
      <c r="I719">
        <v>4</v>
      </c>
      <c r="J719">
        <v>263</v>
      </c>
      <c r="K719">
        <v>42458</v>
      </c>
      <c r="L719" t="s">
        <v>16</v>
      </c>
      <c r="M719">
        <v>697618</v>
      </c>
      <c r="N719">
        <v>161</v>
      </c>
      <c r="O719" s="4">
        <v>40431.89</v>
      </c>
      <c r="P719" t="s">
        <v>167</v>
      </c>
      <c r="Q719" s="4">
        <f t="shared" si="121"/>
        <v>4.8356643356643358</v>
      </c>
      <c r="R719" s="4">
        <f t="shared" si="122"/>
        <v>172.875</v>
      </c>
      <c r="S719" s="4">
        <f t="shared" si="123"/>
        <v>2.6292775665399239</v>
      </c>
      <c r="T719" s="4">
        <f t="shared" si="124"/>
        <v>2.8397921844453293</v>
      </c>
      <c r="U719" s="4">
        <f t="shared" si="125"/>
        <v>2.769753846802089</v>
      </c>
      <c r="V719" s="3">
        <f t="shared" si="126"/>
        <v>0.6020599913279624</v>
      </c>
      <c r="W719" s="3">
        <f t="shared" si="127"/>
        <v>2.419955748489758</v>
      </c>
      <c r="X719" s="3">
        <f t="shared" si="128"/>
        <v>0.68445614698026758</v>
      </c>
      <c r="Y719" s="3">
        <f t="shared" si="129"/>
        <v>2.2377321931173668</v>
      </c>
      <c r="Z719" s="3">
        <f t="shared" si="130"/>
        <v>0.41983643595557152</v>
      </c>
      <c r="AA719" s="2">
        <f t="shared" si="131"/>
        <v>39417</v>
      </c>
    </row>
    <row r="720" spans="1:27" x14ac:dyDescent="0.2">
      <c r="A720">
        <v>1108</v>
      </c>
      <c r="B720" t="s">
        <v>15</v>
      </c>
      <c r="C720">
        <v>2007</v>
      </c>
      <c r="D720">
        <v>1</v>
      </c>
      <c r="E720">
        <v>77</v>
      </c>
      <c r="F720" s="4">
        <v>315.89</v>
      </c>
      <c r="G720" s="4">
        <v>371.21</v>
      </c>
      <c r="H720" s="4">
        <v>161.46</v>
      </c>
      <c r="I720">
        <v>4</v>
      </c>
      <c r="J720">
        <v>263</v>
      </c>
      <c r="K720">
        <v>42458</v>
      </c>
      <c r="L720" t="s">
        <v>16</v>
      </c>
      <c r="M720">
        <v>697618</v>
      </c>
      <c r="N720">
        <v>161</v>
      </c>
      <c r="O720" s="4">
        <v>40431.89</v>
      </c>
      <c r="P720" t="s">
        <v>167</v>
      </c>
      <c r="Q720" s="4">
        <f t="shared" si="121"/>
        <v>4.8209090909090904</v>
      </c>
      <c r="R720" s="4">
        <f t="shared" si="122"/>
        <v>92.802499999999995</v>
      </c>
      <c r="S720" s="4">
        <f t="shared" si="123"/>
        <v>1.411444866920152</v>
      </c>
      <c r="T720" s="4">
        <f t="shared" si="124"/>
        <v>2.5696196671328195</v>
      </c>
      <c r="U720" s="4">
        <f t="shared" si="125"/>
        <v>2.4995358778406991</v>
      </c>
      <c r="V720" s="3">
        <f t="shared" si="126"/>
        <v>0.6020599913279624</v>
      </c>
      <c r="W720" s="3">
        <f t="shared" si="127"/>
        <v>2.419955748489758</v>
      </c>
      <c r="X720" s="3">
        <f t="shared" si="128"/>
        <v>0.68312894196033758</v>
      </c>
      <c r="Y720" s="3">
        <f t="shared" si="129"/>
        <v>1.967559675804857</v>
      </c>
      <c r="Z720" s="3">
        <f t="shared" si="130"/>
        <v>0.14966391864306161</v>
      </c>
      <c r="AA720" s="2">
        <f t="shared" si="131"/>
        <v>39083</v>
      </c>
    </row>
    <row r="721" spans="1:27" x14ac:dyDescent="0.2">
      <c r="A721">
        <v>1108</v>
      </c>
      <c r="B721" t="s">
        <v>15</v>
      </c>
      <c r="C721">
        <v>2007</v>
      </c>
      <c r="D721">
        <v>2</v>
      </c>
      <c r="E721">
        <v>58</v>
      </c>
      <c r="F721" s="4">
        <v>225.8</v>
      </c>
      <c r="G721" s="4">
        <v>265.33</v>
      </c>
      <c r="H721" s="4">
        <v>73.069999999999993</v>
      </c>
      <c r="I721">
        <v>4</v>
      </c>
      <c r="J721">
        <v>263</v>
      </c>
      <c r="K721">
        <v>42458</v>
      </c>
      <c r="L721" t="s">
        <v>16</v>
      </c>
      <c r="M721">
        <v>697618</v>
      </c>
      <c r="N721">
        <v>161</v>
      </c>
      <c r="O721" s="4">
        <v>40431.89</v>
      </c>
      <c r="P721" t="s">
        <v>167</v>
      </c>
      <c r="Q721" s="4">
        <f t="shared" si="121"/>
        <v>4.5746551724137925</v>
      </c>
      <c r="R721" s="4">
        <f t="shared" si="122"/>
        <v>66.332499999999996</v>
      </c>
      <c r="S721" s="4">
        <f t="shared" si="123"/>
        <v>1.0088593155893535</v>
      </c>
      <c r="T721" s="4">
        <f t="shared" si="124"/>
        <v>2.4237863570229075</v>
      </c>
      <c r="U721" s="4">
        <f t="shared" si="125"/>
        <v>2.3537239375889492</v>
      </c>
      <c r="V721" s="3">
        <f t="shared" si="126"/>
        <v>0.6020599913279624</v>
      </c>
      <c r="W721" s="3">
        <f t="shared" si="127"/>
        <v>2.419955748489758</v>
      </c>
      <c r="X721" s="3">
        <f t="shared" si="128"/>
        <v>0.6603583634599699</v>
      </c>
      <c r="Y721" s="3">
        <f t="shared" si="129"/>
        <v>1.8217263656949449</v>
      </c>
      <c r="Z721" s="3">
        <f t="shared" si="130"/>
        <v>3.8306085331493533E-3</v>
      </c>
      <c r="AA721" s="2">
        <f t="shared" si="131"/>
        <v>39114</v>
      </c>
    </row>
    <row r="722" spans="1:27" x14ac:dyDescent="0.2">
      <c r="A722">
        <v>1108</v>
      </c>
      <c r="B722" t="s">
        <v>15</v>
      </c>
      <c r="C722">
        <v>2007</v>
      </c>
      <c r="D722">
        <v>3</v>
      </c>
      <c r="E722">
        <v>41</v>
      </c>
      <c r="F722" s="4">
        <v>166.36</v>
      </c>
      <c r="G722" s="4">
        <v>195.48</v>
      </c>
      <c r="H722" s="4">
        <v>58.08</v>
      </c>
      <c r="I722">
        <v>4</v>
      </c>
      <c r="J722">
        <v>263</v>
      </c>
      <c r="K722">
        <v>42458</v>
      </c>
      <c r="L722" t="s">
        <v>16</v>
      </c>
      <c r="M722">
        <v>697618</v>
      </c>
      <c r="N722">
        <v>161</v>
      </c>
      <c r="O722" s="4">
        <v>40431.89</v>
      </c>
      <c r="P722" t="s">
        <v>167</v>
      </c>
      <c r="Q722" s="4">
        <f t="shared" si="121"/>
        <v>4.7678048780487803</v>
      </c>
      <c r="R722" s="4">
        <f t="shared" si="122"/>
        <v>48.87</v>
      </c>
      <c r="S722" s="4">
        <f t="shared" si="123"/>
        <v>0.74326996197718631</v>
      </c>
      <c r="T722" s="4">
        <f t="shared" si="124"/>
        <v>2.291102330356134</v>
      </c>
      <c r="U722" s="4">
        <f t="shared" si="125"/>
        <v>2.221048911692896</v>
      </c>
      <c r="V722" s="3">
        <f t="shared" si="126"/>
        <v>0.6020599913279624</v>
      </c>
      <c r="W722" s="3">
        <f t="shared" si="127"/>
        <v>2.419955748489758</v>
      </c>
      <c r="X722" s="3">
        <f t="shared" si="128"/>
        <v>0.67831847363639874</v>
      </c>
      <c r="Y722" s="3">
        <f t="shared" si="129"/>
        <v>1.6890423390281717</v>
      </c>
      <c r="Z722" s="3">
        <f t="shared" si="130"/>
        <v>-0.12885341813362367</v>
      </c>
      <c r="AA722" s="2">
        <f t="shared" si="131"/>
        <v>39142</v>
      </c>
    </row>
    <row r="723" spans="1:27" x14ac:dyDescent="0.2">
      <c r="A723">
        <v>1108</v>
      </c>
      <c r="B723" t="s">
        <v>15</v>
      </c>
      <c r="C723">
        <v>2007</v>
      </c>
      <c r="D723">
        <v>4</v>
      </c>
      <c r="E723">
        <v>160</v>
      </c>
      <c r="F723" s="4">
        <v>583.79999999999995</v>
      </c>
      <c r="G723" s="4">
        <v>685.99</v>
      </c>
      <c r="H723" s="4">
        <v>242.26</v>
      </c>
      <c r="I723">
        <v>4</v>
      </c>
      <c r="J723">
        <v>263</v>
      </c>
      <c r="K723">
        <v>42458</v>
      </c>
      <c r="L723" t="s">
        <v>16</v>
      </c>
      <c r="M723">
        <v>697618</v>
      </c>
      <c r="N723">
        <v>161</v>
      </c>
      <c r="O723" s="4">
        <v>40431.89</v>
      </c>
      <c r="P723" t="s">
        <v>167</v>
      </c>
      <c r="Q723" s="4">
        <f t="shared" si="121"/>
        <v>4.2874375000000002</v>
      </c>
      <c r="R723" s="4">
        <f t="shared" si="122"/>
        <v>171.4975</v>
      </c>
      <c r="S723" s="4">
        <f t="shared" si="123"/>
        <v>2.6083269961977185</v>
      </c>
      <c r="T723" s="4">
        <f t="shared" si="124"/>
        <v>2.8363177848372567</v>
      </c>
      <c r="U723" s="4">
        <f t="shared" si="125"/>
        <v>2.7662640906519953</v>
      </c>
      <c r="V723" s="3">
        <f t="shared" si="126"/>
        <v>0.6020599913279624</v>
      </c>
      <c r="W723" s="3">
        <f t="shared" si="127"/>
        <v>2.419955748489758</v>
      </c>
      <c r="X723" s="3">
        <f t="shared" si="128"/>
        <v>0.63219780218133215</v>
      </c>
      <c r="Y723" s="3">
        <f t="shared" si="129"/>
        <v>2.2342577935092947</v>
      </c>
      <c r="Z723" s="3">
        <f t="shared" si="130"/>
        <v>0.41636203634749896</v>
      </c>
      <c r="AA723" s="2">
        <f t="shared" si="131"/>
        <v>39173</v>
      </c>
    </row>
    <row r="724" spans="1:27" x14ac:dyDescent="0.2">
      <c r="A724">
        <v>1108</v>
      </c>
      <c r="B724" t="s">
        <v>15</v>
      </c>
      <c r="C724">
        <v>2007</v>
      </c>
      <c r="D724">
        <v>5</v>
      </c>
      <c r="E724">
        <v>220</v>
      </c>
      <c r="F724" s="4">
        <v>849.72</v>
      </c>
      <c r="G724" s="4">
        <v>998.47</v>
      </c>
      <c r="H724" s="4">
        <v>333.83</v>
      </c>
      <c r="I724">
        <v>4</v>
      </c>
      <c r="J724">
        <v>263</v>
      </c>
      <c r="K724">
        <v>42458</v>
      </c>
      <c r="L724" t="s">
        <v>16</v>
      </c>
      <c r="M724">
        <v>697618</v>
      </c>
      <c r="N724">
        <v>161</v>
      </c>
      <c r="O724" s="4">
        <v>40431.89</v>
      </c>
      <c r="P724" t="s">
        <v>167</v>
      </c>
      <c r="Q724" s="4">
        <f t="shared" si="121"/>
        <v>4.5385</v>
      </c>
      <c r="R724" s="4">
        <f t="shared" si="122"/>
        <v>249.61750000000001</v>
      </c>
      <c r="S724" s="4">
        <f t="shared" si="123"/>
        <v>3.7964638783269962</v>
      </c>
      <c r="T724" s="4">
        <f t="shared" si="124"/>
        <v>2.9993350206036298</v>
      </c>
      <c r="U724" s="4">
        <f t="shared" si="125"/>
        <v>2.9292758404343258</v>
      </c>
      <c r="V724" s="3">
        <f t="shared" si="126"/>
        <v>0.6020599913279624</v>
      </c>
      <c r="W724" s="3">
        <f t="shared" si="127"/>
        <v>2.419955748489758</v>
      </c>
      <c r="X724" s="3">
        <f t="shared" si="128"/>
        <v>0.65691233978142338</v>
      </c>
      <c r="Y724" s="3">
        <f t="shared" si="129"/>
        <v>2.3972750292756673</v>
      </c>
      <c r="Z724" s="3">
        <f t="shared" si="130"/>
        <v>0.57937927211387175</v>
      </c>
      <c r="AA724" s="2">
        <f t="shared" si="131"/>
        <v>39203</v>
      </c>
    </row>
    <row r="725" spans="1:27" x14ac:dyDescent="0.2">
      <c r="A725">
        <v>1108</v>
      </c>
      <c r="B725" t="s">
        <v>15</v>
      </c>
      <c r="C725">
        <v>2007</v>
      </c>
      <c r="D725">
        <v>6</v>
      </c>
      <c r="E725">
        <v>270</v>
      </c>
      <c r="F725" s="4">
        <v>1075.56</v>
      </c>
      <c r="G725" s="4">
        <v>1263.8900000000001</v>
      </c>
      <c r="H725" s="4">
        <v>416.89</v>
      </c>
      <c r="I725">
        <v>4</v>
      </c>
      <c r="J725">
        <v>263</v>
      </c>
      <c r="K725">
        <v>42458</v>
      </c>
      <c r="L725" t="s">
        <v>16</v>
      </c>
      <c r="M725">
        <v>697618</v>
      </c>
      <c r="N725">
        <v>161</v>
      </c>
      <c r="O725" s="4">
        <v>40431.89</v>
      </c>
      <c r="P725" t="s">
        <v>167</v>
      </c>
      <c r="Q725" s="4">
        <f t="shared" si="121"/>
        <v>4.6810740740740746</v>
      </c>
      <c r="R725" s="4">
        <f t="shared" si="122"/>
        <v>315.97250000000003</v>
      </c>
      <c r="S725" s="4">
        <f t="shared" si="123"/>
        <v>4.8056653992395439</v>
      </c>
      <c r="T725" s="4">
        <f t="shared" si="124"/>
        <v>3.1017092776870041</v>
      </c>
      <c r="U725" s="4">
        <f t="shared" si="125"/>
        <v>3.0316346424706579</v>
      </c>
      <c r="V725" s="3">
        <f t="shared" si="126"/>
        <v>0.6020599913279624</v>
      </c>
      <c r="W725" s="3">
        <f t="shared" si="127"/>
        <v>2.419955748489758</v>
      </c>
      <c r="X725" s="3">
        <f t="shared" si="128"/>
        <v>0.67034551352801675</v>
      </c>
      <c r="Y725" s="3">
        <f t="shared" si="129"/>
        <v>2.4996492863590416</v>
      </c>
      <c r="Z725" s="3">
        <f t="shared" si="130"/>
        <v>0.68175352919724619</v>
      </c>
      <c r="AA725" s="2">
        <f t="shared" si="131"/>
        <v>39234</v>
      </c>
    </row>
    <row r="726" spans="1:27" x14ac:dyDescent="0.2">
      <c r="A726">
        <v>1108</v>
      </c>
      <c r="B726" t="s">
        <v>15</v>
      </c>
      <c r="C726">
        <v>2007</v>
      </c>
      <c r="D726">
        <v>7</v>
      </c>
      <c r="E726">
        <v>130</v>
      </c>
      <c r="F726" s="4">
        <v>556.55999999999995</v>
      </c>
      <c r="G726" s="4">
        <v>653.95000000000005</v>
      </c>
      <c r="H726" s="4">
        <v>278.45</v>
      </c>
      <c r="I726">
        <v>4</v>
      </c>
      <c r="J726">
        <v>263</v>
      </c>
      <c r="K726">
        <v>42458</v>
      </c>
      <c r="L726" t="s">
        <v>16</v>
      </c>
      <c r="M726">
        <v>697618</v>
      </c>
      <c r="N726">
        <v>161</v>
      </c>
      <c r="O726" s="4">
        <v>40431.89</v>
      </c>
      <c r="P726" t="s">
        <v>167</v>
      </c>
      <c r="Q726" s="4">
        <f t="shared" si="121"/>
        <v>5.0303846153846159</v>
      </c>
      <c r="R726" s="4">
        <f t="shared" si="122"/>
        <v>163.48750000000001</v>
      </c>
      <c r="S726" s="4">
        <f t="shared" si="123"/>
        <v>2.4865019011406844</v>
      </c>
      <c r="T726" s="4">
        <f t="shared" si="124"/>
        <v>2.8155445441129356</v>
      </c>
      <c r="U726" s="4">
        <f t="shared" si="125"/>
        <v>2.7455119903495935</v>
      </c>
      <c r="V726" s="3">
        <f t="shared" si="126"/>
        <v>0.6020599913279624</v>
      </c>
      <c r="W726" s="3">
        <f t="shared" si="127"/>
        <v>2.419955748489758</v>
      </c>
      <c r="X726" s="3">
        <f t="shared" si="128"/>
        <v>0.7016011918060987</v>
      </c>
      <c r="Y726" s="3">
        <f t="shared" si="129"/>
        <v>2.2134845527849731</v>
      </c>
      <c r="Z726" s="3">
        <f t="shared" si="130"/>
        <v>0.39558879562317756</v>
      </c>
      <c r="AA726" s="2">
        <f t="shared" si="131"/>
        <v>39264</v>
      </c>
    </row>
    <row r="727" spans="1:27" x14ac:dyDescent="0.2">
      <c r="A727">
        <v>1108</v>
      </c>
      <c r="B727" t="s">
        <v>15</v>
      </c>
      <c r="C727">
        <v>2007</v>
      </c>
      <c r="D727">
        <v>8</v>
      </c>
      <c r="E727">
        <v>159</v>
      </c>
      <c r="F727" s="4">
        <v>621.89</v>
      </c>
      <c r="G727" s="4">
        <v>730.7</v>
      </c>
      <c r="H727" s="4">
        <v>276.77999999999997</v>
      </c>
      <c r="I727">
        <v>4</v>
      </c>
      <c r="J727">
        <v>263</v>
      </c>
      <c r="K727">
        <v>42458</v>
      </c>
      <c r="L727" t="s">
        <v>16</v>
      </c>
      <c r="M727">
        <v>697618</v>
      </c>
      <c r="N727">
        <v>161</v>
      </c>
      <c r="O727" s="4">
        <v>40431.89</v>
      </c>
      <c r="P727" t="s">
        <v>167</v>
      </c>
      <c r="Q727" s="4">
        <f t="shared" si="121"/>
        <v>4.5955974842767295</v>
      </c>
      <c r="R727" s="4">
        <f t="shared" si="122"/>
        <v>182.67500000000001</v>
      </c>
      <c r="S727" s="4">
        <f t="shared" si="123"/>
        <v>2.7783269961977188</v>
      </c>
      <c r="T727" s="4">
        <f t="shared" si="124"/>
        <v>2.863739107345217</v>
      </c>
      <c r="U727" s="4">
        <f t="shared" si="125"/>
        <v>2.7937135734082554</v>
      </c>
      <c r="V727" s="3">
        <f t="shared" si="126"/>
        <v>0.6020599913279624</v>
      </c>
      <c r="W727" s="3">
        <f t="shared" si="127"/>
        <v>2.419955748489758</v>
      </c>
      <c r="X727" s="3">
        <f t="shared" si="128"/>
        <v>0.66234198302476566</v>
      </c>
      <c r="Y727" s="3">
        <f t="shared" si="129"/>
        <v>2.2616791160172549</v>
      </c>
      <c r="Z727" s="3">
        <f t="shared" si="130"/>
        <v>0.44378335885545928</v>
      </c>
      <c r="AA727" s="2">
        <f t="shared" si="131"/>
        <v>39295</v>
      </c>
    </row>
    <row r="728" spans="1:27" x14ac:dyDescent="0.2">
      <c r="A728">
        <v>1108</v>
      </c>
      <c r="B728" t="s">
        <v>15</v>
      </c>
      <c r="C728">
        <v>2007</v>
      </c>
      <c r="D728">
        <v>9</v>
      </c>
      <c r="E728">
        <v>252</v>
      </c>
      <c r="F728" s="4">
        <v>1013.03</v>
      </c>
      <c r="G728" s="4">
        <v>1190.31</v>
      </c>
      <c r="H728" s="4">
        <v>377.57</v>
      </c>
      <c r="I728">
        <v>4</v>
      </c>
      <c r="J728">
        <v>263</v>
      </c>
      <c r="K728">
        <v>42458</v>
      </c>
      <c r="L728" t="s">
        <v>16</v>
      </c>
      <c r="M728">
        <v>697618</v>
      </c>
      <c r="N728">
        <v>161</v>
      </c>
      <c r="O728" s="4">
        <v>40431.89</v>
      </c>
      <c r="P728" t="s">
        <v>167</v>
      </c>
      <c r="Q728" s="4">
        <f t="shared" si="121"/>
        <v>4.7234523809523807</v>
      </c>
      <c r="R728" s="4">
        <f t="shared" si="122"/>
        <v>297.57749999999999</v>
      </c>
      <c r="S728" s="4">
        <f t="shared" si="123"/>
        <v>4.5258935361216732</v>
      </c>
      <c r="T728" s="4">
        <f t="shared" si="124"/>
        <v>3.0756600821962508</v>
      </c>
      <c r="U728" s="4">
        <f t="shared" si="125"/>
        <v>3.0056223068030605</v>
      </c>
      <c r="V728" s="3">
        <f t="shared" si="126"/>
        <v>0.6020599913279624</v>
      </c>
      <c r="W728" s="3">
        <f t="shared" si="127"/>
        <v>2.419955748489758</v>
      </c>
      <c r="X728" s="3">
        <f t="shared" si="128"/>
        <v>0.67425954141470645</v>
      </c>
      <c r="Y728" s="3">
        <f t="shared" si="129"/>
        <v>2.4736000908682882</v>
      </c>
      <c r="Z728" s="3">
        <f t="shared" si="130"/>
        <v>0.65570433370649273</v>
      </c>
      <c r="AA728" s="2">
        <f t="shared" si="131"/>
        <v>39326</v>
      </c>
    </row>
    <row r="729" spans="1:27" x14ac:dyDescent="0.2">
      <c r="A729">
        <v>1108</v>
      </c>
      <c r="B729" t="s">
        <v>15</v>
      </c>
      <c r="C729">
        <v>2007</v>
      </c>
      <c r="D729">
        <v>10</v>
      </c>
      <c r="E729">
        <v>686</v>
      </c>
      <c r="F729" s="4">
        <v>2632</v>
      </c>
      <c r="G729" s="4">
        <v>3092.67</v>
      </c>
      <c r="H729" s="4">
        <v>1089.69</v>
      </c>
      <c r="I729">
        <v>4</v>
      </c>
      <c r="J729">
        <v>263</v>
      </c>
      <c r="K729">
        <v>42458</v>
      </c>
      <c r="L729" t="s">
        <v>16</v>
      </c>
      <c r="M729">
        <v>697618</v>
      </c>
      <c r="N729">
        <v>161</v>
      </c>
      <c r="O729" s="4">
        <v>40431.89</v>
      </c>
      <c r="P729" t="s">
        <v>167</v>
      </c>
      <c r="Q729" s="4">
        <f t="shared" si="121"/>
        <v>4.5082653061224489</v>
      </c>
      <c r="R729" s="4">
        <f t="shared" si="122"/>
        <v>773.16750000000002</v>
      </c>
      <c r="S729" s="4">
        <f t="shared" si="123"/>
        <v>11.759201520912548</v>
      </c>
      <c r="T729" s="4">
        <f t="shared" si="124"/>
        <v>3.4903335815534513</v>
      </c>
      <c r="U729" s="4">
        <f t="shared" si="125"/>
        <v>3.4202858849419178</v>
      </c>
      <c r="V729" s="3">
        <f t="shared" si="126"/>
        <v>0.6020599913279624</v>
      </c>
      <c r="W729" s="3">
        <f t="shared" si="127"/>
        <v>2.419955748489758</v>
      </c>
      <c r="X729" s="3">
        <f t="shared" si="128"/>
        <v>0.65400946584669939</v>
      </c>
      <c r="Y729" s="3">
        <f t="shared" si="129"/>
        <v>2.8882735902254888</v>
      </c>
      <c r="Z729" s="3">
        <f t="shared" si="130"/>
        <v>1.0703778330636933</v>
      </c>
      <c r="AA729" s="2">
        <f t="shared" si="131"/>
        <v>39356</v>
      </c>
    </row>
    <row r="730" spans="1:27" x14ac:dyDescent="0.2">
      <c r="A730">
        <v>1108</v>
      </c>
      <c r="B730" t="s">
        <v>15</v>
      </c>
      <c r="C730">
        <v>2007</v>
      </c>
      <c r="D730">
        <v>11</v>
      </c>
      <c r="E730">
        <v>356</v>
      </c>
      <c r="F730" s="4">
        <v>1360.9</v>
      </c>
      <c r="G730" s="4">
        <v>1599.11</v>
      </c>
      <c r="H730" s="4">
        <v>540.97</v>
      </c>
      <c r="I730">
        <v>4</v>
      </c>
      <c r="J730">
        <v>263</v>
      </c>
      <c r="K730">
        <v>42458</v>
      </c>
      <c r="L730" t="s">
        <v>16</v>
      </c>
      <c r="M730">
        <v>697618</v>
      </c>
      <c r="N730">
        <v>161</v>
      </c>
      <c r="O730" s="4">
        <v>40431.89</v>
      </c>
      <c r="P730" t="s">
        <v>167</v>
      </c>
      <c r="Q730" s="4">
        <f t="shared" si="121"/>
        <v>4.49188202247191</v>
      </c>
      <c r="R730" s="4">
        <f t="shared" si="122"/>
        <v>399.77749999999997</v>
      </c>
      <c r="S730" s="4">
        <f t="shared" si="123"/>
        <v>6.0802661596958174</v>
      </c>
      <c r="T730" s="4">
        <f t="shared" si="124"/>
        <v>3.20387833913703</v>
      </c>
      <c r="U730" s="4">
        <f t="shared" si="125"/>
        <v>3.1338262140763939</v>
      </c>
      <c r="V730" s="3">
        <f t="shared" si="126"/>
        <v>0.6020599913279624</v>
      </c>
      <c r="W730" s="3">
        <f t="shared" si="127"/>
        <v>2.419955748489758</v>
      </c>
      <c r="X730" s="3">
        <f t="shared" si="128"/>
        <v>0.65242834116415482</v>
      </c>
      <c r="Y730" s="3">
        <f t="shared" si="129"/>
        <v>2.6018183478090675</v>
      </c>
      <c r="Z730" s="3">
        <f t="shared" si="130"/>
        <v>0.7839225906472721</v>
      </c>
      <c r="AA730" s="2">
        <f t="shared" si="131"/>
        <v>39387</v>
      </c>
    </row>
    <row r="731" spans="1:27" x14ac:dyDescent="0.2">
      <c r="A731">
        <v>1115</v>
      </c>
      <c r="B731" t="s">
        <v>15</v>
      </c>
      <c r="C731">
        <v>2007</v>
      </c>
      <c r="D731">
        <v>1</v>
      </c>
      <c r="E731">
        <v>427</v>
      </c>
      <c r="F731" s="4">
        <v>1829.7</v>
      </c>
      <c r="G731" s="4">
        <v>2150.0500000000002</v>
      </c>
      <c r="H731" s="4">
        <v>884.7</v>
      </c>
      <c r="I731">
        <v>17</v>
      </c>
      <c r="J731">
        <v>1099</v>
      </c>
      <c r="K731">
        <v>65021</v>
      </c>
      <c r="L731" t="s">
        <v>18</v>
      </c>
      <c r="M731">
        <v>229560</v>
      </c>
      <c r="N731">
        <v>544.20000000000005</v>
      </c>
      <c r="O731" s="4">
        <v>116524.58</v>
      </c>
      <c r="P731" t="s">
        <v>167</v>
      </c>
      <c r="Q731" s="4">
        <f t="shared" si="121"/>
        <v>5.0352459016393443</v>
      </c>
      <c r="R731" s="4">
        <f t="shared" si="122"/>
        <v>126.47352941176472</v>
      </c>
      <c r="S731" s="4">
        <f t="shared" si="123"/>
        <v>1.9563694267515925</v>
      </c>
      <c r="T731" s="4">
        <f t="shared" si="124"/>
        <v>3.3324485596698388</v>
      </c>
      <c r="U731" s="4">
        <f t="shared" si="125"/>
        <v>3.2623798880773633</v>
      </c>
      <c r="V731" s="3">
        <f t="shared" si="126"/>
        <v>1.2304489213782739</v>
      </c>
      <c r="W731" s="3">
        <f t="shared" si="127"/>
        <v>3.0409976924234905</v>
      </c>
      <c r="X731" s="3">
        <f t="shared" si="128"/>
        <v>0.70202068464481504</v>
      </c>
      <c r="Y731" s="3">
        <f t="shared" si="129"/>
        <v>2.1019996382915651</v>
      </c>
      <c r="Z731" s="3">
        <f t="shared" si="130"/>
        <v>0.29145086724634844</v>
      </c>
      <c r="AA731" s="2">
        <f t="shared" si="131"/>
        <v>39083</v>
      </c>
    </row>
    <row r="732" spans="1:27" x14ac:dyDescent="0.2">
      <c r="A732">
        <v>1115</v>
      </c>
      <c r="B732" t="s">
        <v>15</v>
      </c>
      <c r="C732">
        <v>2007</v>
      </c>
      <c r="D732">
        <v>2</v>
      </c>
      <c r="E732">
        <v>463</v>
      </c>
      <c r="F732" s="4">
        <v>1986.36</v>
      </c>
      <c r="G732" s="4">
        <v>2334.09</v>
      </c>
      <c r="H732" s="4">
        <v>986.31</v>
      </c>
      <c r="I732">
        <v>17</v>
      </c>
      <c r="J732">
        <v>1099</v>
      </c>
      <c r="K732">
        <v>65021</v>
      </c>
      <c r="L732" t="s">
        <v>18</v>
      </c>
      <c r="M732">
        <v>229560</v>
      </c>
      <c r="N732">
        <v>544.20000000000005</v>
      </c>
      <c r="O732" s="4">
        <v>116524.58</v>
      </c>
      <c r="P732" t="s">
        <v>167</v>
      </c>
      <c r="Q732" s="4">
        <f t="shared" si="121"/>
        <v>5.0412311015118796</v>
      </c>
      <c r="R732" s="4">
        <f t="shared" si="122"/>
        <v>137.29941176470589</v>
      </c>
      <c r="S732" s="4">
        <f t="shared" si="123"/>
        <v>2.1238307552320292</v>
      </c>
      <c r="T732" s="4">
        <f t="shared" si="124"/>
        <v>3.3681175979603348</v>
      </c>
      <c r="U732" s="4">
        <f t="shared" si="125"/>
        <v>3.2980579611003815</v>
      </c>
      <c r="V732" s="3">
        <f t="shared" si="126"/>
        <v>1.2304489213782739</v>
      </c>
      <c r="W732" s="3">
        <f t="shared" si="127"/>
        <v>3.0409976924234905</v>
      </c>
      <c r="X732" s="3">
        <f t="shared" si="128"/>
        <v>0.70253660694238151</v>
      </c>
      <c r="Y732" s="3">
        <f t="shared" si="129"/>
        <v>2.1376686765820607</v>
      </c>
      <c r="Z732" s="3">
        <f t="shared" si="130"/>
        <v>0.32711990553684406</v>
      </c>
      <c r="AA732" s="2">
        <f t="shared" si="131"/>
        <v>39114</v>
      </c>
    </row>
    <row r="733" spans="1:27" x14ac:dyDescent="0.2">
      <c r="A733">
        <v>1115</v>
      </c>
      <c r="B733" t="s">
        <v>15</v>
      </c>
      <c r="C733">
        <v>2007</v>
      </c>
      <c r="D733">
        <v>3</v>
      </c>
      <c r="E733">
        <v>439</v>
      </c>
      <c r="F733" s="4">
        <v>1893.56</v>
      </c>
      <c r="G733" s="4">
        <v>2225.04</v>
      </c>
      <c r="H733" s="4">
        <v>940.32</v>
      </c>
      <c r="I733">
        <v>17</v>
      </c>
      <c r="J733">
        <v>1099</v>
      </c>
      <c r="K733">
        <v>65021</v>
      </c>
      <c r="L733" t="s">
        <v>18</v>
      </c>
      <c r="M733">
        <v>229560</v>
      </c>
      <c r="N733">
        <v>544.20000000000005</v>
      </c>
      <c r="O733" s="4">
        <v>116524.58</v>
      </c>
      <c r="P733" t="s">
        <v>167</v>
      </c>
      <c r="Q733" s="4">
        <f t="shared" si="121"/>
        <v>5.0684282460136671</v>
      </c>
      <c r="R733" s="4">
        <f t="shared" si="122"/>
        <v>130.88470588235293</v>
      </c>
      <c r="S733" s="4">
        <f t="shared" si="123"/>
        <v>2.0246041856232937</v>
      </c>
      <c r="T733" s="4">
        <f t="shared" si="124"/>
        <v>3.3473378227880186</v>
      </c>
      <c r="U733" s="4">
        <f t="shared" si="125"/>
        <v>3.2772790708807022</v>
      </c>
      <c r="V733" s="3">
        <f t="shared" si="126"/>
        <v>1.2304489213782739</v>
      </c>
      <c r="W733" s="3">
        <f t="shared" si="127"/>
        <v>3.0409976924234905</v>
      </c>
      <c r="X733" s="3">
        <f t="shared" si="128"/>
        <v>0.70487330254589742</v>
      </c>
      <c r="Y733" s="3">
        <f t="shared" si="129"/>
        <v>2.1168889014097449</v>
      </c>
      <c r="Z733" s="3">
        <f t="shared" si="130"/>
        <v>0.30634013036452817</v>
      </c>
      <c r="AA733" s="2">
        <f t="shared" si="131"/>
        <v>39142</v>
      </c>
    </row>
    <row r="734" spans="1:27" x14ac:dyDescent="0.2">
      <c r="A734">
        <v>1115</v>
      </c>
      <c r="B734" t="s">
        <v>15</v>
      </c>
      <c r="C734">
        <v>2007</v>
      </c>
      <c r="D734">
        <v>4</v>
      </c>
      <c r="E734">
        <v>645</v>
      </c>
      <c r="F734" s="4">
        <v>2742.25</v>
      </c>
      <c r="G734" s="4">
        <v>3222.19</v>
      </c>
      <c r="H734" s="4">
        <v>1323.79</v>
      </c>
      <c r="I734">
        <v>17</v>
      </c>
      <c r="J734">
        <v>1099</v>
      </c>
      <c r="K734">
        <v>65021</v>
      </c>
      <c r="L734" t="s">
        <v>18</v>
      </c>
      <c r="M734">
        <v>229560</v>
      </c>
      <c r="N734">
        <v>544.20000000000005</v>
      </c>
      <c r="O734" s="4">
        <v>116524.58</v>
      </c>
      <c r="P734" t="s">
        <v>167</v>
      </c>
      <c r="Q734" s="4">
        <f t="shared" si="121"/>
        <v>4.995643410852713</v>
      </c>
      <c r="R734" s="4">
        <f t="shared" si="122"/>
        <v>189.54058823529411</v>
      </c>
      <c r="S734" s="4">
        <f t="shared" si="123"/>
        <v>2.9319290263876252</v>
      </c>
      <c r="T734" s="4">
        <f t="shared" si="124"/>
        <v>3.5081511454930974</v>
      </c>
      <c r="U734" s="4">
        <f t="shared" si="125"/>
        <v>3.4381070451548847</v>
      </c>
      <c r="V734" s="3">
        <f t="shared" si="126"/>
        <v>1.2304489213782739</v>
      </c>
      <c r="W734" s="3">
        <f t="shared" si="127"/>
        <v>3.0409976924234905</v>
      </c>
      <c r="X734" s="3">
        <f t="shared" si="128"/>
        <v>0.69859143085782949</v>
      </c>
      <c r="Y734" s="3">
        <f t="shared" si="129"/>
        <v>2.2777022241148233</v>
      </c>
      <c r="Z734" s="3">
        <f t="shared" si="130"/>
        <v>0.46715345306960676</v>
      </c>
      <c r="AA734" s="2">
        <f t="shared" si="131"/>
        <v>39173</v>
      </c>
    </row>
    <row r="735" spans="1:27" x14ac:dyDescent="0.2">
      <c r="A735">
        <v>1115</v>
      </c>
      <c r="B735" t="s">
        <v>15</v>
      </c>
      <c r="C735">
        <v>2007</v>
      </c>
      <c r="D735">
        <v>12</v>
      </c>
      <c r="E735">
        <v>940</v>
      </c>
      <c r="F735" s="4">
        <v>3463.63</v>
      </c>
      <c r="G735" s="4">
        <v>4069.86</v>
      </c>
      <c r="H735" s="4">
        <v>1316.88</v>
      </c>
      <c r="I735">
        <v>17</v>
      </c>
      <c r="J735">
        <v>1099</v>
      </c>
      <c r="K735">
        <v>65021</v>
      </c>
      <c r="L735" t="s">
        <v>18</v>
      </c>
      <c r="M735">
        <v>229560</v>
      </c>
      <c r="N735">
        <v>544.20000000000005</v>
      </c>
      <c r="O735" s="4">
        <v>116524.58</v>
      </c>
      <c r="P735" t="s">
        <v>167</v>
      </c>
      <c r="Q735" s="4">
        <f t="shared" si="121"/>
        <v>4.3296382978723402</v>
      </c>
      <c r="R735" s="4">
        <f t="shared" si="122"/>
        <v>239.40352941176471</v>
      </c>
      <c r="S735" s="4">
        <f t="shared" si="123"/>
        <v>3.7032393084622384</v>
      </c>
      <c r="T735" s="4">
        <f t="shared" si="124"/>
        <v>3.6095794700917527</v>
      </c>
      <c r="U735" s="4">
        <f t="shared" si="125"/>
        <v>3.5395314926002905</v>
      </c>
      <c r="V735" s="3">
        <f t="shared" si="126"/>
        <v>1.2304489213782739</v>
      </c>
      <c r="W735" s="3">
        <f t="shared" si="127"/>
        <v>3.0409976924234905</v>
      </c>
      <c r="X735" s="3">
        <f t="shared" si="128"/>
        <v>0.63645161649205406</v>
      </c>
      <c r="Y735" s="3">
        <f t="shared" si="129"/>
        <v>2.3791305487134786</v>
      </c>
      <c r="Z735" s="3">
        <f t="shared" si="130"/>
        <v>0.56858177766826223</v>
      </c>
      <c r="AA735" s="2">
        <f t="shared" si="131"/>
        <v>39417</v>
      </c>
    </row>
    <row r="736" spans="1:27" x14ac:dyDescent="0.2">
      <c r="A736">
        <v>1123</v>
      </c>
      <c r="B736" t="s">
        <v>15</v>
      </c>
      <c r="C736">
        <v>2007</v>
      </c>
      <c r="D736">
        <v>1</v>
      </c>
      <c r="E736">
        <v>115</v>
      </c>
      <c r="F736" s="4">
        <v>370.57</v>
      </c>
      <c r="G736" s="4">
        <v>435.43</v>
      </c>
      <c r="H736" s="4">
        <v>137.80000000000001</v>
      </c>
      <c r="I736">
        <v>12</v>
      </c>
      <c r="J736">
        <v>600</v>
      </c>
      <c r="K736">
        <v>26867</v>
      </c>
      <c r="L736" t="s">
        <v>18</v>
      </c>
      <c r="M736">
        <v>53182</v>
      </c>
      <c r="N736">
        <v>332</v>
      </c>
      <c r="O736" s="4">
        <v>38545.58</v>
      </c>
      <c r="P736" t="s">
        <v>168</v>
      </c>
      <c r="Q736" s="4">
        <f t="shared" si="121"/>
        <v>3.7863478260869567</v>
      </c>
      <c r="R736" s="4">
        <f t="shared" si="122"/>
        <v>36.285833333333336</v>
      </c>
      <c r="S736" s="4">
        <f t="shared" si="123"/>
        <v>0.72571666666666668</v>
      </c>
      <c r="T736" s="4">
        <f t="shared" si="124"/>
        <v>2.6389183475016313</v>
      </c>
      <c r="U736" s="4">
        <f t="shared" si="125"/>
        <v>2.5688702575035847</v>
      </c>
      <c r="V736" s="3">
        <f t="shared" si="126"/>
        <v>1.0791812460476249</v>
      </c>
      <c r="W736" s="3">
        <f t="shared" si="127"/>
        <v>2.7781512503836434</v>
      </c>
      <c r="X736" s="3">
        <f t="shared" si="128"/>
        <v>0.57822050714801942</v>
      </c>
      <c r="Y736" s="3">
        <f t="shared" si="129"/>
        <v>1.5597371014540062</v>
      </c>
      <c r="Z736" s="3">
        <f t="shared" si="130"/>
        <v>-0.13923290288201251</v>
      </c>
      <c r="AA736" s="2">
        <f t="shared" si="131"/>
        <v>39083</v>
      </c>
    </row>
    <row r="737" spans="1:27" x14ac:dyDescent="0.2">
      <c r="A737">
        <v>1123</v>
      </c>
      <c r="B737" t="s">
        <v>15</v>
      </c>
      <c r="C737">
        <v>2007</v>
      </c>
      <c r="D737">
        <v>2</v>
      </c>
      <c r="E737">
        <v>69</v>
      </c>
      <c r="F737" s="4">
        <v>295.41000000000003</v>
      </c>
      <c r="G737" s="4">
        <v>347.14</v>
      </c>
      <c r="H737" s="4">
        <v>143.44</v>
      </c>
      <c r="I737">
        <v>12</v>
      </c>
      <c r="J737">
        <v>600</v>
      </c>
      <c r="K737">
        <v>26867</v>
      </c>
      <c r="L737" t="s">
        <v>18</v>
      </c>
      <c r="M737">
        <v>53182</v>
      </c>
      <c r="N737">
        <v>332</v>
      </c>
      <c r="O737" s="4">
        <v>38545.58</v>
      </c>
      <c r="P737" t="s">
        <v>168</v>
      </c>
      <c r="Q737" s="4">
        <f t="shared" si="121"/>
        <v>5.0310144927536227</v>
      </c>
      <c r="R737" s="4">
        <f t="shared" si="122"/>
        <v>28.928333333333331</v>
      </c>
      <c r="S737" s="4">
        <f t="shared" si="123"/>
        <v>0.57856666666666667</v>
      </c>
      <c r="T737" s="4">
        <f t="shared" si="124"/>
        <v>2.5405046591291653</v>
      </c>
      <c r="U737" s="4">
        <f t="shared" si="125"/>
        <v>2.4704251926391372</v>
      </c>
      <c r="V737" s="3">
        <f t="shared" si="126"/>
        <v>1.0791812460476249</v>
      </c>
      <c r="W737" s="3">
        <f t="shared" si="127"/>
        <v>2.7781512503836434</v>
      </c>
      <c r="X737" s="3">
        <f t="shared" si="128"/>
        <v>0.70165556839191001</v>
      </c>
      <c r="Y737" s="3">
        <f t="shared" si="129"/>
        <v>1.4613234130815405</v>
      </c>
      <c r="Z737" s="3">
        <f t="shared" si="130"/>
        <v>-0.23764659125447826</v>
      </c>
      <c r="AA737" s="2">
        <f t="shared" si="131"/>
        <v>39114</v>
      </c>
    </row>
    <row r="738" spans="1:27" x14ac:dyDescent="0.2">
      <c r="A738">
        <v>1123</v>
      </c>
      <c r="B738" t="s">
        <v>15</v>
      </c>
      <c r="C738">
        <v>2007</v>
      </c>
      <c r="D738">
        <v>3</v>
      </c>
      <c r="E738">
        <v>76</v>
      </c>
      <c r="F738" s="4">
        <v>315.97000000000003</v>
      </c>
      <c r="G738" s="4">
        <v>371.26</v>
      </c>
      <c r="H738" s="4">
        <v>177.36</v>
      </c>
      <c r="I738">
        <v>12</v>
      </c>
      <c r="J738">
        <v>600</v>
      </c>
      <c r="K738">
        <v>26867</v>
      </c>
      <c r="L738" t="s">
        <v>18</v>
      </c>
      <c r="M738">
        <v>53182</v>
      </c>
      <c r="N738">
        <v>332</v>
      </c>
      <c r="O738" s="4">
        <v>38545.58</v>
      </c>
      <c r="P738" t="s">
        <v>168</v>
      </c>
      <c r="Q738" s="4">
        <f t="shared" si="121"/>
        <v>4.8849999999999998</v>
      </c>
      <c r="R738" s="4">
        <f t="shared" si="122"/>
        <v>30.938333333333333</v>
      </c>
      <c r="S738" s="4">
        <f t="shared" si="123"/>
        <v>0.61876666666666669</v>
      </c>
      <c r="T738" s="4">
        <f t="shared" si="124"/>
        <v>2.5696781603355832</v>
      </c>
      <c r="U738" s="4">
        <f t="shared" si="125"/>
        <v>2.4996458501723482</v>
      </c>
      <c r="V738" s="3">
        <f t="shared" si="126"/>
        <v>1.0791812460476249</v>
      </c>
      <c r="W738" s="3">
        <f t="shared" si="127"/>
        <v>2.7781512503836434</v>
      </c>
      <c r="X738" s="3">
        <f t="shared" si="128"/>
        <v>0.6888645680547919</v>
      </c>
      <c r="Y738" s="3">
        <f t="shared" si="129"/>
        <v>1.4904969142879585</v>
      </c>
      <c r="Z738" s="3">
        <f t="shared" si="130"/>
        <v>-0.20847309004806039</v>
      </c>
      <c r="AA738" s="2">
        <f t="shared" si="131"/>
        <v>39142</v>
      </c>
    </row>
    <row r="739" spans="1:27" x14ac:dyDescent="0.2">
      <c r="A739">
        <v>1123</v>
      </c>
      <c r="B739" t="s">
        <v>15</v>
      </c>
      <c r="C739">
        <v>2007</v>
      </c>
      <c r="D739">
        <v>4</v>
      </c>
      <c r="E739">
        <v>173</v>
      </c>
      <c r="F739" s="4">
        <v>776.77</v>
      </c>
      <c r="G739" s="4">
        <v>912.72</v>
      </c>
      <c r="H739" s="4">
        <v>426.8</v>
      </c>
      <c r="I739">
        <v>12</v>
      </c>
      <c r="J739">
        <v>600</v>
      </c>
      <c r="K739">
        <v>26867</v>
      </c>
      <c r="L739" t="s">
        <v>18</v>
      </c>
      <c r="M739">
        <v>53182</v>
      </c>
      <c r="N739">
        <v>332</v>
      </c>
      <c r="O739" s="4">
        <v>38545.58</v>
      </c>
      <c r="P739" t="s">
        <v>168</v>
      </c>
      <c r="Q739" s="4">
        <f t="shared" si="121"/>
        <v>5.2758381502890179</v>
      </c>
      <c r="R739" s="4">
        <f t="shared" si="122"/>
        <v>76.06</v>
      </c>
      <c r="S739" s="4">
        <f t="shared" si="123"/>
        <v>1.5212000000000001</v>
      </c>
      <c r="T739" s="4">
        <f t="shared" si="124"/>
        <v>2.9603375671231884</v>
      </c>
      <c r="U739" s="4">
        <f t="shared" si="125"/>
        <v>2.8902924441321187</v>
      </c>
      <c r="V739" s="3">
        <f t="shared" si="126"/>
        <v>1.0791812460476249</v>
      </c>
      <c r="W739" s="3">
        <f t="shared" si="127"/>
        <v>2.7781512503836434</v>
      </c>
      <c r="X739" s="3">
        <f t="shared" si="128"/>
        <v>0.72229146399439315</v>
      </c>
      <c r="Y739" s="3">
        <f t="shared" si="129"/>
        <v>1.8811563210755637</v>
      </c>
      <c r="Z739" s="3">
        <f t="shared" si="130"/>
        <v>0.18218631673954488</v>
      </c>
      <c r="AA739" s="2">
        <f t="shared" si="131"/>
        <v>39173</v>
      </c>
    </row>
    <row r="740" spans="1:27" x14ac:dyDescent="0.2">
      <c r="A740">
        <v>1123</v>
      </c>
      <c r="B740" t="s">
        <v>15</v>
      </c>
      <c r="C740">
        <v>2007</v>
      </c>
      <c r="D740">
        <v>5</v>
      </c>
      <c r="E740">
        <v>252</v>
      </c>
      <c r="F740" s="4">
        <v>1109.28</v>
      </c>
      <c r="G740" s="4">
        <v>1303.57</v>
      </c>
      <c r="H740" s="4">
        <v>541.02</v>
      </c>
      <c r="I740">
        <v>12</v>
      </c>
      <c r="J740">
        <v>600</v>
      </c>
      <c r="K740">
        <v>26867</v>
      </c>
      <c r="L740" t="s">
        <v>18</v>
      </c>
      <c r="M740">
        <v>53182</v>
      </c>
      <c r="N740">
        <v>332</v>
      </c>
      <c r="O740" s="4">
        <v>38545.58</v>
      </c>
      <c r="P740" t="s">
        <v>168</v>
      </c>
      <c r="Q740" s="4">
        <f t="shared" si="121"/>
        <v>5.1728968253968253</v>
      </c>
      <c r="R740" s="4">
        <f t="shared" si="122"/>
        <v>108.63083333333333</v>
      </c>
      <c r="S740" s="4">
        <f t="shared" si="123"/>
        <v>2.1726166666666664</v>
      </c>
      <c r="T740" s="4">
        <f t="shared" si="124"/>
        <v>3.1151343571748362</v>
      </c>
      <c r="U740" s="4">
        <f t="shared" si="125"/>
        <v>3.0450411828546966</v>
      </c>
      <c r="V740" s="3">
        <f t="shared" si="126"/>
        <v>1.0791812460476249</v>
      </c>
      <c r="W740" s="3">
        <f t="shared" si="127"/>
        <v>2.7781512503836434</v>
      </c>
      <c r="X740" s="3">
        <f t="shared" si="128"/>
        <v>0.71373381639329236</v>
      </c>
      <c r="Y740" s="3">
        <f t="shared" si="129"/>
        <v>2.0359531111272116</v>
      </c>
      <c r="Z740" s="3">
        <f t="shared" si="130"/>
        <v>0.33698310679119275</v>
      </c>
      <c r="AA740" s="2">
        <f t="shared" si="131"/>
        <v>39203</v>
      </c>
    </row>
    <row r="741" spans="1:27" x14ac:dyDescent="0.2">
      <c r="A741">
        <v>1123</v>
      </c>
      <c r="B741" t="s">
        <v>15</v>
      </c>
      <c r="C741">
        <v>2007</v>
      </c>
      <c r="D741">
        <v>6</v>
      </c>
      <c r="E741">
        <v>336</v>
      </c>
      <c r="F741" s="4">
        <v>1393.48</v>
      </c>
      <c r="G741" s="4">
        <v>1637.48</v>
      </c>
      <c r="H741" s="4">
        <v>772.85</v>
      </c>
      <c r="I741">
        <v>12</v>
      </c>
      <c r="J741">
        <v>600</v>
      </c>
      <c r="K741">
        <v>26867</v>
      </c>
      <c r="L741" t="s">
        <v>18</v>
      </c>
      <c r="M741">
        <v>53182</v>
      </c>
      <c r="N741">
        <v>332</v>
      </c>
      <c r="O741" s="4">
        <v>38545.58</v>
      </c>
      <c r="P741" t="s">
        <v>168</v>
      </c>
      <c r="Q741" s="4">
        <f t="shared" si="121"/>
        <v>4.8734523809523811</v>
      </c>
      <c r="R741" s="4">
        <f t="shared" si="122"/>
        <v>136.45666666666668</v>
      </c>
      <c r="S741" s="4">
        <f t="shared" si="123"/>
        <v>2.7291333333333334</v>
      </c>
      <c r="T741" s="4">
        <f t="shared" si="124"/>
        <v>3.214176004271343</v>
      </c>
      <c r="U741" s="4">
        <f t="shared" si="125"/>
        <v>3.1441007398580996</v>
      </c>
      <c r="V741" s="3">
        <f t="shared" si="126"/>
        <v>1.0791812460476249</v>
      </c>
      <c r="W741" s="3">
        <f t="shared" si="127"/>
        <v>2.7781512503836434</v>
      </c>
      <c r="X741" s="3">
        <f t="shared" si="128"/>
        <v>0.68783672688149899</v>
      </c>
      <c r="Y741" s="3">
        <f t="shared" si="129"/>
        <v>2.1349947582237183</v>
      </c>
      <c r="Z741" s="3">
        <f t="shared" si="130"/>
        <v>0.43602475388769946</v>
      </c>
      <c r="AA741" s="2">
        <f t="shared" si="131"/>
        <v>39234</v>
      </c>
    </row>
    <row r="742" spans="1:27" x14ac:dyDescent="0.2">
      <c r="A742">
        <v>1123</v>
      </c>
      <c r="B742" t="s">
        <v>15</v>
      </c>
      <c r="C742">
        <v>2007</v>
      </c>
      <c r="D742">
        <v>7</v>
      </c>
      <c r="E742">
        <v>186</v>
      </c>
      <c r="F742" s="4">
        <v>767.27</v>
      </c>
      <c r="G742" s="4">
        <v>901.51</v>
      </c>
      <c r="H742" s="4">
        <v>491.58</v>
      </c>
      <c r="I742">
        <v>12</v>
      </c>
      <c r="J742">
        <v>600</v>
      </c>
      <c r="K742">
        <v>26867</v>
      </c>
      <c r="L742" t="s">
        <v>18</v>
      </c>
      <c r="M742">
        <v>53182</v>
      </c>
      <c r="N742">
        <v>332</v>
      </c>
      <c r="O742" s="4">
        <v>38545.58</v>
      </c>
      <c r="P742" t="s">
        <v>168</v>
      </c>
      <c r="Q742" s="4">
        <f t="shared" si="121"/>
        <v>4.8468279569892472</v>
      </c>
      <c r="R742" s="4">
        <f t="shared" si="122"/>
        <v>75.125833333333333</v>
      </c>
      <c r="S742" s="4">
        <f t="shared" si="123"/>
        <v>1.5025166666666667</v>
      </c>
      <c r="T742" s="4">
        <f t="shared" si="124"/>
        <v>2.9549705484968367</v>
      </c>
      <c r="U742" s="4">
        <f t="shared" si="125"/>
        <v>2.8849482177639212</v>
      </c>
      <c r="V742" s="3">
        <f t="shared" si="126"/>
        <v>1.0791812460476249</v>
      </c>
      <c r="W742" s="3">
        <f t="shared" si="127"/>
        <v>2.7781512503836434</v>
      </c>
      <c r="X742" s="3">
        <f t="shared" si="128"/>
        <v>0.68545760427892033</v>
      </c>
      <c r="Y742" s="3">
        <f t="shared" si="129"/>
        <v>1.8757893024492118</v>
      </c>
      <c r="Z742" s="3">
        <f t="shared" si="130"/>
        <v>0.176819298113193</v>
      </c>
      <c r="AA742" s="2">
        <f t="shared" si="131"/>
        <v>39264</v>
      </c>
    </row>
    <row r="743" spans="1:27" x14ac:dyDescent="0.2">
      <c r="A743">
        <v>1123</v>
      </c>
      <c r="B743" t="s">
        <v>15</v>
      </c>
      <c r="C743">
        <v>2007</v>
      </c>
      <c r="D743">
        <v>8</v>
      </c>
      <c r="E743">
        <v>353</v>
      </c>
      <c r="F743" s="4">
        <v>1429.68</v>
      </c>
      <c r="G743" s="4">
        <v>1679.96</v>
      </c>
      <c r="H743" s="4">
        <v>867.97</v>
      </c>
      <c r="I743">
        <v>12</v>
      </c>
      <c r="J743">
        <v>600</v>
      </c>
      <c r="K743">
        <v>26867</v>
      </c>
      <c r="L743" t="s">
        <v>18</v>
      </c>
      <c r="M743">
        <v>53182</v>
      </c>
      <c r="N743">
        <v>332</v>
      </c>
      <c r="O743" s="4">
        <v>38545.58</v>
      </c>
      <c r="P743" t="s">
        <v>168</v>
      </c>
      <c r="Q743" s="4">
        <f t="shared" si="121"/>
        <v>4.7590934844192638</v>
      </c>
      <c r="R743" s="4">
        <f t="shared" si="122"/>
        <v>139.99666666666667</v>
      </c>
      <c r="S743" s="4">
        <f t="shared" si="123"/>
        <v>2.7999333333333336</v>
      </c>
      <c r="T743" s="4">
        <f t="shared" si="124"/>
        <v>3.2252989412579542</v>
      </c>
      <c r="U743" s="4">
        <f t="shared" si="125"/>
        <v>3.1552388418104509</v>
      </c>
      <c r="V743" s="3">
        <f t="shared" si="126"/>
        <v>1.0791812460476249</v>
      </c>
      <c r="W743" s="3">
        <f t="shared" si="127"/>
        <v>2.7781512503836434</v>
      </c>
      <c r="X743" s="3">
        <f t="shared" si="128"/>
        <v>0.67752423587013177</v>
      </c>
      <c r="Y743" s="3">
        <f t="shared" si="129"/>
        <v>2.1461176952103296</v>
      </c>
      <c r="Z743" s="3">
        <f t="shared" si="130"/>
        <v>0.44714769087431072</v>
      </c>
      <c r="AA743" s="2">
        <f t="shared" si="131"/>
        <v>39295</v>
      </c>
    </row>
    <row r="744" spans="1:27" x14ac:dyDescent="0.2">
      <c r="A744">
        <v>1123</v>
      </c>
      <c r="B744" t="s">
        <v>15</v>
      </c>
      <c r="C744">
        <v>2007</v>
      </c>
      <c r="D744">
        <v>9</v>
      </c>
      <c r="E744">
        <v>352</v>
      </c>
      <c r="F744" s="4">
        <v>1311.21</v>
      </c>
      <c r="G744" s="4">
        <v>1540.83</v>
      </c>
      <c r="H744" s="4">
        <v>619.24</v>
      </c>
      <c r="I744">
        <v>12</v>
      </c>
      <c r="J744">
        <v>600</v>
      </c>
      <c r="K744">
        <v>26867</v>
      </c>
      <c r="L744" t="s">
        <v>18</v>
      </c>
      <c r="M744">
        <v>53182</v>
      </c>
      <c r="N744">
        <v>332</v>
      </c>
      <c r="O744" s="4">
        <v>38545.58</v>
      </c>
      <c r="P744" t="s">
        <v>168</v>
      </c>
      <c r="Q744" s="4">
        <f t="shared" si="121"/>
        <v>4.3773579545454542</v>
      </c>
      <c r="R744" s="4">
        <f t="shared" si="122"/>
        <v>128.4025</v>
      </c>
      <c r="S744" s="4">
        <f t="shared" si="123"/>
        <v>2.5680499999999999</v>
      </c>
      <c r="T744" s="4">
        <f t="shared" si="124"/>
        <v>3.1877547255875855</v>
      </c>
      <c r="U744" s="4">
        <f t="shared" si="125"/>
        <v>3.117672252740797</v>
      </c>
      <c r="V744" s="3">
        <f t="shared" si="126"/>
        <v>1.0791812460476249</v>
      </c>
      <c r="W744" s="3">
        <f t="shared" si="127"/>
        <v>2.7781512503836434</v>
      </c>
      <c r="X744" s="3">
        <f t="shared" si="128"/>
        <v>0.64121206210945469</v>
      </c>
      <c r="Y744" s="3">
        <f t="shared" si="129"/>
        <v>2.1085734795399609</v>
      </c>
      <c r="Z744" s="3">
        <f t="shared" si="130"/>
        <v>0.40960347520394208</v>
      </c>
      <c r="AA744" s="2">
        <f t="shared" si="131"/>
        <v>39326</v>
      </c>
    </row>
    <row r="745" spans="1:27" x14ac:dyDescent="0.2">
      <c r="A745">
        <v>1123</v>
      </c>
      <c r="B745" t="s">
        <v>15</v>
      </c>
      <c r="C745">
        <v>2007</v>
      </c>
      <c r="D745">
        <v>10</v>
      </c>
      <c r="E745">
        <v>654</v>
      </c>
      <c r="F745" s="4">
        <v>2490.4499999999998</v>
      </c>
      <c r="G745" s="4">
        <v>2926.42</v>
      </c>
      <c r="H745" s="4">
        <v>1120.3599999999999</v>
      </c>
      <c r="I745">
        <v>12</v>
      </c>
      <c r="J745">
        <v>600</v>
      </c>
      <c r="K745">
        <v>26867</v>
      </c>
      <c r="L745" t="s">
        <v>18</v>
      </c>
      <c r="M745">
        <v>53182</v>
      </c>
      <c r="N745">
        <v>332</v>
      </c>
      <c r="O745" s="4">
        <v>38545.58</v>
      </c>
      <c r="P745" t="s">
        <v>168</v>
      </c>
      <c r="Q745" s="4">
        <f t="shared" si="121"/>
        <v>4.4746483180428136</v>
      </c>
      <c r="R745" s="4">
        <f t="shared" si="122"/>
        <v>243.86833333333334</v>
      </c>
      <c r="S745" s="4">
        <f t="shared" si="123"/>
        <v>4.8773666666666671</v>
      </c>
      <c r="T745" s="4">
        <f t="shared" si="124"/>
        <v>3.4663366562364821</v>
      </c>
      <c r="U745" s="4">
        <f t="shared" si="125"/>
        <v>3.3962778269589569</v>
      </c>
      <c r="V745" s="3">
        <f t="shared" si="126"/>
        <v>1.0791812460476249</v>
      </c>
      <c r="W745" s="3">
        <f t="shared" si="127"/>
        <v>2.7781512503836434</v>
      </c>
      <c r="X745" s="3">
        <f t="shared" si="128"/>
        <v>0.65075890791221502</v>
      </c>
      <c r="Y745" s="3">
        <f t="shared" si="129"/>
        <v>2.3871554101888575</v>
      </c>
      <c r="Z745" s="3">
        <f t="shared" si="130"/>
        <v>0.68818540585283861</v>
      </c>
      <c r="AA745" s="2">
        <f t="shared" si="131"/>
        <v>39356</v>
      </c>
    </row>
    <row r="746" spans="1:27" x14ac:dyDescent="0.2">
      <c r="A746">
        <v>1123</v>
      </c>
      <c r="B746" t="s">
        <v>15</v>
      </c>
      <c r="C746">
        <v>2007</v>
      </c>
      <c r="D746">
        <v>11</v>
      </c>
      <c r="E746">
        <v>444</v>
      </c>
      <c r="F746" s="4">
        <v>1701.83</v>
      </c>
      <c r="G746" s="4">
        <v>1999.75</v>
      </c>
      <c r="H746" s="4">
        <v>726.37</v>
      </c>
      <c r="I746">
        <v>12</v>
      </c>
      <c r="J746">
        <v>600</v>
      </c>
      <c r="K746">
        <v>26867</v>
      </c>
      <c r="L746" t="s">
        <v>18</v>
      </c>
      <c r="M746">
        <v>53182</v>
      </c>
      <c r="N746">
        <v>332</v>
      </c>
      <c r="O746" s="4">
        <v>38545.58</v>
      </c>
      <c r="P746" t="s">
        <v>168</v>
      </c>
      <c r="Q746" s="4">
        <f t="shared" si="121"/>
        <v>4.5039414414414418</v>
      </c>
      <c r="R746" s="4">
        <f t="shared" si="122"/>
        <v>166.64583333333334</v>
      </c>
      <c r="S746" s="4">
        <f t="shared" si="123"/>
        <v>3.3329166666666667</v>
      </c>
      <c r="T746" s="4">
        <f t="shared" si="124"/>
        <v>3.3009757054605351</v>
      </c>
      <c r="U746" s="4">
        <f t="shared" si="125"/>
        <v>3.2309161751672915</v>
      </c>
      <c r="V746" s="3">
        <f t="shared" si="126"/>
        <v>1.0791812460476249</v>
      </c>
      <c r="W746" s="3">
        <f t="shared" si="127"/>
        <v>2.7781512503836434</v>
      </c>
      <c r="X746" s="3">
        <f t="shared" si="128"/>
        <v>0.65359273534591511</v>
      </c>
      <c r="Y746" s="3">
        <f t="shared" si="129"/>
        <v>2.22179445941291</v>
      </c>
      <c r="Z746" s="3">
        <f t="shared" si="130"/>
        <v>0.52282445507689124</v>
      </c>
      <c r="AA746" s="2">
        <f t="shared" si="131"/>
        <v>39387</v>
      </c>
    </row>
    <row r="747" spans="1:27" x14ac:dyDescent="0.2">
      <c r="A747">
        <v>1123</v>
      </c>
      <c r="B747" t="s">
        <v>15</v>
      </c>
      <c r="C747">
        <v>2007</v>
      </c>
      <c r="D747">
        <v>12</v>
      </c>
      <c r="E747">
        <v>293</v>
      </c>
      <c r="F747" s="4">
        <v>1157.6400000000001</v>
      </c>
      <c r="G747" s="4">
        <v>1360.22</v>
      </c>
      <c r="H747" s="4">
        <v>574.76</v>
      </c>
      <c r="I747">
        <v>12</v>
      </c>
      <c r="J747">
        <v>600</v>
      </c>
      <c r="K747">
        <v>26867</v>
      </c>
      <c r="L747" t="s">
        <v>18</v>
      </c>
      <c r="M747">
        <v>53182</v>
      </c>
      <c r="N747">
        <v>332</v>
      </c>
      <c r="O747" s="4">
        <v>38545.58</v>
      </c>
      <c r="P747" t="s">
        <v>168</v>
      </c>
      <c r="Q747" s="4">
        <f t="shared" si="121"/>
        <v>4.6423890784982937</v>
      </c>
      <c r="R747" s="4">
        <f t="shared" si="122"/>
        <v>113.35166666666667</v>
      </c>
      <c r="S747" s="4">
        <f t="shared" si="123"/>
        <v>2.2670333333333335</v>
      </c>
      <c r="T747" s="4">
        <f t="shared" si="124"/>
        <v>3.1336091562076915</v>
      </c>
      <c r="U747" s="4">
        <f t="shared" si="125"/>
        <v>3.0635735245718902</v>
      </c>
      <c r="V747" s="3">
        <f t="shared" si="126"/>
        <v>1.0791812460476249</v>
      </c>
      <c r="W747" s="3">
        <f t="shared" si="127"/>
        <v>2.7781512503836434</v>
      </c>
      <c r="X747" s="3">
        <f t="shared" si="128"/>
        <v>0.66674153585358231</v>
      </c>
      <c r="Y747" s="3">
        <f t="shared" si="129"/>
        <v>2.0544279101600669</v>
      </c>
      <c r="Z747" s="3">
        <f t="shared" si="130"/>
        <v>0.35545790582404813</v>
      </c>
      <c r="AA747" s="2">
        <f t="shared" si="131"/>
        <v>39417</v>
      </c>
    </row>
    <row r="748" spans="1:27" x14ac:dyDescent="0.2">
      <c r="A748">
        <v>1143</v>
      </c>
      <c r="B748" t="s">
        <v>15</v>
      </c>
      <c r="C748">
        <v>2007</v>
      </c>
      <c r="D748">
        <v>1</v>
      </c>
      <c r="E748">
        <v>323</v>
      </c>
      <c r="F748" s="4">
        <v>1287.8499999999999</v>
      </c>
      <c r="G748" s="4">
        <v>1513.32</v>
      </c>
      <c r="H748" s="4">
        <v>806.61</v>
      </c>
      <c r="I748">
        <v>18</v>
      </c>
      <c r="J748">
        <v>1255</v>
      </c>
      <c r="K748">
        <v>70473</v>
      </c>
      <c r="L748" t="s">
        <v>18</v>
      </c>
      <c r="M748">
        <v>155139</v>
      </c>
      <c r="N748">
        <v>639.20000000000005</v>
      </c>
      <c r="O748" s="4">
        <v>96352.79</v>
      </c>
      <c r="P748" t="s">
        <v>168</v>
      </c>
      <c r="Q748" s="4">
        <f t="shared" si="121"/>
        <v>4.6852012383900927</v>
      </c>
      <c r="R748" s="4">
        <f t="shared" si="122"/>
        <v>84.073333333333323</v>
      </c>
      <c r="S748" s="4">
        <f t="shared" si="123"/>
        <v>1.205832669322709</v>
      </c>
      <c r="T748" s="4">
        <f t="shared" si="124"/>
        <v>3.1799307717374847</v>
      </c>
      <c r="U748" s="4">
        <f t="shared" si="125"/>
        <v>3.1098652823049169</v>
      </c>
      <c r="V748" s="3">
        <f t="shared" si="126"/>
        <v>1.255272505103306</v>
      </c>
      <c r="W748" s="3">
        <f t="shared" si="127"/>
        <v>3.0986437258170572</v>
      </c>
      <c r="X748" s="3">
        <f t="shared" si="128"/>
        <v>0.67072824940638165</v>
      </c>
      <c r="Y748" s="3">
        <f t="shared" si="129"/>
        <v>1.9246582666341785</v>
      </c>
      <c r="Z748" s="3">
        <f t="shared" si="130"/>
        <v>8.1287045920427611E-2</v>
      </c>
      <c r="AA748" s="2">
        <f t="shared" si="131"/>
        <v>39083</v>
      </c>
    </row>
    <row r="749" spans="1:27" x14ac:dyDescent="0.2">
      <c r="A749">
        <v>1143</v>
      </c>
      <c r="B749" t="s">
        <v>15</v>
      </c>
      <c r="C749">
        <v>2007</v>
      </c>
      <c r="D749">
        <v>2</v>
      </c>
      <c r="E749">
        <v>265</v>
      </c>
      <c r="F749" s="4">
        <v>1040.6099999999999</v>
      </c>
      <c r="G749" s="4">
        <v>1222.76</v>
      </c>
      <c r="H749" s="4">
        <v>545.03</v>
      </c>
      <c r="I749">
        <v>18</v>
      </c>
      <c r="J749">
        <v>1255</v>
      </c>
      <c r="K749">
        <v>70473</v>
      </c>
      <c r="L749" t="s">
        <v>18</v>
      </c>
      <c r="M749">
        <v>155139</v>
      </c>
      <c r="N749">
        <v>639.20000000000005</v>
      </c>
      <c r="O749" s="4">
        <v>96352.79</v>
      </c>
      <c r="P749" t="s">
        <v>168</v>
      </c>
      <c r="Q749" s="4">
        <f t="shared" si="121"/>
        <v>4.6141886792452826</v>
      </c>
      <c r="R749" s="4">
        <f t="shared" si="122"/>
        <v>67.931111111111107</v>
      </c>
      <c r="S749" s="4">
        <f t="shared" si="123"/>
        <v>0.97431075697211156</v>
      </c>
      <c r="T749" s="4">
        <f t="shared" si="124"/>
        <v>3.0873412232635595</v>
      </c>
      <c r="U749" s="4">
        <f t="shared" si="125"/>
        <v>3.0172879950406557</v>
      </c>
      <c r="V749" s="3">
        <f t="shared" si="126"/>
        <v>1.255272505103306</v>
      </c>
      <c r="W749" s="3">
        <f t="shared" si="127"/>
        <v>3.0986437258170572</v>
      </c>
      <c r="X749" s="3">
        <f t="shared" si="128"/>
        <v>0.66409534932675141</v>
      </c>
      <c r="Y749" s="3">
        <f t="shared" si="129"/>
        <v>1.8320687181602533</v>
      </c>
      <c r="Z749" s="3">
        <f t="shared" si="130"/>
        <v>-1.1302502553497615E-2</v>
      </c>
      <c r="AA749" s="2">
        <f t="shared" si="131"/>
        <v>39114</v>
      </c>
    </row>
    <row r="750" spans="1:27" x14ac:dyDescent="0.2">
      <c r="A750">
        <v>1143</v>
      </c>
      <c r="B750" t="s">
        <v>15</v>
      </c>
      <c r="C750">
        <v>2007</v>
      </c>
      <c r="D750">
        <v>3</v>
      </c>
      <c r="E750">
        <v>327</v>
      </c>
      <c r="F750" s="4">
        <v>1306.51</v>
      </c>
      <c r="G750" s="4">
        <v>1535.21</v>
      </c>
      <c r="H750" s="4">
        <v>565.22</v>
      </c>
      <c r="I750">
        <v>18</v>
      </c>
      <c r="J750">
        <v>1255</v>
      </c>
      <c r="K750">
        <v>70473</v>
      </c>
      <c r="L750" t="s">
        <v>18</v>
      </c>
      <c r="M750">
        <v>155139</v>
      </c>
      <c r="N750">
        <v>639.20000000000005</v>
      </c>
      <c r="O750" s="4">
        <v>96352.79</v>
      </c>
      <c r="P750" t="s">
        <v>168</v>
      </c>
      <c r="Q750" s="4">
        <f t="shared" si="121"/>
        <v>4.6948318042813453</v>
      </c>
      <c r="R750" s="4">
        <f t="shared" si="122"/>
        <v>85.289444444444442</v>
      </c>
      <c r="S750" s="4">
        <f t="shared" si="123"/>
        <v>1.2232749003984065</v>
      </c>
      <c r="T750" s="4">
        <f t="shared" si="124"/>
        <v>3.1861677906296264</v>
      </c>
      <c r="U750" s="4">
        <f t="shared" si="125"/>
        <v>3.1161127381568758</v>
      </c>
      <c r="V750" s="3">
        <f t="shared" si="126"/>
        <v>1.255272505103306</v>
      </c>
      <c r="W750" s="3">
        <f t="shared" si="127"/>
        <v>3.0986437258170572</v>
      </c>
      <c r="X750" s="3">
        <f t="shared" si="128"/>
        <v>0.67162003796934011</v>
      </c>
      <c r="Y750" s="3">
        <f t="shared" si="129"/>
        <v>1.9308952855263202</v>
      </c>
      <c r="Z750" s="3">
        <f t="shared" si="130"/>
        <v>8.7524064812569344E-2</v>
      </c>
      <c r="AA750" s="2">
        <f t="shared" si="131"/>
        <v>39142</v>
      </c>
    </row>
    <row r="751" spans="1:27" x14ac:dyDescent="0.2">
      <c r="A751">
        <v>1143</v>
      </c>
      <c r="B751" t="s">
        <v>15</v>
      </c>
      <c r="C751">
        <v>2007</v>
      </c>
      <c r="D751">
        <v>4</v>
      </c>
      <c r="E751">
        <v>445</v>
      </c>
      <c r="F751" s="4">
        <v>1706.12</v>
      </c>
      <c r="G751" s="4">
        <v>2004.65</v>
      </c>
      <c r="H751" s="4">
        <v>732.38</v>
      </c>
      <c r="I751">
        <v>18</v>
      </c>
      <c r="J751">
        <v>1255</v>
      </c>
      <c r="K751">
        <v>70473</v>
      </c>
      <c r="L751" t="s">
        <v>18</v>
      </c>
      <c r="M751">
        <v>155139</v>
      </c>
      <c r="N751">
        <v>639.20000000000005</v>
      </c>
      <c r="O751" s="4">
        <v>96352.79</v>
      </c>
      <c r="P751" t="s">
        <v>168</v>
      </c>
      <c r="Q751" s="4">
        <f t="shared" si="121"/>
        <v>4.5048314606741577</v>
      </c>
      <c r="R751" s="4">
        <f t="shared" si="122"/>
        <v>111.36944444444445</v>
      </c>
      <c r="S751" s="4">
        <f t="shared" si="123"/>
        <v>1.5973306772908367</v>
      </c>
      <c r="T751" s="4">
        <f t="shared" si="124"/>
        <v>3.3020385583341008</v>
      </c>
      <c r="U751" s="4">
        <f t="shared" si="125"/>
        <v>3.232009574020847</v>
      </c>
      <c r="V751" s="3">
        <f t="shared" si="126"/>
        <v>1.255272505103306</v>
      </c>
      <c r="W751" s="3">
        <f t="shared" si="127"/>
        <v>3.0986437258170572</v>
      </c>
      <c r="X751" s="3">
        <f t="shared" si="128"/>
        <v>0.65367854735316933</v>
      </c>
      <c r="Y751" s="3">
        <f t="shared" si="129"/>
        <v>2.0467660532307947</v>
      </c>
      <c r="Z751" s="3">
        <f t="shared" si="130"/>
        <v>0.20339483251704388</v>
      </c>
      <c r="AA751" s="2">
        <f t="shared" si="131"/>
        <v>39173</v>
      </c>
    </row>
    <row r="752" spans="1:27" x14ac:dyDescent="0.2">
      <c r="A752">
        <v>1143</v>
      </c>
      <c r="B752" t="s">
        <v>15</v>
      </c>
      <c r="C752">
        <v>2007</v>
      </c>
      <c r="D752">
        <v>5</v>
      </c>
      <c r="E752">
        <v>685</v>
      </c>
      <c r="F752" s="4">
        <v>2652.23</v>
      </c>
      <c r="G752" s="4">
        <v>3116.4</v>
      </c>
      <c r="H752" s="4">
        <v>1054.33</v>
      </c>
      <c r="I752">
        <v>18</v>
      </c>
      <c r="J752">
        <v>1255</v>
      </c>
      <c r="K752">
        <v>70473</v>
      </c>
      <c r="L752" t="s">
        <v>18</v>
      </c>
      <c r="M752">
        <v>155139</v>
      </c>
      <c r="N752">
        <v>639.20000000000005</v>
      </c>
      <c r="O752" s="4">
        <v>96352.79</v>
      </c>
      <c r="P752" t="s">
        <v>168</v>
      </c>
      <c r="Q752" s="4">
        <f t="shared" si="121"/>
        <v>4.5494890510948904</v>
      </c>
      <c r="R752" s="4">
        <f t="shared" si="122"/>
        <v>173.13333333333333</v>
      </c>
      <c r="S752" s="4">
        <f t="shared" si="123"/>
        <v>2.483187250996016</v>
      </c>
      <c r="T752" s="4">
        <f t="shared" si="124"/>
        <v>3.4936531956769277</v>
      </c>
      <c r="U752" s="4">
        <f t="shared" si="125"/>
        <v>3.4236111831564182</v>
      </c>
      <c r="V752" s="3">
        <f t="shared" si="126"/>
        <v>1.255272505103306</v>
      </c>
      <c r="W752" s="3">
        <f t="shared" si="127"/>
        <v>3.0986437258170572</v>
      </c>
      <c r="X752" s="3">
        <f t="shared" si="128"/>
        <v>0.65796262418450191</v>
      </c>
      <c r="Y752" s="3">
        <f t="shared" si="129"/>
        <v>2.2383806905736217</v>
      </c>
      <c r="Z752" s="3">
        <f t="shared" si="130"/>
        <v>0.39500946985987062</v>
      </c>
      <c r="AA752" s="2">
        <f t="shared" si="131"/>
        <v>39203</v>
      </c>
    </row>
    <row r="753" spans="1:27" x14ac:dyDescent="0.2">
      <c r="A753">
        <v>1143</v>
      </c>
      <c r="B753" t="s">
        <v>15</v>
      </c>
      <c r="C753">
        <v>2007</v>
      </c>
      <c r="D753">
        <v>6</v>
      </c>
      <c r="E753">
        <v>749</v>
      </c>
      <c r="F753" s="4">
        <v>2860.73</v>
      </c>
      <c r="G753" s="4">
        <v>3361.68</v>
      </c>
      <c r="H753" s="4">
        <v>1291.4000000000001</v>
      </c>
      <c r="I753">
        <v>18</v>
      </c>
      <c r="J753">
        <v>1255</v>
      </c>
      <c r="K753">
        <v>70473</v>
      </c>
      <c r="L753" t="s">
        <v>18</v>
      </c>
      <c r="M753">
        <v>155139</v>
      </c>
      <c r="N753">
        <v>639.20000000000005</v>
      </c>
      <c r="O753" s="4">
        <v>96352.79</v>
      </c>
      <c r="P753" t="s">
        <v>168</v>
      </c>
      <c r="Q753" s="4">
        <f t="shared" si="121"/>
        <v>4.4882242990654202</v>
      </c>
      <c r="R753" s="4">
        <f t="shared" si="122"/>
        <v>186.76</v>
      </c>
      <c r="S753" s="4">
        <f t="shared" si="123"/>
        <v>2.6786294820717131</v>
      </c>
      <c r="T753" s="4">
        <f t="shared" si="124"/>
        <v>3.5265563703620741</v>
      </c>
      <c r="U753" s="4">
        <f t="shared" si="125"/>
        <v>3.4564768703730695</v>
      </c>
      <c r="V753" s="3">
        <f t="shared" si="126"/>
        <v>1.255272505103306</v>
      </c>
      <c r="W753" s="3">
        <f t="shared" si="127"/>
        <v>3.0986437258170572</v>
      </c>
      <c r="X753" s="3">
        <f t="shared" si="128"/>
        <v>0.65207455266260772</v>
      </c>
      <c r="Y753" s="3">
        <f t="shared" si="129"/>
        <v>2.2712838652587681</v>
      </c>
      <c r="Z753" s="3">
        <f t="shared" si="130"/>
        <v>0.42791264454501732</v>
      </c>
      <c r="AA753" s="2">
        <f t="shared" si="131"/>
        <v>39234</v>
      </c>
    </row>
    <row r="754" spans="1:27" x14ac:dyDescent="0.2">
      <c r="A754">
        <v>1143</v>
      </c>
      <c r="B754" t="s">
        <v>15</v>
      </c>
      <c r="C754">
        <v>2007</v>
      </c>
      <c r="D754">
        <v>7</v>
      </c>
      <c r="E754">
        <v>616</v>
      </c>
      <c r="F754" s="4">
        <v>2396.59</v>
      </c>
      <c r="G754" s="4">
        <v>2816.11</v>
      </c>
      <c r="H754" s="4">
        <v>1170.0999999999999</v>
      </c>
      <c r="I754">
        <v>18</v>
      </c>
      <c r="J754">
        <v>1255</v>
      </c>
      <c r="K754">
        <v>70473</v>
      </c>
      <c r="L754" t="s">
        <v>18</v>
      </c>
      <c r="M754">
        <v>155139</v>
      </c>
      <c r="N754">
        <v>639.20000000000005</v>
      </c>
      <c r="O754" s="4">
        <v>96352.79</v>
      </c>
      <c r="P754" t="s">
        <v>168</v>
      </c>
      <c r="Q754" s="4">
        <f t="shared" si="121"/>
        <v>4.5716071428571432</v>
      </c>
      <c r="R754" s="4">
        <f t="shared" si="122"/>
        <v>156.45055555555555</v>
      </c>
      <c r="S754" s="4">
        <f t="shared" si="123"/>
        <v>2.2439123505976095</v>
      </c>
      <c r="T754" s="4">
        <f t="shared" si="124"/>
        <v>3.4496496147669422</v>
      </c>
      <c r="U754" s="4">
        <f t="shared" si="125"/>
        <v>3.3795937428497962</v>
      </c>
      <c r="V754" s="3">
        <f t="shared" si="126"/>
        <v>1.255272505103306</v>
      </c>
      <c r="W754" s="3">
        <f t="shared" si="127"/>
        <v>3.0986437258170572</v>
      </c>
      <c r="X754" s="3">
        <f t="shared" si="128"/>
        <v>0.66006890260251672</v>
      </c>
      <c r="Y754" s="3">
        <f t="shared" si="129"/>
        <v>2.1943771096636362</v>
      </c>
      <c r="Z754" s="3">
        <f t="shared" si="130"/>
        <v>0.35100588894988521</v>
      </c>
      <c r="AA754" s="2">
        <f t="shared" si="131"/>
        <v>39264</v>
      </c>
    </row>
    <row r="755" spans="1:27" x14ac:dyDescent="0.2">
      <c r="A755">
        <v>1143</v>
      </c>
      <c r="B755" t="s">
        <v>15</v>
      </c>
      <c r="C755">
        <v>2007</v>
      </c>
      <c r="D755">
        <v>8</v>
      </c>
      <c r="E755">
        <v>825</v>
      </c>
      <c r="F755" s="4">
        <v>3290.4</v>
      </c>
      <c r="G755" s="4">
        <v>3866.46</v>
      </c>
      <c r="H755" s="4">
        <v>1267.9100000000001</v>
      </c>
      <c r="I755">
        <v>18</v>
      </c>
      <c r="J755">
        <v>1255</v>
      </c>
      <c r="K755">
        <v>70473</v>
      </c>
      <c r="L755" t="s">
        <v>18</v>
      </c>
      <c r="M755">
        <v>155139</v>
      </c>
      <c r="N755">
        <v>639.20000000000005</v>
      </c>
      <c r="O755" s="4">
        <v>96352.79</v>
      </c>
      <c r="P755" t="s">
        <v>168</v>
      </c>
      <c r="Q755" s="4">
        <f t="shared" si="121"/>
        <v>4.686618181818182</v>
      </c>
      <c r="R755" s="4">
        <f t="shared" si="122"/>
        <v>214.80333333333334</v>
      </c>
      <c r="S755" s="4">
        <f t="shared" si="123"/>
        <v>3.0808446215139442</v>
      </c>
      <c r="T755" s="4">
        <f t="shared" si="124"/>
        <v>3.5873135215956315</v>
      </c>
      <c r="U755" s="4">
        <f t="shared" si="125"/>
        <v>3.5172486965011185</v>
      </c>
      <c r="V755" s="3">
        <f t="shared" si="126"/>
        <v>1.255272505103306</v>
      </c>
      <c r="W755" s="3">
        <f t="shared" si="127"/>
        <v>3.0986437258170572</v>
      </c>
      <c r="X755" s="3">
        <f t="shared" si="128"/>
        <v>0.6708595730457062</v>
      </c>
      <c r="Y755" s="3">
        <f t="shared" si="129"/>
        <v>2.3320410164923251</v>
      </c>
      <c r="Z755" s="3">
        <f t="shared" si="130"/>
        <v>0.48866979577857439</v>
      </c>
      <c r="AA755" s="2">
        <f t="shared" si="131"/>
        <v>39295</v>
      </c>
    </row>
    <row r="756" spans="1:27" x14ac:dyDescent="0.2">
      <c r="A756">
        <v>1143</v>
      </c>
      <c r="B756" t="s">
        <v>15</v>
      </c>
      <c r="C756">
        <v>2007</v>
      </c>
      <c r="D756">
        <v>9</v>
      </c>
      <c r="E756">
        <v>859</v>
      </c>
      <c r="F756" s="4">
        <v>3240.04</v>
      </c>
      <c r="G756" s="4">
        <v>3807.19</v>
      </c>
      <c r="H756" s="4">
        <v>1183.25</v>
      </c>
      <c r="I756">
        <v>18</v>
      </c>
      <c r="J756">
        <v>1255</v>
      </c>
      <c r="K756">
        <v>70473</v>
      </c>
      <c r="L756" t="s">
        <v>18</v>
      </c>
      <c r="M756">
        <v>155139</v>
      </c>
      <c r="N756">
        <v>639.20000000000005</v>
      </c>
      <c r="O756" s="4">
        <v>96352.79</v>
      </c>
      <c r="P756" t="s">
        <v>168</v>
      </c>
      <c r="Q756" s="4">
        <f t="shared" si="121"/>
        <v>4.4321187427240982</v>
      </c>
      <c r="R756" s="4">
        <f t="shared" si="122"/>
        <v>211.51055555555556</v>
      </c>
      <c r="S756" s="4">
        <f t="shared" si="123"/>
        <v>3.0336175298804782</v>
      </c>
      <c r="T756" s="4">
        <f t="shared" si="124"/>
        <v>3.5806045510703495</v>
      </c>
      <c r="U756" s="4">
        <f t="shared" si="125"/>
        <v>3.5105503718337863</v>
      </c>
      <c r="V756" s="3">
        <f t="shared" si="126"/>
        <v>1.255272505103306</v>
      </c>
      <c r="W756" s="3">
        <f t="shared" si="127"/>
        <v>3.0986437258170572</v>
      </c>
      <c r="X756" s="3">
        <f t="shared" si="128"/>
        <v>0.64661138723910716</v>
      </c>
      <c r="Y756" s="3">
        <f t="shared" si="129"/>
        <v>2.3253320459670435</v>
      </c>
      <c r="Z756" s="3">
        <f t="shared" si="130"/>
        <v>0.48196082525329254</v>
      </c>
      <c r="AA756" s="2">
        <f t="shared" si="131"/>
        <v>39326</v>
      </c>
    </row>
    <row r="757" spans="1:27" x14ac:dyDescent="0.2">
      <c r="A757">
        <v>1143</v>
      </c>
      <c r="B757" t="s">
        <v>15</v>
      </c>
      <c r="C757">
        <v>2007</v>
      </c>
      <c r="D757">
        <v>12</v>
      </c>
      <c r="E757">
        <v>689</v>
      </c>
      <c r="F757" s="4">
        <v>2508.0500000000002</v>
      </c>
      <c r="G757" s="4">
        <v>2947.04</v>
      </c>
      <c r="H757" s="4">
        <v>879.7</v>
      </c>
      <c r="I757">
        <v>18</v>
      </c>
      <c r="J757">
        <v>1255</v>
      </c>
      <c r="K757">
        <v>70473</v>
      </c>
      <c r="L757" t="s">
        <v>18</v>
      </c>
      <c r="M757">
        <v>155139</v>
      </c>
      <c r="N757">
        <v>639.20000000000005</v>
      </c>
      <c r="O757" s="4">
        <v>96352.79</v>
      </c>
      <c r="P757" t="s">
        <v>168</v>
      </c>
      <c r="Q757" s="4">
        <f t="shared" si="121"/>
        <v>4.2772714078374454</v>
      </c>
      <c r="R757" s="4">
        <f t="shared" si="122"/>
        <v>163.72444444444443</v>
      </c>
      <c r="S757" s="4">
        <f t="shared" si="123"/>
        <v>2.3482390438247012</v>
      </c>
      <c r="T757" s="4">
        <f t="shared" si="124"/>
        <v>3.4693860305433022</v>
      </c>
      <c r="U757" s="4">
        <f t="shared" si="125"/>
        <v>3.3993361902558252</v>
      </c>
      <c r="V757" s="3">
        <f t="shared" si="126"/>
        <v>1.255272505103306</v>
      </c>
      <c r="W757" s="3">
        <f t="shared" si="127"/>
        <v>3.0986437258170572</v>
      </c>
      <c r="X757" s="3">
        <f t="shared" si="128"/>
        <v>0.63116680863567654</v>
      </c>
      <c r="Y757" s="3">
        <f t="shared" si="129"/>
        <v>2.2141135254399962</v>
      </c>
      <c r="Z757" s="3">
        <f t="shared" si="130"/>
        <v>0.37074230472624536</v>
      </c>
      <c r="AA757" s="2">
        <f t="shared" si="131"/>
        <v>39417</v>
      </c>
    </row>
    <row r="758" spans="1:27" x14ac:dyDescent="0.2">
      <c r="A758">
        <v>1152</v>
      </c>
      <c r="B758" t="s">
        <v>15</v>
      </c>
      <c r="C758">
        <v>2007</v>
      </c>
      <c r="D758">
        <v>1</v>
      </c>
      <c r="E758">
        <v>267</v>
      </c>
      <c r="F758" s="4">
        <v>1197.74</v>
      </c>
      <c r="G758" s="4">
        <v>1407.4</v>
      </c>
      <c r="H758" s="4">
        <v>632.89</v>
      </c>
      <c r="I758">
        <v>17</v>
      </c>
      <c r="J758">
        <v>1195</v>
      </c>
      <c r="K758">
        <v>51796</v>
      </c>
      <c r="L758" t="s">
        <v>18</v>
      </c>
      <c r="M758">
        <v>118312</v>
      </c>
      <c r="N758">
        <v>597.20000000000005</v>
      </c>
      <c r="O758" s="4">
        <v>94968.69</v>
      </c>
      <c r="P758" t="s">
        <v>168</v>
      </c>
      <c r="Q758" s="4">
        <f t="shared" si="121"/>
        <v>5.2711610486891392</v>
      </c>
      <c r="R758" s="4">
        <f t="shared" si="122"/>
        <v>82.788235294117655</v>
      </c>
      <c r="S758" s="4">
        <f t="shared" si="123"/>
        <v>1.1777405857740586</v>
      </c>
      <c r="T758" s="4">
        <f t="shared" si="124"/>
        <v>3.1484175466913764</v>
      </c>
      <c r="U758" s="4">
        <f t="shared" si="125"/>
        <v>3.0783625535957655</v>
      </c>
      <c r="V758" s="3">
        <f t="shared" si="126"/>
        <v>1.2304489213782739</v>
      </c>
      <c r="W758" s="3">
        <f t="shared" si="127"/>
        <v>3.0773679052841563</v>
      </c>
      <c r="X758" s="3">
        <f t="shared" si="128"/>
        <v>0.72190628532680146</v>
      </c>
      <c r="Y758" s="3">
        <f t="shared" si="129"/>
        <v>1.9179686253131027</v>
      </c>
      <c r="Z758" s="3">
        <f t="shared" si="130"/>
        <v>7.1049641407220115E-2</v>
      </c>
      <c r="AA758" s="2">
        <f t="shared" si="131"/>
        <v>39083</v>
      </c>
    </row>
    <row r="759" spans="1:27" x14ac:dyDescent="0.2">
      <c r="A759">
        <v>1152</v>
      </c>
      <c r="B759" t="s">
        <v>15</v>
      </c>
      <c r="C759">
        <v>2007</v>
      </c>
      <c r="D759">
        <v>2</v>
      </c>
      <c r="E759">
        <v>272</v>
      </c>
      <c r="F759" s="4">
        <v>1066.8699999999999</v>
      </c>
      <c r="G759" s="4">
        <v>1253.6400000000001</v>
      </c>
      <c r="H759" s="4">
        <v>512.52</v>
      </c>
      <c r="I759">
        <v>17</v>
      </c>
      <c r="J759">
        <v>1195</v>
      </c>
      <c r="K759">
        <v>51796</v>
      </c>
      <c r="L759" t="s">
        <v>18</v>
      </c>
      <c r="M759">
        <v>118312</v>
      </c>
      <c r="N759">
        <v>597.20000000000005</v>
      </c>
      <c r="O759" s="4">
        <v>94968.69</v>
      </c>
      <c r="P759" t="s">
        <v>168</v>
      </c>
      <c r="Q759" s="4">
        <f t="shared" si="121"/>
        <v>4.6089705882352945</v>
      </c>
      <c r="R759" s="4">
        <f t="shared" si="122"/>
        <v>73.743529411764712</v>
      </c>
      <c r="S759" s="4">
        <f t="shared" si="123"/>
        <v>1.0490711297071131</v>
      </c>
      <c r="T759" s="4">
        <f t="shared" si="124"/>
        <v>3.0981728407532363</v>
      </c>
      <c r="U759" s="4">
        <f t="shared" si="125"/>
        <v>3.028111503096186</v>
      </c>
      <c r="V759" s="3">
        <f t="shared" si="126"/>
        <v>1.2304489213782739</v>
      </c>
      <c r="W759" s="3">
        <f t="shared" si="127"/>
        <v>3.0773679052841563</v>
      </c>
      <c r="X759" s="3">
        <f t="shared" si="128"/>
        <v>0.6636039367190375</v>
      </c>
      <c r="Y759" s="3">
        <f t="shared" si="129"/>
        <v>1.8677239193749622</v>
      </c>
      <c r="Z759" s="3">
        <f t="shared" si="130"/>
        <v>2.0804935469079713E-2</v>
      </c>
      <c r="AA759" s="2">
        <f t="shared" si="131"/>
        <v>39114</v>
      </c>
    </row>
    <row r="760" spans="1:27" x14ac:dyDescent="0.2">
      <c r="A760">
        <v>1152</v>
      </c>
      <c r="B760" t="s">
        <v>15</v>
      </c>
      <c r="C760">
        <v>2007</v>
      </c>
      <c r="D760">
        <v>3</v>
      </c>
      <c r="E760">
        <v>270</v>
      </c>
      <c r="F760" s="4">
        <v>1125.28</v>
      </c>
      <c r="G760" s="4">
        <v>1322.26</v>
      </c>
      <c r="H760" s="4">
        <v>503.45</v>
      </c>
      <c r="I760">
        <v>17</v>
      </c>
      <c r="J760">
        <v>1195</v>
      </c>
      <c r="K760">
        <v>51796</v>
      </c>
      <c r="L760" t="s">
        <v>18</v>
      </c>
      <c r="M760">
        <v>118312</v>
      </c>
      <c r="N760">
        <v>597.20000000000005</v>
      </c>
      <c r="O760" s="4">
        <v>94968.69</v>
      </c>
      <c r="P760" t="s">
        <v>168</v>
      </c>
      <c r="Q760" s="4">
        <f t="shared" si="121"/>
        <v>4.8972592592592594</v>
      </c>
      <c r="R760" s="4">
        <f t="shared" si="122"/>
        <v>77.78</v>
      </c>
      <c r="S760" s="4">
        <f t="shared" si="123"/>
        <v>1.1064937238493724</v>
      </c>
      <c r="T760" s="4">
        <f t="shared" si="124"/>
        <v>3.1213168601897148</v>
      </c>
      <c r="U760" s="4">
        <f t="shared" si="125"/>
        <v>3.0512606000693312</v>
      </c>
      <c r="V760" s="3">
        <f t="shared" si="126"/>
        <v>1.2304489213782739</v>
      </c>
      <c r="W760" s="3">
        <f t="shared" si="127"/>
        <v>3.0773679052841563</v>
      </c>
      <c r="X760" s="3">
        <f t="shared" si="128"/>
        <v>0.68995309603072752</v>
      </c>
      <c r="Y760" s="3">
        <f t="shared" si="129"/>
        <v>1.8908679388114409</v>
      </c>
      <c r="Z760" s="3">
        <f t="shared" si="130"/>
        <v>4.3948954905558384E-2</v>
      </c>
      <c r="AA760" s="2">
        <f t="shared" si="131"/>
        <v>39142</v>
      </c>
    </row>
    <row r="761" spans="1:27" x14ac:dyDescent="0.2">
      <c r="A761">
        <v>1152</v>
      </c>
      <c r="B761" t="s">
        <v>15</v>
      </c>
      <c r="C761">
        <v>2007</v>
      </c>
      <c r="D761">
        <v>4</v>
      </c>
      <c r="E761">
        <v>437</v>
      </c>
      <c r="F761" s="4">
        <v>1793.17</v>
      </c>
      <c r="G761" s="4">
        <v>2107.0500000000002</v>
      </c>
      <c r="H761" s="4">
        <v>905.28</v>
      </c>
      <c r="I761">
        <v>17</v>
      </c>
      <c r="J761">
        <v>1195</v>
      </c>
      <c r="K761">
        <v>51796</v>
      </c>
      <c r="L761" t="s">
        <v>18</v>
      </c>
      <c r="M761">
        <v>118312</v>
      </c>
      <c r="N761">
        <v>597.20000000000005</v>
      </c>
      <c r="O761" s="4">
        <v>94968.69</v>
      </c>
      <c r="P761" t="s">
        <v>168</v>
      </c>
      <c r="Q761" s="4">
        <f t="shared" si="121"/>
        <v>4.8216247139588102</v>
      </c>
      <c r="R761" s="4">
        <f t="shared" si="122"/>
        <v>123.94411764705883</v>
      </c>
      <c r="S761" s="4">
        <f t="shared" si="123"/>
        <v>1.7632217573221758</v>
      </c>
      <c r="T761" s="4">
        <f t="shared" si="124"/>
        <v>3.3236748414773216</v>
      </c>
      <c r="U761" s="4">
        <f t="shared" si="125"/>
        <v>3.2536214644434511</v>
      </c>
      <c r="V761" s="3">
        <f t="shared" si="126"/>
        <v>1.2304489213782739</v>
      </c>
      <c r="W761" s="3">
        <f t="shared" si="127"/>
        <v>3.0773679052841563</v>
      </c>
      <c r="X761" s="3">
        <f t="shared" si="128"/>
        <v>0.68319340450689969</v>
      </c>
      <c r="Y761" s="3">
        <f t="shared" si="129"/>
        <v>2.0932259200990475</v>
      </c>
      <c r="Z761" s="3">
        <f t="shared" si="130"/>
        <v>0.2463069361931651</v>
      </c>
      <c r="AA761" s="2">
        <f t="shared" si="131"/>
        <v>39173</v>
      </c>
    </row>
    <row r="762" spans="1:27" x14ac:dyDescent="0.2">
      <c r="A762">
        <v>1152</v>
      </c>
      <c r="B762" t="s">
        <v>15</v>
      </c>
      <c r="C762">
        <v>2007</v>
      </c>
      <c r="D762">
        <v>5</v>
      </c>
      <c r="E762">
        <v>589</v>
      </c>
      <c r="F762" s="4">
        <v>2421.59</v>
      </c>
      <c r="G762" s="4">
        <v>2845.62</v>
      </c>
      <c r="H762" s="4">
        <v>1001.19</v>
      </c>
      <c r="I762">
        <v>17</v>
      </c>
      <c r="J762">
        <v>1195</v>
      </c>
      <c r="K762">
        <v>51796</v>
      </c>
      <c r="L762" t="s">
        <v>18</v>
      </c>
      <c r="M762">
        <v>118312</v>
      </c>
      <c r="N762">
        <v>597.20000000000005</v>
      </c>
      <c r="O762" s="4">
        <v>94968.69</v>
      </c>
      <c r="P762" t="s">
        <v>168</v>
      </c>
      <c r="Q762" s="4">
        <f t="shared" si="121"/>
        <v>4.8312733446519527</v>
      </c>
      <c r="R762" s="4">
        <f t="shared" si="122"/>
        <v>167.38941176470587</v>
      </c>
      <c r="S762" s="4">
        <f t="shared" si="123"/>
        <v>2.3812719665271964</v>
      </c>
      <c r="T762" s="4">
        <f t="shared" si="124"/>
        <v>3.4541769045600383</v>
      </c>
      <c r="U762" s="4">
        <f t="shared" si="125"/>
        <v>3.3841006145252486</v>
      </c>
      <c r="V762" s="3">
        <f t="shared" si="126"/>
        <v>1.2304489213782739</v>
      </c>
      <c r="W762" s="3">
        <f t="shared" si="127"/>
        <v>3.0773679052841563</v>
      </c>
      <c r="X762" s="3">
        <f t="shared" si="128"/>
        <v>0.68406160977293684</v>
      </c>
      <c r="Y762" s="3">
        <f t="shared" si="129"/>
        <v>2.2237279831817647</v>
      </c>
      <c r="Z762" s="3">
        <f t="shared" si="130"/>
        <v>0.37680899927588196</v>
      </c>
      <c r="AA762" s="2">
        <f t="shared" si="131"/>
        <v>39203</v>
      </c>
    </row>
    <row r="763" spans="1:27" x14ac:dyDescent="0.2">
      <c r="A763">
        <v>1152</v>
      </c>
      <c r="B763" t="s">
        <v>15</v>
      </c>
      <c r="C763">
        <v>2007</v>
      </c>
      <c r="D763">
        <v>6</v>
      </c>
      <c r="E763">
        <v>667</v>
      </c>
      <c r="F763" s="4">
        <v>2571.1799999999998</v>
      </c>
      <c r="G763" s="4">
        <v>3021.09</v>
      </c>
      <c r="H763" s="4">
        <v>1242.6099999999999</v>
      </c>
      <c r="I763">
        <v>17</v>
      </c>
      <c r="J763">
        <v>1195</v>
      </c>
      <c r="K763">
        <v>51796</v>
      </c>
      <c r="L763" t="s">
        <v>18</v>
      </c>
      <c r="M763">
        <v>118312</v>
      </c>
      <c r="N763">
        <v>597.20000000000005</v>
      </c>
      <c r="O763" s="4">
        <v>94968.69</v>
      </c>
      <c r="P763" t="s">
        <v>168</v>
      </c>
      <c r="Q763" s="4">
        <f t="shared" si="121"/>
        <v>4.5293703148425788</v>
      </c>
      <c r="R763" s="4">
        <f t="shared" si="122"/>
        <v>177.71117647058824</v>
      </c>
      <c r="S763" s="4">
        <f t="shared" si="123"/>
        <v>2.5281087866108787</v>
      </c>
      <c r="T763" s="4">
        <f t="shared" si="124"/>
        <v>3.4801636633471502</v>
      </c>
      <c r="U763" s="4">
        <f t="shared" si="125"/>
        <v>3.4101324812598808</v>
      </c>
      <c r="V763" s="3">
        <f t="shared" si="126"/>
        <v>1.2304489213782739</v>
      </c>
      <c r="W763" s="3">
        <f t="shared" si="127"/>
        <v>3.0773679052841563</v>
      </c>
      <c r="X763" s="3">
        <f t="shared" si="128"/>
        <v>0.6560378294306014</v>
      </c>
      <c r="Y763" s="3">
        <f t="shared" si="129"/>
        <v>2.2497147419688766</v>
      </c>
      <c r="Z763" s="3">
        <f t="shared" si="130"/>
        <v>0.40279575806299384</v>
      </c>
      <c r="AA763" s="2">
        <f t="shared" si="131"/>
        <v>39234</v>
      </c>
    </row>
    <row r="764" spans="1:27" x14ac:dyDescent="0.2">
      <c r="A764">
        <v>1152</v>
      </c>
      <c r="B764" t="s">
        <v>15</v>
      </c>
      <c r="C764">
        <v>2007</v>
      </c>
      <c r="D764">
        <v>7</v>
      </c>
      <c r="E764">
        <v>509</v>
      </c>
      <c r="F764" s="4">
        <v>2086.0100000000002</v>
      </c>
      <c r="G764" s="4">
        <v>2451.08</v>
      </c>
      <c r="H764" s="4">
        <v>1007.45</v>
      </c>
      <c r="I764">
        <v>17</v>
      </c>
      <c r="J764">
        <v>1195</v>
      </c>
      <c r="K764">
        <v>51796</v>
      </c>
      <c r="L764" t="s">
        <v>18</v>
      </c>
      <c r="M764">
        <v>118312</v>
      </c>
      <c r="N764">
        <v>597.20000000000005</v>
      </c>
      <c r="O764" s="4">
        <v>94968.69</v>
      </c>
      <c r="P764" t="s">
        <v>168</v>
      </c>
      <c r="Q764" s="4">
        <f t="shared" si="121"/>
        <v>4.8154813359528488</v>
      </c>
      <c r="R764" s="4">
        <f t="shared" si="122"/>
        <v>144.18117647058824</v>
      </c>
      <c r="S764" s="4">
        <f t="shared" si="123"/>
        <v>2.0511129707112969</v>
      </c>
      <c r="T764" s="4">
        <f t="shared" si="124"/>
        <v>3.3893574862792319</v>
      </c>
      <c r="U764" s="4">
        <f t="shared" si="125"/>
        <v>3.3193163860341408</v>
      </c>
      <c r="V764" s="3">
        <f t="shared" si="126"/>
        <v>1.2304489213782739</v>
      </c>
      <c r="W764" s="3">
        <f t="shared" si="127"/>
        <v>3.0773679052841563</v>
      </c>
      <c r="X764" s="3">
        <f t="shared" si="128"/>
        <v>0.68263970394247309</v>
      </c>
      <c r="Y764" s="3">
        <f t="shared" si="129"/>
        <v>2.1589085649009578</v>
      </c>
      <c r="Z764" s="3">
        <f t="shared" si="130"/>
        <v>0.31198958099507534</v>
      </c>
      <c r="AA764" s="2">
        <f t="shared" si="131"/>
        <v>39264</v>
      </c>
    </row>
    <row r="765" spans="1:27" x14ac:dyDescent="0.2">
      <c r="A765">
        <v>1152</v>
      </c>
      <c r="B765" t="s">
        <v>15</v>
      </c>
      <c r="C765">
        <v>2007</v>
      </c>
      <c r="D765">
        <v>8</v>
      </c>
      <c r="E765">
        <v>483</v>
      </c>
      <c r="F765" s="4">
        <v>1836.69</v>
      </c>
      <c r="G765" s="4">
        <v>2158.38</v>
      </c>
      <c r="H765" s="4">
        <v>768.42</v>
      </c>
      <c r="I765">
        <v>17</v>
      </c>
      <c r="J765">
        <v>1195</v>
      </c>
      <c r="K765">
        <v>51796</v>
      </c>
      <c r="L765" t="s">
        <v>18</v>
      </c>
      <c r="M765">
        <v>118312</v>
      </c>
      <c r="N765">
        <v>597.20000000000005</v>
      </c>
      <c r="O765" s="4">
        <v>94968.69</v>
      </c>
      <c r="P765" t="s">
        <v>168</v>
      </c>
      <c r="Q765" s="4">
        <f t="shared" si="121"/>
        <v>4.4686956521739134</v>
      </c>
      <c r="R765" s="4">
        <f t="shared" si="122"/>
        <v>126.96352941176471</v>
      </c>
      <c r="S765" s="4">
        <f t="shared" si="123"/>
        <v>1.8061757322175733</v>
      </c>
      <c r="T765" s="4">
        <f t="shared" si="124"/>
        <v>3.3341279080830732</v>
      </c>
      <c r="U765" s="4">
        <f t="shared" si="125"/>
        <v>3.264035861449841</v>
      </c>
      <c r="V765" s="3">
        <f t="shared" si="126"/>
        <v>1.2304489213782739</v>
      </c>
      <c r="W765" s="3">
        <f t="shared" si="127"/>
        <v>3.0773679052841563</v>
      </c>
      <c r="X765" s="3">
        <f t="shared" si="128"/>
        <v>0.65018077733156132</v>
      </c>
      <c r="Y765" s="3">
        <f t="shared" si="129"/>
        <v>2.1036789867047996</v>
      </c>
      <c r="Z765" s="3">
        <f t="shared" si="130"/>
        <v>0.25676000279891692</v>
      </c>
      <c r="AA765" s="2">
        <f t="shared" si="131"/>
        <v>39295</v>
      </c>
    </row>
    <row r="766" spans="1:27" x14ac:dyDescent="0.2">
      <c r="A766">
        <v>1152</v>
      </c>
      <c r="B766" t="s">
        <v>15</v>
      </c>
      <c r="C766">
        <v>2007</v>
      </c>
      <c r="D766">
        <v>9</v>
      </c>
      <c r="E766">
        <v>802</v>
      </c>
      <c r="F766" s="4">
        <v>3002.87</v>
      </c>
      <c r="G766" s="4">
        <v>3528.46</v>
      </c>
      <c r="H766" s="4">
        <v>1034.3699999999999</v>
      </c>
      <c r="I766">
        <v>17</v>
      </c>
      <c r="J766">
        <v>1195</v>
      </c>
      <c r="K766">
        <v>51796</v>
      </c>
      <c r="L766" t="s">
        <v>18</v>
      </c>
      <c r="M766">
        <v>118312</v>
      </c>
      <c r="N766">
        <v>597.20000000000005</v>
      </c>
      <c r="O766" s="4">
        <v>94968.69</v>
      </c>
      <c r="P766" t="s">
        <v>168</v>
      </c>
      <c r="Q766" s="4">
        <f t="shared" si="121"/>
        <v>4.3995760598503741</v>
      </c>
      <c r="R766" s="4">
        <f t="shared" si="122"/>
        <v>207.5564705882353</v>
      </c>
      <c r="S766" s="4">
        <f t="shared" si="123"/>
        <v>2.9526861924686192</v>
      </c>
      <c r="T766" s="4">
        <f t="shared" si="124"/>
        <v>3.5475851984662721</v>
      </c>
      <c r="U766" s="4">
        <f t="shared" si="125"/>
        <v>3.4775365311651072</v>
      </c>
      <c r="V766" s="3">
        <f t="shared" si="126"/>
        <v>1.2304489213782739</v>
      </c>
      <c r="W766" s="3">
        <f t="shared" si="127"/>
        <v>3.0773679052841563</v>
      </c>
      <c r="X766" s="3">
        <f t="shared" si="128"/>
        <v>0.64341083018210865</v>
      </c>
      <c r="Y766" s="3">
        <f t="shared" si="129"/>
        <v>2.3171362770879984</v>
      </c>
      <c r="Z766" s="3">
        <f t="shared" si="130"/>
        <v>0.47021729318211569</v>
      </c>
      <c r="AA766" s="2">
        <f t="shared" si="131"/>
        <v>39326</v>
      </c>
    </row>
    <row r="767" spans="1:27" x14ac:dyDescent="0.2">
      <c r="A767">
        <v>1152</v>
      </c>
      <c r="B767" t="s">
        <v>15</v>
      </c>
      <c r="C767">
        <v>2007</v>
      </c>
      <c r="D767">
        <v>11</v>
      </c>
      <c r="E767">
        <v>914</v>
      </c>
      <c r="F767" s="4">
        <v>3443.56</v>
      </c>
      <c r="G767" s="4">
        <v>4046.26</v>
      </c>
      <c r="H767" s="4">
        <v>1167.06</v>
      </c>
      <c r="I767">
        <v>17</v>
      </c>
      <c r="J767">
        <v>1195</v>
      </c>
      <c r="K767">
        <v>51796</v>
      </c>
      <c r="L767" t="s">
        <v>18</v>
      </c>
      <c r="M767">
        <v>118312</v>
      </c>
      <c r="N767">
        <v>597.20000000000005</v>
      </c>
      <c r="O767" s="4">
        <v>94968.69</v>
      </c>
      <c r="P767" t="s">
        <v>168</v>
      </c>
      <c r="Q767" s="4">
        <f t="shared" si="121"/>
        <v>4.4269803063457331</v>
      </c>
      <c r="R767" s="4">
        <f t="shared" si="122"/>
        <v>238.01529411764707</v>
      </c>
      <c r="S767" s="4">
        <f t="shared" si="123"/>
        <v>3.3859916317991634</v>
      </c>
      <c r="T767" s="4">
        <f t="shared" si="124"/>
        <v>3.6070537857351774</v>
      </c>
      <c r="U767" s="4">
        <f t="shared" si="125"/>
        <v>3.5370076544599773</v>
      </c>
      <c r="V767" s="3">
        <f t="shared" si="126"/>
        <v>1.2304489213782739</v>
      </c>
      <c r="W767" s="3">
        <f t="shared" si="127"/>
        <v>3.0773679052841563</v>
      </c>
      <c r="X767" s="3">
        <f t="shared" si="128"/>
        <v>0.6461075900013461</v>
      </c>
      <c r="Y767" s="3">
        <f t="shared" si="129"/>
        <v>2.3766048643569038</v>
      </c>
      <c r="Z767" s="3">
        <f t="shared" si="130"/>
        <v>0.52968588045102105</v>
      </c>
      <c r="AA767" s="2">
        <f t="shared" si="131"/>
        <v>39387</v>
      </c>
    </row>
    <row r="768" spans="1:27" x14ac:dyDescent="0.2">
      <c r="A768">
        <v>1152</v>
      </c>
      <c r="B768" t="s">
        <v>15</v>
      </c>
      <c r="C768">
        <v>2007</v>
      </c>
      <c r="D768">
        <v>12</v>
      </c>
      <c r="E768">
        <v>462</v>
      </c>
      <c r="F768" s="4">
        <v>1681.72</v>
      </c>
      <c r="G768" s="4">
        <v>1976.04</v>
      </c>
      <c r="H768" s="4">
        <v>616.58000000000004</v>
      </c>
      <c r="I768">
        <v>17</v>
      </c>
      <c r="J768">
        <v>1195</v>
      </c>
      <c r="K768">
        <v>51796</v>
      </c>
      <c r="L768" t="s">
        <v>18</v>
      </c>
      <c r="M768">
        <v>118312</v>
      </c>
      <c r="N768">
        <v>597.20000000000005</v>
      </c>
      <c r="O768" s="4">
        <v>94968.69</v>
      </c>
      <c r="P768" t="s">
        <v>168</v>
      </c>
      <c r="Q768" s="4">
        <f t="shared" si="121"/>
        <v>4.2771428571428567</v>
      </c>
      <c r="R768" s="4">
        <f t="shared" si="122"/>
        <v>116.23764705882353</v>
      </c>
      <c r="S768" s="4">
        <f t="shared" si="123"/>
        <v>1.6535899581589957</v>
      </c>
      <c r="T768" s="4">
        <f t="shared" si="124"/>
        <v>3.2957957315489024</v>
      </c>
      <c r="U768" s="4">
        <f t="shared" si="125"/>
        <v>3.2257536890971226</v>
      </c>
      <c r="V768" s="3">
        <f t="shared" si="126"/>
        <v>1.2304489213782739</v>
      </c>
      <c r="W768" s="3">
        <f t="shared" si="127"/>
        <v>3.0773679052841563</v>
      </c>
      <c r="X768" s="3">
        <f t="shared" si="128"/>
        <v>0.63115375599277668</v>
      </c>
      <c r="Y768" s="3">
        <f t="shared" si="129"/>
        <v>2.0653468101706283</v>
      </c>
      <c r="Z768" s="3">
        <f t="shared" si="130"/>
        <v>0.21842782626474569</v>
      </c>
      <c r="AA768" s="2">
        <f t="shared" si="131"/>
        <v>39417</v>
      </c>
    </row>
    <row r="769" spans="1:27" x14ac:dyDescent="0.2">
      <c r="A769">
        <v>1179</v>
      </c>
      <c r="B769" t="s">
        <v>15</v>
      </c>
      <c r="C769">
        <v>2007</v>
      </c>
      <c r="D769">
        <v>1</v>
      </c>
      <c r="E769">
        <v>204</v>
      </c>
      <c r="F769" s="4">
        <v>710.82</v>
      </c>
      <c r="G769" s="4">
        <v>835.23</v>
      </c>
      <c r="H769" s="4">
        <v>356.32</v>
      </c>
      <c r="I769">
        <v>12</v>
      </c>
      <c r="J769">
        <v>912</v>
      </c>
      <c r="K769">
        <v>40120</v>
      </c>
      <c r="L769" t="s">
        <v>18</v>
      </c>
      <c r="M769">
        <v>127208</v>
      </c>
      <c r="N769">
        <v>453.2</v>
      </c>
      <c r="O769" s="4">
        <v>56713.16</v>
      </c>
      <c r="P769" t="s">
        <v>168</v>
      </c>
      <c r="Q769" s="4">
        <f t="shared" si="121"/>
        <v>4.0942647058823534</v>
      </c>
      <c r="R769" s="4">
        <f t="shared" si="122"/>
        <v>69.602500000000006</v>
      </c>
      <c r="S769" s="4">
        <f t="shared" si="123"/>
        <v>0.91582236842105269</v>
      </c>
      <c r="T769" s="4">
        <f t="shared" si="124"/>
        <v>2.9218060850361418</v>
      </c>
      <c r="U769" s="4">
        <f t="shared" si="125"/>
        <v>2.8517596388398503</v>
      </c>
      <c r="V769" s="3">
        <f t="shared" si="126"/>
        <v>1.0791812460476249</v>
      </c>
      <c r="W769" s="3">
        <f t="shared" si="127"/>
        <v>2.959994838328416</v>
      </c>
      <c r="X769" s="3">
        <f t="shared" si="128"/>
        <v>0.61217591761024304</v>
      </c>
      <c r="Y769" s="3">
        <f t="shared" si="129"/>
        <v>1.8426248389885169</v>
      </c>
      <c r="Z769" s="3">
        <f t="shared" si="130"/>
        <v>-3.818875329227444E-2</v>
      </c>
      <c r="AA769" s="2">
        <f t="shared" si="131"/>
        <v>39083</v>
      </c>
    </row>
    <row r="770" spans="1:27" x14ac:dyDescent="0.2">
      <c r="A770">
        <v>1179</v>
      </c>
      <c r="B770" t="s">
        <v>15</v>
      </c>
      <c r="C770">
        <v>2007</v>
      </c>
      <c r="D770">
        <v>2</v>
      </c>
      <c r="E770">
        <v>175</v>
      </c>
      <c r="F770" s="4">
        <v>739.76</v>
      </c>
      <c r="G770" s="4">
        <v>869.15</v>
      </c>
      <c r="H770" s="4">
        <v>374.19</v>
      </c>
      <c r="I770">
        <v>12</v>
      </c>
      <c r="J770">
        <v>912</v>
      </c>
      <c r="K770">
        <v>40120</v>
      </c>
      <c r="L770" t="s">
        <v>18</v>
      </c>
      <c r="M770">
        <v>127208</v>
      </c>
      <c r="N770">
        <v>453.2</v>
      </c>
      <c r="O770" s="4">
        <v>56713.16</v>
      </c>
      <c r="P770" t="s">
        <v>168</v>
      </c>
      <c r="Q770" s="4">
        <f t="shared" si="121"/>
        <v>4.9665714285714282</v>
      </c>
      <c r="R770" s="4">
        <f t="shared" si="122"/>
        <v>72.42916666666666</v>
      </c>
      <c r="S770" s="4">
        <f t="shared" si="123"/>
        <v>0.95301535087719291</v>
      </c>
      <c r="T770" s="4">
        <f t="shared" si="124"/>
        <v>2.9390947345045846</v>
      </c>
      <c r="U770" s="4">
        <f t="shared" si="125"/>
        <v>2.8690908446207275</v>
      </c>
      <c r="V770" s="3">
        <f t="shared" si="126"/>
        <v>1.0791812460476249</v>
      </c>
      <c r="W770" s="3">
        <f t="shared" si="127"/>
        <v>2.959994838328416</v>
      </c>
      <c r="X770" s="3">
        <f t="shared" si="128"/>
        <v>0.69605668581829028</v>
      </c>
      <c r="Y770" s="3">
        <f t="shared" si="129"/>
        <v>1.8599134884569599</v>
      </c>
      <c r="Z770" s="3">
        <f t="shared" si="130"/>
        <v>-2.090010382383143E-2</v>
      </c>
      <c r="AA770" s="2">
        <f t="shared" si="131"/>
        <v>39114</v>
      </c>
    </row>
    <row r="771" spans="1:27" x14ac:dyDescent="0.2">
      <c r="A771">
        <v>1179</v>
      </c>
      <c r="B771" t="s">
        <v>15</v>
      </c>
      <c r="C771">
        <v>2007</v>
      </c>
      <c r="D771">
        <v>3</v>
      </c>
      <c r="E771">
        <v>206</v>
      </c>
      <c r="F771" s="4">
        <v>736.08</v>
      </c>
      <c r="G771" s="4">
        <v>864.93</v>
      </c>
      <c r="H771" s="4">
        <v>295.61</v>
      </c>
      <c r="I771">
        <v>12</v>
      </c>
      <c r="J771">
        <v>912</v>
      </c>
      <c r="K771">
        <v>40120</v>
      </c>
      <c r="L771" t="s">
        <v>18</v>
      </c>
      <c r="M771">
        <v>127208</v>
      </c>
      <c r="N771">
        <v>453.2</v>
      </c>
      <c r="O771" s="4">
        <v>56713.16</v>
      </c>
      <c r="P771" t="s">
        <v>168</v>
      </c>
      <c r="Q771" s="4">
        <f t="shared" ref="Q771:Q834" si="132">G771/E771</f>
        <v>4.1986893203883495</v>
      </c>
      <c r="R771" s="4">
        <f t="shared" ref="R771:R834" si="133">G771/I771</f>
        <v>72.077500000000001</v>
      </c>
      <c r="S771" s="4">
        <f t="shared" ref="S771:S834" si="134">G771/J771</f>
        <v>0.94838815789473674</v>
      </c>
      <c r="T771" s="4">
        <f t="shared" ref="T771:T834" si="135">LOG(G771)</f>
        <v>2.9369809608244881</v>
      </c>
      <c r="U771" s="4">
        <f t="shared" ref="U771:U834" si="136">LOG(F771)</f>
        <v>2.8669250176940917</v>
      </c>
      <c r="V771" s="3">
        <f t="shared" ref="V771:V834" si="137">LOG(I771)</f>
        <v>1.0791812460476249</v>
      </c>
      <c r="W771" s="3">
        <f t="shared" ref="W771:W834" si="138">LOG(J771)</f>
        <v>2.959994838328416</v>
      </c>
      <c r="X771" s="3">
        <f t="shared" ref="X771:X834" si="139">LOG(Q771)</f>
        <v>0.62311374045533452</v>
      </c>
      <c r="Y771" s="3">
        <f t="shared" ref="Y771:Y834" si="140">LOG(R771)</f>
        <v>1.857799714776863</v>
      </c>
      <c r="Z771" s="3">
        <f t="shared" ref="Z771:Z834" si="141">LOG(S771)</f>
        <v>-2.3013877503928287E-2</v>
      </c>
      <c r="AA771" s="2">
        <f t="shared" ref="AA771:AA834" si="142">DATE(C771,D771,1)</f>
        <v>39142</v>
      </c>
    </row>
    <row r="772" spans="1:27" x14ac:dyDescent="0.2">
      <c r="A772">
        <v>1179</v>
      </c>
      <c r="B772" t="s">
        <v>15</v>
      </c>
      <c r="C772">
        <v>2007</v>
      </c>
      <c r="D772">
        <v>4</v>
      </c>
      <c r="E772">
        <v>302</v>
      </c>
      <c r="F772" s="4">
        <v>1160.08</v>
      </c>
      <c r="G772" s="4">
        <v>1363.11</v>
      </c>
      <c r="H772" s="4">
        <v>531.1</v>
      </c>
      <c r="I772">
        <v>12</v>
      </c>
      <c r="J772">
        <v>912</v>
      </c>
      <c r="K772">
        <v>40120</v>
      </c>
      <c r="L772" t="s">
        <v>18</v>
      </c>
      <c r="M772">
        <v>127208</v>
      </c>
      <c r="N772">
        <v>453.2</v>
      </c>
      <c r="O772" s="4">
        <v>56713.16</v>
      </c>
      <c r="P772" t="s">
        <v>168</v>
      </c>
      <c r="Q772" s="4">
        <f t="shared" si="132"/>
        <v>4.5136092715231788</v>
      </c>
      <c r="R772" s="4">
        <f t="shared" si="133"/>
        <v>113.59249999999999</v>
      </c>
      <c r="S772" s="4">
        <f t="shared" si="134"/>
        <v>1.4946381578947368</v>
      </c>
      <c r="T772" s="4">
        <f t="shared" si="135"/>
        <v>3.1345309038650431</v>
      </c>
      <c r="U772" s="4">
        <f t="shared" si="136"/>
        <v>3.0644879395377407</v>
      </c>
      <c r="V772" s="3">
        <f t="shared" si="137"/>
        <v>1.0791812460476249</v>
      </c>
      <c r="W772" s="3">
        <f t="shared" si="138"/>
        <v>2.959994838328416</v>
      </c>
      <c r="X772" s="3">
        <f t="shared" si="139"/>
        <v>0.65452396090789244</v>
      </c>
      <c r="Y772" s="3">
        <f t="shared" si="140"/>
        <v>2.055349657817418</v>
      </c>
      <c r="Z772" s="3">
        <f t="shared" si="141"/>
        <v>0.17453606553662684</v>
      </c>
      <c r="AA772" s="2">
        <f t="shared" si="142"/>
        <v>39173</v>
      </c>
    </row>
    <row r="773" spans="1:27" x14ac:dyDescent="0.2">
      <c r="A773">
        <v>1179</v>
      </c>
      <c r="B773" t="s">
        <v>15</v>
      </c>
      <c r="C773">
        <v>2007</v>
      </c>
      <c r="D773">
        <v>5</v>
      </c>
      <c r="E773">
        <v>416</v>
      </c>
      <c r="F773" s="4">
        <v>1666.63</v>
      </c>
      <c r="G773" s="4">
        <v>1958.27</v>
      </c>
      <c r="H773" s="4">
        <v>698.84</v>
      </c>
      <c r="I773">
        <v>12</v>
      </c>
      <c r="J773">
        <v>912</v>
      </c>
      <c r="K773">
        <v>40120</v>
      </c>
      <c r="L773" t="s">
        <v>18</v>
      </c>
      <c r="M773">
        <v>127208</v>
      </c>
      <c r="N773">
        <v>453.2</v>
      </c>
      <c r="O773" s="4">
        <v>56713.16</v>
      </c>
      <c r="P773" t="s">
        <v>168</v>
      </c>
      <c r="Q773" s="4">
        <f t="shared" si="132"/>
        <v>4.7073798076923072</v>
      </c>
      <c r="R773" s="4">
        <f t="shared" si="133"/>
        <v>163.18916666666667</v>
      </c>
      <c r="S773" s="4">
        <f t="shared" si="134"/>
        <v>2.1472258771929824</v>
      </c>
      <c r="T773" s="4">
        <f t="shared" si="135"/>
        <v>3.2918725707286405</v>
      </c>
      <c r="U773" s="4">
        <f t="shared" si="136"/>
        <v>3.2218391950326537</v>
      </c>
      <c r="V773" s="3">
        <f t="shared" si="137"/>
        <v>1.0791812460476249</v>
      </c>
      <c r="W773" s="3">
        <f t="shared" si="138"/>
        <v>2.959994838328416</v>
      </c>
      <c r="X773" s="3">
        <f t="shared" si="139"/>
        <v>0.67277924010189782</v>
      </c>
      <c r="Y773" s="3">
        <f t="shared" si="140"/>
        <v>2.2126913246810158</v>
      </c>
      <c r="Z773" s="3">
        <f t="shared" si="141"/>
        <v>0.33187773240022445</v>
      </c>
      <c r="AA773" s="2">
        <f t="shared" si="142"/>
        <v>39203</v>
      </c>
    </row>
    <row r="774" spans="1:27" x14ac:dyDescent="0.2">
      <c r="A774">
        <v>1179</v>
      </c>
      <c r="B774" t="s">
        <v>15</v>
      </c>
      <c r="C774">
        <v>2007</v>
      </c>
      <c r="D774">
        <v>6</v>
      </c>
      <c r="E774">
        <v>430</v>
      </c>
      <c r="F774" s="4">
        <v>1697.44</v>
      </c>
      <c r="G774" s="4">
        <v>1994.6</v>
      </c>
      <c r="H774" s="4">
        <v>815.77</v>
      </c>
      <c r="I774">
        <v>12</v>
      </c>
      <c r="J774">
        <v>912</v>
      </c>
      <c r="K774">
        <v>40120</v>
      </c>
      <c r="L774" t="s">
        <v>18</v>
      </c>
      <c r="M774">
        <v>127208</v>
      </c>
      <c r="N774">
        <v>453.2</v>
      </c>
      <c r="O774" s="4">
        <v>56713.16</v>
      </c>
      <c r="P774" t="s">
        <v>168</v>
      </c>
      <c r="Q774" s="4">
        <f t="shared" si="132"/>
        <v>4.6386046511627903</v>
      </c>
      <c r="R774" s="4">
        <f t="shared" si="133"/>
        <v>166.21666666666667</v>
      </c>
      <c r="S774" s="4">
        <f t="shared" si="134"/>
        <v>2.1870614035087717</v>
      </c>
      <c r="T774" s="4">
        <f t="shared" si="135"/>
        <v>3.2998558147042671</v>
      </c>
      <c r="U774" s="4">
        <f t="shared" si="136"/>
        <v>3.229794432066269</v>
      </c>
      <c r="V774" s="3">
        <f t="shared" si="137"/>
        <v>1.0791812460476249</v>
      </c>
      <c r="W774" s="3">
        <f t="shared" si="138"/>
        <v>2.959994838328416</v>
      </c>
      <c r="X774" s="3">
        <f t="shared" si="139"/>
        <v>0.66638735912468072</v>
      </c>
      <c r="Y774" s="3">
        <f t="shared" si="140"/>
        <v>2.2206745686566425</v>
      </c>
      <c r="Z774" s="3">
        <f t="shared" si="141"/>
        <v>0.339860976375851</v>
      </c>
      <c r="AA774" s="2">
        <f t="shared" si="142"/>
        <v>39234</v>
      </c>
    </row>
    <row r="775" spans="1:27" x14ac:dyDescent="0.2">
      <c r="A775">
        <v>1179</v>
      </c>
      <c r="B775" t="s">
        <v>15</v>
      </c>
      <c r="C775">
        <v>2007</v>
      </c>
      <c r="D775">
        <v>7</v>
      </c>
      <c r="E775">
        <v>290</v>
      </c>
      <c r="F775" s="4">
        <v>1284.72</v>
      </c>
      <c r="G775" s="4">
        <v>1509.5</v>
      </c>
      <c r="H775" s="4">
        <v>587.54999999999995</v>
      </c>
      <c r="I775">
        <v>12</v>
      </c>
      <c r="J775">
        <v>912</v>
      </c>
      <c r="K775">
        <v>40120</v>
      </c>
      <c r="L775" t="s">
        <v>18</v>
      </c>
      <c r="M775">
        <v>127208</v>
      </c>
      <c r="N775">
        <v>453.2</v>
      </c>
      <c r="O775" s="4">
        <v>56713.16</v>
      </c>
      <c r="P775" t="s">
        <v>168</v>
      </c>
      <c r="Q775" s="4">
        <f t="shared" si="132"/>
        <v>5.205172413793103</v>
      </c>
      <c r="R775" s="4">
        <f t="shared" si="133"/>
        <v>125.79166666666667</v>
      </c>
      <c r="S775" s="4">
        <f t="shared" si="134"/>
        <v>1.6551535087719298</v>
      </c>
      <c r="T775" s="4">
        <f t="shared" si="135"/>
        <v>3.1788331173591167</v>
      </c>
      <c r="U775" s="4">
        <f t="shared" si="136"/>
        <v>3.1088084850950377</v>
      </c>
      <c r="V775" s="3">
        <f t="shared" si="137"/>
        <v>1.0791812460476249</v>
      </c>
      <c r="W775" s="3">
        <f t="shared" si="138"/>
        <v>2.959994838328416</v>
      </c>
      <c r="X775" s="3">
        <f t="shared" si="139"/>
        <v>0.71643511946016036</v>
      </c>
      <c r="Y775" s="3">
        <f t="shared" si="140"/>
        <v>2.0996518713114916</v>
      </c>
      <c r="Z775" s="3">
        <f t="shared" si="141"/>
        <v>0.21883827903070036</v>
      </c>
      <c r="AA775" s="2">
        <f t="shared" si="142"/>
        <v>39264</v>
      </c>
    </row>
    <row r="776" spans="1:27" x14ac:dyDescent="0.2">
      <c r="A776">
        <v>1179</v>
      </c>
      <c r="B776" t="s">
        <v>15</v>
      </c>
      <c r="C776">
        <v>2007</v>
      </c>
      <c r="D776">
        <v>8</v>
      </c>
      <c r="E776">
        <v>404</v>
      </c>
      <c r="F776" s="4">
        <v>1516.64</v>
      </c>
      <c r="G776" s="4">
        <v>1782.03</v>
      </c>
      <c r="H776" s="4">
        <v>579.36</v>
      </c>
      <c r="I776">
        <v>12</v>
      </c>
      <c r="J776">
        <v>912</v>
      </c>
      <c r="K776">
        <v>40120</v>
      </c>
      <c r="L776" t="s">
        <v>18</v>
      </c>
      <c r="M776">
        <v>127208</v>
      </c>
      <c r="N776">
        <v>453.2</v>
      </c>
      <c r="O776" s="4">
        <v>56713.16</v>
      </c>
      <c r="P776" t="s">
        <v>168</v>
      </c>
      <c r="Q776" s="4">
        <f t="shared" si="132"/>
        <v>4.4109653465346534</v>
      </c>
      <c r="R776" s="4">
        <f t="shared" si="133"/>
        <v>148.5025</v>
      </c>
      <c r="S776" s="4">
        <f t="shared" si="134"/>
        <v>1.9539802631578946</v>
      </c>
      <c r="T776" s="4">
        <f t="shared" si="135"/>
        <v>3.2509150109942273</v>
      </c>
      <c r="U776" s="4">
        <f t="shared" si="136"/>
        <v>3.1808825059233854</v>
      </c>
      <c r="V776" s="3">
        <f t="shared" si="137"/>
        <v>1.0791812460476249</v>
      </c>
      <c r="W776" s="3">
        <f t="shared" si="138"/>
        <v>2.959994838328416</v>
      </c>
      <c r="X776" s="3">
        <f t="shared" si="139"/>
        <v>0.6445336458836225</v>
      </c>
      <c r="Y776" s="3">
        <f t="shared" si="140"/>
        <v>2.1717337649466026</v>
      </c>
      <c r="Z776" s="3">
        <f t="shared" si="141"/>
        <v>0.29092017266581127</v>
      </c>
      <c r="AA776" s="2">
        <f t="shared" si="142"/>
        <v>39295</v>
      </c>
    </row>
    <row r="777" spans="1:27" x14ac:dyDescent="0.2">
      <c r="A777">
        <v>1179</v>
      </c>
      <c r="B777" t="s">
        <v>15</v>
      </c>
      <c r="C777">
        <v>2007</v>
      </c>
      <c r="D777">
        <v>9</v>
      </c>
      <c r="E777">
        <v>487</v>
      </c>
      <c r="F777" s="4">
        <v>1723.76</v>
      </c>
      <c r="G777" s="4">
        <v>2025.46</v>
      </c>
      <c r="H777" s="4">
        <v>563.39</v>
      </c>
      <c r="I777">
        <v>12</v>
      </c>
      <c r="J777">
        <v>912</v>
      </c>
      <c r="K777">
        <v>40120</v>
      </c>
      <c r="L777" t="s">
        <v>18</v>
      </c>
      <c r="M777">
        <v>127208</v>
      </c>
      <c r="N777">
        <v>453.2</v>
      </c>
      <c r="O777" s="4">
        <v>56713.16</v>
      </c>
      <c r="P777" t="s">
        <v>168</v>
      </c>
      <c r="Q777" s="4">
        <f t="shared" si="132"/>
        <v>4.1590554414784391</v>
      </c>
      <c r="R777" s="4">
        <f t="shared" si="133"/>
        <v>168.78833333333333</v>
      </c>
      <c r="S777" s="4">
        <f t="shared" si="134"/>
        <v>2.2208991228070176</v>
      </c>
      <c r="T777" s="4">
        <f t="shared" si="135"/>
        <v>3.3065236708961514</v>
      </c>
      <c r="U777" s="4">
        <f t="shared" si="136"/>
        <v>3.2364767986514749</v>
      </c>
      <c r="V777" s="3">
        <f t="shared" si="137"/>
        <v>1.0791812460476249</v>
      </c>
      <c r="W777" s="3">
        <f t="shared" si="138"/>
        <v>2.959994838328416</v>
      </c>
      <c r="X777" s="3">
        <f t="shared" si="139"/>
        <v>0.61899470968151715</v>
      </c>
      <c r="Y777" s="3">
        <f t="shared" si="140"/>
        <v>2.2273424248485267</v>
      </c>
      <c r="Z777" s="3">
        <f t="shared" si="141"/>
        <v>0.34652883256773537</v>
      </c>
      <c r="AA777" s="2">
        <f t="shared" si="142"/>
        <v>39326</v>
      </c>
    </row>
    <row r="778" spans="1:27" x14ac:dyDescent="0.2">
      <c r="A778">
        <v>1179</v>
      </c>
      <c r="B778" t="s">
        <v>15</v>
      </c>
      <c r="C778">
        <v>2007</v>
      </c>
      <c r="D778">
        <v>10</v>
      </c>
      <c r="E778">
        <v>941</v>
      </c>
      <c r="F778" s="4">
        <v>3372.87</v>
      </c>
      <c r="G778" s="4">
        <v>3963.17</v>
      </c>
      <c r="H778" s="4">
        <v>1111.43</v>
      </c>
      <c r="I778">
        <v>12</v>
      </c>
      <c r="J778">
        <v>912</v>
      </c>
      <c r="K778">
        <v>40120</v>
      </c>
      <c r="L778" t="s">
        <v>18</v>
      </c>
      <c r="M778">
        <v>127208</v>
      </c>
      <c r="N778">
        <v>453.2</v>
      </c>
      <c r="O778" s="4">
        <v>56713.16</v>
      </c>
      <c r="P778" t="s">
        <v>168</v>
      </c>
      <c r="Q778" s="4">
        <f t="shared" si="132"/>
        <v>4.2116578108395322</v>
      </c>
      <c r="R778" s="4">
        <f t="shared" si="133"/>
        <v>330.26416666666665</v>
      </c>
      <c r="S778" s="4">
        <f t="shared" si="134"/>
        <v>4.3455811403508768</v>
      </c>
      <c r="T778" s="4">
        <f t="shared" si="135"/>
        <v>3.5980427017761358</v>
      </c>
      <c r="U778" s="4">
        <f t="shared" si="136"/>
        <v>3.5279996025675993</v>
      </c>
      <c r="V778" s="3">
        <f t="shared" si="137"/>
        <v>1.0791812460476249</v>
      </c>
      <c r="W778" s="3">
        <f t="shared" si="138"/>
        <v>2.959994838328416</v>
      </c>
      <c r="X778" s="3">
        <f t="shared" si="139"/>
        <v>0.62445307834887875</v>
      </c>
      <c r="Y778" s="3">
        <f t="shared" si="140"/>
        <v>2.5188614557285107</v>
      </c>
      <c r="Z778" s="3">
        <f t="shared" si="141"/>
        <v>0.63804786344771947</v>
      </c>
      <c r="AA778" s="2">
        <f t="shared" si="142"/>
        <v>39356</v>
      </c>
    </row>
    <row r="779" spans="1:27" x14ac:dyDescent="0.2">
      <c r="A779">
        <v>1179</v>
      </c>
      <c r="B779" t="s">
        <v>15</v>
      </c>
      <c r="C779">
        <v>2007</v>
      </c>
      <c r="D779">
        <v>11</v>
      </c>
      <c r="E779">
        <v>713</v>
      </c>
      <c r="F779" s="4">
        <v>2615.0500000000002</v>
      </c>
      <c r="G779" s="4">
        <v>3072.87</v>
      </c>
      <c r="H779" s="4">
        <v>857.51</v>
      </c>
      <c r="I779">
        <v>12</v>
      </c>
      <c r="J779">
        <v>912</v>
      </c>
      <c r="K779">
        <v>40120</v>
      </c>
      <c r="L779" t="s">
        <v>18</v>
      </c>
      <c r="M779">
        <v>127208</v>
      </c>
      <c r="N779">
        <v>453.2</v>
      </c>
      <c r="O779" s="4">
        <v>56713.16</v>
      </c>
      <c r="P779" t="s">
        <v>168</v>
      </c>
      <c r="Q779" s="4">
        <f t="shared" si="132"/>
        <v>4.3097755960729307</v>
      </c>
      <c r="R779" s="4">
        <f t="shared" si="133"/>
        <v>256.07249999999999</v>
      </c>
      <c r="S779" s="4">
        <f t="shared" si="134"/>
        <v>3.3693749999999998</v>
      </c>
      <c r="T779" s="4">
        <f t="shared" si="135"/>
        <v>3.4875441875011277</v>
      </c>
      <c r="U779" s="4">
        <f t="shared" si="136"/>
        <v>3.4174799970336944</v>
      </c>
      <c r="V779" s="3">
        <f t="shared" si="137"/>
        <v>1.0791812460476249</v>
      </c>
      <c r="W779" s="3">
        <f t="shared" si="138"/>
        <v>2.959994838328416</v>
      </c>
      <c r="X779" s="3">
        <f t="shared" si="139"/>
        <v>0.63445465764926201</v>
      </c>
      <c r="Y779" s="3">
        <f t="shared" si="140"/>
        <v>2.4083629414535026</v>
      </c>
      <c r="Z779" s="3">
        <f t="shared" si="141"/>
        <v>0.52754934917271146</v>
      </c>
      <c r="AA779" s="2">
        <f t="shared" si="142"/>
        <v>39387</v>
      </c>
    </row>
    <row r="780" spans="1:27" x14ac:dyDescent="0.2">
      <c r="A780">
        <v>1179</v>
      </c>
      <c r="B780" t="s">
        <v>15</v>
      </c>
      <c r="C780">
        <v>2007</v>
      </c>
      <c r="D780">
        <v>12</v>
      </c>
      <c r="E780">
        <v>387</v>
      </c>
      <c r="F780" s="4">
        <v>1400.74</v>
      </c>
      <c r="G780" s="4">
        <v>1645.95</v>
      </c>
      <c r="H780" s="4">
        <v>498.94</v>
      </c>
      <c r="I780">
        <v>12</v>
      </c>
      <c r="J780">
        <v>912</v>
      </c>
      <c r="K780">
        <v>40120</v>
      </c>
      <c r="L780" t="s">
        <v>18</v>
      </c>
      <c r="M780">
        <v>127208</v>
      </c>
      <c r="N780">
        <v>453.2</v>
      </c>
      <c r="O780" s="4">
        <v>56713.16</v>
      </c>
      <c r="P780" t="s">
        <v>168</v>
      </c>
      <c r="Q780" s="4">
        <f t="shared" si="132"/>
        <v>4.2531007751937988</v>
      </c>
      <c r="R780" s="4">
        <f t="shared" si="133"/>
        <v>137.16249999999999</v>
      </c>
      <c r="S780" s="4">
        <f t="shared" si="134"/>
        <v>1.8047697368421054</v>
      </c>
      <c r="T780" s="4">
        <f t="shared" si="135"/>
        <v>3.2164166382554051</v>
      </c>
      <c r="U780" s="4">
        <f t="shared" si="136"/>
        <v>3.1463575306860481</v>
      </c>
      <c r="V780" s="3">
        <f t="shared" si="137"/>
        <v>1.0791812460476249</v>
      </c>
      <c r="W780" s="3">
        <f t="shared" si="138"/>
        <v>2.959994838328416</v>
      </c>
      <c r="X780" s="3">
        <f t="shared" si="139"/>
        <v>0.62870567323649373</v>
      </c>
      <c r="Y780" s="3">
        <f t="shared" si="140"/>
        <v>2.1372353922077805</v>
      </c>
      <c r="Z780" s="3">
        <f t="shared" si="141"/>
        <v>0.25642179992698899</v>
      </c>
      <c r="AA780" s="2">
        <f t="shared" si="142"/>
        <v>39417</v>
      </c>
    </row>
    <row r="781" spans="1:27" x14ac:dyDescent="0.2">
      <c r="A781">
        <v>1181</v>
      </c>
      <c r="B781" t="s">
        <v>15</v>
      </c>
      <c r="C781">
        <v>2007</v>
      </c>
      <c r="D781">
        <v>1</v>
      </c>
      <c r="E781">
        <v>230</v>
      </c>
      <c r="F781" s="4">
        <v>970.35</v>
      </c>
      <c r="G781" s="4">
        <v>1140.21</v>
      </c>
      <c r="H781" s="4">
        <v>513.57000000000005</v>
      </c>
      <c r="I781">
        <v>12</v>
      </c>
      <c r="J781">
        <v>889</v>
      </c>
      <c r="K781">
        <v>46071</v>
      </c>
      <c r="L781" t="s">
        <v>18</v>
      </c>
      <c r="M781">
        <v>132484</v>
      </c>
      <c r="N781">
        <v>470.2</v>
      </c>
      <c r="O781" s="4">
        <v>72824.91</v>
      </c>
      <c r="P781" t="s">
        <v>168</v>
      </c>
      <c r="Q781" s="4">
        <f t="shared" si="132"/>
        <v>4.9574347826086962</v>
      </c>
      <c r="R781" s="4">
        <f t="shared" si="133"/>
        <v>95.017499999999998</v>
      </c>
      <c r="S781" s="4">
        <f t="shared" si="134"/>
        <v>1.282575928008999</v>
      </c>
      <c r="T781" s="4">
        <f t="shared" si="135"/>
        <v>3.0569848455838948</v>
      </c>
      <c r="U781" s="4">
        <f t="shared" si="136"/>
        <v>2.9869284101961697</v>
      </c>
      <c r="V781" s="3">
        <f t="shared" si="137"/>
        <v>1.0791812460476249</v>
      </c>
      <c r="W781" s="3">
        <f t="shared" si="138"/>
        <v>2.9489017609702137</v>
      </c>
      <c r="X781" s="3">
        <f t="shared" si="139"/>
        <v>0.69525700956630221</v>
      </c>
      <c r="Y781" s="3">
        <f t="shared" si="140"/>
        <v>1.9778035995362702</v>
      </c>
      <c r="Z781" s="3">
        <f t="shared" si="141"/>
        <v>0.10808308461368137</v>
      </c>
      <c r="AA781" s="2">
        <f t="shared" si="142"/>
        <v>39083</v>
      </c>
    </row>
    <row r="782" spans="1:27" x14ac:dyDescent="0.2">
      <c r="A782">
        <v>1181</v>
      </c>
      <c r="B782" t="s">
        <v>15</v>
      </c>
      <c r="C782">
        <v>2007</v>
      </c>
      <c r="D782">
        <v>2</v>
      </c>
      <c r="E782">
        <v>218</v>
      </c>
      <c r="F782" s="4">
        <v>935.13</v>
      </c>
      <c r="G782" s="4">
        <v>1098.9100000000001</v>
      </c>
      <c r="H782" s="4">
        <v>499.84</v>
      </c>
      <c r="I782">
        <v>12</v>
      </c>
      <c r="J782">
        <v>889</v>
      </c>
      <c r="K782">
        <v>46071</v>
      </c>
      <c r="L782" t="s">
        <v>18</v>
      </c>
      <c r="M782">
        <v>132484</v>
      </c>
      <c r="N782">
        <v>470.2</v>
      </c>
      <c r="O782" s="4">
        <v>72824.91</v>
      </c>
      <c r="P782" t="s">
        <v>168</v>
      </c>
      <c r="Q782" s="4">
        <f t="shared" si="132"/>
        <v>5.040871559633028</v>
      </c>
      <c r="R782" s="4">
        <f t="shared" si="133"/>
        <v>91.575833333333335</v>
      </c>
      <c r="S782" s="4">
        <f t="shared" si="134"/>
        <v>1.2361192350956132</v>
      </c>
      <c r="T782" s="4">
        <f t="shared" si="135"/>
        <v>3.0409621254499628</v>
      </c>
      <c r="U782" s="4">
        <f t="shared" si="136"/>
        <v>2.9708719898651421</v>
      </c>
      <c r="V782" s="3">
        <f t="shared" si="137"/>
        <v>1.0791812460476249</v>
      </c>
      <c r="W782" s="3">
        <f t="shared" si="138"/>
        <v>2.9489017609702137</v>
      </c>
      <c r="X782" s="3">
        <f t="shared" si="139"/>
        <v>0.70250563184535808</v>
      </c>
      <c r="Y782" s="3">
        <f t="shared" si="140"/>
        <v>1.9617808794023381</v>
      </c>
      <c r="Z782" s="3">
        <f t="shared" si="141"/>
        <v>9.2060364479749204E-2</v>
      </c>
      <c r="AA782" s="2">
        <f t="shared" si="142"/>
        <v>39114</v>
      </c>
    </row>
    <row r="783" spans="1:27" x14ac:dyDescent="0.2">
      <c r="A783">
        <v>1181</v>
      </c>
      <c r="B783" t="s">
        <v>15</v>
      </c>
      <c r="C783">
        <v>2007</v>
      </c>
      <c r="D783">
        <v>3</v>
      </c>
      <c r="E783">
        <v>218</v>
      </c>
      <c r="F783" s="4">
        <v>784.31</v>
      </c>
      <c r="G783" s="4">
        <v>921.57</v>
      </c>
      <c r="H783" s="4">
        <v>409.17</v>
      </c>
      <c r="I783">
        <v>12</v>
      </c>
      <c r="J783">
        <v>889</v>
      </c>
      <c r="K783">
        <v>46071</v>
      </c>
      <c r="L783" t="s">
        <v>18</v>
      </c>
      <c r="M783">
        <v>132484</v>
      </c>
      <c r="N783">
        <v>470.2</v>
      </c>
      <c r="O783" s="4">
        <v>72824.91</v>
      </c>
      <c r="P783" t="s">
        <v>168</v>
      </c>
      <c r="Q783" s="4">
        <f t="shared" si="132"/>
        <v>4.2273853211009174</v>
      </c>
      <c r="R783" s="4">
        <f t="shared" si="133"/>
        <v>76.797499999999999</v>
      </c>
      <c r="S783" s="4">
        <f t="shared" si="134"/>
        <v>1.036636670416198</v>
      </c>
      <c r="T783" s="4">
        <f t="shared" si="135"/>
        <v>2.9645283286588682</v>
      </c>
      <c r="U783" s="4">
        <f t="shared" si="136"/>
        <v>2.8944877523263375</v>
      </c>
      <c r="V783" s="3">
        <f t="shared" si="137"/>
        <v>1.0791812460476249</v>
      </c>
      <c r="W783" s="3">
        <f t="shared" si="138"/>
        <v>2.9489017609702137</v>
      </c>
      <c r="X783" s="3">
        <f t="shared" si="139"/>
        <v>0.62607183505426334</v>
      </c>
      <c r="Y783" s="3">
        <f t="shared" si="140"/>
        <v>1.8853470826112433</v>
      </c>
      <c r="Z783" s="3">
        <f t="shared" si="141"/>
        <v>1.5626567688654534E-2</v>
      </c>
      <c r="AA783" s="2">
        <f t="shared" si="142"/>
        <v>39142</v>
      </c>
    </row>
    <row r="784" spans="1:27" x14ac:dyDescent="0.2">
      <c r="A784">
        <v>1181</v>
      </c>
      <c r="B784" t="s">
        <v>15</v>
      </c>
      <c r="C784">
        <v>2007</v>
      </c>
      <c r="D784">
        <v>4</v>
      </c>
      <c r="E784">
        <v>272</v>
      </c>
      <c r="F784" s="4">
        <v>1087.72</v>
      </c>
      <c r="G784" s="4">
        <v>1278.19</v>
      </c>
      <c r="H784" s="4">
        <v>472.73</v>
      </c>
      <c r="I784">
        <v>12</v>
      </c>
      <c r="J784">
        <v>889</v>
      </c>
      <c r="K784">
        <v>46071</v>
      </c>
      <c r="L784" t="s">
        <v>18</v>
      </c>
      <c r="M784">
        <v>132484</v>
      </c>
      <c r="N784">
        <v>470.2</v>
      </c>
      <c r="O784" s="4">
        <v>72824.91</v>
      </c>
      <c r="P784" t="s">
        <v>168</v>
      </c>
      <c r="Q784" s="4">
        <f t="shared" si="132"/>
        <v>4.6992279411764706</v>
      </c>
      <c r="R784" s="4">
        <f t="shared" si="133"/>
        <v>106.51583333333333</v>
      </c>
      <c r="S784" s="4">
        <f t="shared" si="134"/>
        <v>1.4377840269966256</v>
      </c>
      <c r="T784" s="4">
        <f t="shared" si="135"/>
        <v>3.1065954154955855</v>
      </c>
      <c r="U784" s="4">
        <f t="shared" si="136"/>
        <v>3.0365171140156604</v>
      </c>
      <c r="V784" s="3">
        <f t="shared" si="137"/>
        <v>1.0791812460476249</v>
      </c>
      <c r="W784" s="3">
        <f t="shared" si="138"/>
        <v>2.9489017609702137</v>
      </c>
      <c r="X784" s="3">
        <f t="shared" si="139"/>
        <v>0.67202651146138659</v>
      </c>
      <c r="Y784" s="3">
        <f t="shared" si="140"/>
        <v>2.0274141694479604</v>
      </c>
      <c r="Z784" s="3">
        <f t="shared" si="141"/>
        <v>0.15769365452537162</v>
      </c>
      <c r="AA784" s="2">
        <f t="shared" si="142"/>
        <v>39173</v>
      </c>
    </row>
    <row r="785" spans="1:27" x14ac:dyDescent="0.2">
      <c r="A785">
        <v>1181</v>
      </c>
      <c r="B785" t="s">
        <v>15</v>
      </c>
      <c r="C785">
        <v>2007</v>
      </c>
      <c r="D785">
        <v>5</v>
      </c>
      <c r="E785">
        <v>414</v>
      </c>
      <c r="F785" s="4">
        <v>1755.85</v>
      </c>
      <c r="G785" s="4">
        <v>2063.2199999999998</v>
      </c>
      <c r="H785" s="4">
        <v>855.87</v>
      </c>
      <c r="I785">
        <v>12</v>
      </c>
      <c r="J785">
        <v>889</v>
      </c>
      <c r="K785">
        <v>46071</v>
      </c>
      <c r="L785" t="s">
        <v>18</v>
      </c>
      <c r="M785">
        <v>132484</v>
      </c>
      <c r="N785">
        <v>470.2</v>
      </c>
      <c r="O785" s="4">
        <v>72824.91</v>
      </c>
      <c r="P785" t="s">
        <v>168</v>
      </c>
      <c r="Q785" s="4">
        <f t="shared" si="132"/>
        <v>4.9836231884057964</v>
      </c>
      <c r="R785" s="4">
        <f t="shared" si="133"/>
        <v>171.93499999999997</v>
      </c>
      <c r="S785" s="4">
        <f t="shared" si="134"/>
        <v>2.3208323959505059</v>
      </c>
      <c r="T785" s="4">
        <f t="shared" si="135"/>
        <v>3.3145455390210885</v>
      </c>
      <c r="U785" s="4">
        <f t="shared" si="136"/>
        <v>3.2444874119375111</v>
      </c>
      <c r="V785" s="3">
        <f t="shared" si="137"/>
        <v>1.0791812460476249</v>
      </c>
      <c r="W785" s="3">
        <f t="shared" si="138"/>
        <v>2.9489017609702137</v>
      </c>
      <c r="X785" s="3">
        <f t="shared" si="139"/>
        <v>0.69754519790018954</v>
      </c>
      <c r="Y785" s="3">
        <f t="shared" si="140"/>
        <v>2.2353642929734638</v>
      </c>
      <c r="Z785" s="3">
        <f t="shared" si="141"/>
        <v>0.36564377805087478</v>
      </c>
      <c r="AA785" s="2">
        <f t="shared" si="142"/>
        <v>39203</v>
      </c>
    </row>
    <row r="786" spans="1:27" x14ac:dyDescent="0.2">
      <c r="A786">
        <v>1181</v>
      </c>
      <c r="B786" t="s">
        <v>15</v>
      </c>
      <c r="C786">
        <v>2007</v>
      </c>
      <c r="D786">
        <v>6</v>
      </c>
      <c r="E786">
        <v>486</v>
      </c>
      <c r="F786" s="4">
        <v>2051.02</v>
      </c>
      <c r="G786" s="4">
        <v>2409.98</v>
      </c>
      <c r="H786" s="4">
        <v>1054.95</v>
      </c>
      <c r="I786">
        <v>12</v>
      </c>
      <c r="J786">
        <v>889</v>
      </c>
      <c r="K786">
        <v>46071</v>
      </c>
      <c r="L786" t="s">
        <v>18</v>
      </c>
      <c r="M786">
        <v>132484</v>
      </c>
      <c r="N786">
        <v>470.2</v>
      </c>
      <c r="O786" s="4">
        <v>72824.91</v>
      </c>
      <c r="P786" t="s">
        <v>168</v>
      </c>
      <c r="Q786" s="4">
        <f t="shared" si="132"/>
        <v>4.9588065843621401</v>
      </c>
      <c r="R786" s="4">
        <f t="shared" si="133"/>
        <v>200.83166666666668</v>
      </c>
      <c r="S786" s="4">
        <f t="shared" si="134"/>
        <v>2.7108886389201352</v>
      </c>
      <c r="T786" s="4">
        <f t="shared" si="135"/>
        <v>3.3820134384563292</v>
      </c>
      <c r="U786" s="4">
        <f t="shared" si="136"/>
        <v>3.3119698953012229</v>
      </c>
      <c r="V786" s="3">
        <f t="shared" si="137"/>
        <v>1.0791812460476249</v>
      </c>
      <c r="W786" s="3">
        <f t="shared" si="138"/>
        <v>2.9489017609702137</v>
      </c>
      <c r="X786" s="3">
        <f t="shared" si="139"/>
        <v>0.69537716919403592</v>
      </c>
      <c r="Y786" s="3">
        <f t="shared" si="140"/>
        <v>2.3028321924087045</v>
      </c>
      <c r="Z786" s="3">
        <f t="shared" si="141"/>
        <v>0.43311167748611562</v>
      </c>
      <c r="AA786" s="2">
        <f t="shared" si="142"/>
        <v>39234</v>
      </c>
    </row>
    <row r="787" spans="1:27" x14ac:dyDescent="0.2">
      <c r="A787">
        <v>1181</v>
      </c>
      <c r="B787" t="s">
        <v>15</v>
      </c>
      <c r="C787">
        <v>2007</v>
      </c>
      <c r="D787">
        <v>7</v>
      </c>
      <c r="E787">
        <v>454</v>
      </c>
      <c r="F787" s="4">
        <v>1715.73</v>
      </c>
      <c r="G787" s="4">
        <v>2016.04</v>
      </c>
      <c r="H787" s="4">
        <v>919.76</v>
      </c>
      <c r="I787">
        <v>12</v>
      </c>
      <c r="J787">
        <v>889</v>
      </c>
      <c r="K787">
        <v>46071</v>
      </c>
      <c r="L787" t="s">
        <v>18</v>
      </c>
      <c r="M787">
        <v>132484</v>
      </c>
      <c r="N787">
        <v>470.2</v>
      </c>
      <c r="O787" s="4">
        <v>72824.91</v>
      </c>
      <c r="P787" t="s">
        <v>168</v>
      </c>
      <c r="Q787" s="4">
        <f t="shared" si="132"/>
        <v>4.4406167400881058</v>
      </c>
      <c r="R787" s="4">
        <f t="shared" si="133"/>
        <v>168.00333333333333</v>
      </c>
      <c r="S787" s="4">
        <f t="shared" si="134"/>
        <v>2.2677615298087739</v>
      </c>
      <c r="T787" s="4">
        <f t="shared" si="135"/>
        <v>3.3044991446420093</v>
      </c>
      <c r="U787" s="4">
        <f t="shared" si="136"/>
        <v>3.2344489450884191</v>
      </c>
      <c r="V787" s="3">
        <f t="shared" si="137"/>
        <v>1.0791812460476249</v>
      </c>
      <c r="W787" s="3">
        <f t="shared" si="138"/>
        <v>2.9489017609702137</v>
      </c>
      <c r="X787" s="3">
        <f t="shared" si="139"/>
        <v>0.64744329178490523</v>
      </c>
      <c r="Y787" s="3">
        <f t="shared" si="140"/>
        <v>2.2253178985943842</v>
      </c>
      <c r="Z787" s="3">
        <f t="shared" si="141"/>
        <v>0.3555973836717955</v>
      </c>
      <c r="AA787" s="2">
        <f t="shared" si="142"/>
        <v>39264</v>
      </c>
    </row>
    <row r="788" spans="1:27" x14ac:dyDescent="0.2">
      <c r="A788">
        <v>1181</v>
      </c>
      <c r="B788" t="s">
        <v>15</v>
      </c>
      <c r="C788">
        <v>2007</v>
      </c>
      <c r="D788">
        <v>8</v>
      </c>
      <c r="E788">
        <v>383</v>
      </c>
      <c r="F788" s="4">
        <v>1520.54</v>
      </c>
      <c r="G788" s="4">
        <v>1786.74</v>
      </c>
      <c r="H788" s="4">
        <v>729.38</v>
      </c>
      <c r="I788">
        <v>12</v>
      </c>
      <c r="J788">
        <v>889</v>
      </c>
      <c r="K788">
        <v>46071</v>
      </c>
      <c r="L788" t="s">
        <v>18</v>
      </c>
      <c r="M788">
        <v>132484</v>
      </c>
      <c r="N788">
        <v>470.2</v>
      </c>
      <c r="O788" s="4">
        <v>72824.91</v>
      </c>
      <c r="P788" t="s">
        <v>168</v>
      </c>
      <c r="Q788" s="4">
        <f t="shared" si="132"/>
        <v>4.665117493472585</v>
      </c>
      <c r="R788" s="4">
        <f t="shared" si="133"/>
        <v>148.89500000000001</v>
      </c>
      <c r="S788" s="4">
        <f t="shared" si="134"/>
        <v>2.0098312710911137</v>
      </c>
      <c r="T788" s="4">
        <f t="shared" si="135"/>
        <v>3.2520613601270751</v>
      </c>
      <c r="U788" s="4">
        <f t="shared" si="136"/>
        <v>3.1819978493737908</v>
      </c>
      <c r="V788" s="3">
        <f t="shared" si="137"/>
        <v>1.0791812460476249</v>
      </c>
      <c r="W788" s="3">
        <f t="shared" si="138"/>
        <v>2.9489017609702137</v>
      </c>
      <c r="X788" s="3">
        <f t="shared" si="139"/>
        <v>0.66886258615845229</v>
      </c>
      <c r="Y788" s="3">
        <f t="shared" si="140"/>
        <v>2.17288011407945</v>
      </c>
      <c r="Z788" s="3">
        <f t="shared" si="141"/>
        <v>0.3031595991568613</v>
      </c>
      <c r="AA788" s="2">
        <f t="shared" si="142"/>
        <v>39295</v>
      </c>
    </row>
    <row r="789" spans="1:27" x14ac:dyDescent="0.2">
      <c r="A789">
        <v>1181</v>
      </c>
      <c r="B789" t="s">
        <v>15</v>
      </c>
      <c r="C789">
        <v>2007</v>
      </c>
      <c r="D789">
        <v>9</v>
      </c>
      <c r="E789">
        <v>518</v>
      </c>
      <c r="F789" s="4">
        <v>2089.0700000000002</v>
      </c>
      <c r="G789" s="4">
        <v>2454.88</v>
      </c>
      <c r="H789" s="4">
        <v>739.75</v>
      </c>
      <c r="I789">
        <v>12</v>
      </c>
      <c r="J789">
        <v>889</v>
      </c>
      <c r="K789">
        <v>46071</v>
      </c>
      <c r="L789" t="s">
        <v>18</v>
      </c>
      <c r="M789">
        <v>132484</v>
      </c>
      <c r="N789">
        <v>470.2</v>
      </c>
      <c r="O789" s="4">
        <v>72824.91</v>
      </c>
      <c r="P789" t="s">
        <v>168</v>
      </c>
      <c r="Q789" s="4">
        <f t="shared" si="132"/>
        <v>4.7391505791505795</v>
      </c>
      <c r="R789" s="4">
        <f t="shared" si="133"/>
        <v>204.57333333333335</v>
      </c>
      <c r="S789" s="4">
        <f t="shared" si="134"/>
        <v>2.7613948256467942</v>
      </c>
      <c r="T789" s="4">
        <f t="shared" si="135"/>
        <v>3.3900302676966394</v>
      </c>
      <c r="U789" s="4">
        <f t="shared" si="136"/>
        <v>3.3199529924477091</v>
      </c>
      <c r="V789" s="3">
        <f t="shared" si="137"/>
        <v>1.0791812460476249</v>
      </c>
      <c r="W789" s="3">
        <f t="shared" si="138"/>
        <v>2.9489017609702137</v>
      </c>
      <c r="X789" s="3">
        <f t="shared" si="139"/>
        <v>0.67570050795140624</v>
      </c>
      <c r="Y789" s="3">
        <f t="shared" si="140"/>
        <v>2.3108490216490143</v>
      </c>
      <c r="Z789" s="3">
        <f t="shared" si="141"/>
        <v>0.44112850672642551</v>
      </c>
      <c r="AA789" s="2">
        <f t="shared" si="142"/>
        <v>39326</v>
      </c>
    </row>
    <row r="790" spans="1:27" x14ac:dyDescent="0.2">
      <c r="A790">
        <v>1181</v>
      </c>
      <c r="B790" t="s">
        <v>15</v>
      </c>
      <c r="C790">
        <v>2007</v>
      </c>
      <c r="D790">
        <v>11</v>
      </c>
      <c r="E790">
        <v>776</v>
      </c>
      <c r="F790" s="4">
        <v>3111.32</v>
      </c>
      <c r="G790" s="4">
        <v>3655.91</v>
      </c>
      <c r="H790" s="4">
        <v>1121.8399999999999</v>
      </c>
      <c r="I790">
        <v>12</v>
      </c>
      <c r="J790">
        <v>889</v>
      </c>
      <c r="K790">
        <v>46071</v>
      </c>
      <c r="L790" t="s">
        <v>18</v>
      </c>
      <c r="M790">
        <v>132484</v>
      </c>
      <c r="N790">
        <v>470.2</v>
      </c>
      <c r="O790" s="4">
        <v>72824.91</v>
      </c>
      <c r="P790" t="s">
        <v>168</v>
      </c>
      <c r="Q790" s="4">
        <f t="shared" si="132"/>
        <v>4.7112242268041236</v>
      </c>
      <c r="R790" s="4">
        <f t="shared" si="133"/>
        <v>304.65916666666664</v>
      </c>
      <c r="S790" s="4">
        <f t="shared" si="134"/>
        <v>4.1123847019122612</v>
      </c>
      <c r="T790" s="4">
        <f t="shared" si="135"/>
        <v>3.5629954958734795</v>
      </c>
      <c r="U790" s="4">
        <f t="shared" si="136"/>
        <v>3.4929446806963593</v>
      </c>
      <c r="V790" s="3">
        <f t="shared" si="137"/>
        <v>1.0791812460476249</v>
      </c>
      <c r="W790" s="3">
        <f t="shared" si="138"/>
        <v>2.9489017609702137</v>
      </c>
      <c r="X790" s="3">
        <f t="shared" si="139"/>
        <v>0.67313377461529111</v>
      </c>
      <c r="Y790" s="3">
        <f t="shared" si="140"/>
        <v>2.4838142498258549</v>
      </c>
      <c r="Z790" s="3">
        <f t="shared" si="141"/>
        <v>0.61409373490326591</v>
      </c>
      <c r="AA790" s="2">
        <f t="shared" si="142"/>
        <v>39387</v>
      </c>
    </row>
    <row r="791" spans="1:27" x14ac:dyDescent="0.2">
      <c r="A791">
        <v>1181</v>
      </c>
      <c r="B791" t="s">
        <v>15</v>
      </c>
      <c r="C791">
        <v>2007</v>
      </c>
      <c r="D791">
        <v>12</v>
      </c>
      <c r="E791">
        <v>429</v>
      </c>
      <c r="F791" s="4">
        <v>1580.78</v>
      </c>
      <c r="G791" s="4">
        <v>1857.61</v>
      </c>
      <c r="H791" s="4">
        <v>530.24</v>
      </c>
      <c r="I791">
        <v>12</v>
      </c>
      <c r="J791">
        <v>889</v>
      </c>
      <c r="K791">
        <v>46071</v>
      </c>
      <c r="L791" t="s">
        <v>18</v>
      </c>
      <c r="M791">
        <v>132484</v>
      </c>
      <c r="N791">
        <v>470.2</v>
      </c>
      <c r="O791" s="4">
        <v>72824.91</v>
      </c>
      <c r="P791" t="s">
        <v>168</v>
      </c>
      <c r="Q791" s="4">
        <f t="shared" si="132"/>
        <v>4.3300932400932401</v>
      </c>
      <c r="R791" s="4">
        <f t="shared" si="133"/>
        <v>154.80083333333332</v>
      </c>
      <c r="S791" s="4">
        <f t="shared" si="134"/>
        <v>2.0895500562429694</v>
      </c>
      <c r="T791" s="4">
        <f t="shared" si="135"/>
        <v>3.268954540321463</v>
      </c>
      <c r="U791" s="4">
        <f t="shared" si="136"/>
        <v>3.1988714325923735</v>
      </c>
      <c r="V791" s="3">
        <f t="shared" si="137"/>
        <v>1.0791812460476249</v>
      </c>
      <c r="W791" s="3">
        <f t="shared" si="138"/>
        <v>2.9489017609702137</v>
      </c>
      <c r="X791" s="3">
        <f t="shared" si="139"/>
        <v>0.63649724813673891</v>
      </c>
      <c r="Y791" s="3">
        <f t="shared" si="140"/>
        <v>2.1897732942738384</v>
      </c>
      <c r="Z791" s="3">
        <f t="shared" si="141"/>
        <v>0.32005277935124948</v>
      </c>
      <c r="AA791" s="2">
        <f t="shared" si="142"/>
        <v>39417</v>
      </c>
    </row>
    <row r="792" spans="1:27" x14ac:dyDescent="0.2">
      <c r="A792">
        <v>1182</v>
      </c>
      <c r="B792" t="s">
        <v>15</v>
      </c>
      <c r="C792">
        <v>2007</v>
      </c>
      <c r="D792">
        <v>1</v>
      </c>
      <c r="E792">
        <v>236</v>
      </c>
      <c r="F792" s="4">
        <v>939.37</v>
      </c>
      <c r="G792" s="4">
        <v>1103.81</v>
      </c>
      <c r="H792" s="4">
        <v>470.42</v>
      </c>
      <c r="I792">
        <v>12</v>
      </c>
      <c r="J792">
        <v>1377</v>
      </c>
      <c r="K792">
        <v>48928</v>
      </c>
      <c r="L792" t="s">
        <v>18</v>
      </c>
      <c r="M792">
        <v>116669</v>
      </c>
      <c r="N792">
        <v>694.2</v>
      </c>
      <c r="O792" s="4">
        <v>92711.55</v>
      </c>
      <c r="P792" t="s">
        <v>168</v>
      </c>
      <c r="Q792" s="4">
        <f t="shared" si="132"/>
        <v>4.6771610169491522</v>
      </c>
      <c r="R792" s="4">
        <f t="shared" si="133"/>
        <v>91.984166666666667</v>
      </c>
      <c r="S792" s="4">
        <f t="shared" si="134"/>
        <v>0.80160493827160495</v>
      </c>
      <c r="T792" s="4">
        <f t="shared" si="135"/>
        <v>3.04289432425103</v>
      </c>
      <c r="U792" s="4">
        <f t="shared" si="136"/>
        <v>2.9728366863108224</v>
      </c>
      <c r="V792" s="3">
        <f t="shared" si="137"/>
        <v>1.0791812460476249</v>
      </c>
      <c r="W792" s="3">
        <f t="shared" si="138"/>
        <v>3.1389339402569236</v>
      </c>
      <c r="X792" s="3">
        <f t="shared" si="139"/>
        <v>0.66998232128092328</v>
      </c>
      <c r="Y792" s="3">
        <f t="shared" si="140"/>
        <v>1.9637130782034051</v>
      </c>
      <c r="Z792" s="3">
        <f t="shared" si="141"/>
        <v>-9.603961600589378E-2</v>
      </c>
      <c r="AA792" s="2">
        <f t="shared" si="142"/>
        <v>39083</v>
      </c>
    </row>
    <row r="793" spans="1:27" x14ac:dyDescent="0.2">
      <c r="A793">
        <v>1182</v>
      </c>
      <c r="B793" t="s">
        <v>15</v>
      </c>
      <c r="C793">
        <v>2007</v>
      </c>
      <c r="D793">
        <v>2</v>
      </c>
      <c r="E793">
        <v>281</v>
      </c>
      <c r="F793" s="4">
        <v>1255.8</v>
      </c>
      <c r="G793" s="4">
        <v>1475.55</v>
      </c>
      <c r="H793" s="4">
        <v>600.91</v>
      </c>
      <c r="I793">
        <v>12</v>
      </c>
      <c r="J793">
        <v>1377</v>
      </c>
      <c r="K793">
        <v>48928</v>
      </c>
      <c r="L793" t="s">
        <v>18</v>
      </c>
      <c r="M793">
        <v>116669</v>
      </c>
      <c r="N793">
        <v>694.2</v>
      </c>
      <c r="O793" s="4">
        <v>92711.55</v>
      </c>
      <c r="P793" t="s">
        <v>168</v>
      </c>
      <c r="Q793" s="4">
        <f t="shared" si="132"/>
        <v>5.2510676156583624</v>
      </c>
      <c r="R793" s="4">
        <f t="shared" si="133"/>
        <v>122.96249999999999</v>
      </c>
      <c r="S793" s="4">
        <f t="shared" si="134"/>
        <v>1.0715686274509804</v>
      </c>
      <c r="T793" s="4">
        <f t="shared" si="135"/>
        <v>3.168953930444709</v>
      </c>
      <c r="U793" s="4">
        <f t="shared" si="136"/>
        <v>3.0989204787223299</v>
      </c>
      <c r="V793" s="3">
        <f t="shared" si="137"/>
        <v>1.0791812460476249</v>
      </c>
      <c r="W793" s="3">
        <f t="shared" si="138"/>
        <v>3.1389339402569236</v>
      </c>
      <c r="X793" s="3">
        <f t="shared" si="139"/>
        <v>0.72024761053962894</v>
      </c>
      <c r="Y793" s="3">
        <f t="shared" si="140"/>
        <v>2.0897726843970839</v>
      </c>
      <c r="Z793" s="3">
        <f t="shared" si="141"/>
        <v>3.0019990187785218E-2</v>
      </c>
      <c r="AA793" s="2">
        <f t="shared" si="142"/>
        <v>39114</v>
      </c>
    </row>
    <row r="794" spans="1:27" x14ac:dyDescent="0.2">
      <c r="A794">
        <v>1182</v>
      </c>
      <c r="B794" t="s">
        <v>15</v>
      </c>
      <c r="C794">
        <v>2007</v>
      </c>
      <c r="D794">
        <v>3</v>
      </c>
      <c r="E794">
        <v>214</v>
      </c>
      <c r="F794" s="4">
        <v>918.66</v>
      </c>
      <c r="G794" s="4">
        <v>1079.3699999999999</v>
      </c>
      <c r="H794" s="4">
        <v>437.5</v>
      </c>
      <c r="I794">
        <v>12</v>
      </c>
      <c r="J794">
        <v>1377</v>
      </c>
      <c r="K794">
        <v>48928</v>
      </c>
      <c r="L794" t="s">
        <v>18</v>
      </c>
      <c r="M794">
        <v>116669</v>
      </c>
      <c r="N794">
        <v>694.2</v>
      </c>
      <c r="O794" s="4">
        <v>92711.55</v>
      </c>
      <c r="P794" t="s">
        <v>168</v>
      </c>
      <c r="Q794" s="4">
        <f t="shared" si="132"/>
        <v>5.0437850467289715</v>
      </c>
      <c r="R794" s="4">
        <f t="shared" si="133"/>
        <v>89.947499999999991</v>
      </c>
      <c r="S794" s="4">
        <f t="shared" si="134"/>
        <v>0.78385620915032672</v>
      </c>
      <c r="T794" s="4">
        <f t="shared" si="135"/>
        <v>3.0331703431200445</v>
      </c>
      <c r="U794" s="4">
        <f t="shared" si="136"/>
        <v>2.963154806875449</v>
      </c>
      <c r="V794" s="3">
        <f t="shared" si="137"/>
        <v>1.0791812460476249</v>
      </c>
      <c r="W794" s="3">
        <f t="shared" si="138"/>
        <v>3.1389339402569236</v>
      </c>
      <c r="X794" s="3">
        <f t="shared" si="139"/>
        <v>0.70275656977085366</v>
      </c>
      <c r="Y794" s="3">
        <f t="shared" si="140"/>
        <v>1.9539890970724196</v>
      </c>
      <c r="Z794" s="3">
        <f t="shared" si="141"/>
        <v>-0.10576359713687924</v>
      </c>
      <c r="AA794" s="2">
        <f t="shared" si="142"/>
        <v>39142</v>
      </c>
    </row>
    <row r="795" spans="1:27" x14ac:dyDescent="0.2">
      <c r="A795">
        <v>1182</v>
      </c>
      <c r="B795" t="s">
        <v>15</v>
      </c>
      <c r="C795">
        <v>2007</v>
      </c>
      <c r="D795">
        <v>4</v>
      </c>
      <c r="E795">
        <v>366</v>
      </c>
      <c r="F795" s="4">
        <v>1601.92</v>
      </c>
      <c r="G795" s="4">
        <v>1882.23</v>
      </c>
      <c r="H795" s="4">
        <v>762.51</v>
      </c>
      <c r="I795">
        <v>12</v>
      </c>
      <c r="J795">
        <v>1377</v>
      </c>
      <c r="K795">
        <v>48928</v>
      </c>
      <c r="L795" t="s">
        <v>18</v>
      </c>
      <c r="M795">
        <v>116669</v>
      </c>
      <c r="N795">
        <v>694.2</v>
      </c>
      <c r="O795" s="4">
        <v>92711.55</v>
      </c>
      <c r="P795" t="s">
        <v>168</v>
      </c>
      <c r="Q795" s="4">
        <f t="shared" si="132"/>
        <v>5.1427049180327868</v>
      </c>
      <c r="R795" s="4">
        <f t="shared" si="133"/>
        <v>156.85249999999999</v>
      </c>
      <c r="S795" s="4">
        <f t="shared" si="134"/>
        <v>1.3669063180827887</v>
      </c>
      <c r="T795" s="4">
        <f t="shared" si="135"/>
        <v>3.2746726911569524</v>
      </c>
      <c r="U795" s="4">
        <f t="shared" si="136"/>
        <v>3.2046408235921104</v>
      </c>
      <c r="V795" s="3">
        <f t="shared" si="137"/>
        <v>1.0791812460476249</v>
      </c>
      <c r="W795" s="3">
        <f t="shared" si="138"/>
        <v>3.1389339402569236</v>
      </c>
      <c r="X795" s="3">
        <f t="shared" si="139"/>
        <v>0.71119160576254181</v>
      </c>
      <c r="Y795" s="3">
        <f t="shared" si="140"/>
        <v>2.1954914451093277</v>
      </c>
      <c r="Z795" s="3">
        <f t="shared" si="141"/>
        <v>0.13573875090002885</v>
      </c>
      <c r="AA795" s="2">
        <f t="shared" si="142"/>
        <v>39173</v>
      </c>
    </row>
    <row r="796" spans="1:27" x14ac:dyDescent="0.2">
      <c r="A796">
        <v>1182</v>
      </c>
      <c r="B796" t="s">
        <v>15</v>
      </c>
      <c r="C796">
        <v>2007</v>
      </c>
      <c r="D796">
        <v>5</v>
      </c>
      <c r="E796">
        <v>458</v>
      </c>
      <c r="F796" s="4">
        <v>1923.1</v>
      </c>
      <c r="G796" s="4">
        <v>2259.67</v>
      </c>
      <c r="H796" s="4">
        <v>840.49</v>
      </c>
      <c r="I796">
        <v>12</v>
      </c>
      <c r="J796">
        <v>1377</v>
      </c>
      <c r="K796">
        <v>48928</v>
      </c>
      <c r="L796" t="s">
        <v>18</v>
      </c>
      <c r="M796">
        <v>116669</v>
      </c>
      <c r="N796">
        <v>694.2</v>
      </c>
      <c r="O796" s="4">
        <v>92711.55</v>
      </c>
      <c r="P796" t="s">
        <v>168</v>
      </c>
      <c r="Q796" s="4">
        <f t="shared" si="132"/>
        <v>4.9337772925764192</v>
      </c>
      <c r="R796" s="4">
        <f t="shared" si="133"/>
        <v>188.30583333333334</v>
      </c>
      <c r="S796" s="4">
        <f t="shared" si="134"/>
        <v>1.6410094408133624</v>
      </c>
      <c r="T796" s="4">
        <f t="shared" si="135"/>
        <v>3.3540450198361316</v>
      </c>
      <c r="U796" s="4">
        <f t="shared" si="136"/>
        <v>3.2840018678677145</v>
      </c>
      <c r="V796" s="3">
        <f t="shared" si="137"/>
        <v>1.0791812460476249</v>
      </c>
      <c r="W796" s="3">
        <f t="shared" si="138"/>
        <v>3.1389339402569236</v>
      </c>
      <c r="X796" s="3">
        <f t="shared" si="139"/>
        <v>0.69317954183226216</v>
      </c>
      <c r="Y796" s="3">
        <f t="shared" si="140"/>
        <v>2.2748637737885065</v>
      </c>
      <c r="Z796" s="3">
        <f t="shared" si="141"/>
        <v>0.21511107957920772</v>
      </c>
      <c r="AA796" s="2">
        <f t="shared" si="142"/>
        <v>39203</v>
      </c>
    </row>
    <row r="797" spans="1:27" x14ac:dyDescent="0.2">
      <c r="A797">
        <v>1182</v>
      </c>
      <c r="B797" t="s">
        <v>15</v>
      </c>
      <c r="C797">
        <v>2007</v>
      </c>
      <c r="D797">
        <v>6</v>
      </c>
      <c r="E797">
        <v>535</v>
      </c>
      <c r="F797" s="4">
        <v>2274.42</v>
      </c>
      <c r="G797" s="4">
        <v>2672.52</v>
      </c>
      <c r="H797" s="4">
        <v>1074.1300000000001</v>
      </c>
      <c r="I797">
        <v>12</v>
      </c>
      <c r="J797">
        <v>1377</v>
      </c>
      <c r="K797">
        <v>48928</v>
      </c>
      <c r="L797" t="s">
        <v>18</v>
      </c>
      <c r="M797">
        <v>116669</v>
      </c>
      <c r="N797">
        <v>694.2</v>
      </c>
      <c r="O797" s="4">
        <v>92711.55</v>
      </c>
      <c r="P797" t="s">
        <v>168</v>
      </c>
      <c r="Q797" s="4">
        <f t="shared" si="132"/>
        <v>4.995364485981308</v>
      </c>
      <c r="R797" s="4">
        <f t="shared" si="133"/>
        <v>222.71</v>
      </c>
      <c r="S797" s="4">
        <f t="shared" si="134"/>
        <v>1.9408278867102395</v>
      </c>
      <c r="T797" s="4">
        <f t="shared" si="135"/>
        <v>3.4269209639676772</v>
      </c>
      <c r="U797" s="4">
        <f t="shared" si="136"/>
        <v>3.3568706656462655</v>
      </c>
      <c r="V797" s="3">
        <f t="shared" si="137"/>
        <v>1.0791812460476249</v>
      </c>
      <c r="W797" s="3">
        <f t="shared" si="138"/>
        <v>3.1389339402569236</v>
      </c>
      <c r="X797" s="3">
        <f t="shared" si="139"/>
        <v>0.69856718194644862</v>
      </c>
      <c r="Y797" s="3">
        <f t="shared" si="140"/>
        <v>2.3477397179200521</v>
      </c>
      <c r="Z797" s="3">
        <f t="shared" si="141"/>
        <v>0.28798702371075335</v>
      </c>
      <c r="AA797" s="2">
        <f t="shared" si="142"/>
        <v>39234</v>
      </c>
    </row>
    <row r="798" spans="1:27" x14ac:dyDescent="0.2">
      <c r="A798">
        <v>1182</v>
      </c>
      <c r="B798" t="s">
        <v>15</v>
      </c>
      <c r="C798">
        <v>2007</v>
      </c>
      <c r="D798">
        <v>7</v>
      </c>
      <c r="E798">
        <v>405</v>
      </c>
      <c r="F798" s="4">
        <v>1697.32</v>
      </c>
      <c r="G798" s="4">
        <v>1994.47</v>
      </c>
      <c r="H798" s="4">
        <v>681.44</v>
      </c>
      <c r="I798">
        <v>12</v>
      </c>
      <c r="J798">
        <v>1377</v>
      </c>
      <c r="K798">
        <v>48928</v>
      </c>
      <c r="L798" t="s">
        <v>18</v>
      </c>
      <c r="M798">
        <v>116669</v>
      </c>
      <c r="N798">
        <v>694.2</v>
      </c>
      <c r="O798" s="4">
        <v>92711.55</v>
      </c>
      <c r="P798" t="s">
        <v>168</v>
      </c>
      <c r="Q798" s="4">
        <f t="shared" si="132"/>
        <v>4.9246172839506173</v>
      </c>
      <c r="R798" s="4">
        <f t="shared" si="133"/>
        <v>166.20583333333335</v>
      </c>
      <c r="S798" s="4">
        <f t="shared" si="134"/>
        <v>1.4484168482207698</v>
      </c>
      <c r="T798" s="4">
        <f t="shared" si="135"/>
        <v>3.2998275082154529</v>
      </c>
      <c r="U798" s="4">
        <f t="shared" si="136"/>
        <v>3.2297637286658225</v>
      </c>
      <c r="V798" s="3">
        <f t="shared" si="137"/>
        <v>1.0791812460476249</v>
      </c>
      <c r="W798" s="3">
        <f t="shared" si="138"/>
        <v>3.1389339402569236</v>
      </c>
      <c r="X798" s="3">
        <f t="shared" si="139"/>
        <v>0.6923724850007843</v>
      </c>
      <c r="Y798" s="3">
        <f t="shared" si="140"/>
        <v>2.2206462621678282</v>
      </c>
      <c r="Z798" s="3">
        <f t="shared" si="141"/>
        <v>0.16089356795852916</v>
      </c>
      <c r="AA798" s="2">
        <f t="shared" si="142"/>
        <v>39264</v>
      </c>
    </row>
    <row r="799" spans="1:27" x14ac:dyDescent="0.2">
      <c r="A799">
        <v>1182</v>
      </c>
      <c r="B799" t="s">
        <v>15</v>
      </c>
      <c r="C799">
        <v>2007</v>
      </c>
      <c r="D799">
        <v>8</v>
      </c>
      <c r="E799">
        <v>592</v>
      </c>
      <c r="F799" s="4">
        <v>2251.34</v>
      </c>
      <c r="G799" s="4">
        <v>2645.37</v>
      </c>
      <c r="H799" s="4">
        <v>860.93</v>
      </c>
      <c r="I799">
        <v>12</v>
      </c>
      <c r="J799">
        <v>1377</v>
      </c>
      <c r="K799">
        <v>48928</v>
      </c>
      <c r="L799" t="s">
        <v>18</v>
      </c>
      <c r="M799">
        <v>116669</v>
      </c>
      <c r="N799">
        <v>694.2</v>
      </c>
      <c r="O799" s="4">
        <v>92711.55</v>
      </c>
      <c r="P799" t="s">
        <v>168</v>
      </c>
      <c r="Q799" s="4">
        <f t="shared" si="132"/>
        <v>4.4685304054054056</v>
      </c>
      <c r="R799" s="4">
        <f t="shared" si="133"/>
        <v>220.44749999999999</v>
      </c>
      <c r="S799" s="4">
        <f t="shared" si="134"/>
        <v>1.921111111111111</v>
      </c>
      <c r="T799" s="4">
        <f t="shared" si="135"/>
        <v>3.4224864240915212</v>
      </c>
      <c r="U799" s="4">
        <f t="shared" si="136"/>
        <v>3.3524410876141957</v>
      </c>
      <c r="V799" s="3">
        <f t="shared" si="137"/>
        <v>1.0791812460476249</v>
      </c>
      <c r="W799" s="3">
        <f t="shared" si="138"/>
        <v>3.1389339402569236</v>
      </c>
      <c r="X799" s="3">
        <f t="shared" si="139"/>
        <v>0.6501647173686016</v>
      </c>
      <c r="Y799" s="3">
        <f t="shared" si="140"/>
        <v>2.3433051780438965</v>
      </c>
      <c r="Z799" s="3">
        <f t="shared" si="141"/>
        <v>0.28355248383459764</v>
      </c>
      <c r="AA799" s="2">
        <f t="shared" si="142"/>
        <v>39295</v>
      </c>
    </row>
    <row r="800" spans="1:27" x14ac:dyDescent="0.2">
      <c r="A800">
        <v>1182</v>
      </c>
      <c r="B800" t="s">
        <v>15</v>
      </c>
      <c r="C800">
        <v>2007</v>
      </c>
      <c r="D800">
        <v>9</v>
      </c>
      <c r="E800">
        <v>577</v>
      </c>
      <c r="F800" s="4">
        <v>2099.85</v>
      </c>
      <c r="G800" s="4">
        <v>2467.3000000000002</v>
      </c>
      <c r="H800" s="4">
        <v>639.29999999999995</v>
      </c>
      <c r="I800">
        <v>12</v>
      </c>
      <c r="J800">
        <v>1377</v>
      </c>
      <c r="K800">
        <v>48928</v>
      </c>
      <c r="L800" t="s">
        <v>18</v>
      </c>
      <c r="M800">
        <v>116669</v>
      </c>
      <c r="N800">
        <v>694.2</v>
      </c>
      <c r="O800" s="4">
        <v>92711.55</v>
      </c>
      <c r="P800" t="s">
        <v>168</v>
      </c>
      <c r="Q800" s="4">
        <f t="shared" si="132"/>
        <v>4.2760831889081459</v>
      </c>
      <c r="R800" s="4">
        <f t="shared" si="133"/>
        <v>205.60833333333335</v>
      </c>
      <c r="S800" s="4">
        <f t="shared" si="134"/>
        <v>1.7917937545388527</v>
      </c>
      <c r="T800" s="4">
        <f t="shared" si="135"/>
        <v>3.3922219587411928</v>
      </c>
      <c r="U800" s="4">
        <f t="shared" si="136"/>
        <v>3.3221882725915508</v>
      </c>
      <c r="V800" s="3">
        <f t="shared" si="137"/>
        <v>1.0791812460476249</v>
      </c>
      <c r="W800" s="3">
        <f t="shared" si="138"/>
        <v>3.1389339402569236</v>
      </c>
      <c r="X800" s="3">
        <f t="shared" si="139"/>
        <v>0.63104614558546135</v>
      </c>
      <c r="Y800" s="3">
        <f t="shared" si="140"/>
        <v>2.3130407126935681</v>
      </c>
      <c r="Z800" s="3">
        <f t="shared" si="141"/>
        <v>0.25328801848426913</v>
      </c>
      <c r="AA800" s="2">
        <f t="shared" si="142"/>
        <v>39326</v>
      </c>
    </row>
    <row r="801" spans="1:27" x14ac:dyDescent="0.2">
      <c r="A801">
        <v>1182</v>
      </c>
      <c r="B801" t="s">
        <v>15</v>
      </c>
      <c r="C801">
        <v>2007</v>
      </c>
      <c r="D801">
        <v>11</v>
      </c>
      <c r="E801">
        <v>846</v>
      </c>
      <c r="F801" s="4">
        <v>3277.26</v>
      </c>
      <c r="G801" s="4">
        <v>3850.92</v>
      </c>
      <c r="H801" s="4">
        <v>1220.3399999999999</v>
      </c>
      <c r="I801">
        <v>12</v>
      </c>
      <c r="J801">
        <v>1377</v>
      </c>
      <c r="K801">
        <v>48928</v>
      </c>
      <c r="L801" t="s">
        <v>18</v>
      </c>
      <c r="M801">
        <v>116669</v>
      </c>
      <c r="N801">
        <v>694.2</v>
      </c>
      <c r="O801" s="4">
        <v>92711.55</v>
      </c>
      <c r="P801" t="s">
        <v>168</v>
      </c>
      <c r="Q801" s="4">
        <f t="shared" si="132"/>
        <v>4.5519148936170213</v>
      </c>
      <c r="R801" s="4">
        <f t="shared" si="133"/>
        <v>320.91000000000003</v>
      </c>
      <c r="S801" s="4">
        <f t="shared" si="134"/>
        <v>2.7966013071895426</v>
      </c>
      <c r="T801" s="4">
        <f t="shared" si="135"/>
        <v>3.5855644965714624</v>
      </c>
      <c r="U801" s="4">
        <f t="shared" si="136"/>
        <v>3.5155108973134355</v>
      </c>
      <c r="V801" s="3">
        <f t="shared" si="137"/>
        <v>1.0791812460476249</v>
      </c>
      <c r="W801" s="3">
        <f t="shared" si="138"/>
        <v>3.1389339402569236</v>
      </c>
      <c r="X801" s="3">
        <f t="shared" si="139"/>
        <v>0.65819413353243894</v>
      </c>
      <c r="Y801" s="3">
        <f t="shared" si="140"/>
        <v>2.5063832505238377</v>
      </c>
      <c r="Z801" s="3">
        <f t="shared" si="141"/>
        <v>0.4466305563145388</v>
      </c>
      <c r="AA801" s="2">
        <f t="shared" si="142"/>
        <v>39387</v>
      </c>
    </row>
    <row r="802" spans="1:27" x14ac:dyDescent="0.2">
      <c r="A802">
        <v>1182</v>
      </c>
      <c r="B802" t="s">
        <v>15</v>
      </c>
      <c r="C802">
        <v>2007</v>
      </c>
      <c r="D802">
        <v>12</v>
      </c>
      <c r="E802">
        <v>629</v>
      </c>
      <c r="F802" s="4">
        <v>2419.25</v>
      </c>
      <c r="G802" s="4">
        <v>2842.69</v>
      </c>
      <c r="H802" s="4">
        <v>696.65</v>
      </c>
      <c r="I802">
        <v>12</v>
      </c>
      <c r="J802">
        <v>1377</v>
      </c>
      <c r="K802">
        <v>48928</v>
      </c>
      <c r="L802" t="s">
        <v>18</v>
      </c>
      <c r="M802">
        <v>116669</v>
      </c>
      <c r="N802">
        <v>694.2</v>
      </c>
      <c r="O802" s="4">
        <v>92711.55</v>
      </c>
      <c r="P802" t="s">
        <v>168</v>
      </c>
      <c r="Q802" s="4">
        <f t="shared" si="132"/>
        <v>4.5193799682034976</v>
      </c>
      <c r="R802" s="4">
        <f t="shared" si="133"/>
        <v>236.89083333333335</v>
      </c>
      <c r="S802" s="4">
        <f t="shared" si="134"/>
        <v>2.0644081336238198</v>
      </c>
      <c r="T802" s="4">
        <f t="shared" si="135"/>
        <v>3.4537295017481262</v>
      </c>
      <c r="U802" s="4">
        <f t="shared" si="136"/>
        <v>3.383680749722112</v>
      </c>
      <c r="V802" s="3">
        <f t="shared" si="137"/>
        <v>1.0791812460476249</v>
      </c>
      <c r="W802" s="3">
        <f t="shared" si="138"/>
        <v>3.1389339402569236</v>
      </c>
      <c r="X802" s="3">
        <f t="shared" si="139"/>
        <v>0.65507885630285723</v>
      </c>
      <c r="Y802" s="3">
        <f t="shared" si="140"/>
        <v>2.3745482557005011</v>
      </c>
      <c r="Z802" s="3">
        <f t="shared" si="141"/>
        <v>0.31479556149120241</v>
      </c>
      <c r="AA802" s="2">
        <f t="shared" si="142"/>
        <v>39417</v>
      </c>
    </row>
    <row r="803" spans="1:27" x14ac:dyDescent="0.2">
      <c r="A803">
        <v>1187</v>
      </c>
      <c r="B803" t="s">
        <v>15</v>
      </c>
      <c r="C803">
        <v>2007</v>
      </c>
      <c r="D803">
        <v>1</v>
      </c>
      <c r="E803">
        <v>38</v>
      </c>
      <c r="F803" s="4">
        <v>179.06</v>
      </c>
      <c r="G803" s="4">
        <v>210.38</v>
      </c>
      <c r="H803" s="4">
        <v>108.23</v>
      </c>
      <c r="I803">
        <v>6</v>
      </c>
      <c r="J803">
        <v>298</v>
      </c>
      <c r="K803">
        <v>9880</v>
      </c>
      <c r="L803" t="s">
        <v>18</v>
      </c>
      <c r="M803">
        <v>27405</v>
      </c>
      <c r="N803">
        <v>169</v>
      </c>
      <c r="O803" s="4">
        <v>15064.58</v>
      </c>
      <c r="P803" t="s">
        <v>168</v>
      </c>
      <c r="Q803" s="4">
        <f t="shared" si="132"/>
        <v>5.5363157894736839</v>
      </c>
      <c r="R803" s="4">
        <f t="shared" si="133"/>
        <v>35.063333333333333</v>
      </c>
      <c r="S803" s="4">
        <f t="shared" si="134"/>
        <v>0.70597315436241614</v>
      </c>
      <c r="T803" s="4">
        <f t="shared" si="135"/>
        <v>2.3230044507740413</v>
      </c>
      <c r="U803" s="4">
        <f t="shared" si="136"/>
        <v>2.2529985801568921</v>
      </c>
      <c r="V803" s="3">
        <f t="shared" si="137"/>
        <v>0.77815125038364363</v>
      </c>
      <c r="W803" s="3">
        <f t="shared" si="138"/>
        <v>2.4742162640762553</v>
      </c>
      <c r="X803" s="3">
        <f t="shared" si="139"/>
        <v>0.74322085415723116</v>
      </c>
      <c r="Y803" s="3">
        <f t="shared" si="140"/>
        <v>1.5448532003903976</v>
      </c>
      <c r="Z803" s="3">
        <f t="shared" si="141"/>
        <v>-0.15121181330221384</v>
      </c>
      <c r="AA803" s="2">
        <f t="shared" si="142"/>
        <v>39083</v>
      </c>
    </row>
    <row r="804" spans="1:27" x14ac:dyDescent="0.2">
      <c r="A804">
        <v>1187</v>
      </c>
      <c r="B804" t="s">
        <v>15</v>
      </c>
      <c r="C804">
        <v>2007</v>
      </c>
      <c r="D804">
        <v>2</v>
      </c>
      <c r="E804">
        <v>43</v>
      </c>
      <c r="F804" s="4">
        <v>188.18</v>
      </c>
      <c r="G804" s="4">
        <v>221.12</v>
      </c>
      <c r="H804" s="4">
        <v>123.23</v>
      </c>
      <c r="I804">
        <v>6</v>
      </c>
      <c r="J804">
        <v>298</v>
      </c>
      <c r="K804">
        <v>9880</v>
      </c>
      <c r="L804" t="s">
        <v>18</v>
      </c>
      <c r="M804">
        <v>27405</v>
      </c>
      <c r="N804">
        <v>169</v>
      </c>
      <c r="O804" s="4">
        <v>15064.58</v>
      </c>
      <c r="P804" t="s">
        <v>168</v>
      </c>
      <c r="Q804" s="4">
        <f t="shared" si="132"/>
        <v>5.1423255813953492</v>
      </c>
      <c r="R804" s="4">
        <f t="shared" si="133"/>
        <v>36.853333333333332</v>
      </c>
      <c r="S804" s="4">
        <f t="shared" si="134"/>
        <v>0.74201342281879201</v>
      </c>
      <c r="T804" s="4">
        <f t="shared" si="135"/>
        <v>2.3446280256941043</v>
      </c>
      <c r="U804" s="4">
        <f t="shared" si="136"/>
        <v>2.2745734641964708</v>
      </c>
      <c r="V804" s="3">
        <f t="shared" si="137"/>
        <v>0.77815125038364363</v>
      </c>
      <c r="W804" s="3">
        <f t="shared" si="138"/>
        <v>2.4742162640762553</v>
      </c>
      <c r="X804" s="3">
        <f t="shared" si="139"/>
        <v>0.71115957011451791</v>
      </c>
      <c r="Y804" s="3">
        <f t="shared" si="140"/>
        <v>1.5664767753104607</v>
      </c>
      <c r="Z804" s="3">
        <f t="shared" si="141"/>
        <v>-0.12958823838215081</v>
      </c>
      <c r="AA804" s="2">
        <f t="shared" si="142"/>
        <v>39114</v>
      </c>
    </row>
    <row r="805" spans="1:27" x14ac:dyDescent="0.2">
      <c r="A805">
        <v>1187</v>
      </c>
      <c r="B805" t="s">
        <v>15</v>
      </c>
      <c r="C805">
        <v>2007</v>
      </c>
      <c r="D805">
        <v>3</v>
      </c>
      <c r="E805">
        <v>46</v>
      </c>
      <c r="F805" s="4">
        <v>232.91</v>
      </c>
      <c r="G805" s="4">
        <v>273.74</v>
      </c>
      <c r="H805" s="4">
        <v>133.65</v>
      </c>
      <c r="I805">
        <v>6</v>
      </c>
      <c r="J805">
        <v>298</v>
      </c>
      <c r="K805">
        <v>9880</v>
      </c>
      <c r="L805" t="s">
        <v>18</v>
      </c>
      <c r="M805">
        <v>27405</v>
      </c>
      <c r="N805">
        <v>169</v>
      </c>
      <c r="O805" s="4">
        <v>15064.58</v>
      </c>
      <c r="P805" t="s">
        <v>168</v>
      </c>
      <c r="Q805" s="4">
        <f t="shared" si="132"/>
        <v>5.9508695652173911</v>
      </c>
      <c r="R805" s="4">
        <f t="shared" si="133"/>
        <v>45.623333333333335</v>
      </c>
      <c r="S805" s="4">
        <f t="shared" si="134"/>
        <v>0.91859060402684567</v>
      </c>
      <c r="T805" s="4">
        <f t="shared" si="135"/>
        <v>2.4373382629197944</v>
      </c>
      <c r="U805" s="4">
        <f t="shared" si="136"/>
        <v>2.3671881353856272</v>
      </c>
      <c r="V805" s="3">
        <f t="shared" si="137"/>
        <v>0.77815125038364363</v>
      </c>
      <c r="W805" s="3">
        <f t="shared" si="138"/>
        <v>2.4742162640762553</v>
      </c>
      <c r="X805" s="3">
        <f t="shared" si="139"/>
        <v>0.77458043123822018</v>
      </c>
      <c r="Y805" s="3">
        <f t="shared" si="140"/>
        <v>1.6591870125361508</v>
      </c>
      <c r="Z805" s="3">
        <f t="shared" si="141"/>
        <v>-3.6878001156460949E-2</v>
      </c>
      <c r="AA805" s="2">
        <f t="shared" si="142"/>
        <v>39142</v>
      </c>
    </row>
    <row r="806" spans="1:27" x14ac:dyDescent="0.2">
      <c r="A806">
        <v>1187</v>
      </c>
      <c r="B806" t="s">
        <v>15</v>
      </c>
      <c r="C806">
        <v>2007</v>
      </c>
      <c r="D806">
        <v>4</v>
      </c>
      <c r="E806">
        <v>61</v>
      </c>
      <c r="F806" s="4">
        <v>310.58999999999997</v>
      </c>
      <c r="G806" s="4">
        <v>364.91</v>
      </c>
      <c r="H806" s="4">
        <v>162.28</v>
      </c>
      <c r="I806">
        <v>6</v>
      </c>
      <c r="J806">
        <v>298</v>
      </c>
      <c r="K806">
        <v>9880</v>
      </c>
      <c r="L806" t="s">
        <v>18</v>
      </c>
      <c r="M806">
        <v>27405</v>
      </c>
      <c r="N806">
        <v>169</v>
      </c>
      <c r="O806" s="4">
        <v>15064.58</v>
      </c>
      <c r="P806" t="s">
        <v>168</v>
      </c>
      <c r="Q806" s="4">
        <f t="shared" si="132"/>
        <v>5.9821311475409837</v>
      </c>
      <c r="R806" s="4">
        <f t="shared" si="133"/>
        <v>60.818333333333335</v>
      </c>
      <c r="S806" s="4">
        <f t="shared" si="134"/>
        <v>1.2245302013422819</v>
      </c>
      <c r="T806" s="4">
        <f t="shared" si="135"/>
        <v>2.562185764941276</v>
      </c>
      <c r="U806" s="4">
        <f t="shared" si="136"/>
        <v>2.4921874687308119</v>
      </c>
      <c r="V806" s="3">
        <f t="shared" si="137"/>
        <v>0.77815125038364363</v>
      </c>
      <c r="W806" s="3">
        <f t="shared" si="138"/>
        <v>2.4742162640762553</v>
      </c>
      <c r="X806" s="3">
        <f t="shared" si="139"/>
        <v>0.77685592993050889</v>
      </c>
      <c r="Y806" s="3">
        <f t="shared" si="140"/>
        <v>1.7840345145576322</v>
      </c>
      <c r="Z806" s="3">
        <f t="shared" si="141"/>
        <v>8.7969500865020658E-2</v>
      </c>
      <c r="AA806" s="2">
        <f t="shared" si="142"/>
        <v>39173</v>
      </c>
    </row>
    <row r="807" spans="1:27" x14ac:dyDescent="0.2">
      <c r="A807">
        <v>1187</v>
      </c>
      <c r="B807" t="s">
        <v>15</v>
      </c>
      <c r="C807">
        <v>2007</v>
      </c>
      <c r="D807">
        <v>5</v>
      </c>
      <c r="E807">
        <v>98</v>
      </c>
      <c r="F807" s="4">
        <v>388.61</v>
      </c>
      <c r="G807" s="4">
        <v>456.61</v>
      </c>
      <c r="H807" s="4">
        <v>220.06</v>
      </c>
      <c r="I807">
        <v>6</v>
      </c>
      <c r="J807">
        <v>298</v>
      </c>
      <c r="K807">
        <v>9880</v>
      </c>
      <c r="L807" t="s">
        <v>18</v>
      </c>
      <c r="M807">
        <v>27405</v>
      </c>
      <c r="N807">
        <v>169</v>
      </c>
      <c r="O807" s="4">
        <v>15064.58</v>
      </c>
      <c r="P807" t="s">
        <v>168</v>
      </c>
      <c r="Q807" s="4">
        <f t="shared" si="132"/>
        <v>4.6592857142857147</v>
      </c>
      <c r="R807" s="4">
        <f t="shared" si="133"/>
        <v>76.101666666666674</v>
      </c>
      <c r="S807" s="4">
        <f t="shared" si="134"/>
        <v>1.5322483221476511</v>
      </c>
      <c r="T807" s="4">
        <f t="shared" si="135"/>
        <v>2.6595454185367444</v>
      </c>
      <c r="U807" s="4">
        <f t="shared" si="136"/>
        <v>2.5895139719944393</v>
      </c>
      <c r="V807" s="3">
        <f t="shared" si="137"/>
        <v>0.77815125038364363</v>
      </c>
      <c r="W807" s="3">
        <f t="shared" si="138"/>
        <v>2.4742162640762553</v>
      </c>
      <c r="X807" s="3">
        <f t="shared" si="139"/>
        <v>0.66831934284424965</v>
      </c>
      <c r="Y807" s="3">
        <f t="shared" si="140"/>
        <v>1.8813941681531008</v>
      </c>
      <c r="Z807" s="3">
        <f t="shared" si="141"/>
        <v>0.18532915446048925</v>
      </c>
      <c r="AA807" s="2">
        <f t="shared" si="142"/>
        <v>39203</v>
      </c>
    </row>
    <row r="808" spans="1:27" x14ac:dyDescent="0.2">
      <c r="A808">
        <v>1187</v>
      </c>
      <c r="B808" t="s">
        <v>15</v>
      </c>
      <c r="C808">
        <v>2007</v>
      </c>
      <c r="D808">
        <v>6</v>
      </c>
      <c r="E808">
        <v>132</v>
      </c>
      <c r="F808" s="4">
        <v>667.74</v>
      </c>
      <c r="G808" s="4">
        <v>784.61</v>
      </c>
      <c r="H808" s="4">
        <v>366.51</v>
      </c>
      <c r="I808">
        <v>6</v>
      </c>
      <c r="J808">
        <v>298</v>
      </c>
      <c r="K808">
        <v>9880</v>
      </c>
      <c r="L808" t="s">
        <v>18</v>
      </c>
      <c r="M808">
        <v>27405</v>
      </c>
      <c r="N808">
        <v>169</v>
      </c>
      <c r="O808" s="4">
        <v>15064.58</v>
      </c>
      <c r="P808" t="s">
        <v>168</v>
      </c>
      <c r="Q808" s="4">
        <f t="shared" si="132"/>
        <v>5.9440151515151518</v>
      </c>
      <c r="R808" s="4">
        <f t="shared" si="133"/>
        <v>130.76833333333335</v>
      </c>
      <c r="S808" s="4">
        <f t="shared" si="134"/>
        <v>2.6329194630872483</v>
      </c>
      <c r="T808" s="4">
        <f t="shared" si="135"/>
        <v>2.8946538389925269</v>
      </c>
      <c r="U808" s="4">
        <f t="shared" si="136"/>
        <v>2.8246073927962354</v>
      </c>
      <c r="V808" s="3">
        <f t="shared" si="137"/>
        <v>0.77815125038364363</v>
      </c>
      <c r="W808" s="3">
        <f t="shared" si="138"/>
        <v>2.4742162640762553</v>
      </c>
      <c r="X808" s="3">
        <f t="shared" si="139"/>
        <v>0.77407990778667712</v>
      </c>
      <c r="Y808" s="3">
        <f t="shared" si="140"/>
        <v>2.1165025886088835</v>
      </c>
      <c r="Z808" s="3">
        <f t="shared" si="141"/>
        <v>0.42043757491627171</v>
      </c>
      <c r="AA808" s="2">
        <f t="shared" si="142"/>
        <v>39234</v>
      </c>
    </row>
    <row r="809" spans="1:27" x14ac:dyDescent="0.2">
      <c r="A809">
        <v>1187</v>
      </c>
      <c r="B809" t="s">
        <v>15</v>
      </c>
      <c r="C809">
        <v>2007</v>
      </c>
      <c r="D809">
        <v>7</v>
      </c>
      <c r="E809">
        <v>98</v>
      </c>
      <c r="F809" s="4">
        <v>366.69</v>
      </c>
      <c r="G809" s="4">
        <v>430.83</v>
      </c>
      <c r="H809" s="4">
        <v>206.28</v>
      </c>
      <c r="I809">
        <v>6</v>
      </c>
      <c r="J809">
        <v>298</v>
      </c>
      <c r="K809">
        <v>9880</v>
      </c>
      <c r="L809" t="s">
        <v>18</v>
      </c>
      <c r="M809">
        <v>27405</v>
      </c>
      <c r="N809">
        <v>169</v>
      </c>
      <c r="O809" s="4">
        <v>15064.58</v>
      </c>
      <c r="P809" t="s">
        <v>168</v>
      </c>
      <c r="Q809" s="4">
        <f t="shared" si="132"/>
        <v>4.3962244897959186</v>
      </c>
      <c r="R809" s="4">
        <f t="shared" si="133"/>
        <v>71.804999999999993</v>
      </c>
      <c r="S809" s="4">
        <f t="shared" si="134"/>
        <v>1.4457382550335569</v>
      </c>
      <c r="T809" s="4">
        <f t="shared" si="135"/>
        <v>2.6343059369212734</v>
      </c>
      <c r="U809" s="4">
        <f t="shared" si="136"/>
        <v>2.5642990664808192</v>
      </c>
      <c r="V809" s="3">
        <f t="shared" si="137"/>
        <v>0.77815125038364363</v>
      </c>
      <c r="W809" s="3">
        <f t="shared" si="138"/>
        <v>2.4742162640762553</v>
      </c>
      <c r="X809" s="3">
        <f t="shared" si="139"/>
        <v>0.64307986122877858</v>
      </c>
      <c r="Y809" s="3">
        <f t="shared" si="140"/>
        <v>1.8561546865376297</v>
      </c>
      <c r="Z809" s="3">
        <f t="shared" si="141"/>
        <v>0.16008967284501815</v>
      </c>
      <c r="AA809" s="2">
        <f t="shared" si="142"/>
        <v>39264</v>
      </c>
    </row>
    <row r="810" spans="1:27" x14ac:dyDescent="0.2">
      <c r="A810">
        <v>1187</v>
      </c>
      <c r="B810" t="s">
        <v>15</v>
      </c>
      <c r="C810">
        <v>2007</v>
      </c>
      <c r="D810">
        <v>8</v>
      </c>
      <c r="E810">
        <v>120</v>
      </c>
      <c r="F810" s="4">
        <v>508.02</v>
      </c>
      <c r="G810" s="4">
        <v>596.94000000000005</v>
      </c>
      <c r="H810" s="4">
        <v>297.25</v>
      </c>
      <c r="I810">
        <v>6</v>
      </c>
      <c r="J810">
        <v>298</v>
      </c>
      <c r="K810">
        <v>9880</v>
      </c>
      <c r="L810" t="s">
        <v>18</v>
      </c>
      <c r="M810">
        <v>27405</v>
      </c>
      <c r="N810">
        <v>169</v>
      </c>
      <c r="O810" s="4">
        <v>15064.58</v>
      </c>
      <c r="P810" t="s">
        <v>168</v>
      </c>
      <c r="Q810" s="4">
        <f t="shared" si="132"/>
        <v>4.9745000000000008</v>
      </c>
      <c r="R810" s="4">
        <f t="shared" si="133"/>
        <v>99.490000000000009</v>
      </c>
      <c r="S810" s="4">
        <f t="shared" si="134"/>
        <v>2.0031543624161077</v>
      </c>
      <c r="T810" s="4">
        <f t="shared" si="135"/>
        <v>2.7759306812492475</v>
      </c>
      <c r="U810" s="4">
        <f t="shared" si="136"/>
        <v>2.705880810155298</v>
      </c>
      <c r="V810" s="3">
        <f t="shared" si="137"/>
        <v>0.77815125038364363</v>
      </c>
      <c r="W810" s="3">
        <f t="shared" si="138"/>
        <v>2.4742162640762553</v>
      </c>
      <c r="X810" s="3">
        <f t="shared" si="139"/>
        <v>0.6967494352016228</v>
      </c>
      <c r="Y810" s="3">
        <f t="shared" si="140"/>
        <v>1.9977794308656041</v>
      </c>
      <c r="Z810" s="3">
        <f t="shared" si="141"/>
        <v>0.30171441717299241</v>
      </c>
      <c r="AA810" s="2">
        <f t="shared" si="142"/>
        <v>39295</v>
      </c>
    </row>
    <row r="811" spans="1:27" x14ac:dyDescent="0.2">
      <c r="A811">
        <v>1187</v>
      </c>
      <c r="B811" t="s">
        <v>15</v>
      </c>
      <c r="C811">
        <v>2007</v>
      </c>
      <c r="D811">
        <v>9</v>
      </c>
      <c r="E811">
        <v>137</v>
      </c>
      <c r="F811" s="4">
        <v>526.71</v>
      </c>
      <c r="G811" s="4">
        <v>618.89</v>
      </c>
      <c r="H811" s="4">
        <v>243.84</v>
      </c>
      <c r="I811">
        <v>6</v>
      </c>
      <c r="J811">
        <v>298</v>
      </c>
      <c r="K811">
        <v>9880</v>
      </c>
      <c r="L811" t="s">
        <v>18</v>
      </c>
      <c r="M811">
        <v>27405</v>
      </c>
      <c r="N811">
        <v>169</v>
      </c>
      <c r="O811" s="4">
        <v>15064.58</v>
      </c>
      <c r="P811" t="s">
        <v>168</v>
      </c>
      <c r="Q811" s="4">
        <f t="shared" si="132"/>
        <v>4.5174452554744526</v>
      </c>
      <c r="R811" s="4">
        <f t="shared" si="133"/>
        <v>103.14833333333333</v>
      </c>
      <c r="S811" s="4">
        <f t="shared" si="134"/>
        <v>2.0768120805369126</v>
      </c>
      <c r="T811" s="4">
        <f t="shared" si="135"/>
        <v>2.7916134654365443</v>
      </c>
      <c r="U811" s="4">
        <f t="shared" si="136"/>
        <v>2.7215715638550919</v>
      </c>
      <c r="V811" s="3">
        <f t="shared" si="137"/>
        <v>0.77815125038364363</v>
      </c>
      <c r="W811" s="3">
        <f t="shared" si="138"/>
        <v>2.4742162640762553</v>
      </c>
      <c r="X811" s="3">
        <f t="shared" si="139"/>
        <v>0.65489289828013741</v>
      </c>
      <c r="Y811" s="3">
        <f t="shared" si="140"/>
        <v>2.0134622150529005</v>
      </c>
      <c r="Z811" s="3">
        <f t="shared" si="141"/>
        <v>0.31739720136028887</v>
      </c>
      <c r="AA811" s="2">
        <f t="shared" si="142"/>
        <v>39326</v>
      </c>
    </row>
    <row r="812" spans="1:27" x14ac:dyDescent="0.2">
      <c r="A812">
        <v>1187</v>
      </c>
      <c r="B812" t="s">
        <v>15</v>
      </c>
      <c r="C812">
        <v>2007</v>
      </c>
      <c r="D812">
        <v>10</v>
      </c>
      <c r="E812">
        <v>417</v>
      </c>
      <c r="F812" s="4">
        <v>1570.21</v>
      </c>
      <c r="G812" s="4">
        <v>1845.13</v>
      </c>
      <c r="H812" s="4">
        <v>839</v>
      </c>
      <c r="I812">
        <v>6</v>
      </c>
      <c r="J812">
        <v>298</v>
      </c>
      <c r="K812">
        <v>9880</v>
      </c>
      <c r="L812" t="s">
        <v>18</v>
      </c>
      <c r="M812">
        <v>27405</v>
      </c>
      <c r="N812">
        <v>169</v>
      </c>
      <c r="O812" s="4">
        <v>15064.58</v>
      </c>
      <c r="P812" t="s">
        <v>168</v>
      </c>
      <c r="Q812" s="4">
        <f t="shared" si="132"/>
        <v>4.4247721822541966</v>
      </c>
      <c r="R812" s="4">
        <f t="shared" si="133"/>
        <v>307.5216666666667</v>
      </c>
      <c r="S812" s="4">
        <f t="shared" si="134"/>
        <v>6.1917114093959738</v>
      </c>
      <c r="T812" s="4">
        <f t="shared" si="135"/>
        <v>3.2660269701122586</v>
      </c>
      <c r="U812" s="4">
        <f t="shared" si="136"/>
        <v>3.1959577388692701</v>
      </c>
      <c r="V812" s="3">
        <f t="shared" si="137"/>
        <v>0.77815125038364363</v>
      </c>
      <c r="W812" s="3">
        <f t="shared" si="138"/>
        <v>2.4742162640762553</v>
      </c>
      <c r="X812" s="3">
        <f t="shared" si="139"/>
        <v>0.64589091513850083</v>
      </c>
      <c r="Y812" s="3">
        <f t="shared" si="140"/>
        <v>2.4878757197286148</v>
      </c>
      <c r="Z812" s="3">
        <f t="shared" si="141"/>
        <v>0.79181070603600323</v>
      </c>
      <c r="AA812" s="2">
        <f t="shared" si="142"/>
        <v>39356</v>
      </c>
    </row>
    <row r="813" spans="1:27" x14ac:dyDescent="0.2">
      <c r="A813">
        <v>1187</v>
      </c>
      <c r="B813" t="s">
        <v>15</v>
      </c>
      <c r="C813">
        <v>2007</v>
      </c>
      <c r="D813">
        <v>11</v>
      </c>
      <c r="E813">
        <v>195</v>
      </c>
      <c r="F813" s="4">
        <v>784.89</v>
      </c>
      <c r="G813" s="4">
        <v>922.29</v>
      </c>
      <c r="H813" s="4">
        <v>441.34</v>
      </c>
      <c r="I813">
        <v>6</v>
      </c>
      <c r="J813">
        <v>298</v>
      </c>
      <c r="K813">
        <v>9880</v>
      </c>
      <c r="L813" t="s">
        <v>18</v>
      </c>
      <c r="M813">
        <v>27405</v>
      </c>
      <c r="N813">
        <v>169</v>
      </c>
      <c r="O813" s="4">
        <v>15064.58</v>
      </c>
      <c r="P813" t="s">
        <v>168</v>
      </c>
      <c r="Q813" s="4">
        <f t="shared" si="132"/>
        <v>4.7296923076923072</v>
      </c>
      <c r="R813" s="4">
        <f t="shared" si="133"/>
        <v>153.715</v>
      </c>
      <c r="S813" s="4">
        <f t="shared" si="134"/>
        <v>3.0949328859060401</v>
      </c>
      <c r="T813" s="4">
        <f t="shared" si="135"/>
        <v>2.9648674997921032</v>
      </c>
      <c r="U813" s="4">
        <f t="shared" si="136"/>
        <v>2.8948087959294151</v>
      </c>
      <c r="V813" s="3">
        <f t="shared" si="137"/>
        <v>0.77815125038364363</v>
      </c>
      <c r="W813" s="3">
        <f t="shared" si="138"/>
        <v>2.4742162640762553</v>
      </c>
      <c r="X813" s="3">
        <f t="shared" si="139"/>
        <v>0.67483288842958511</v>
      </c>
      <c r="Y813" s="3">
        <f t="shared" si="140"/>
        <v>2.1867162494084593</v>
      </c>
      <c r="Z813" s="3">
        <f t="shared" si="141"/>
        <v>0.4906512357158479</v>
      </c>
      <c r="AA813" s="2">
        <f t="shared" si="142"/>
        <v>39387</v>
      </c>
    </row>
    <row r="814" spans="1:27" x14ac:dyDescent="0.2">
      <c r="A814">
        <v>1187</v>
      </c>
      <c r="B814" t="s">
        <v>15</v>
      </c>
      <c r="C814">
        <v>2007</v>
      </c>
      <c r="D814">
        <v>12</v>
      </c>
      <c r="E814">
        <v>98</v>
      </c>
      <c r="F814" s="4">
        <v>376.09</v>
      </c>
      <c r="G814" s="4">
        <v>441.86</v>
      </c>
      <c r="H814" s="4">
        <v>179.47</v>
      </c>
      <c r="I814">
        <v>6</v>
      </c>
      <c r="J814">
        <v>298</v>
      </c>
      <c r="K814">
        <v>9880</v>
      </c>
      <c r="L814" t="s">
        <v>18</v>
      </c>
      <c r="M814">
        <v>27405</v>
      </c>
      <c r="N814">
        <v>169</v>
      </c>
      <c r="O814" s="4">
        <v>15064.58</v>
      </c>
      <c r="P814" t="s">
        <v>168</v>
      </c>
      <c r="Q814" s="4">
        <f t="shared" si="132"/>
        <v>4.5087755102040816</v>
      </c>
      <c r="R814" s="4">
        <f t="shared" si="133"/>
        <v>73.643333333333331</v>
      </c>
      <c r="S814" s="4">
        <f t="shared" si="134"/>
        <v>1.4827516778523491</v>
      </c>
      <c r="T814" s="4">
        <f t="shared" si="135"/>
        <v>2.6452846882209156</v>
      </c>
      <c r="U814" s="4">
        <f t="shared" si="136"/>
        <v>2.5752917859548194</v>
      </c>
      <c r="V814" s="3">
        <f t="shared" si="137"/>
        <v>0.77815125038364363</v>
      </c>
      <c r="W814" s="3">
        <f t="shared" si="138"/>
        <v>2.4742162640762553</v>
      </c>
      <c r="X814" s="3">
        <f t="shared" si="139"/>
        <v>0.65405861252842079</v>
      </c>
      <c r="Y814" s="3">
        <f t="shared" si="140"/>
        <v>1.8671334378372719</v>
      </c>
      <c r="Z814" s="3">
        <f t="shared" si="141"/>
        <v>0.17106842414466039</v>
      </c>
      <c r="AA814" s="2">
        <f t="shared" si="142"/>
        <v>39417</v>
      </c>
    </row>
    <row r="815" spans="1:27" x14ac:dyDescent="0.2">
      <c r="A815">
        <v>1238</v>
      </c>
      <c r="B815" t="s">
        <v>15</v>
      </c>
      <c r="C815">
        <v>2007</v>
      </c>
      <c r="D815">
        <v>1</v>
      </c>
      <c r="E815">
        <v>153</v>
      </c>
      <c r="F815" s="4">
        <v>519.04999999999995</v>
      </c>
      <c r="G815" s="4">
        <v>609.89</v>
      </c>
      <c r="H815" s="4">
        <v>292.44</v>
      </c>
      <c r="I815">
        <v>16</v>
      </c>
      <c r="J815">
        <v>1177</v>
      </c>
      <c r="K815">
        <v>39486</v>
      </c>
      <c r="L815" t="s">
        <v>18</v>
      </c>
      <c r="M815">
        <v>130520</v>
      </c>
      <c r="N815">
        <v>505.7</v>
      </c>
      <c r="O815" s="4">
        <v>54189.785000000003</v>
      </c>
      <c r="P815" t="s">
        <v>168</v>
      </c>
      <c r="Q815" s="4">
        <f t="shared" si="132"/>
        <v>3.9862091503267973</v>
      </c>
      <c r="R815" s="4">
        <f t="shared" si="133"/>
        <v>38.118124999999999</v>
      </c>
      <c r="S815" s="4">
        <f t="shared" si="134"/>
        <v>0.51817332200509769</v>
      </c>
      <c r="T815" s="4">
        <f t="shared" si="135"/>
        <v>2.7852515125503174</v>
      </c>
      <c r="U815" s="4">
        <f t="shared" si="136"/>
        <v>2.7152091953786575</v>
      </c>
      <c r="V815" s="3">
        <f t="shared" si="137"/>
        <v>1.2041199826559248</v>
      </c>
      <c r="W815" s="3">
        <f t="shared" si="138"/>
        <v>3.0707764628434346</v>
      </c>
      <c r="X815" s="3">
        <f t="shared" si="139"/>
        <v>0.6005600817327188</v>
      </c>
      <c r="Y815" s="3">
        <f t="shared" si="140"/>
        <v>1.5811315298943929</v>
      </c>
      <c r="Z815" s="3">
        <f t="shared" si="141"/>
        <v>-0.28552495029311709</v>
      </c>
      <c r="AA815" s="2">
        <f t="shared" si="142"/>
        <v>39083</v>
      </c>
    </row>
    <row r="816" spans="1:27" x14ac:dyDescent="0.2">
      <c r="A816">
        <v>1238</v>
      </c>
      <c r="B816" t="s">
        <v>15</v>
      </c>
      <c r="C816">
        <v>2007</v>
      </c>
      <c r="D816">
        <v>2</v>
      </c>
      <c r="E816">
        <v>152</v>
      </c>
      <c r="F816" s="4">
        <v>662.93</v>
      </c>
      <c r="G816" s="4">
        <v>779.09</v>
      </c>
      <c r="H816" s="4">
        <v>268.08999999999997</v>
      </c>
      <c r="I816">
        <v>16</v>
      </c>
      <c r="J816">
        <v>1177</v>
      </c>
      <c r="K816">
        <v>39486</v>
      </c>
      <c r="L816" t="s">
        <v>18</v>
      </c>
      <c r="M816">
        <v>130520</v>
      </c>
      <c r="N816">
        <v>505.7</v>
      </c>
      <c r="O816" s="4">
        <v>54189.785000000003</v>
      </c>
      <c r="P816" t="s">
        <v>168</v>
      </c>
      <c r="Q816" s="4">
        <f t="shared" si="132"/>
        <v>5.1255921052631583</v>
      </c>
      <c r="R816" s="4">
        <f t="shared" si="133"/>
        <v>48.693125000000002</v>
      </c>
      <c r="S816" s="4">
        <f t="shared" si="134"/>
        <v>0.66192863211554798</v>
      </c>
      <c r="T816" s="4">
        <f t="shared" si="135"/>
        <v>2.8915876300033219</v>
      </c>
      <c r="U816" s="4">
        <f t="shared" si="136"/>
        <v>2.8214676728712811</v>
      </c>
      <c r="V816" s="3">
        <f t="shared" si="137"/>
        <v>1.2041199826559248</v>
      </c>
      <c r="W816" s="3">
        <f t="shared" si="138"/>
        <v>3.0707764628434346</v>
      </c>
      <c r="X816" s="3">
        <f t="shared" si="139"/>
        <v>0.70974404205854913</v>
      </c>
      <c r="Y816" s="3">
        <f t="shared" si="140"/>
        <v>1.6874676473473968</v>
      </c>
      <c r="Z816" s="3">
        <f t="shared" si="141"/>
        <v>-0.17918883284011303</v>
      </c>
      <c r="AA816" s="2">
        <f t="shared" si="142"/>
        <v>39114</v>
      </c>
    </row>
    <row r="817" spans="1:27" x14ac:dyDescent="0.2">
      <c r="A817">
        <v>1238</v>
      </c>
      <c r="B817" t="s">
        <v>15</v>
      </c>
      <c r="C817">
        <v>2007</v>
      </c>
      <c r="D817">
        <v>3</v>
      </c>
      <c r="E817">
        <v>149</v>
      </c>
      <c r="F817" s="4">
        <v>525.58000000000004</v>
      </c>
      <c r="G817" s="4">
        <v>617.62</v>
      </c>
      <c r="H817" s="4">
        <v>228.93</v>
      </c>
      <c r="I817">
        <v>16</v>
      </c>
      <c r="J817">
        <v>1177</v>
      </c>
      <c r="K817">
        <v>39486</v>
      </c>
      <c r="L817" t="s">
        <v>18</v>
      </c>
      <c r="M817">
        <v>130520</v>
      </c>
      <c r="N817">
        <v>505.7</v>
      </c>
      <c r="O817" s="4">
        <v>54189.785000000003</v>
      </c>
      <c r="P817" t="s">
        <v>168</v>
      </c>
      <c r="Q817" s="4">
        <f t="shared" si="132"/>
        <v>4.1451006711409395</v>
      </c>
      <c r="R817" s="4">
        <f t="shared" si="133"/>
        <v>38.60125</v>
      </c>
      <c r="S817" s="4">
        <f t="shared" si="134"/>
        <v>0.5247408666100255</v>
      </c>
      <c r="T817" s="4">
        <f t="shared" si="135"/>
        <v>2.7907213510404416</v>
      </c>
      <c r="U817" s="4">
        <f t="shared" si="136"/>
        <v>2.7206388305720841</v>
      </c>
      <c r="V817" s="3">
        <f t="shared" si="137"/>
        <v>1.2041199826559248</v>
      </c>
      <c r="W817" s="3">
        <f t="shared" si="138"/>
        <v>3.0707764628434346</v>
      </c>
      <c r="X817" s="3">
        <f t="shared" si="139"/>
        <v>0.61753508262816748</v>
      </c>
      <c r="Y817" s="3">
        <f t="shared" si="140"/>
        <v>1.5866013683845168</v>
      </c>
      <c r="Z817" s="3">
        <f t="shared" si="141"/>
        <v>-0.28005511180299314</v>
      </c>
      <c r="AA817" s="2">
        <f t="shared" si="142"/>
        <v>39142</v>
      </c>
    </row>
    <row r="818" spans="1:27" x14ac:dyDescent="0.2">
      <c r="A818">
        <v>1238</v>
      </c>
      <c r="B818" t="s">
        <v>15</v>
      </c>
      <c r="C818">
        <v>2007</v>
      </c>
      <c r="D818">
        <v>4</v>
      </c>
      <c r="E818">
        <v>224</v>
      </c>
      <c r="F818" s="4">
        <v>943</v>
      </c>
      <c r="G818" s="4">
        <v>1108.05</v>
      </c>
      <c r="H818" s="4">
        <v>447.27</v>
      </c>
      <c r="I818">
        <v>16</v>
      </c>
      <c r="J818">
        <v>1177</v>
      </c>
      <c r="K818">
        <v>39486</v>
      </c>
      <c r="L818" t="s">
        <v>18</v>
      </c>
      <c r="M818">
        <v>130520</v>
      </c>
      <c r="N818">
        <v>505.7</v>
      </c>
      <c r="O818" s="4">
        <v>54189.785000000003</v>
      </c>
      <c r="P818" t="s">
        <v>168</v>
      </c>
      <c r="Q818" s="4">
        <f t="shared" si="132"/>
        <v>4.9466517857142858</v>
      </c>
      <c r="R818" s="4">
        <f t="shared" si="133"/>
        <v>69.253124999999997</v>
      </c>
      <c r="S818" s="4">
        <f t="shared" si="134"/>
        <v>0.94141886151231946</v>
      </c>
      <c r="T818" s="4">
        <f t="shared" si="135"/>
        <v>3.0445593580766679</v>
      </c>
      <c r="U818" s="4">
        <f t="shared" si="136"/>
        <v>2.9745116927373285</v>
      </c>
      <c r="V818" s="3">
        <f t="shared" si="137"/>
        <v>1.2041199826559248</v>
      </c>
      <c r="W818" s="3">
        <f t="shared" si="138"/>
        <v>3.0707764628434346</v>
      </c>
      <c r="X818" s="3">
        <f t="shared" si="139"/>
        <v>0.69431133974250514</v>
      </c>
      <c r="Y818" s="3">
        <f t="shared" si="140"/>
        <v>1.8404393754207431</v>
      </c>
      <c r="Z818" s="3">
        <f t="shared" si="141"/>
        <v>-2.6217104766766749E-2</v>
      </c>
      <c r="AA818" s="2">
        <f t="shared" si="142"/>
        <v>39173</v>
      </c>
    </row>
    <row r="819" spans="1:27" x14ac:dyDescent="0.2">
      <c r="A819">
        <v>1238</v>
      </c>
      <c r="B819" t="s">
        <v>15</v>
      </c>
      <c r="C819">
        <v>2007</v>
      </c>
      <c r="D819">
        <v>5</v>
      </c>
      <c r="E819">
        <v>284</v>
      </c>
      <c r="F819" s="4">
        <v>1129.3399999999999</v>
      </c>
      <c r="G819" s="4">
        <v>1326.86</v>
      </c>
      <c r="H819" s="4">
        <v>520.23</v>
      </c>
      <c r="I819">
        <v>16</v>
      </c>
      <c r="J819">
        <v>1177</v>
      </c>
      <c r="K819">
        <v>39486</v>
      </c>
      <c r="L819" t="s">
        <v>18</v>
      </c>
      <c r="M819">
        <v>130520</v>
      </c>
      <c r="N819">
        <v>505.7</v>
      </c>
      <c r="O819" s="4">
        <v>54189.785000000003</v>
      </c>
      <c r="P819" t="s">
        <v>168</v>
      </c>
      <c r="Q819" s="4">
        <f t="shared" si="132"/>
        <v>4.6720422535211261</v>
      </c>
      <c r="R819" s="4">
        <f t="shared" si="133"/>
        <v>82.928749999999994</v>
      </c>
      <c r="S819" s="4">
        <f t="shared" si="134"/>
        <v>1.12732370433305</v>
      </c>
      <c r="T819" s="4">
        <f t="shared" si="135"/>
        <v>3.1228251018885569</v>
      </c>
      <c r="U819" s="4">
        <f t="shared" si="136"/>
        <v>3.0528247106532929</v>
      </c>
      <c r="V819" s="3">
        <f t="shared" si="137"/>
        <v>1.2041199826559248</v>
      </c>
      <c r="W819" s="3">
        <f t="shared" si="138"/>
        <v>3.0707764628434346</v>
      </c>
      <c r="X819" s="3">
        <f t="shared" si="139"/>
        <v>0.66950676184151903</v>
      </c>
      <c r="Y819" s="3">
        <f t="shared" si="140"/>
        <v>1.9187051192326319</v>
      </c>
      <c r="Z819" s="3">
        <f t="shared" si="141"/>
        <v>5.2048639045121962E-2</v>
      </c>
      <c r="AA819" s="2">
        <f t="shared" si="142"/>
        <v>39203</v>
      </c>
    </row>
    <row r="820" spans="1:27" x14ac:dyDescent="0.2">
      <c r="A820">
        <v>1238</v>
      </c>
      <c r="B820" t="s">
        <v>15</v>
      </c>
      <c r="C820">
        <v>2007</v>
      </c>
      <c r="D820">
        <v>6</v>
      </c>
      <c r="E820">
        <v>332</v>
      </c>
      <c r="F820" s="4">
        <v>1320.67</v>
      </c>
      <c r="G820" s="4">
        <v>1551.9</v>
      </c>
      <c r="H820" s="4">
        <v>604.01</v>
      </c>
      <c r="I820">
        <v>16</v>
      </c>
      <c r="J820">
        <v>1177</v>
      </c>
      <c r="K820">
        <v>39486</v>
      </c>
      <c r="L820" t="s">
        <v>18</v>
      </c>
      <c r="M820">
        <v>130520</v>
      </c>
      <c r="N820">
        <v>505.7</v>
      </c>
      <c r="O820" s="4">
        <v>54189.785000000003</v>
      </c>
      <c r="P820" t="s">
        <v>168</v>
      </c>
      <c r="Q820" s="4">
        <f t="shared" si="132"/>
        <v>4.6743975903614459</v>
      </c>
      <c r="R820" s="4">
        <f t="shared" si="133"/>
        <v>96.993750000000006</v>
      </c>
      <c r="S820" s="4">
        <f t="shared" si="134"/>
        <v>1.3185216652506373</v>
      </c>
      <c r="T820" s="4">
        <f t="shared" si="135"/>
        <v>3.1908637331287451</v>
      </c>
      <c r="U820" s="4">
        <f t="shared" si="136"/>
        <v>3.1207943126311086</v>
      </c>
      <c r="V820" s="3">
        <f t="shared" si="137"/>
        <v>1.2041199826559248</v>
      </c>
      <c r="W820" s="3">
        <f t="shared" si="138"/>
        <v>3.0707764628434346</v>
      </c>
      <c r="X820" s="3">
        <f t="shared" si="139"/>
        <v>0.66972564942470869</v>
      </c>
      <c r="Y820" s="3">
        <f t="shared" si="140"/>
        <v>1.9867437504728203</v>
      </c>
      <c r="Z820" s="3">
        <f t="shared" si="141"/>
        <v>0.12008727028531035</v>
      </c>
      <c r="AA820" s="2">
        <f t="shared" si="142"/>
        <v>39234</v>
      </c>
    </row>
    <row r="821" spans="1:27" x14ac:dyDescent="0.2">
      <c r="A821">
        <v>1238</v>
      </c>
      <c r="B821" t="s">
        <v>15</v>
      </c>
      <c r="C821">
        <v>2007</v>
      </c>
      <c r="D821">
        <v>7</v>
      </c>
      <c r="E821">
        <v>311</v>
      </c>
      <c r="F821" s="4">
        <v>1166.3800000000001</v>
      </c>
      <c r="G821" s="4">
        <v>1370.72</v>
      </c>
      <c r="H821" s="4">
        <v>631.38</v>
      </c>
      <c r="I821">
        <v>16</v>
      </c>
      <c r="J821">
        <v>1177</v>
      </c>
      <c r="K821">
        <v>39486</v>
      </c>
      <c r="L821" t="s">
        <v>18</v>
      </c>
      <c r="M821">
        <v>130520</v>
      </c>
      <c r="N821">
        <v>505.7</v>
      </c>
      <c r="O821" s="4">
        <v>54189.785000000003</v>
      </c>
      <c r="P821" t="s">
        <v>168</v>
      </c>
      <c r="Q821" s="4">
        <f t="shared" si="132"/>
        <v>4.4074598070739555</v>
      </c>
      <c r="R821" s="4">
        <f t="shared" si="133"/>
        <v>85.67</v>
      </c>
      <c r="S821" s="4">
        <f t="shared" si="134"/>
        <v>1.1645879354290569</v>
      </c>
      <c r="T821" s="4">
        <f t="shared" si="135"/>
        <v>3.1369487495567716</v>
      </c>
      <c r="U821" s="4">
        <f t="shared" si="136"/>
        <v>3.0668400641596794</v>
      </c>
      <c r="V821" s="3">
        <f t="shared" si="137"/>
        <v>1.2041199826559248</v>
      </c>
      <c r="W821" s="3">
        <f t="shared" si="138"/>
        <v>3.0707764628434346</v>
      </c>
      <c r="X821" s="3">
        <f t="shared" si="139"/>
        <v>0.644188360529934</v>
      </c>
      <c r="Y821" s="3">
        <f t="shared" si="140"/>
        <v>1.9328287669008466</v>
      </c>
      <c r="Z821" s="3">
        <f t="shared" si="141"/>
        <v>6.6172286713336734E-2</v>
      </c>
      <c r="AA821" s="2">
        <f t="shared" si="142"/>
        <v>39264</v>
      </c>
    </row>
    <row r="822" spans="1:27" x14ac:dyDescent="0.2">
      <c r="A822">
        <v>1238</v>
      </c>
      <c r="B822" t="s">
        <v>15</v>
      </c>
      <c r="C822">
        <v>2007</v>
      </c>
      <c r="D822">
        <v>8</v>
      </c>
      <c r="E822">
        <v>383</v>
      </c>
      <c r="F822" s="4">
        <v>1471.82</v>
      </c>
      <c r="G822" s="4">
        <v>1729.4</v>
      </c>
      <c r="H822" s="4">
        <v>597.91999999999996</v>
      </c>
      <c r="I822">
        <v>16</v>
      </c>
      <c r="J822">
        <v>1177</v>
      </c>
      <c r="K822">
        <v>39486</v>
      </c>
      <c r="L822" t="s">
        <v>18</v>
      </c>
      <c r="M822">
        <v>130520</v>
      </c>
      <c r="N822">
        <v>505.7</v>
      </c>
      <c r="O822" s="4">
        <v>54189.785000000003</v>
      </c>
      <c r="P822" t="s">
        <v>168</v>
      </c>
      <c r="Q822" s="4">
        <f t="shared" si="132"/>
        <v>4.5154046997389035</v>
      </c>
      <c r="R822" s="4">
        <f t="shared" si="133"/>
        <v>108.08750000000001</v>
      </c>
      <c r="S822" s="4">
        <f t="shared" si="134"/>
        <v>1.4693288020390824</v>
      </c>
      <c r="T822" s="4">
        <f t="shared" si="135"/>
        <v>3.2378954546396037</v>
      </c>
      <c r="U822" s="4">
        <f t="shared" si="136"/>
        <v>3.1678547000920156</v>
      </c>
      <c r="V822" s="3">
        <f t="shared" si="137"/>
        <v>1.2041199826559248</v>
      </c>
      <c r="W822" s="3">
        <f t="shared" si="138"/>
        <v>3.0707764628434346</v>
      </c>
      <c r="X822" s="3">
        <f t="shared" si="139"/>
        <v>0.65469668067098108</v>
      </c>
      <c r="Y822" s="3">
        <f t="shared" si="140"/>
        <v>2.0337754719836791</v>
      </c>
      <c r="Z822" s="3">
        <f t="shared" si="141"/>
        <v>0.1671189917961691</v>
      </c>
      <c r="AA822" s="2">
        <f t="shared" si="142"/>
        <v>39295</v>
      </c>
    </row>
    <row r="823" spans="1:27" x14ac:dyDescent="0.2">
      <c r="A823">
        <v>1238</v>
      </c>
      <c r="B823" t="s">
        <v>15</v>
      </c>
      <c r="C823">
        <v>2007</v>
      </c>
      <c r="D823">
        <v>9</v>
      </c>
      <c r="E823">
        <v>397</v>
      </c>
      <c r="F823" s="4">
        <v>1431.5</v>
      </c>
      <c r="G823" s="4">
        <v>1682.06</v>
      </c>
      <c r="H823" s="4">
        <v>608.83000000000004</v>
      </c>
      <c r="I823">
        <v>16</v>
      </c>
      <c r="J823">
        <v>1177</v>
      </c>
      <c r="K823">
        <v>39486</v>
      </c>
      <c r="L823" t="s">
        <v>18</v>
      </c>
      <c r="M823">
        <v>130520</v>
      </c>
      <c r="N823">
        <v>505.7</v>
      </c>
      <c r="O823" s="4">
        <v>54189.785000000003</v>
      </c>
      <c r="P823" t="s">
        <v>168</v>
      </c>
      <c r="Q823" s="4">
        <f t="shared" si="132"/>
        <v>4.236926952141058</v>
      </c>
      <c r="R823" s="4">
        <f t="shared" si="133"/>
        <v>105.12875</v>
      </c>
      <c r="S823" s="4">
        <f t="shared" si="134"/>
        <v>1.42910790144435</v>
      </c>
      <c r="T823" s="4">
        <f t="shared" si="135"/>
        <v>3.2258414832598499</v>
      </c>
      <c r="U823" s="4">
        <f t="shared" si="136"/>
        <v>3.1557913523576175</v>
      </c>
      <c r="V823" s="3">
        <f t="shared" si="137"/>
        <v>1.2041199826559248</v>
      </c>
      <c r="W823" s="3">
        <f t="shared" si="138"/>
        <v>3.0707764628434346</v>
      </c>
      <c r="X823" s="3">
        <f t="shared" si="139"/>
        <v>0.62705097649673491</v>
      </c>
      <c r="Y823" s="3">
        <f t="shared" si="140"/>
        <v>2.0217215006039253</v>
      </c>
      <c r="Z823" s="3">
        <f t="shared" si="141"/>
        <v>0.15506502041641526</v>
      </c>
      <c r="AA823" s="2">
        <f t="shared" si="142"/>
        <v>39326</v>
      </c>
    </row>
    <row r="824" spans="1:27" x14ac:dyDescent="0.2">
      <c r="A824">
        <v>1238</v>
      </c>
      <c r="B824" t="s">
        <v>15</v>
      </c>
      <c r="C824">
        <v>2007</v>
      </c>
      <c r="D824">
        <v>10</v>
      </c>
      <c r="E824">
        <v>820</v>
      </c>
      <c r="F824" s="4">
        <v>2864.52</v>
      </c>
      <c r="G824" s="4">
        <v>3365.81</v>
      </c>
      <c r="H824" s="4">
        <v>1101.3900000000001</v>
      </c>
      <c r="I824">
        <v>16</v>
      </c>
      <c r="J824">
        <v>1177</v>
      </c>
      <c r="K824">
        <v>39486</v>
      </c>
      <c r="L824" t="s">
        <v>18</v>
      </c>
      <c r="M824">
        <v>130520</v>
      </c>
      <c r="N824">
        <v>505.7</v>
      </c>
      <c r="O824" s="4">
        <v>54189.785000000003</v>
      </c>
      <c r="P824" t="s">
        <v>168</v>
      </c>
      <c r="Q824" s="4">
        <f t="shared" si="132"/>
        <v>4.1046463414634147</v>
      </c>
      <c r="R824" s="4">
        <f t="shared" si="133"/>
        <v>210.363125</v>
      </c>
      <c r="S824" s="4">
        <f t="shared" si="134"/>
        <v>2.8596516567544605</v>
      </c>
      <c r="T824" s="4">
        <f t="shared" si="135"/>
        <v>3.5270895964049473</v>
      </c>
      <c r="U824" s="4">
        <f t="shared" si="136"/>
        <v>3.457051858828367</v>
      </c>
      <c r="V824" s="3">
        <f t="shared" si="137"/>
        <v>1.2041199826559248</v>
      </c>
      <c r="W824" s="3">
        <f t="shared" si="138"/>
        <v>3.0707764628434346</v>
      </c>
      <c r="X824" s="3">
        <f t="shared" si="139"/>
        <v>0.61327574402123075</v>
      </c>
      <c r="Y824" s="3">
        <f t="shared" si="140"/>
        <v>2.3229696137490228</v>
      </c>
      <c r="Z824" s="3">
        <f t="shared" si="141"/>
        <v>0.45631313356151271</v>
      </c>
      <c r="AA824" s="2">
        <f t="shared" si="142"/>
        <v>39356</v>
      </c>
    </row>
    <row r="825" spans="1:27" x14ac:dyDescent="0.2">
      <c r="A825">
        <v>1238</v>
      </c>
      <c r="B825" t="s">
        <v>15</v>
      </c>
      <c r="C825">
        <v>2007</v>
      </c>
      <c r="D825">
        <v>11</v>
      </c>
      <c r="E825">
        <v>612</v>
      </c>
      <c r="F825" s="4">
        <v>2454.6799999999998</v>
      </c>
      <c r="G825" s="4">
        <v>2884.45</v>
      </c>
      <c r="H825" s="4">
        <v>891.35</v>
      </c>
      <c r="I825">
        <v>16</v>
      </c>
      <c r="J825">
        <v>1177</v>
      </c>
      <c r="K825">
        <v>39486</v>
      </c>
      <c r="L825" t="s">
        <v>18</v>
      </c>
      <c r="M825">
        <v>130520</v>
      </c>
      <c r="N825">
        <v>505.7</v>
      </c>
      <c r="O825" s="4">
        <v>54189.785000000003</v>
      </c>
      <c r="P825" t="s">
        <v>168</v>
      </c>
      <c r="Q825" s="4">
        <f t="shared" si="132"/>
        <v>4.7131535947712413</v>
      </c>
      <c r="R825" s="4">
        <f t="shared" si="133"/>
        <v>180.27812499999999</v>
      </c>
      <c r="S825" s="4">
        <f t="shared" si="134"/>
        <v>2.4506796941376381</v>
      </c>
      <c r="T825" s="4">
        <f t="shared" si="135"/>
        <v>3.4600630151567717</v>
      </c>
      <c r="U825" s="4">
        <f t="shared" si="136"/>
        <v>3.3899948841199321</v>
      </c>
      <c r="V825" s="3">
        <f t="shared" si="137"/>
        <v>1.2041199826559248</v>
      </c>
      <c r="W825" s="3">
        <f t="shared" si="138"/>
        <v>3.0707764628434346</v>
      </c>
      <c r="X825" s="3">
        <f t="shared" si="139"/>
        <v>0.67331159301121069</v>
      </c>
      <c r="Y825" s="3">
        <f t="shared" si="140"/>
        <v>2.2559430325008472</v>
      </c>
      <c r="Z825" s="3">
        <f t="shared" si="141"/>
        <v>0.38928655231333725</v>
      </c>
      <c r="AA825" s="2">
        <f t="shared" si="142"/>
        <v>39387</v>
      </c>
    </row>
    <row r="826" spans="1:27" x14ac:dyDescent="0.2">
      <c r="A826">
        <v>1238</v>
      </c>
      <c r="B826" t="s">
        <v>15</v>
      </c>
      <c r="C826">
        <v>2007</v>
      </c>
      <c r="D826">
        <v>12</v>
      </c>
      <c r="E826">
        <v>397</v>
      </c>
      <c r="F826" s="4">
        <v>1454.07</v>
      </c>
      <c r="G826" s="4">
        <v>1708.64</v>
      </c>
      <c r="H826" s="4">
        <v>491.31</v>
      </c>
      <c r="I826">
        <v>16</v>
      </c>
      <c r="J826">
        <v>1177</v>
      </c>
      <c r="K826">
        <v>39486</v>
      </c>
      <c r="L826" t="s">
        <v>18</v>
      </c>
      <c r="M826">
        <v>130520</v>
      </c>
      <c r="N826">
        <v>505.7</v>
      </c>
      <c r="O826" s="4">
        <v>54189.785000000003</v>
      </c>
      <c r="P826" t="s">
        <v>168</v>
      </c>
      <c r="Q826" s="4">
        <f t="shared" si="132"/>
        <v>4.3038790931989928</v>
      </c>
      <c r="R826" s="4">
        <f t="shared" si="133"/>
        <v>106.79</v>
      </c>
      <c r="S826" s="4">
        <f t="shared" si="134"/>
        <v>1.4516907391673748</v>
      </c>
      <c r="T826" s="4">
        <f t="shared" si="135"/>
        <v>3.2326505691672534</v>
      </c>
      <c r="U826" s="4">
        <f t="shared" si="136"/>
        <v>3.1625853142822815</v>
      </c>
      <c r="V826" s="3">
        <f t="shared" si="137"/>
        <v>1.2041199826559248</v>
      </c>
      <c r="W826" s="3">
        <f t="shared" si="138"/>
        <v>3.0707764628434346</v>
      </c>
      <c r="X826" s="3">
        <f t="shared" si="139"/>
        <v>0.6338600624041385</v>
      </c>
      <c r="Y826" s="3">
        <f t="shared" si="140"/>
        <v>2.0285305865113288</v>
      </c>
      <c r="Z826" s="3">
        <f t="shared" si="141"/>
        <v>0.16187410632381882</v>
      </c>
      <c r="AA826" s="2">
        <f t="shared" si="142"/>
        <v>39417</v>
      </c>
    </row>
    <row r="827" spans="1:27" x14ac:dyDescent="0.2">
      <c r="A827">
        <v>1262</v>
      </c>
      <c r="B827" t="s">
        <v>15</v>
      </c>
      <c r="C827">
        <v>2007</v>
      </c>
      <c r="D827">
        <v>1</v>
      </c>
      <c r="E827">
        <v>12</v>
      </c>
      <c r="F827" s="4">
        <v>46.51</v>
      </c>
      <c r="G827" s="4">
        <v>54.65</v>
      </c>
      <c r="H827" s="4">
        <v>16.88</v>
      </c>
      <c r="I827">
        <v>4</v>
      </c>
      <c r="J827">
        <v>261</v>
      </c>
      <c r="K827">
        <v>13046</v>
      </c>
      <c r="L827" t="s">
        <v>18</v>
      </c>
      <c r="M827">
        <v>79018</v>
      </c>
      <c r="N827">
        <v>156.19999999999999</v>
      </c>
      <c r="O827" s="4">
        <v>14025.96</v>
      </c>
      <c r="P827" t="s">
        <v>168</v>
      </c>
      <c r="Q827" s="4">
        <f t="shared" si="132"/>
        <v>4.5541666666666663</v>
      </c>
      <c r="R827" s="4">
        <f t="shared" si="133"/>
        <v>13.6625</v>
      </c>
      <c r="S827" s="4">
        <f t="shared" si="134"/>
        <v>0.20938697318007662</v>
      </c>
      <c r="T827" s="4">
        <f t="shared" si="135"/>
        <v>1.7375901662857216</v>
      </c>
      <c r="U827" s="4">
        <f t="shared" si="136"/>
        <v>1.6675463395115164</v>
      </c>
      <c r="V827" s="3">
        <f t="shared" si="137"/>
        <v>0.6020599913279624</v>
      </c>
      <c r="W827" s="3">
        <f t="shared" si="138"/>
        <v>2.4166405073382808</v>
      </c>
      <c r="X827" s="3">
        <f t="shared" si="139"/>
        <v>0.65840892023809672</v>
      </c>
      <c r="Y827" s="3">
        <f t="shared" si="140"/>
        <v>1.1355301749577591</v>
      </c>
      <c r="Z827" s="3">
        <f t="shared" si="141"/>
        <v>-0.67905034105255935</v>
      </c>
      <c r="AA827" s="2">
        <f t="shared" si="142"/>
        <v>39083</v>
      </c>
    </row>
    <row r="828" spans="1:27" x14ac:dyDescent="0.2">
      <c r="A828">
        <v>1262</v>
      </c>
      <c r="B828" t="s">
        <v>15</v>
      </c>
      <c r="C828">
        <v>2007</v>
      </c>
      <c r="D828">
        <v>2</v>
      </c>
      <c r="E828">
        <v>36</v>
      </c>
      <c r="F828" s="4">
        <v>174.26</v>
      </c>
      <c r="G828" s="4">
        <v>204.76</v>
      </c>
      <c r="H828" s="4">
        <v>107.79</v>
      </c>
      <c r="I828">
        <v>4</v>
      </c>
      <c r="J828">
        <v>261</v>
      </c>
      <c r="K828">
        <v>13046</v>
      </c>
      <c r="L828" t="s">
        <v>18</v>
      </c>
      <c r="M828">
        <v>79018</v>
      </c>
      <c r="N828">
        <v>156.19999999999999</v>
      </c>
      <c r="O828" s="4">
        <v>14025.96</v>
      </c>
      <c r="P828" t="s">
        <v>168</v>
      </c>
      <c r="Q828" s="4">
        <f t="shared" si="132"/>
        <v>5.6877777777777778</v>
      </c>
      <c r="R828" s="4">
        <f t="shared" si="133"/>
        <v>51.19</v>
      </c>
      <c r="S828" s="4">
        <f t="shared" si="134"/>
        <v>0.78452107279693484</v>
      </c>
      <c r="T828" s="4">
        <f t="shared" si="135"/>
        <v>2.3112451208782079</v>
      </c>
      <c r="U828" s="4">
        <f t="shared" si="136"/>
        <v>2.241197709698056</v>
      </c>
      <c r="V828" s="3">
        <f t="shared" si="137"/>
        <v>0.6020599913279624</v>
      </c>
      <c r="W828" s="3">
        <f t="shared" si="138"/>
        <v>2.4166405073382808</v>
      </c>
      <c r="X828" s="3">
        <f t="shared" si="139"/>
        <v>0.7549426201109205</v>
      </c>
      <c r="Y828" s="3">
        <f t="shared" si="140"/>
        <v>1.7091851295502454</v>
      </c>
      <c r="Z828" s="3">
        <f t="shared" si="141"/>
        <v>-0.10539538646007317</v>
      </c>
      <c r="AA828" s="2">
        <f t="shared" si="142"/>
        <v>39114</v>
      </c>
    </row>
    <row r="829" spans="1:27" x14ac:dyDescent="0.2">
      <c r="A829">
        <v>1262</v>
      </c>
      <c r="B829" t="s">
        <v>15</v>
      </c>
      <c r="C829">
        <v>2007</v>
      </c>
      <c r="D829">
        <v>3</v>
      </c>
      <c r="E829">
        <v>28</v>
      </c>
      <c r="F829" s="4">
        <v>120.09</v>
      </c>
      <c r="G829" s="4">
        <v>141.1</v>
      </c>
      <c r="H829" s="4">
        <v>82.54</v>
      </c>
      <c r="I829">
        <v>4</v>
      </c>
      <c r="J829">
        <v>261</v>
      </c>
      <c r="K829">
        <v>13046</v>
      </c>
      <c r="L829" t="s">
        <v>18</v>
      </c>
      <c r="M829">
        <v>79018</v>
      </c>
      <c r="N829">
        <v>156.19999999999999</v>
      </c>
      <c r="O829" s="4">
        <v>14025.96</v>
      </c>
      <c r="P829" t="s">
        <v>168</v>
      </c>
      <c r="Q829" s="4">
        <f t="shared" si="132"/>
        <v>5.0392857142857137</v>
      </c>
      <c r="R829" s="4">
        <f t="shared" si="133"/>
        <v>35.274999999999999</v>
      </c>
      <c r="S829" s="4">
        <f t="shared" si="134"/>
        <v>0.5406130268199234</v>
      </c>
      <c r="T829" s="4">
        <f t="shared" si="135"/>
        <v>2.1495270137543478</v>
      </c>
      <c r="U829" s="4">
        <f t="shared" si="136"/>
        <v>2.0795068448247678</v>
      </c>
      <c r="V829" s="3">
        <f t="shared" si="137"/>
        <v>0.6020599913279624</v>
      </c>
      <c r="W829" s="3">
        <f t="shared" si="138"/>
        <v>2.4166405073382808</v>
      </c>
      <c r="X829" s="3">
        <f t="shared" si="139"/>
        <v>0.70236898241212853</v>
      </c>
      <c r="Y829" s="3">
        <f t="shared" si="140"/>
        <v>1.5474670224263853</v>
      </c>
      <c r="Z829" s="3">
        <f t="shared" si="141"/>
        <v>-0.2671134935839331</v>
      </c>
      <c r="AA829" s="2">
        <f t="shared" si="142"/>
        <v>39142</v>
      </c>
    </row>
    <row r="830" spans="1:27" x14ac:dyDescent="0.2">
      <c r="A830">
        <v>1262</v>
      </c>
      <c r="B830" t="s">
        <v>15</v>
      </c>
      <c r="C830">
        <v>2007</v>
      </c>
      <c r="D830">
        <v>4</v>
      </c>
      <c r="E830">
        <v>37</v>
      </c>
      <c r="F830" s="4">
        <v>140.16</v>
      </c>
      <c r="G830" s="4">
        <v>164.68</v>
      </c>
      <c r="H830" s="4">
        <v>91.1</v>
      </c>
      <c r="I830">
        <v>4</v>
      </c>
      <c r="J830">
        <v>261</v>
      </c>
      <c r="K830">
        <v>13046</v>
      </c>
      <c r="L830" t="s">
        <v>18</v>
      </c>
      <c r="M830">
        <v>79018</v>
      </c>
      <c r="N830">
        <v>156.19999999999999</v>
      </c>
      <c r="O830" s="4">
        <v>14025.96</v>
      </c>
      <c r="P830" t="s">
        <v>168</v>
      </c>
      <c r="Q830" s="4">
        <f t="shared" si="132"/>
        <v>4.4508108108108111</v>
      </c>
      <c r="R830" s="4">
        <f t="shared" si="133"/>
        <v>41.17</v>
      </c>
      <c r="S830" s="4">
        <f t="shared" si="134"/>
        <v>0.63095785440613028</v>
      </c>
      <c r="T830" s="4">
        <f t="shared" si="135"/>
        <v>2.2166408583254484</v>
      </c>
      <c r="U830" s="4">
        <f t="shared" si="136"/>
        <v>2.1466240888240056</v>
      </c>
      <c r="V830" s="3">
        <f t="shared" si="137"/>
        <v>0.6020599913279624</v>
      </c>
      <c r="W830" s="3">
        <f t="shared" si="138"/>
        <v>2.4166405073382808</v>
      </c>
      <c r="X830" s="3">
        <f t="shared" si="139"/>
        <v>0.64843913425845345</v>
      </c>
      <c r="Y830" s="3">
        <f t="shared" si="140"/>
        <v>1.6145808669974862</v>
      </c>
      <c r="Z830" s="3">
        <f t="shared" si="141"/>
        <v>-0.19999964901283251</v>
      </c>
      <c r="AA830" s="2">
        <f t="shared" si="142"/>
        <v>39173</v>
      </c>
    </row>
    <row r="831" spans="1:27" x14ac:dyDescent="0.2">
      <c r="A831">
        <v>1262</v>
      </c>
      <c r="B831" t="s">
        <v>15</v>
      </c>
      <c r="C831">
        <v>2007</v>
      </c>
      <c r="D831">
        <v>5</v>
      </c>
      <c r="E831">
        <v>79</v>
      </c>
      <c r="F831" s="4">
        <v>320.19</v>
      </c>
      <c r="G831" s="4">
        <v>376.24</v>
      </c>
      <c r="H831" s="4">
        <v>176.99</v>
      </c>
      <c r="I831">
        <v>4</v>
      </c>
      <c r="J831">
        <v>261</v>
      </c>
      <c r="K831">
        <v>13046</v>
      </c>
      <c r="L831" t="s">
        <v>18</v>
      </c>
      <c r="M831">
        <v>79018</v>
      </c>
      <c r="N831">
        <v>156.19999999999999</v>
      </c>
      <c r="O831" s="4">
        <v>14025.96</v>
      </c>
      <c r="P831" t="s">
        <v>168</v>
      </c>
      <c r="Q831" s="4">
        <f t="shared" si="132"/>
        <v>4.7625316455696201</v>
      </c>
      <c r="R831" s="4">
        <f t="shared" si="133"/>
        <v>94.06</v>
      </c>
      <c r="S831" s="4">
        <f t="shared" si="134"/>
        <v>1.4415325670498085</v>
      </c>
      <c r="T831" s="4">
        <f t="shared" si="135"/>
        <v>2.5754649657380231</v>
      </c>
      <c r="U831" s="4">
        <f t="shared" si="136"/>
        <v>2.5054077641459398</v>
      </c>
      <c r="V831" s="3">
        <f t="shared" si="137"/>
        <v>0.6020599913279624</v>
      </c>
      <c r="W831" s="3">
        <f t="shared" si="138"/>
        <v>2.4166405073382808</v>
      </c>
      <c r="X831" s="3">
        <f t="shared" si="139"/>
        <v>0.67783787444758159</v>
      </c>
      <c r="Y831" s="3">
        <f t="shared" si="140"/>
        <v>1.9734049744100608</v>
      </c>
      <c r="Z831" s="3">
        <f t="shared" si="141"/>
        <v>0.15882445839974213</v>
      </c>
      <c r="AA831" s="2">
        <f t="shared" si="142"/>
        <v>39203</v>
      </c>
    </row>
    <row r="832" spans="1:27" x14ac:dyDescent="0.2">
      <c r="A832">
        <v>1262</v>
      </c>
      <c r="B832" t="s">
        <v>15</v>
      </c>
      <c r="C832">
        <v>2007</v>
      </c>
      <c r="D832">
        <v>6</v>
      </c>
      <c r="E832">
        <v>97</v>
      </c>
      <c r="F832" s="4">
        <v>373.31</v>
      </c>
      <c r="G832" s="4">
        <v>438.63</v>
      </c>
      <c r="H832" s="4">
        <v>248.62</v>
      </c>
      <c r="I832">
        <v>4</v>
      </c>
      <c r="J832">
        <v>261</v>
      </c>
      <c r="K832">
        <v>13046</v>
      </c>
      <c r="L832" t="s">
        <v>18</v>
      </c>
      <c r="M832">
        <v>79018</v>
      </c>
      <c r="N832">
        <v>156.19999999999999</v>
      </c>
      <c r="O832" s="4">
        <v>14025.96</v>
      </c>
      <c r="P832" t="s">
        <v>168</v>
      </c>
      <c r="Q832" s="4">
        <f t="shared" si="132"/>
        <v>4.521958762886598</v>
      </c>
      <c r="R832" s="4">
        <f t="shared" si="133"/>
        <v>109.6575</v>
      </c>
      <c r="S832" s="4">
        <f t="shared" si="134"/>
        <v>1.6805747126436781</v>
      </c>
      <c r="T832" s="4">
        <f t="shared" si="135"/>
        <v>2.6420983318305482</v>
      </c>
      <c r="U832" s="4">
        <f t="shared" si="136"/>
        <v>2.5720696236971334</v>
      </c>
      <c r="V832" s="3">
        <f t="shared" si="137"/>
        <v>0.6020599913279624</v>
      </c>
      <c r="W832" s="3">
        <f t="shared" si="138"/>
        <v>2.4166405073382808</v>
      </c>
      <c r="X832" s="3">
        <f t="shared" si="139"/>
        <v>0.65532659756430356</v>
      </c>
      <c r="Y832" s="3">
        <f t="shared" si="140"/>
        <v>2.0400383405025861</v>
      </c>
      <c r="Z832" s="3">
        <f t="shared" si="141"/>
        <v>0.22545782449226742</v>
      </c>
      <c r="AA832" s="2">
        <f t="shared" si="142"/>
        <v>39234</v>
      </c>
    </row>
    <row r="833" spans="1:27" x14ac:dyDescent="0.2">
      <c r="A833">
        <v>1262</v>
      </c>
      <c r="B833" t="s">
        <v>15</v>
      </c>
      <c r="C833">
        <v>2007</v>
      </c>
      <c r="D833">
        <v>7</v>
      </c>
      <c r="E833">
        <v>49</v>
      </c>
      <c r="F833" s="4">
        <v>171.08</v>
      </c>
      <c r="G833" s="4">
        <v>201.01</v>
      </c>
      <c r="H833" s="4">
        <v>100.33</v>
      </c>
      <c r="I833">
        <v>4</v>
      </c>
      <c r="J833">
        <v>261</v>
      </c>
      <c r="K833">
        <v>13046</v>
      </c>
      <c r="L833" t="s">
        <v>18</v>
      </c>
      <c r="M833">
        <v>79018</v>
      </c>
      <c r="N833">
        <v>156.19999999999999</v>
      </c>
      <c r="O833" s="4">
        <v>14025.96</v>
      </c>
      <c r="P833" t="s">
        <v>168</v>
      </c>
      <c r="Q833" s="4">
        <f t="shared" si="132"/>
        <v>4.1022448979591832</v>
      </c>
      <c r="R833" s="4">
        <f t="shared" si="133"/>
        <v>50.252499999999998</v>
      </c>
      <c r="S833" s="4">
        <f t="shared" si="134"/>
        <v>0.7701532567049808</v>
      </c>
      <c r="T833" s="4">
        <f t="shared" si="135"/>
        <v>2.303217663573669</v>
      </c>
      <c r="U833" s="4">
        <f t="shared" si="136"/>
        <v>2.2331992415847735</v>
      </c>
      <c r="V833" s="3">
        <f t="shared" si="137"/>
        <v>0.6020599913279624</v>
      </c>
      <c r="W833" s="3">
        <f t="shared" si="138"/>
        <v>2.4166405073382808</v>
      </c>
      <c r="X833" s="3">
        <f t="shared" si="139"/>
        <v>0.61302158354515512</v>
      </c>
      <c r="Y833" s="3">
        <f t="shared" si="140"/>
        <v>1.7011576722457065</v>
      </c>
      <c r="Z833" s="3">
        <f t="shared" si="141"/>
        <v>-0.1134228437646122</v>
      </c>
      <c r="AA833" s="2">
        <f t="shared" si="142"/>
        <v>39264</v>
      </c>
    </row>
    <row r="834" spans="1:27" x14ac:dyDescent="0.2">
      <c r="A834">
        <v>1262</v>
      </c>
      <c r="B834" t="s">
        <v>15</v>
      </c>
      <c r="C834">
        <v>2007</v>
      </c>
      <c r="D834">
        <v>8</v>
      </c>
      <c r="E834">
        <v>81</v>
      </c>
      <c r="F834" s="4">
        <v>285.35000000000002</v>
      </c>
      <c r="G834" s="4">
        <v>335.23</v>
      </c>
      <c r="H834" s="4">
        <v>175.4</v>
      </c>
      <c r="I834">
        <v>4</v>
      </c>
      <c r="J834">
        <v>261</v>
      </c>
      <c r="K834">
        <v>13046</v>
      </c>
      <c r="L834" t="s">
        <v>18</v>
      </c>
      <c r="M834">
        <v>79018</v>
      </c>
      <c r="N834">
        <v>156.19999999999999</v>
      </c>
      <c r="O834" s="4">
        <v>14025.96</v>
      </c>
      <c r="P834" t="s">
        <v>168</v>
      </c>
      <c r="Q834" s="4">
        <f t="shared" si="132"/>
        <v>4.1386419753086425</v>
      </c>
      <c r="R834" s="4">
        <f t="shared" si="133"/>
        <v>83.807500000000005</v>
      </c>
      <c r="S834" s="4">
        <f t="shared" si="134"/>
        <v>1.2844061302681993</v>
      </c>
      <c r="T834" s="4">
        <f t="shared" si="135"/>
        <v>2.5253428770568647</v>
      </c>
      <c r="U834" s="4">
        <f t="shared" si="136"/>
        <v>2.455377876884977</v>
      </c>
      <c r="V834" s="3">
        <f t="shared" si="137"/>
        <v>0.6020599913279624</v>
      </c>
      <c r="W834" s="3">
        <f t="shared" si="138"/>
        <v>2.4166405073382808</v>
      </c>
      <c r="X834" s="3">
        <f t="shared" si="139"/>
        <v>0.61685785817821481</v>
      </c>
      <c r="Y834" s="3">
        <f t="shared" si="140"/>
        <v>1.9232828857289022</v>
      </c>
      <c r="Z834" s="3">
        <f t="shared" si="141"/>
        <v>0.10870236971858359</v>
      </c>
      <c r="AA834" s="2">
        <f t="shared" si="142"/>
        <v>39295</v>
      </c>
    </row>
    <row r="835" spans="1:27" x14ac:dyDescent="0.2">
      <c r="A835">
        <v>1262</v>
      </c>
      <c r="B835" t="s">
        <v>15</v>
      </c>
      <c r="C835">
        <v>2007</v>
      </c>
      <c r="D835">
        <v>9</v>
      </c>
      <c r="E835">
        <v>124</v>
      </c>
      <c r="F835" s="4">
        <v>471.41</v>
      </c>
      <c r="G835" s="4">
        <v>553.87</v>
      </c>
      <c r="H835" s="4">
        <v>194.52</v>
      </c>
      <c r="I835">
        <v>4</v>
      </c>
      <c r="J835">
        <v>261</v>
      </c>
      <c r="K835">
        <v>13046</v>
      </c>
      <c r="L835" t="s">
        <v>18</v>
      </c>
      <c r="M835">
        <v>79018</v>
      </c>
      <c r="N835">
        <v>156.19999999999999</v>
      </c>
      <c r="O835" s="4">
        <v>14025.96</v>
      </c>
      <c r="P835" t="s">
        <v>168</v>
      </c>
      <c r="Q835" s="4">
        <f t="shared" ref="Q835:Q898" si="143">G835/E835</f>
        <v>4.4666935483870969</v>
      </c>
      <c r="R835" s="4">
        <f t="shared" ref="R835:R898" si="144">G835/I835</f>
        <v>138.4675</v>
      </c>
      <c r="S835" s="4">
        <f t="shared" ref="S835:S898" si="145">G835/J835</f>
        <v>2.1221072796934868</v>
      </c>
      <c r="T835" s="4">
        <f t="shared" ref="T835:T898" si="146">LOG(G835)</f>
        <v>2.7434078425120929</v>
      </c>
      <c r="U835" s="4">
        <f t="shared" ref="U835:U898" si="147">LOG(F835)</f>
        <v>2.6733987909561354</v>
      </c>
      <c r="V835" s="3">
        <f t="shared" ref="V835:V898" si="148">LOG(I835)</f>
        <v>0.6020599913279624</v>
      </c>
      <c r="W835" s="3">
        <f t="shared" ref="W835:W898" si="149">LOG(J835)</f>
        <v>2.4166405073382808</v>
      </c>
      <c r="X835" s="3">
        <f t="shared" ref="X835:X898" si="150">LOG(Q835)</f>
        <v>0.64998615734985787</v>
      </c>
      <c r="Y835" s="3">
        <f t="shared" ref="Y835:Y898" si="151">LOG(R835)</f>
        <v>2.1413478511841304</v>
      </c>
      <c r="Z835" s="3">
        <f t="shared" ref="Z835:Z898" si="152">LOG(S835)</f>
        <v>0.32676733517381196</v>
      </c>
      <c r="AA835" s="2">
        <f t="shared" ref="AA835:AA898" si="153">DATE(C835,D835,1)</f>
        <v>39326</v>
      </c>
    </row>
    <row r="836" spans="1:27" x14ac:dyDescent="0.2">
      <c r="A836">
        <v>1262</v>
      </c>
      <c r="B836" t="s">
        <v>15</v>
      </c>
      <c r="C836">
        <v>2007</v>
      </c>
      <c r="D836">
        <v>10</v>
      </c>
      <c r="E836">
        <v>259</v>
      </c>
      <c r="F836" s="4">
        <v>926.69</v>
      </c>
      <c r="G836" s="4">
        <v>1088.9000000000001</v>
      </c>
      <c r="H836" s="4">
        <v>357.57</v>
      </c>
      <c r="I836">
        <v>4</v>
      </c>
      <c r="J836">
        <v>261</v>
      </c>
      <c r="K836">
        <v>13046</v>
      </c>
      <c r="L836" t="s">
        <v>18</v>
      </c>
      <c r="M836">
        <v>79018</v>
      </c>
      <c r="N836">
        <v>156.19999999999999</v>
      </c>
      <c r="O836" s="4">
        <v>14025.96</v>
      </c>
      <c r="P836" t="s">
        <v>168</v>
      </c>
      <c r="Q836" s="4">
        <f t="shared" si="143"/>
        <v>4.2042471042471048</v>
      </c>
      <c r="R836" s="4">
        <f t="shared" si="144"/>
        <v>272.22500000000002</v>
      </c>
      <c r="S836" s="4">
        <f t="shared" si="145"/>
        <v>4.1720306513409966</v>
      </c>
      <c r="T836" s="4">
        <f t="shared" si="146"/>
        <v>3.0369879978069059</v>
      </c>
      <c r="U836" s="4">
        <f t="shared" si="147"/>
        <v>2.9669344765333054</v>
      </c>
      <c r="V836" s="3">
        <f t="shared" si="148"/>
        <v>0.6020599913279624</v>
      </c>
      <c r="W836" s="3">
        <f t="shared" si="149"/>
        <v>2.4166405073382808</v>
      </c>
      <c r="X836" s="3">
        <f t="shared" si="150"/>
        <v>0.62368823372565418</v>
      </c>
      <c r="Y836" s="3">
        <f t="shared" si="151"/>
        <v>2.4349280064789438</v>
      </c>
      <c r="Z836" s="3">
        <f t="shared" si="152"/>
        <v>0.62034749046862514</v>
      </c>
      <c r="AA836" s="2">
        <f t="shared" si="153"/>
        <v>39356</v>
      </c>
    </row>
    <row r="837" spans="1:27" x14ac:dyDescent="0.2">
      <c r="A837">
        <v>1262</v>
      </c>
      <c r="B837" t="s">
        <v>15</v>
      </c>
      <c r="C837">
        <v>2007</v>
      </c>
      <c r="D837">
        <v>11</v>
      </c>
      <c r="E837">
        <v>170</v>
      </c>
      <c r="F837" s="4">
        <v>626.96</v>
      </c>
      <c r="G837" s="4">
        <v>736.69</v>
      </c>
      <c r="H837" s="4">
        <v>253.95</v>
      </c>
      <c r="I837">
        <v>4</v>
      </c>
      <c r="J837">
        <v>261</v>
      </c>
      <c r="K837">
        <v>13046</v>
      </c>
      <c r="L837" t="s">
        <v>18</v>
      </c>
      <c r="M837">
        <v>79018</v>
      </c>
      <c r="N837">
        <v>156.19999999999999</v>
      </c>
      <c r="O837" s="4">
        <v>14025.96</v>
      </c>
      <c r="P837" t="s">
        <v>168</v>
      </c>
      <c r="Q837" s="4">
        <f t="shared" si="143"/>
        <v>4.3334705882352944</v>
      </c>
      <c r="R837" s="4">
        <f t="shared" si="144"/>
        <v>184.17250000000001</v>
      </c>
      <c r="S837" s="4">
        <f t="shared" si="145"/>
        <v>2.8225670498084292</v>
      </c>
      <c r="T837" s="4">
        <f t="shared" si="146"/>
        <v>2.8672847746814147</v>
      </c>
      <c r="U837" s="4">
        <f t="shared" si="147"/>
        <v>2.7972398337598658</v>
      </c>
      <c r="V837" s="3">
        <f t="shared" si="148"/>
        <v>0.6020599913279624</v>
      </c>
      <c r="W837" s="3">
        <f t="shared" si="149"/>
        <v>2.4166405073382808</v>
      </c>
      <c r="X837" s="3">
        <f t="shared" si="150"/>
        <v>0.63683585330314074</v>
      </c>
      <c r="Y837" s="3">
        <f t="shared" si="151"/>
        <v>2.2652247833534522</v>
      </c>
      <c r="Z837" s="3">
        <f t="shared" si="152"/>
        <v>0.45064426734313368</v>
      </c>
      <c r="AA837" s="2">
        <f t="shared" si="153"/>
        <v>39387</v>
      </c>
    </row>
    <row r="838" spans="1:27" x14ac:dyDescent="0.2">
      <c r="A838">
        <v>1262</v>
      </c>
      <c r="B838" t="s">
        <v>15</v>
      </c>
      <c r="C838">
        <v>2007</v>
      </c>
      <c r="D838">
        <v>12</v>
      </c>
      <c r="E838">
        <v>60</v>
      </c>
      <c r="F838" s="4">
        <v>233.29</v>
      </c>
      <c r="G838" s="4">
        <v>274.08999999999997</v>
      </c>
      <c r="H838" s="4">
        <v>150.71</v>
      </c>
      <c r="I838">
        <v>4</v>
      </c>
      <c r="J838">
        <v>261</v>
      </c>
      <c r="K838">
        <v>13046</v>
      </c>
      <c r="L838" t="s">
        <v>18</v>
      </c>
      <c r="M838">
        <v>79018</v>
      </c>
      <c r="N838">
        <v>156.19999999999999</v>
      </c>
      <c r="O838" s="4">
        <v>14025.96</v>
      </c>
      <c r="P838" t="s">
        <v>168</v>
      </c>
      <c r="Q838" s="4">
        <f t="shared" si="143"/>
        <v>4.5681666666666665</v>
      </c>
      <c r="R838" s="4">
        <f t="shared" si="144"/>
        <v>68.522499999999994</v>
      </c>
      <c r="S838" s="4">
        <f t="shared" si="145"/>
        <v>1.0501532567049807</v>
      </c>
      <c r="T838" s="4">
        <f t="shared" si="146"/>
        <v>2.4378931908695134</v>
      </c>
      <c r="U838" s="4">
        <f t="shared" si="147"/>
        <v>2.3678961231148068</v>
      </c>
      <c r="V838" s="3">
        <f t="shared" si="148"/>
        <v>0.6020599913279624</v>
      </c>
      <c r="W838" s="3">
        <f t="shared" si="149"/>
        <v>2.4166405073382808</v>
      </c>
      <c r="X838" s="3">
        <f t="shared" si="150"/>
        <v>0.65974194048586987</v>
      </c>
      <c r="Y838" s="3">
        <f t="shared" si="151"/>
        <v>1.8358331995415511</v>
      </c>
      <c r="Z838" s="3">
        <f t="shared" si="152"/>
        <v>2.1252683531232459E-2</v>
      </c>
      <c r="AA838" s="2">
        <f t="shared" si="153"/>
        <v>39417</v>
      </c>
    </row>
    <row r="839" spans="1:27" x14ac:dyDescent="0.2">
      <c r="A839">
        <v>1403</v>
      </c>
      <c r="B839" t="s">
        <v>15</v>
      </c>
      <c r="C839">
        <v>2007</v>
      </c>
      <c r="D839">
        <v>1</v>
      </c>
      <c r="E839">
        <v>101</v>
      </c>
      <c r="F839" s="4">
        <v>427.7</v>
      </c>
      <c r="G839" s="4">
        <v>502.53</v>
      </c>
      <c r="H839" s="4">
        <v>211.84</v>
      </c>
      <c r="I839">
        <v>8</v>
      </c>
      <c r="J839">
        <v>489</v>
      </c>
      <c r="K839">
        <v>20390</v>
      </c>
      <c r="L839" t="s">
        <v>18</v>
      </c>
      <c r="M839">
        <v>36129</v>
      </c>
      <c r="N839">
        <v>308</v>
      </c>
      <c r="O839" s="4">
        <v>35819.22</v>
      </c>
      <c r="P839" t="s">
        <v>168</v>
      </c>
      <c r="Q839" s="4">
        <f t="shared" si="143"/>
        <v>4.9755445544554453</v>
      </c>
      <c r="R839" s="4">
        <f t="shared" si="144"/>
        <v>62.816249999999997</v>
      </c>
      <c r="S839" s="4">
        <f t="shared" si="145"/>
        <v>1.0276687116564416</v>
      </c>
      <c r="T839" s="4">
        <f t="shared" si="146"/>
        <v>2.7011619933473567</v>
      </c>
      <c r="U839" s="4">
        <f t="shared" si="147"/>
        <v>2.6311392502568109</v>
      </c>
      <c r="V839" s="3">
        <f t="shared" si="148"/>
        <v>0.90308998699194354</v>
      </c>
      <c r="W839" s="3">
        <f t="shared" si="149"/>
        <v>2.6893088591236203</v>
      </c>
      <c r="X839" s="3">
        <f t="shared" si="150"/>
        <v>0.69684061956471399</v>
      </c>
      <c r="Y839" s="3">
        <f t="shared" si="151"/>
        <v>1.798072006355413</v>
      </c>
      <c r="Z839" s="3">
        <f t="shared" si="152"/>
        <v>1.1853134223736317E-2</v>
      </c>
      <c r="AA839" s="2">
        <f t="shared" si="153"/>
        <v>39083</v>
      </c>
    </row>
    <row r="840" spans="1:27" x14ac:dyDescent="0.2">
      <c r="A840">
        <v>1403</v>
      </c>
      <c r="B840" t="s">
        <v>15</v>
      </c>
      <c r="C840">
        <v>2007</v>
      </c>
      <c r="D840">
        <v>2</v>
      </c>
      <c r="E840">
        <v>93</v>
      </c>
      <c r="F840" s="4">
        <v>452.99</v>
      </c>
      <c r="G840" s="4">
        <v>532.29999999999995</v>
      </c>
      <c r="H840" s="4">
        <v>201.99</v>
      </c>
      <c r="I840">
        <v>8</v>
      </c>
      <c r="J840">
        <v>489</v>
      </c>
      <c r="K840">
        <v>20390</v>
      </c>
      <c r="L840" t="s">
        <v>18</v>
      </c>
      <c r="M840">
        <v>36129</v>
      </c>
      <c r="N840">
        <v>308</v>
      </c>
      <c r="O840" s="4">
        <v>35819.22</v>
      </c>
      <c r="P840" t="s">
        <v>168</v>
      </c>
      <c r="Q840" s="4">
        <f t="shared" si="143"/>
        <v>5.7236559139784937</v>
      </c>
      <c r="R840" s="4">
        <f t="shared" si="144"/>
        <v>66.537499999999994</v>
      </c>
      <c r="S840" s="4">
        <f t="shared" si="145"/>
        <v>1.0885480572597137</v>
      </c>
      <c r="T840" s="4">
        <f t="shared" si="146"/>
        <v>2.7261564661727546</v>
      </c>
      <c r="U840" s="4">
        <f t="shared" si="147"/>
        <v>2.656088614832357</v>
      </c>
      <c r="V840" s="3">
        <f t="shared" si="148"/>
        <v>0.90308998699194354</v>
      </c>
      <c r="W840" s="3">
        <f t="shared" si="149"/>
        <v>2.6893088591236203</v>
      </c>
      <c r="X840" s="3">
        <f t="shared" si="150"/>
        <v>0.75767351761881963</v>
      </c>
      <c r="Y840" s="3">
        <f t="shared" si="151"/>
        <v>1.8230664791808113</v>
      </c>
      <c r="Z840" s="3">
        <f t="shared" si="152"/>
        <v>3.6847607049134617E-2</v>
      </c>
      <c r="AA840" s="2">
        <f t="shared" si="153"/>
        <v>39114</v>
      </c>
    </row>
    <row r="841" spans="1:27" x14ac:dyDescent="0.2">
      <c r="A841">
        <v>1403</v>
      </c>
      <c r="B841" t="s">
        <v>15</v>
      </c>
      <c r="C841">
        <v>2007</v>
      </c>
      <c r="D841">
        <v>3</v>
      </c>
      <c r="E841">
        <v>100</v>
      </c>
      <c r="F841" s="4">
        <v>409.79</v>
      </c>
      <c r="G841" s="4">
        <v>481.51</v>
      </c>
      <c r="H841" s="4">
        <v>230.06</v>
      </c>
      <c r="I841">
        <v>8</v>
      </c>
      <c r="J841">
        <v>489</v>
      </c>
      <c r="K841">
        <v>20390</v>
      </c>
      <c r="L841" t="s">
        <v>18</v>
      </c>
      <c r="M841">
        <v>36129</v>
      </c>
      <c r="N841">
        <v>308</v>
      </c>
      <c r="O841" s="4">
        <v>35819.22</v>
      </c>
      <c r="P841" t="s">
        <v>168</v>
      </c>
      <c r="Q841" s="4">
        <f t="shared" si="143"/>
        <v>4.8151000000000002</v>
      </c>
      <c r="R841" s="4">
        <f t="shared" si="144"/>
        <v>60.188749999999999</v>
      </c>
      <c r="S841" s="4">
        <f t="shared" si="145"/>
        <v>0.98468302658486706</v>
      </c>
      <c r="T841" s="4">
        <f t="shared" si="146"/>
        <v>2.6826053109823009</v>
      </c>
      <c r="U841" s="4">
        <f t="shared" si="147"/>
        <v>2.6125613562179129</v>
      </c>
      <c r="V841" s="3">
        <f t="shared" si="148"/>
        <v>0.90308998699194354</v>
      </c>
      <c r="W841" s="3">
        <f t="shared" si="149"/>
        <v>2.6893088591236203</v>
      </c>
      <c r="X841" s="3">
        <f t="shared" si="150"/>
        <v>0.68260531098230115</v>
      </c>
      <c r="Y841" s="3">
        <f t="shared" si="151"/>
        <v>1.7795153239903576</v>
      </c>
      <c r="Z841" s="3">
        <f t="shared" si="152"/>
        <v>-6.7035481413191024E-3</v>
      </c>
      <c r="AA841" s="2">
        <f t="shared" si="153"/>
        <v>39142</v>
      </c>
    </row>
    <row r="842" spans="1:27" x14ac:dyDescent="0.2">
      <c r="A842">
        <v>1403</v>
      </c>
      <c r="B842" t="s">
        <v>15</v>
      </c>
      <c r="C842">
        <v>2007</v>
      </c>
      <c r="D842">
        <v>4</v>
      </c>
      <c r="E842">
        <v>142</v>
      </c>
      <c r="F842" s="4">
        <v>618.63</v>
      </c>
      <c r="G842" s="4">
        <v>726.9</v>
      </c>
      <c r="H842" s="4">
        <v>359.32</v>
      </c>
      <c r="I842">
        <v>8</v>
      </c>
      <c r="J842">
        <v>489</v>
      </c>
      <c r="K842">
        <v>20390</v>
      </c>
      <c r="L842" t="s">
        <v>18</v>
      </c>
      <c r="M842">
        <v>36129</v>
      </c>
      <c r="N842">
        <v>308</v>
      </c>
      <c r="O842" s="4">
        <v>35819.22</v>
      </c>
      <c r="P842" t="s">
        <v>168</v>
      </c>
      <c r="Q842" s="4">
        <f t="shared" si="143"/>
        <v>5.1190140845070422</v>
      </c>
      <c r="R842" s="4">
        <f t="shared" si="144"/>
        <v>90.862499999999997</v>
      </c>
      <c r="S842" s="4">
        <f t="shared" si="145"/>
        <v>1.4865030674846624</v>
      </c>
      <c r="T842" s="4">
        <f t="shared" si="146"/>
        <v>2.8614746688571686</v>
      </c>
      <c r="U842" s="4">
        <f t="shared" si="147"/>
        <v>2.7914309769645094</v>
      </c>
      <c r="V842" s="3">
        <f t="shared" si="148"/>
        <v>0.90308998699194354</v>
      </c>
      <c r="W842" s="3">
        <f t="shared" si="149"/>
        <v>2.6893088591236203</v>
      </c>
      <c r="X842" s="3">
        <f t="shared" si="150"/>
        <v>0.70918632447411212</v>
      </c>
      <c r="Y842" s="3">
        <f t="shared" si="151"/>
        <v>1.9583846818652251</v>
      </c>
      <c r="Z842" s="3">
        <f t="shared" si="152"/>
        <v>0.17216580973354836</v>
      </c>
      <c r="AA842" s="2">
        <f t="shared" si="153"/>
        <v>39173</v>
      </c>
    </row>
    <row r="843" spans="1:27" x14ac:dyDescent="0.2">
      <c r="A843">
        <v>1403</v>
      </c>
      <c r="B843" t="s">
        <v>15</v>
      </c>
      <c r="C843">
        <v>2007</v>
      </c>
      <c r="D843">
        <v>5</v>
      </c>
      <c r="E843">
        <v>233</v>
      </c>
      <c r="F843" s="4">
        <v>1102.03</v>
      </c>
      <c r="G843" s="4">
        <v>1294.9000000000001</v>
      </c>
      <c r="H843" s="4">
        <v>528.14</v>
      </c>
      <c r="I843">
        <v>8</v>
      </c>
      <c r="J843">
        <v>489</v>
      </c>
      <c r="K843">
        <v>20390</v>
      </c>
      <c r="L843" t="s">
        <v>18</v>
      </c>
      <c r="M843">
        <v>36129</v>
      </c>
      <c r="N843">
        <v>308</v>
      </c>
      <c r="O843" s="4">
        <v>35819.22</v>
      </c>
      <c r="P843" t="s">
        <v>168</v>
      </c>
      <c r="Q843" s="4">
        <f t="shared" si="143"/>
        <v>5.5575107296137345</v>
      </c>
      <c r="R843" s="4">
        <f t="shared" si="144"/>
        <v>161.86250000000001</v>
      </c>
      <c r="S843" s="4">
        <f t="shared" si="145"/>
        <v>2.6480572597137018</v>
      </c>
      <c r="T843" s="4">
        <f t="shared" si="146"/>
        <v>3.1122362308689393</v>
      </c>
      <c r="U843" s="4">
        <f t="shared" si="147"/>
        <v>3.0421934172536216</v>
      </c>
      <c r="V843" s="3">
        <f t="shared" si="148"/>
        <v>0.90308998699194354</v>
      </c>
      <c r="W843" s="3">
        <f t="shared" si="149"/>
        <v>2.6893088591236203</v>
      </c>
      <c r="X843" s="3">
        <f t="shared" si="150"/>
        <v>0.7448803098429202</v>
      </c>
      <c r="Y843" s="3">
        <f t="shared" si="151"/>
        <v>2.2091462438769955</v>
      </c>
      <c r="Z843" s="3">
        <f t="shared" si="152"/>
        <v>0.42292737174531891</v>
      </c>
      <c r="AA843" s="2">
        <f t="shared" si="153"/>
        <v>39203</v>
      </c>
    </row>
    <row r="844" spans="1:27" x14ac:dyDescent="0.2">
      <c r="A844">
        <v>1403</v>
      </c>
      <c r="B844" t="s">
        <v>15</v>
      </c>
      <c r="C844">
        <v>2007</v>
      </c>
      <c r="D844">
        <v>6</v>
      </c>
      <c r="E844">
        <v>270</v>
      </c>
      <c r="F844" s="4">
        <v>1294.33</v>
      </c>
      <c r="G844" s="4">
        <v>1520.99</v>
      </c>
      <c r="H844" s="4">
        <v>582.54</v>
      </c>
      <c r="I844">
        <v>8</v>
      </c>
      <c r="J844">
        <v>489</v>
      </c>
      <c r="K844">
        <v>20390</v>
      </c>
      <c r="L844" t="s">
        <v>18</v>
      </c>
      <c r="M844">
        <v>36129</v>
      </c>
      <c r="N844">
        <v>308</v>
      </c>
      <c r="O844" s="4">
        <v>35819.22</v>
      </c>
      <c r="P844" t="s">
        <v>168</v>
      </c>
      <c r="Q844" s="4">
        <f t="shared" si="143"/>
        <v>5.6332962962962965</v>
      </c>
      <c r="R844" s="4">
        <f t="shared" si="144"/>
        <v>190.12375</v>
      </c>
      <c r="S844" s="4">
        <f t="shared" si="145"/>
        <v>3.1104089979550102</v>
      </c>
      <c r="T844" s="4">
        <f t="shared" si="146"/>
        <v>3.1821263587215745</v>
      </c>
      <c r="U844" s="4">
        <f t="shared" si="147"/>
        <v>3.1120450173740517</v>
      </c>
      <c r="V844" s="3">
        <f t="shared" si="148"/>
        <v>0.90308998699194354</v>
      </c>
      <c r="W844" s="3">
        <f t="shared" si="149"/>
        <v>2.6893088591236203</v>
      </c>
      <c r="X844" s="3">
        <f t="shared" si="150"/>
        <v>0.7507625945625872</v>
      </c>
      <c r="Y844" s="3">
        <f t="shared" si="151"/>
        <v>2.2790363717296311</v>
      </c>
      <c r="Z844" s="3">
        <f t="shared" si="152"/>
        <v>0.49281749959795429</v>
      </c>
      <c r="AA844" s="2">
        <f t="shared" si="153"/>
        <v>39234</v>
      </c>
    </row>
    <row r="845" spans="1:27" x14ac:dyDescent="0.2">
      <c r="A845">
        <v>1403</v>
      </c>
      <c r="B845" t="s">
        <v>15</v>
      </c>
      <c r="C845">
        <v>2007</v>
      </c>
      <c r="D845">
        <v>7</v>
      </c>
      <c r="E845">
        <v>231</v>
      </c>
      <c r="F845" s="4">
        <v>1089.05</v>
      </c>
      <c r="G845" s="4">
        <v>1279.6300000000001</v>
      </c>
      <c r="H845" s="4">
        <v>536.11</v>
      </c>
      <c r="I845">
        <v>8</v>
      </c>
      <c r="J845">
        <v>489</v>
      </c>
      <c r="K845">
        <v>20390</v>
      </c>
      <c r="L845" t="s">
        <v>18</v>
      </c>
      <c r="M845">
        <v>36129</v>
      </c>
      <c r="N845">
        <v>308</v>
      </c>
      <c r="O845" s="4">
        <v>35819.22</v>
      </c>
      <c r="P845" t="s">
        <v>168</v>
      </c>
      <c r="Q845" s="4">
        <f t="shared" si="143"/>
        <v>5.5395238095238097</v>
      </c>
      <c r="R845" s="4">
        <f t="shared" si="144"/>
        <v>159.95375000000001</v>
      </c>
      <c r="S845" s="4">
        <f t="shared" si="145"/>
        <v>2.6168302658486708</v>
      </c>
      <c r="T845" s="4">
        <f t="shared" si="146"/>
        <v>3.1070844132514961</v>
      </c>
      <c r="U845" s="4">
        <f t="shared" si="147"/>
        <v>3.0370478193568853</v>
      </c>
      <c r="V845" s="3">
        <f t="shared" si="148"/>
        <v>0.90308998699194354</v>
      </c>
      <c r="W845" s="3">
        <f t="shared" si="149"/>
        <v>2.6893088591236203</v>
      </c>
      <c r="X845" s="3">
        <f t="shared" si="150"/>
        <v>0.74347243335935165</v>
      </c>
      <c r="Y845" s="3">
        <f t="shared" si="151"/>
        <v>2.2039944262595523</v>
      </c>
      <c r="Z845" s="3">
        <f t="shared" si="152"/>
        <v>0.4177755541278757</v>
      </c>
      <c r="AA845" s="2">
        <f t="shared" si="153"/>
        <v>39264</v>
      </c>
    </row>
    <row r="846" spans="1:27" x14ac:dyDescent="0.2">
      <c r="A846">
        <v>1403</v>
      </c>
      <c r="B846" t="s">
        <v>15</v>
      </c>
      <c r="C846">
        <v>2007</v>
      </c>
      <c r="D846">
        <v>8</v>
      </c>
      <c r="E846">
        <v>279</v>
      </c>
      <c r="F846" s="4">
        <v>1177.98</v>
      </c>
      <c r="G846" s="4">
        <v>1384.25</v>
      </c>
      <c r="H846" s="4">
        <v>397.49</v>
      </c>
      <c r="I846">
        <v>8</v>
      </c>
      <c r="J846">
        <v>489</v>
      </c>
      <c r="K846">
        <v>20390</v>
      </c>
      <c r="L846" t="s">
        <v>18</v>
      </c>
      <c r="M846">
        <v>36129</v>
      </c>
      <c r="N846">
        <v>308</v>
      </c>
      <c r="O846" s="4">
        <v>35819.22</v>
      </c>
      <c r="P846" t="s">
        <v>168</v>
      </c>
      <c r="Q846" s="4">
        <f t="shared" si="143"/>
        <v>4.9614695340501793</v>
      </c>
      <c r="R846" s="4">
        <f t="shared" si="144"/>
        <v>173.03125</v>
      </c>
      <c r="S846" s="4">
        <f t="shared" si="145"/>
        <v>2.8307770961145193</v>
      </c>
      <c r="T846" s="4">
        <f t="shared" si="146"/>
        <v>3.1412145321839708</v>
      </c>
      <c r="U846" s="4">
        <f t="shared" si="147"/>
        <v>3.0711379169677442</v>
      </c>
      <c r="V846" s="3">
        <f t="shared" si="148"/>
        <v>0.90308998699194354</v>
      </c>
      <c r="W846" s="3">
        <f t="shared" si="149"/>
        <v>2.6893088591236203</v>
      </c>
      <c r="X846" s="3">
        <f t="shared" si="150"/>
        <v>0.69561032891037344</v>
      </c>
      <c r="Y846" s="3">
        <f t="shared" si="151"/>
        <v>2.2381245451920275</v>
      </c>
      <c r="Z846" s="3">
        <f t="shared" si="152"/>
        <v>0.45190567306035073</v>
      </c>
      <c r="AA846" s="2">
        <f t="shared" si="153"/>
        <v>39295</v>
      </c>
    </row>
    <row r="847" spans="1:27" x14ac:dyDescent="0.2">
      <c r="A847">
        <v>1403</v>
      </c>
      <c r="B847" t="s">
        <v>15</v>
      </c>
      <c r="C847">
        <v>2007</v>
      </c>
      <c r="D847">
        <v>9</v>
      </c>
      <c r="E847">
        <v>282</v>
      </c>
      <c r="F847" s="4">
        <v>1250.01</v>
      </c>
      <c r="G847" s="4">
        <v>1468.79</v>
      </c>
      <c r="H847" s="4">
        <v>520.70000000000005</v>
      </c>
      <c r="I847">
        <v>8</v>
      </c>
      <c r="J847">
        <v>489</v>
      </c>
      <c r="K847">
        <v>20390</v>
      </c>
      <c r="L847" t="s">
        <v>18</v>
      </c>
      <c r="M847">
        <v>36129</v>
      </c>
      <c r="N847">
        <v>308</v>
      </c>
      <c r="O847" s="4">
        <v>35819.22</v>
      </c>
      <c r="P847" t="s">
        <v>168</v>
      </c>
      <c r="Q847" s="4">
        <f t="shared" si="143"/>
        <v>5.2084751773049645</v>
      </c>
      <c r="R847" s="4">
        <f t="shared" si="144"/>
        <v>183.59875</v>
      </c>
      <c r="S847" s="4">
        <f t="shared" si="145"/>
        <v>3.0036605316973413</v>
      </c>
      <c r="T847" s="4">
        <f t="shared" si="146"/>
        <v>3.1669597070491586</v>
      </c>
      <c r="U847" s="4">
        <f t="shared" si="147"/>
        <v>3.0969134873500144</v>
      </c>
      <c r="V847" s="3">
        <f t="shared" si="148"/>
        <v>0.90308998699194354</v>
      </c>
      <c r="W847" s="3">
        <f t="shared" si="149"/>
        <v>2.6893088591236203</v>
      </c>
      <c r="X847" s="3">
        <f t="shared" si="150"/>
        <v>0.71671059872979748</v>
      </c>
      <c r="Y847" s="3">
        <f t="shared" si="151"/>
        <v>2.2638697200572149</v>
      </c>
      <c r="Z847" s="3">
        <f t="shared" si="152"/>
        <v>0.4776508479255383</v>
      </c>
      <c r="AA847" s="2">
        <f t="shared" si="153"/>
        <v>39326</v>
      </c>
    </row>
    <row r="848" spans="1:27" x14ac:dyDescent="0.2">
      <c r="A848">
        <v>1403</v>
      </c>
      <c r="B848" t="s">
        <v>15</v>
      </c>
      <c r="C848">
        <v>2007</v>
      </c>
      <c r="D848">
        <v>10</v>
      </c>
      <c r="E848">
        <v>760</v>
      </c>
      <c r="F848" s="4">
        <v>3283.73</v>
      </c>
      <c r="G848" s="4">
        <v>3858.59</v>
      </c>
      <c r="H848" s="4">
        <v>1294.3</v>
      </c>
      <c r="I848">
        <v>8</v>
      </c>
      <c r="J848">
        <v>489</v>
      </c>
      <c r="K848">
        <v>20390</v>
      </c>
      <c r="L848" t="s">
        <v>18</v>
      </c>
      <c r="M848">
        <v>36129</v>
      </c>
      <c r="N848">
        <v>308</v>
      </c>
      <c r="O848" s="4">
        <v>35819.22</v>
      </c>
      <c r="P848" t="s">
        <v>168</v>
      </c>
      <c r="Q848" s="4">
        <f t="shared" si="143"/>
        <v>5.0770921052631577</v>
      </c>
      <c r="R848" s="4">
        <f t="shared" si="144"/>
        <v>482.32375000000002</v>
      </c>
      <c r="S848" s="4">
        <f t="shared" si="145"/>
        <v>7.8907770961145198</v>
      </c>
      <c r="T848" s="4">
        <f t="shared" si="146"/>
        <v>3.5864286344414942</v>
      </c>
      <c r="U848" s="4">
        <f t="shared" si="147"/>
        <v>3.5163674406731249</v>
      </c>
      <c r="V848" s="3">
        <f t="shared" si="148"/>
        <v>0.90308998699194354</v>
      </c>
      <c r="W848" s="3">
        <f t="shared" si="149"/>
        <v>2.6893088591236203</v>
      </c>
      <c r="X848" s="3">
        <f t="shared" si="150"/>
        <v>0.70561504216070259</v>
      </c>
      <c r="Y848" s="3">
        <f t="shared" si="151"/>
        <v>2.6833386474495504</v>
      </c>
      <c r="Z848" s="3">
        <f t="shared" si="152"/>
        <v>0.89711977531787379</v>
      </c>
      <c r="AA848" s="2">
        <f t="shared" si="153"/>
        <v>39356</v>
      </c>
    </row>
    <row r="849" spans="1:27" x14ac:dyDescent="0.2">
      <c r="A849">
        <v>1403</v>
      </c>
      <c r="B849" t="s">
        <v>15</v>
      </c>
      <c r="C849">
        <v>2007</v>
      </c>
      <c r="D849">
        <v>11</v>
      </c>
      <c r="E849">
        <v>517</v>
      </c>
      <c r="F849" s="4">
        <v>2272.58</v>
      </c>
      <c r="G849" s="4">
        <v>2670.38</v>
      </c>
      <c r="H849" s="4">
        <v>882.44</v>
      </c>
      <c r="I849">
        <v>8</v>
      </c>
      <c r="J849">
        <v>489</v>
      </c>
      <c r="K849">
        <v>20390</v>
      </c>
      <c r="L849" t="s">
        <v>18</v>
      </c>
      <c r="M849">
        <v>36129</v>
      </c>
      <c r="N849">
        <v>308</v>
      </c>
      <c r="O849" s="4">
        <v>35819.22</v>
      </c>
      <c r="P849" t="s">
        <v>168</v>
      </c>
      <c r="Q849" s="4">
        <f t="shared" si="143"/>
        <v>5.1651450676982593</v>
      </c>
      <c r="R849" s="4">
        <f t="shared" si="144"/>
        <v>333.79750000000001</v>
      </c>
      <c r="S849" s="4">
        <f t="shared" si="145"/>
        <v>5.4608997955010228</v>
      </c>
      <c r="T849" s="4">
        <f t="shared" si="146"/>
        <v>3.4265730666680936</v>
      </c>
      <c r="U849" s="4">
        <f t="shared" si="147"/>
        <v>3.3565191803195358</v>
      </c>
      <c r="V849" s="3">
        <f t="shared" si="148"/>
        <v>0.90308998699194354</v>
      </c>
      <c r="W849" s="3">
        <f t="shared" si="149"/>
        <v>2.6893088591236203</v>
      </c>
      <c r="X849" s="3">
        <f t="shared" si="150"/>
        <v>0.71308252357415114</v>
      </c>
      <c r="Y849" s="3">
        <f t="shared" si="151"/>
        <v>2.5234830796761498</v>
      </c>
      <c r="Z849" s="3">
        <f t="shared" si="152"/>
        <v>0.73726420754447342</v>
      </c>
      <c r="AA849" s="2">
        <f t="shared" si="153"/>
        <v>39387</v>
      </c>
    </row>
    <row r="850" spans="1:27" x14ac:dyDescent="0.2">
      <c r="A850">
        <v>1403</v>
      </c>
      <c r="B850" t="s">
        <v>15</v>
      </c>
      <c r="C850">
        <v>2007</v>
      </c>
      <c r="D850">
        <v>12</v>
      </c>
      <c r="E850">
        <v>380</v>
      </c>
      <c r="F850" s="4">
        <v>1485.11</v>
      </c>
      <c r="G850" s="4">
        <v>1745.02</v>
      </c>
      <c r="H850" s="4">
        <v>466.52</v>
      </c>
      <c r="I850">
        <v>8</v>
      </c>
      <c r="J850">
        <v>489</v>
      </c>
      <c r="K850">
        <v>20390</v>
      </c>
      <c r="L850" t="s">
        <v>18</v>
      </c>
      <c r="M850">
        <v>36129</v>
      </c>
      <c r="N850">
        <v>308</v>
      </c>
      <c r="O850" s="4">
        <v>35819.22</v>
      </c>
      <c r="P850" t="s">
        <v>168</v>
      </c>
      <c r="Q850" s="4">
        <f t="shared" si="143"/>
        <v>4.5921578947368422</v>
      </c>
      <c r="R850" s="4">
        <f t="shared" si="144"/>
        <v>218.1275</v>
      </c>
      <c r="S850" s="4">
        <f t="shared" si="145"/>
        <v>3.5685480572597137</v>
      </c>
      <c r="T850" s="4">
        <f t="shared" si="146"/>
        <v>3.2418004088538592</v>
      </c>
      <c r="U850" s="4">
        <f t="shared" si="147"/>
        <v>3.1717586224234324</v>
      </c>
      <c r="V850" s="3">
        <f t="shared" si="148"/>
        <v>0.90308998699194354</v>
      </c>
      <c r="W850" s="3">
        <f t="shared" si="149"/>
        <v>2.6893088591236203</v>
      </c>
      <c r="X850" s="3">
        <f t="shared" si="150"/>
        <v>0.662016812237049</v>
      </c>
      <c r="Y850" s="3">
        <f t="shared" si="151"/>
        <v>2.3387104218619155</v>
      </c>
      <c r="Z850" s="3">
        <f t="shared" si="152"/>
        <v>0.55249154973023895</v>
      </c>
      <c r="AA850" s="2">
        <f t="shared" si="153"/>
        <v>39417</v>
      </c>
    </row>
    <row r="851" spans="1:27" x14ac:dyDescent="0.2">
      <c r="A851">
        <v>1407</v>
      </c>
      <c r="B851" t="s">
        <v>15</v>
      </c>
      <c r="C851">
        <v>2007</v>
      </c>
      <c r="D851">
        <v>1</v>
      </c>
      <c r="E851">
        <v>107</v>
      </c>
      <c r="F851" s="4">
        <v>507.36</v>
      </c>
      <c r="G851" s="4">
        <v>596.21</v>
      </c>
      <c r="H851" s="4">
        <v>232.52</v>
      </c>
      <c r="I851">
        <v>6</v>
      </c>
      <c r="J851">
        <v>350</v>
      </c>
      <c r="K851">
        <v>21304</v>
      </c>
      <c r="L851" t="s">
        <v>18</v>
      </c>
      <c r="M851">
        <v>35166</v>
      </c>
      <c r="N851">
        <v>221.2</v>
      </c>
      <c r="O851" s="4">
        <v>32038.91</v>
      </c>
      <c r="P851" t="s">
        <v>167</v>
      </c>
      <c r="Q851" s="4">
        <f t="shared" si="143"/>
        <v>5.5720560747663557</v>
      </c>
      <c r="R851" s="4">
        <f t="shared" si="144"/>
        <v>99.368333333333339</v>
      </c>
      <c r="S851" s="4">
        <f t="shared" si="145"/>
        <v>1.703457142857143</v>
      </c>
      <c r="T851" s="4">
        <f t="shared" si="146"/>
        <v>2.7753992560112675</v>
      </c>
      <c r="U851" s="4">
        <f t="shared" si="147"/>
        <v>2.7053162246830134</v>
      </c>
      <c r="V851" s="3">
        <f t="shared" si="148"/>
        <v>0.77815125038364363</v>
      </c>
      <c r="W851" s="3">
        <f t="shared" si="149"/>
        <v>2.5440680443502757</v>
      </c>
      <c r="X851" s="3">
        <f t="shared" si="150"/>
        <v>0.74601547832605775</v>
      </c>
      <c r="Y851" s="3">
        <f t="shared" si="151"/>
        <v>1.9972480056276238</v>
      </c>
      <c r="Z851" s="3">
        <f t="shared" si="152"/>
        <v>0.2313312116609918</v>
      </c>
      <c r="AA851" s="2">
        <f t="shared" si="153"/>
        <v>39083</v>
      </c>
    </row>
    <row r="852" spans="1:27" x14ac:dyDescent="0.2">
      <c r="A852">
        <v>1407</v>
      </c>
      <c r="B852" t="s">
        <v>15</v>
      </c>
      <c r="C852">
        <v>2007</v>
      </c>
      <c r="D852">
        <v>2</v>
      </c>
      <c r="E852">
        <v>65</v>
      </c>
      <c r="F852" s="4">
        <v>259.74</v>
      </c>
      <c r="G852" s="4">
        <v>305.19</v>
      </c>
      <c r="H852" s="4">
        <v>124.72</v>
      </c>
      <c r="I852">
        <v>6</v>
      </c>
      <c r="J852">
        <v>350</v>
      </c>
      <c r="K852">
        <v>21304</v>
      </c>
      <c r="L852" t="s">
        <v>18</v>
      </c>
      <c r="M852">
        <v>35166</v>
      </c>
      <c r="N852">
        <v>221.2</v>
      </c>
      <c r="O852" s="4">
        <v>32038.91</v>
      </c>
      <c r="P852" t="s">
        <v>167</v>
      </c>
      <c r="Q852" s="4">
        <f t="shared" si="143"/>
        <v>4.6952307692307693</v>
      </c>
      <c r="R852" s="4">
        <f t="shared" si="144"/>
        <v>50.865000000000002</v>
      </c>
      <c r="S852" s="4">
        <f t="shared" si="145"/>
        <v>0.87197142857142862</v>
      </c>
      <c r="T852" s="4">
        <f t="shared" si="146"/>
        <v>2.484570299217411</v>
      </c>
      <c r="U852" s="4">
        <f t="shared" si="147"/>
        <v>2.4145388361968001</v>
      </c>
      <c r="V852" s="3">
        <f t="shared" si="148"/>
        <v>0.77815125038364363</v>
      </c>
      <c r="W852" s="3">
        <f t="shared" si="149"/>
        <v>2.5440680443502757</v>
      </c>
      <c r="X852" s="3">
        <f t="shared" si="150"/>
        <v>0.67165694257455566</v>
      </c>
      <c r="Y852" s="3">
        <f t="shared" si="151"/>
        <v>1.7064190488337676</v>
      </c>
      <c r="Z852" s="3">
        <f t="shared" si="152"/>
        <v>-5.9497745132864432E-2</v>
      </c>
      <c r="AA852" s="2">
        <f t="shared" si="153"/>
        <v>39114</v>
      </c>
    </row>
    <row r="853" spans="1:27" x14ac:dyDescent="0.2">
      <c r="A853">
        <v>1407</v>
      </c>
      <c r="B853" t="s">
        <v>15</v>
      </c>
      <c r="C853">
        <v>2007</v>
      </c>
      <c r="D853">
        <v>3</v>
      </c>
      <c r="E853">
        <v>102</v>
      </c>
      <c r="F853" s="4">
        <v>436.2</v>
      </c>
      <c r="G853" s="4">
        <v>512.54</v>
      </c>
      <c r="H853" s="4">
        <v>235.51</v>
      </c>
      <c r="I853">
        <v>6</v>
      </c>
      <c r="J853">
        <v>350</v>
      </c>
      <c r="K853">
        <v>21304</v>
      </c>
      <c r="L853" t="s">
        <v>18</v>
      </c>
      <c r="M853">
        <v>35166</v>
      </c>
      <c r="N853">
        <v>221.2</v>
      </c>
      <c r="O853" s="4">
        <v>32038.91</v>
      </c>
      <c r="P853" t="s">
        <v>167</v>
      </c>
      <c r="Q853" s="4">
        <f t="shared" si="143"/>
        <v>5.0249019607843133</v>
      </c>
      <c r="R853" s="4">
        <f t="shared" si="144"/>
        <v>85.423333333333332</v>
      </c>
      <c r="S853" s="4">
        <f t="shared" si="145"/>
        <v>1.4643999999999999</v>
      </c>
      <c r="T853" s="4">
        <f t="shared" si="146"/>
        <v>2.7097277645597693</v>
      </c>
      <c r="U853" s="4">
        <f t="shared" si="147"/>
        <v>2.6396856612426816</v>
      </c>
      <c r="V853" s="3">
        <f t="shared" si="148"/>
        <v>0.77815125038364363</v>
      </c>
      <c r="W853" s="3">
        <f t="shared" si="149"/>
        <v>2.5440680443502757</v>
      </c>
      <c r="X853" s="3">
        <f t="shared" si="150"/>
        <v>0.70112759279785153</v>
      </c>
      <c r="Y853" s="3">
        <f t="shared" si="151"/>
        <v>1.9315765141761254</v>
      </c>
      <c r="Z853" s="3">
        <f t="shared" si="152"/>
        <v>0.16565972020949343</v>
      </c>
      <c r="AA853" s="2">
        <f t="shared" si="153"/>
        <v>39142</v>
      </c>
    </row>
    <row r="854" spans="1:27" x14ac:dyDescent="0.2">
      <c r="A854">
        <v>1407</v>
      </c>
      <c r="B854" t="s">
        <v>15</v>
      </c>
      <c r="C854">
        <v>2007</v>
      </c>
      <c r="D854">
        <v>4</v>
      </c>
      <c r="E854">
        <v>94</v>
      </c>
      <c r="F854" s="4">
        <v>464.21</v>
      </c>
      <c r="G854" s="4">
        <v>545.5</v>
      </c>
      <c r="H854" s="4">
        <v>178.08</v>
      </c>
      <c r="I854">
        <v>6</v>
      </c>
      <c r="J854">
        <v>350</v>
      </c>
      <c r="K854">
        <v>21304</v>
      </c>
      <c r="L854" t="s">
        <v>18</v>
      </c>
      <c r="M854">
        <v>35166</v>
      </c>
      <c r="N854">
        <v>221.2</v>
      </c>
      <c r="O854" s="4">
        <v>32038.91</v>
      </c>
      <c r="P854" t="s">
        <v>167</v>
      </c>
      <c r="Q854" s="4">
        <f t="shared" si="143"/>
        <v>5.8031914893617023</v>
      </c>
      <c r="R854" s="4">
        <f t="shared" si="144"/>
        <v>90.916666666666671</v>
      </c>
      <c r="S854" s="4">
        <f t="shared" si="145"/>
        <v>1.5585714285714285</v>
      </c>
      <c r="T854" s="4">
        <f t="shared" si="146"/>
        <v>2.7367947549243605</v>
      </c>
      <c r="U854" s="4">
        <f t="shared" si="147"/>
        <v>2.6667144917813399</v>
      </c>
      <c r="V854" s="3">
        <f t="shared" si="148"/>
        <v>0.77815125038364363</v>
      </c>
      <c r="W854" s="3">
        <f t="shared" si="149"/>
        <v>2.5440680443502757</v>
      </c>
      <c r="X854" s="3">
        <f t="shared" si="150"/>
        <v>0.76366690132466208</v>
      </c>
      <c r="Y854" s="3">
        <f t="shared" si="151"/>
        <v>1.9586435045407171</v>
      </c>
      <c r="Z854" s="3">
        <f t="shared" si="152"/>
        <v>0.19272671057408503</v>
      </c>
      <c r="AA854" s="2">
        <f t="shared" si="153"/>
        <v>39173</v>
      </c>
    </row>
    <row r="855" spans="1:27" x14ac:dyDescent="0.2">
      <c r="A855">
        <v>1407</v>
      </c>
      <c r="B855" t="s">
        <v>15</v>
      </c>
      <c r="C855">
        <v>2007</v>
      </c>
      <c r="D855">
        <v>5</v>
      </c>
      <c r="E855">
        <v>223</v>
      </c>
      <c r="F855" s="4">
        <v>1006.95</v>
      </c>
      <c r="G855" s="4">
        <v>1183.26</v>
      </c>
      <c r="H855" s="4">
        <v>451.03</v>
      </c>
      <c r="I855">
        <v>6</v>
      </c>
      <c r="J855">
        <v>350</v>
      </c>
      <c r="K855">
        <v>21304</v>
      </c>
      <c r="L855" t="s">
        <v>18</v>
      </c>
      <c r="M855">
        <v>35166</v>
      </c>
      <c r="N855">
        <v>221.2</v>
      </c>
      <c r="O855" s="4">
        <v>32038.91</v>
      </c>
      <c r="P855" t="s">
        <v>167</v>
      </c>
      <c r="Q855" s="4">
        <f t="shared" si="143"/>
        <v>5.3060986547085198</v>
      </c>
      <c r="R855" s="4">
        <f t="shared" si="144"/>
        <v>197.21</v>
      </c>
      <c r="S855" s="4">
        <f t="shared" si="145"/>
        <v>3.3807428571428573</v>
      </c>
      <c r="T855" s="4">
        <f t="shared" si="146"/>
        <v>3.0730801834772108</v>
      </c>
      <c r="U855" s="4">
        <f t="shared" si="147"/>
        <v>3.0030079062406019</v>
      </c>
      <c r="V855" s="3">
        <f t="shared" si="148"/>
        <v>0.77815125038364363</v>
      </c>
      <c r="W855" s="3">
        <f t="shared" si="149"/>
        <v>2.5440680443502757</v>
      </c>
      <c r="X855" s="3">
        <f t="shared" si="150"/>
        <v>0.72477532042905024</v>
      </c>
      <c r="Y855" s="3">
        <f t="shared" si="151"/>
        <v>2.2949289330935674</v>
      </c>
      <c r="Z855" s="3">
        <f t="shared" si="152"/>
        <v>0.52901213912693523</v>
      </c>
      <c r="AA855" s="2">
        <f t="shared" si="153"/>
        <v>39203</v>
      </c>
    </row>
    <row r="856" spans="1:27" x14ac:dyDescent="0.2">
      <c r="A856">
        <v>1407</v>
      </c>
      <c r="B856" t="s">
        <v>15</v>
      </c>
      <c r="C856">
        <v>2007</v>
      </c>
      <c r="D856">
        <v>6</v>
      </c>
      <c r="E856">
        <v>271</v>
      </c>
      <c r="F856" s="4">
        <v>1268.49</v>
      </c>
      <c r="G856" s="4">
        <v>1490.6</v>
      </c>
      <c r="H856" s="4">
        <v>550.62</v>
      </c>
      <c r="I856">
        <v>6</v>
      </c>
      <c r="J856">
        <v>350</v>
      </c>
      <c r="K856">
        <v>21304</v>
      </c>
      <c r="L856" t="s">
        <v>18</v>
      </c>
      <c r="M856">
        <v>35166</v>
      </c>
      <c r="N856">
        <v>221.2</v>
      </c>
      <c r="O856" s="4">
        <v>32038.91</v>
      </c>
      <c r="P856" t="s">
        <v>167</v>
      </c>
      <c r="Q856" s="4">
        <f t="shared" si="143"/>
        <v>5.5003690036900368</v>
      </c>
      <c r="R856" s="4">
        <f t="shared" si="144"/>
        <v>248.43333333333331</v>
      </c>
      <c r="S856" s="4">
        <f t="shared" si="145"/>
        <v>4.2588571428571429</v>
      </c>
      <c r="T856" s="4">
        <f t="shared" si="146"/>
        <v>3.1733611168942319</v>
      </c>
      <c r="U856" s="4">
        <f t="shared" si="147"/>
        <v>3.103287047858942</v>
      </c>
      <c r="V856" s="3">
        <f t="shared" si="148"/>
        <v>0.77815125038364363</v>
      </c>
      <c r="W856" s="3">
        <f t="shared" si="149"/>
        <v>2.5440680443502757</v>
      </c>
      <c r="X856" s="3">
        <f t="shared" si="150"/>
        <v>0.74039182601982612</v>
      </c>
      <c r="Y856" s="3">
        <f t="shared" si="151"/>
        <v>2.3952098665105881</v>
      </c>
      <c r="Z856" s="3">
        <f t="shared" si="152"/>
        <v>0.62929307254395617</v>
      </c>
      <c r="AA856" s="2">
        <f t="shared" si="153"/>
        <v>39234</v>
      </c>
    </row>
    <row r="857" spans="1:27" x14ac:dyDescent="0.2">
      <c r="A857">
        <v>1407</v>
      </c>
      <c r="B857" t="s">
        <v>15</v>
      </c>
      <c r="C857">
        <v>2007</v>
      </c>
      <c r="D857">
        <v>7</v>
      </c>
      <c r="E857">
        <v>118</v>
      </c>
      <c r="F857" s="4">
        <v>534.51</v>
      </c>
      <c r="G857" s="4">
        <v>628.04999999999995</v>
      </c>
      <c r="H857" s="4">
        <v>248.94</v>
      </c>
      <c r="I857">
        <v>6</v>
      </c>
      <c r="J857">
        <v>350</v>
      </c>
      <c r="K857">
        <v>21304</v>
      </c>
      <c r="L857" t="s">
        <v>18</v>
      </c>
      <c r="M857">
        <v>35166</v>
      </c>
      <c r="N857">
        <v>221.2</v>
      </c>
      <c r="O857" s="4">
        <v>32038.91</v>
      </c>
      <c r="P857" t="s">
        <v>167</v>
      </c>
      <c r="Q857" s="4">
        <f t="shared" si="143"/>
        <v>5.3224576271186441</v>
      </c>
      <c r="R857" s="4">
        <f t="shared" si="144"/>
        <v>104.675</v>
      </c>
      <c r="S857" s="4">
        <f t="shared" si="145"/>
        <v>1.7944285714285713</v>
      </c>
      <c r="T857" s="4">
        <f t="shared" si="146"/>
        <v>2.7979942199469119</v>
      </c>
      <c r="U857" s="4">
        <f t="shared" si="147"/>
        <v>2.7279558347163464</v>
      </c>
      <c r="V857" s="3">
        <f t="shared" si="148"/>
        <v>0.77815125038364363</v>
      </c>
      <c r="W857" s="3">
        <f t="shared" si="149"/>
        <v>2.5440680443502757</v>
      </c>
      <c r="X857" s="3">
        <f t="shared" si="150"/>
        <v>0.72611221264078629</v>
      </c>
      <c r="Y857" s="3">
        <f t="shared" si="151"/>
        <v>2.019842969563268</v>
      </c>
      <c r="Z857" s="3">
        <f t="shared" si="152"/>
        <v>0.25392617559663605</v>
      </c>
      <c r="AA857" s="2">
        <f t="shared" si="153"/>
        <v>39264</v>
      </c>
    </row>
    <row r="858" spans="1:27" x14ac:dyDescent="0.2">
      <c r="A858">
        <v>1407</v>
      </c>
      <c r="B858" t="s">
        <v>15</v>
      </c>
      <c r="C858">
        <v>2007</v>
      </c>
      <c r="D858">
        <v>8</v>
      </c>
      <c r="E858">
        <v>167</v>
      </c>
      <c r="F858" s="4">
        <v>694.96</v>
      </c>
      <c r="G858" s="4">
        <v>816.67</v>
      </c>
      <c r="H858" s="4">
        <v>247.85</v>
      </c>
      <c r="I858">
        <v>6</v>
      </c>
      <c r="J858">
        <v>350</v>
      </c>
      <c r="K858">
        <v>21304</v>
      </c>
      <c r="L858" t="s">
        <v>18</v>
      </c>
      <c r="M858">
        <v>35166</v>
      </c>
      <c r="N858">
        <v>221.2</v>
      </c>
      <c r="O858" s="4">
        <v>32038.91</v>
      </c>
      <c r="P858" t="s">
        <v>167</v>
      </c>
      <c r="Q858" s="4">
        <f t="shared" si="143"/>
        <v>4.890239520958084</v>
      </c>
      <c r="R858" s="4">
        <f t="shared" si="144"/>
        <v>136.11166666666665</v>
      </c>
      <c r="S858" s="4">
        <f t="shared" si="145"/>
        <v>2.3333428571428572</v>
      </c>
      <c r="T858" s="4">
        <f t="shared" si="146"/>
        <v>2.9120466022717908</v>
      </c>
      <c r="U858" s="4">
        <f t="shared" si="147"/>
        <v>2.8419598085049302</v>
      </c>
      <c r="V858" s="3">
        <f t="shared" si="148"/>
        <v>0.77815125038364363</v>
      </c>
      <c r="W858" s="3">
        <f t="shared" si="149"/>
        <v>2.5440680443502757</v>
      </c>
      <c r="X858" s="3">
        <f t="shared" si="150"/>
        <v>0.68933013112420749</v>
      </c>
      <c r="Y858" s="3">
        <f t="shared" si="151"/>
        <v>2.1338953518881469</v>
      </c>
      <c r="Z858" s="3">
        <f t="shared" si="152"/>
        <v>0.36797855792151518</v>
      </c>
      <c r="AA858" s="2">
        <f t="shared" si="153"/>
        <v>39295</v>
      </c>
    </row>
    <row r="859" spans="1:27" x14ac:dyDescent="0.2">
      <c r="A859">
        <v>1407</v>
      </c>
      <c r="B859" t="s">
        <v>15</v>
      </c>
      <c r="C859">
        <v>2007</v>
      </c>
      <c r="D859">
        <v>9</v>
      </c>
      <c r="E859">
        <v>237</v>
      </c>
      <c r="F859" s="4">
        <v>1022.91</v>
      </c>
      <c r="G859" s="4">
        <v>1202.01</v>
      </c>
      <c r="H859" s="4">
        <v>401.64</v>
      </c>
      <c r="I859">
        <v>6</v>
      </c>
      <c r="J859">
        <v>350</v>
      </c>
      <c r="K859">
        <v>21304</v>
      </c>
      <c r="L859" t="s">
        <v>18</v>
      </c>
      <c r="M859">
        <v>35166</v>
      </c>
      <c r="N859">
        <v>221.2</v>
      </c>
      <c r="O859" s="4">
        <v>32038.91</v>
      </c>
      <c r="P859" t="s">
        <v>167</v>
      </c>
      <c r="Q859" s="4">
        <f t="shared" si="143"/>
        <v>5.0717721518987338</v>
      </c>
      <c r="R859" s="4">
        <f t="shared" si="144"/>
        <v>200.33500000000001</v>
      </c>
      <c r="S859" s="4">
        <f t="shared" si="145"/>
        <v>3.4343142857142857</v>
      </c>
      <c r="T859" s="4">
        <f t="shared" si="146"/>
        <v>3.0799080807505423</v>
      </c>
      <c r="U859" s="4">
        <f t="shared" si="147"/>
        <v>3.0098374243056893</v>
      </c>
      <c r="V859" s="3">
        <f t="shared" si="148"/>
        <v>0.77815125038364363</v>
      </c>
      <c r="W859" s="3">
        <f t="shared" si="149"/>
        <v>2.5440680443502757</v>
      </c>
      <c r="X859" s="3">
        <f t="shared" si="150"/>
        <v>0.70515973474043847</v>
      </c>
      <c r="Y859" s="3">
        <f t="shared" si="151"/>
        <v>2.3017568303668989</v>
      </c>
      <c r="Z859" s="3">
        <f t="shared" si="152"/>
        <v>0.53584003640026678</v>
      </c>
      <c r="AA859" s="2">
        <f t="shared" si="153"/>
        <v>39326</v>
      </c>
    </row>
    <row r="860" spans="1:27" x14ac:dyDescent="0.2">
      <c r="A860">
        <v>1407</v>
      </c>
      <c r="B860" t="s">
        <v>15</v>
      </c>
      <c r="C860">
        <v>2007</v>
      </c>
      <c r="D860">
        <v>10</v>
      </c>
      <c r="E860">
        <v>711</v>
      </c>
      <c r="F860" s="4">
        <v>3004.97</v>
      </c>
      <c r="G860" s="4">
        <v>3531.01</v>
      </c>
      <c r="H860" s="4">
        <v>1083.0899999999999</v>
      </c>
      <c r="I860">
        <v>6</v>
      </c>
      <c r="J860">
        <v>350</v>
      </c>
      <c r="K860">
        <v>21304</v>
      </c>
      <c r="L860" t="s">
        <v>18</v>
      </c>
      <c r="M860">
        <v>35166</v>
      </c>
      <c r="N860">
        <v>221.2</v>
      </c>
      <c r="O860" s="4">
        <v>32038.91</v>
      </c>
      <c r="P860" t="s">
        <v>167</v>
      </c>
      <c r="Q860" s="4">
        <f t="shared" si="143"/>
        <v>4.9662587904360063</v>
      </c>
      <c r="R860" s="4">
        <f t="shared" si="144"/>
        <v>588.50166666666667</v>
      </c>
      <c r="S860" s="4">
        <f t="shared" si="145"/>
        <v>10.088600000000001</v>
      </c>
      <c r="T860" s="4">
        <f t="shared" si="146"/>
        <v>3.5478989475089113</v>
      </c>
      <c r="U860" s="4">
        <f t="shared" si="147"/>
        <v>3.4778401405984942</v>
      </c>
      <c r="V860" s="3">
        <f t="shared" si="148"/>
        <v>0.77815125038364363</v>
      </c>
      <c r="W860" s="3">
        <f t="shared" si="149"/>
        <v>2.5440680443502757</v>
      </c>
      <c r="X860" s="3">
        <f t="shared" si="150"/>
        <v>0.69602934677914485</v>
      </c>
      <c r="Y860" s="3">
        <f t="shared" si="151"/>
        <v>2.7697476971252675</v>
      </c>
      <c r="Z860" s="3">
        <f t="shared" si="152"/>
        <v>1.0038309031586357</v>
      </c>
      <c r="AA860" s="2">
        <f t="shared" si="153"/>
        <v>39356</v>
      </c>
    </row>
    <row r="861" spans="1:27" x14ac:dyDescent="0.2">
      <c r="A861">
        <v>1407</v>
      </c>
      <c r="B861" t="s">
        <v>15</v>
      </c>
      <c r="C861">
        <v>2007</v>
      </c>
      <c r="D861">
        <v>11</v>
      </c>
      <c r="E861">
        <v>391</v>
      </c>
      <c r="F861" s="4">
        <v>1708.15</v>
      </c>
      <c r="G861" s="4">
        <v>2007.25</v>
      </c>
      <c r="H861" s="4">
        <v>525.73</v>
      </c>
      <c r="I861">
        <v>6</v>
      </c>
      <c r="J861">
        <v>350</v>
      </c>
      <c r="K861">
        <v>21304</v>
      </c>
      <c r="L861" t="s">
        <v>18</v>
      </c>
      <c r="M861">
        <v>35166</v>
      </c>
      <c r="N861">
        <v>221.2</v>
      </c>
      <c r="O861" s="4">
        <v>32038.91</v>
      </c>
      <c r="P861" t="s">
        <v>167</v>
      </c>
      <c r="Q861" s="4">
        <f t="shared" si="143"/>
        <v>5.1336317135549869</v>
      </c>
      <c r="R861" s="4">
        <f t="shared" si="144"/>
        <v>334.54166666666669</v>
      </c>
      <c r="S861" s="4">
        <f t="shared" si="145"/>
        <v>5.7350000000000003</v>
      </c>
      <c r="T861" s="4">
        <f t="shared" si="146"/>
        <v>3.302601466587562</v>
      </c>
      <c r="U861" s="4">
        <f t="shared" si="147"/>
        <v>3.2325260052943836</v>
      </c>
      <c r="V861" s="3">
        <f t="shared" si="148"/>
        <v>0.77815125038364363</v>
      </c>
      <c r="W861" s="3">
        <f t="shared" si="149"/>
        <v>2.5440680443502757</v>
      </c>
      <c r="X861" s="3">
        <f t="shared" si="150"/>
        <v>0.71042470919169531</v>
      </c>
      <c r="Y861" s="3">
        <f t="shared" si="151"/>
        <v>2.5244502162039186</v>
      </c>
      <c r="Z861" s="3">
        <f t="shared" si="152"/>
        <v>0.75853342223728648</v>
      </c>
      <c r="AA861" s="2">
        <f t="shared" si="153"/>
        <v>39387</v>
      </c>
    </row>
    <row r="862" spans="1:27" x14ac:dyDescent="0.2">
      <c r="A862">
        <v>1407</v>
      </c>
      <c r="B862" t="s">
        <v>15</v>
      </c>
      <c r="C862">
        <v>2007</v>
      </c>
      <c r="D862">
        <v>12</v>
      </c>
      <c r="E862">
        <v>219</v>
      </c>
      <c r="F862" s="4">
        <v>939.18</v>
      </c>
      <c r="G862" s="4">
        <v>1103.6400000000001</v>
      </c>
      <c r="H862" s="4">
        <v>365.77</v>
      </c>
      <c r="I862">
        <v>6</v>
      </c>
      <c r="J862">
        <v>350</v>
      </c>
      <c r="K862">
        <v>21304</v>
      </c>
      <c r="L862" t="s">
        <v>18</v>
      </c>
      <c r="M862">
        <v>35166</v>
      </c>
      <c r="N862">
        <v>221.2</v>
      </c>
      <c r="O862" s="4">
        <v>32038.91</v>
      </c>
      <c r="P862" t="s">
        <v>167</v>
      </c>
      <c r="Q862" s="4">
        <f t="shared" si="143"/>
        <v>5.0394520547945207</v>
      </c>
      <c r="R862" s="4">
        <f t="shared" si="144"/>
        <v>183.94000000000003</v>
      </c>
      <c r="S862" s="4">
        <f t="shared" si="145"/>
        <v>3.153257142857143</v>
      </c>
      <c r="T862" s="4">
        <f t="shared" si="146"/>
        <v>3.042827432532468</v>
      </c>
      <c r="U862" s="4">
        <f t="shared" si="147"/>
        <v>2.9727488356261529</v>
      </c>
      <c r="V862" s="3">
        <f t="shared" si="148"/>
        <v>0.77815125038364363</v>
      </c>
      <c r="W862" s="3">
        <f t="shared" si="149"/>
        <v>2.5440680443502757</v>
      </c>
      <c r="X862" s="3">
        <f t="shared" si="150"/>
        <v>0.70238331769234985</v>
      </c>
      <c r="Y862" s="3">
        <f t="shared" si="151"/>
        <v>2.2646761821488246</v>
      </c>
      <c r="Z862" s="3">
        <f t="shared" si="152"/>
        <v>0.49875938818219256</v>
      </c>
      <c r="AA862" s="2">
        <f t="shared" si="153"/>
        <v>39417</v>
      </c>
    </row>
    <row r="863" spans="1:27" x14ac:dyDescent="0.2">
      <c r="A863">
        <v>1433</v>
      </c>
      <c r="B863" t="s">
        <v>15</v>
      </c>
      <c r="C863">
        <v>2007</v>
      </c>
      <c r="D863">
        <v>1</v>
      </c>
      <c r="E863">
        <v>113</v>
      </c>
      <c r="F863" s="4">
        <v>652.36</v>
      </c>
      <c r="G863" s="4">
        <v>766.5</v>
      </c>
      <c r="H863" s="4">
        <v>348.01</v>
      </c>
      <c r="I863">
        <v>4</v>
      </c>
      <c r="J863">
        <v>294</v>
      </c>
      <c r="K863">
        <v>19444</v>
      </c>
      <c r="L863" t="s">
        <v>17</v>
      </c>
      <c r="M863">
        <v>14918</v>
      </c>
      <c r="N863">
        <v>203.5</v>
      </c>
      <c r="O863" s="4">
        <v>33406.44</v>
      </c>
      <c r="P863" t="s">
        <v>167</v>
      </c>
      <c r="Q863" s="4">
        <f t="shared" si="143"/>
        <v>6.783185840707965</v>
      </c>
      <c r="R863" s="4">
        <f t="shared" si="144"/>
        <v>191.625</v>
      </c>
      <c r="S863" s="4">
        <f t="shared" si="145"/>
        <v>2.6071428571428572</v>
      </c>
      <c r="T863" s="4">
        <f t="shared" si="146"/>
        <v>2.8845121591903942</v>
      </c>
      <c r="U863" s="4">
        <f t="shared" si="147"/>
        <v>2.8144873240545536</v>
      </c>
      <c r="V863" s="3">
        <f t="shared" si="148"/>
        <v>0.6020599913279624</v>
      </c>
      <c r="W863" s="3">
        <f t="shared" si="149"/>
        <v>2.4683473304121573</v>
      </c>
      <c r="X863" s="3">
        <f t="shared" si="150"/>
        <v>0.83143371570697433</v>
      </c>
      <c r="Y863" s="3">
        <f t="shared" si="151"/>
        <v>2.2824521678624317</v>
      </c>
      <c r="Z863" s="3">
        <f t="shared" si="152"/>
        <v>0.41616482877823668</v>
      </c>
      <c r="AA863" s="2">
        <f t="shared" si="153"/>
        <v>39083</v>
      </c>
    </row>
    <row r="864" spans="1:27" x14ac:dyDescent="0.2">
      <c r="A864">
        <v>1433</v>
      </c>
      <c r="B864" t="s">
        <v>15</v>
      </c>
      <c r="C864">
        <v>2007</v>
      </c>
      <c r="D864">
        <v>2</v>
      </c>
      <c r="E864">
        <v>80</v>
      </c>
      <c r="F864" s="4">
        <v>386.5</v>
      </c>
      <c r="G864" s="4">
        <v>454.16</v>
      </c>
      <c r="H864" s="4">
        <v>207.15</v>
      </c>
      <c r="I864">
        <v>4</v>
      </c>
      <c r="J864">
        <v>294</v>
      </c>
      <c r="K864">
        <v>19444</v>
      </c>
      <c r="L864" t="s">
        <v>17</v>
      </c>
      <c r="M864">
        <v>14918</v>
      </c>
      <c r="N864">
        <v>203.5</v>
      </c>
      <c r="O864" s="4">
        <v>33406.44</v>
      </c>
      <c r="P864" t="s">
        <v>167</v>
      </c>
      <c r="Q864" s="4">
        <f t="shared" si="143"/>
        <v>5.6770000000000005</v>
      </c>
      <c r="R864" s="4">
        <f t="shared" si="144"/>
        <v>113.54</v>
      </c>
      <c r="S864" s="4">
        <f t="shared" si="145"/>
        <v>1.5447619047619048</v>
      </c>
      <c r="T864" s="4">
        <f t="shared" si="146"/>
        <v>2.6572088812173567</v>
      </c>
      <c r="U864" s="4">
        <f t="shared" si="147"/>
        <v>2.5871494982543437</v>
      </c>
      <c r="V864" s="3">
        <f t="shared" si="148"/>
        <v>0.6020599913279624</v>
      </c>
      <c r="W864" s="3">
        <f t="shared" si="149"/>
        <v>2.4683473304121573</v>
      </c>
      <c r="X864" s="3">
        <f t="shared" si="150"/>
        <v>0.75411889422541289</v>
      </c>
      <c r="Y864" s="3">
        <f t="shared" si="151"/>
        <v>2.0551488898893941</v>
      </c>
      <c r="Z864" s="3">
        <f t="shared" si="152"/>
        <v>0.18886155080519915</v>
      </c>
      <c r="AA864" s="2">
        <f t="shared" si="153"/>
        <v>39114</v>
      </c>
    </row>
    <row r="865" spans="1:27" x14ac:dyDescent="0.2">
      <c r="A865">
        <v>1433</v>
      </c>
      <c r="B865" t="s">
        <v>15</v>
      </c>
      <c r="C865">
        <v>2007</v>
      </c>
      <c r="D865">
        <v>3</v>
      </c>
      <c r="E865">
        <v>95</v>
      </c>
      <c r="F865" s="4">
        <v>429.27</v>
      </c>
      <c r="G865" s="4">
        <v>504.42</v>
      </c>
      <c r="H865" s="4">
        <v>167.65</v>
      </c>
      <c r="I865">
        <v>4</v>
      </c>
      <c r="J865">
        <v>294</v>
      </c>
      <c r="K865">
        <v>19444</v>
      </c>
      <c r="L865" t="s">
        <v>17</v>
      </c>
      <c r="M865">
        <v>14918</v>
      </c>
      <c r="N865">
        <v>203.5</v>
      </c>
      <c r="O865" s="4">
        <v>33406.44</v>
      </c>
      <c r="P865" t="s">
        <v>167</v>
      </c>
      <c r="Q865" s="4">
        <f t="shared" si="143"/>
        <v>5.3096842105263162</v>
      </c>
      <c r="R865" s="4">
        <f t="shared" si="144"/>
        <v>126.105</v>
      </c>
      <c r="S865" s="4">
        <f t="shared" si="145"/>
        <v>1.7157142857142857</v>
      </c>
      <c r="T865" s="4">
        <f t="shared" si="146"/>
        <v>2.7027922978008063</v>
      </c>
      <c r="U865" s="4">
        <f t="shared" si="147"/>
        <v>2.6327305383985777</v>
      </c>
      <c r="V865" s="3">
        <f t="shared" si="148"/>
        <v>0.6020599913279624</v>
      </c>
      <c r="W865" s="3">
        <f t="shared" si="149"/>
        <v>2.4683473304121573</v>
      </c>
      <c r="X865" s="3">
        <f t="shared" si="150"/>
        <v>0.72506869251195882</v>
      </c>
      <c r="Y865" s="3">
        <f t="shared" si="151"/>
        <v>2.1007323064728443</v>
      </c>
      <c r="Z865" s="3">
        <f t="shared" si="152"/>
        <v>0.23444496738864923</v>
      </c>
      <c r="AA865" s="2">
        <f t="shared" si="153"/>
        <v>39142</v>
      </c>
    </row>
    <row r="866" spans="1:27" x14ac:dyDescent="0.2">
      <c r="A866">
        <v>1433</v>
      </c>
      <c r="B866" t="s">
        <v>15</v>
      </c>
      <c r="C866">
        <v>2007</v>
      </c>
      <c r="D866">
        <v>4</v>
      </c>
      <c r="E866">
        <v>107</v>
      </c>
      <c r="F866" s="4">
        <v>492.5</v>
      </c>
      <c r="G866" s="4">
        <v>578.66999999999996</v>
      </c>
      <c r="H866" s="4">
        <v>304.07</v>
      </c>
      <c r="I866">
        <v>4</v>
      </c>
      <c r="J866">
        <v>294</v>
      </c>
      <c r="K866">
        <v>19444</v>
      </c>
      <c r="L866" t="s">
        <v>17</v>
      </c>
      <c r="M866">
        <v>14918</v>
      </c>
      <c r="N866">
        <v>203.5</v>
      </c>
      <c r="O866" s="4">
        <v>33406.44</v>
      </c>
      <c r="P866" t="s">
        <v>167</v>
      </c>
      <c r="Q866" s="4">
        <f t="shared" si="143"/>
        <v>5.408130841121495</v>
      </c>
      <c r="R866" s="4">
        <f t="shared" si="144"/>
        <v>144.66749999999999</v>
      </c>
      <c r="S866" s="4">
        <f t="shared" si="145"/>
        <v>1.9682653061224489</v>
      </c>
      <c r="T866" s="4">
        <f t="shared" si="146"/>
        <v>2.7624309678099297</v>
      </c>
      <c r="U866" s="4">
        <f t="shared" si="147"/>
        <v>2.6924062348336304</v>
      </c>
      <c r="V866" s="3">
        <f t="shared" si="148"/>
        <v>0.6020599913279624</v>
      </c>
      <c r="W866" s="3">
        <f t="shared" si="149"/>
        <v>2.4683473304121573</v>
      </c>
      <c r="X866" s="3">
        <f t="shared" si="150"/>
        <v>0.73304719012471997</v>
      </c>
      <c r="Y866" s="3">
        <f t="shared" si="151"/>
        <v>2.1603709764819672</v>
      </c>
      <c r="Z866" s="3">
        <f t="shared" si="152"/>
        <v>0.29408363739777232</v>
      </c>
      <c r="AA866" s="2">
        <f t="shared" si="153"/>
        <v>39173</v>
      </c>
    </row>
    <row r="867" spans="1:27" x14ac:dyDescent="0.2">
      <c r="A867">
        <v>1433</v>
      </c>
      <c r="B867" t="s">
        <v>15</v>
      </c>
      <c r="C867">
        <v>2007</v>
      </c>
      <c r="D867">
        <v>5</v>
      </c>
      <c r="E867">
        <v>199</v>
      </c>
      <c r="F867" s="4">
        <v>924.74</v>
      </c>
      <c r="G867" s="4">
        <v>1086.68</v>
      </c>
      <c r="H867" s="4">
        <v>474.81</v>
      </c>
      <c r="I867">
        <v>4</v>
      </c>
      <c r="J867">
        <v>294</v>
      </c>
      <c r="K867">
        <v>19444</v>
      </c>
      <c r="L867" t="s">
        <v>17</v>
      </c>
      <c r="M867">
        <v>14918</v>
      </c>
      <c r="N867">
        <v>203.5</v>
      </c>
      <c r="O867" s="4">
        <v>33406.44</v>
      </c>
      <c r="P867" t="s">
        <v>167</v>
      </c>
      <c r="Q867" s="4">
        <f t="shared" si="143"/>
        <v>5.4607035175879401</v>
      </c>
      <c r="R867" s="4">
        <f t="shared" si="144"/>
        <v>271.67</v>
      </c>
      <c r="S867" s="4">
        <f t="shared" si="145"/>
        <v>3.6961904761904765</v>
      </c>
      <c r="T867" s="4">
        <f t="shared" si="146"/>
        <v>3.036101674082234</v>
      </c>
      <c r="U867" s="4">
        <f t="shared" si="147"/>
        <v>2.9660196436172765</v>
      </c>
      <c r="V867" s="3">
        <f t="shared" si="148"/>
        <v>0.6020599913279624</v>
      </c>
      <c r="W867" s="3">
        <f t="shared" si="149"/>
        <v>2.4683473304121573</v>
      </c>
      <c r="X867" s="3">
        <f t="shared" si="150"/>
        <v>0.73724859767252748</v>
      </c>
      <c r="Y867" s="3">
        <f t="shared" si="151"/>
        <v>2.4340416827542719</v>
      </c>
      <c r="Z867" s="3">
        <f t="shared" si="152"/>
        <v>0.56775434367007682</v>
      </c>
      <c r="AA867" s="2">
        <f t="shared" si="153"/>
        <v>39203</v>
      </c>
    </row>
    <row r="868" spans="1:27" x14ac:dyDescent="0.2">
      <c r="A868">
        <v>1433</v>
      </c>
      <c r="B868" t="s">
        <v>15</v>
      </c>
      <c r="C868">
        <v>2007</v>
      </c>
      <c r="D868">
        <v>6</v>
      </c>
      <c r="E868">
        <v>245</v>
      </c>
      <c r="F868" s="4">
        <v>1230.75</v>
      </c>
      <c r="G868" s="4">
        <v>1446.24</v>
      </c>
      <c r="H868" s="4">
        <v>612.71</v>
      </c>
      <c r="I868">
        <v>4</v>
      </c>
      <c r="J868">
        <v>294</v>
      </c>
      <c r="K868">
        <v>19444</v>
      </c>
      <c r="L868" t="s">
        <v>17</v>
      </c>
      <c r="M868">
        <v>14918</v>
      </c>
      <c r="N868">
        <v>203.5</v>
      </c>
      <c r="O868" s="4">
        <v>33406.44</v>
      </c>
      <c r="P868" t="s">
        <v>167</v>
      </c>
      <c r="Q868" s="4">
        <f t="shared" si="143"/>
        <v>5.9030204081632656</v>
      </c>
      <c r="R868" s="4">
        <f t="shared" si="144"/>
        <v>361.56</v>
      </c>
      <c r="S868" s="4">
        <f t="shared" si="145"/>
        <v>4.9191836734693881</v>
      </c>
      <c r="T868" s="4">
        <f t="shared" si="146"/>
        <v>3.1602403690489442</v>
      </c>
      <c r="U868" s="4">
        <f t="shared" si="147"/>
        <v>3.0901698444447931</v>
      </c>
      <c r="V868" s="3">
        <f t="shared" si="148"/>
        <v>0.6020599913279624</v>
      </c>
      <c r="W868" s="3">
        <f t="shared" si="149"/>
        <v>2.4683473304121573</v>
      </c>
      <c r="X868" s="3">
        <f t="shared" si="150"/>
        <v>0.77107428468441186</v>
      </c>
      <c r="Y868" s="3">
        <f t="shared" si="151"/>
        <v>2.5581803777209822</v>
      </c>
      <c r="Z868" s="3">
        <f t="shared" si="152"/>
        <v>0.69189303863678708</v>
      </c>
      <c r="AA868" s="2">
        <f t="shared" si="153"/>
        <v>39234</v>
      </c>
    </row>
    <row r="869" spans="1:27" x14ac:dyDescent="0.2">
      <c r="A869">
        <v>1433</v>
      </c>
      <c r="B869" t="s">
        <v>15</v>
      </c>
      <c r="C869">
        <v>2007</v>
      </c>
      <c r="D869">
        <v>7</v>
      </c>
      <c r="E869">
        <v>131</v>
      </c>
      <c r="F869" s="4">
        <v>644.57000000000005</v>
      </c>
      <c r="G869" s="4">
        <v>757.3</v>
      </c>
      <c r="H869" s="4">
        <v>403.96</v>
      </c>
      <c r="I869">
        <v>4</v>
      </c>
      <c r="J869">
        <v>294</v>
      </c>
      <c r="K869">
        <v>19444</v>
      </c>
      <c r="L869" t="s">
        <v>17</v>
      </c>
      <c r="M869">
        <v>14918</v>
      </c>
      <c r="N869">
        <v>203.5</v>
      </c>
      <c r="O869" s="4">
        <v>33406.44</v>
      </c>
      <c r="P869" t="s">
        <v>167</v>
      </c>
      <c r="Q869" s="4">
        <f t="shared" si="143"/>
        <v>5.7809160305343505</v>
      </c>
      <c r="R869" s="4">
        <f t="shared" si="144"/>
        <v>189.32499999999999</v>
      </c>
      <c r="S869" s="4">
        <f t="shared" si="145"/>
        <v>2.5758503401360544</v>
      </c>
      <c r="T869" s="4">
        <f t="shared" si="146"/>
        <v>2.8792679568246129</v>
      </c>
      <c r="U869" s="4">
        <f t="shared" si="147"/>
        <v>2.8092700884278661</v>
      </c>
      <c r="V869" s="3">
        <f t="shared" si="148"/>
        <v>0.6020599913279624</v>
      </c>
      <c r="W869" s="3">
        <f t="shared" si="149"/>
        <v>2.4683473304121573</v>
      </c>
      <c r="X869" s="3">
        <f t="shared" si="150"/>
        <v>0.76199666116884845</v>
      </c>
      <c r="Y869" s="3">
        <f t="shared" si="151"/>
        <v>2.2772079654966504</v>
      </c>
      <c r="Z869" s="3">
        <f t="shared" si="152"/>
        <v>0.41092062641245553</v>
      </c>
      <c r="AA869" s="2">
        <f t="shared" si="153"/>
        <v>39264</v>
      </c>
    </row>
    <row r="870" spans="1:27" x14ac:dyDescent="0.2">
      <c r="A870">
        <v>1433</v>
      </c>
      <c r="B870" t="s">
        <v>15</v>
      </c>
      <c r="C870">
        <v>2007</v>
      </c>
      <c r="D870">
        <v>8</v>
      </c>
      <c r="E870">
        <v>169</v>
      </c>
      <c r="F870" s="4">
        <v>716.65</v>
      </c>
      <c r="G870" s="4">
        <v>842.04</v>
      </c>
      <c r="H870" s="4">
        <v>367.73</v>
      </c>
      <c r="I870">
        <v>4</v>
      </c>
      <c r="J870">
        <v>294</v>
      </c>
      <c r="K870">
        <v>19444</v>
      </c>
      <c r="L870" t="s">
        <v>17</v>
      </c>
      <c r="M870">
        <v>14918</v>
      </c>
      <c r="N870">
        <v>203.5</v>
      </c>
      <c r="O870" s="4">
        <v>33406.44</v>
      </c>
      <c r="P870" t="s">
        <v>167</v>
      </c>
      <c r="Q870" s="4">
        <f t="shared" si="143"/>
        <v>4.9824852071005914</v>
      </c>
      <c r="R870" s="4">
        <f t="shared" si="144"/>
        <v>210.51</v>
      </c>
      <c r="S870" s="4">
        <f t="shared" si="145"/>
        <v>2.8640816326530611</v>
      </c>
      <c r="T870" s="4">
        <f t="shared" si="146"/>
        <v>2.9253327225764405</v>
      </c>
      <c r="U870" s="4">
        <f t="shared" si="147"/>
        <v>2.8553071052068284</v>
      </c>
      <c r="V870" s="3">
        <f t="shared" si="148"/>
        <v>0.6020599913279624</v>
      </c>
      <c r="W870" s="3">
        <f t="shared" si="149"/>
        <v>2.4683473304121573</v>
      </c>
      <c r="X870" s="3">
        <f t="shared" si="150"/>
        <v>0.69744601796276673</v>
      </c>
      <c r="Y870" s="3">
        <f t="shared" si="151"/>
        <v>2.323272731248478</v>
      </c>
      <c r="Z870" s="3">
        <f t="shared" si="152"/>
        <v>0.45698539216428302</v>
      </c>
      <c r="AA870" s="2">
        <f t="shared" si="153"/>
        <v>39295</v>
      </c>
    </row>
    <row r="871" spans="1:27" x14ac:dyDescent="0.2">
      <c r="A871">
        <v>1433</v>
      </c>
      <c r="B871" t="s">
        <v>15</v>
      </c>
      <c r="C871">
        <v>2007</v>
      </c>
      <c r="D871">
        <v>9</v>
      </c>
      <c r="E871">
        <v>206</v>
      </c>
      <c r="F871" s="4">
        <v>912.14</v>
      </c>
      <c r="G871" s="4">
        <v>1071.8699999999999</v>
      </c>
      <c r="H871" s="4">
        <v>486.79</v>
      </c>
      <c r="I871">
        <v>4</v>
      </c>
      <c r="J871">
        <v>294</v>
      </c>
      <c r="K871">
        <v>19444</v>
      </c>
      <c r="L871" t="s">
        <v>17</v>
      </c>
      <c r="M871">
        <v>14918</v>
      </c>
      <c r="N871">
        <v>203.5</v>
      </c>
      <c r="O871" s="4">
        <v>33406.44</v>
      </c>
      <c r="P871" t="s">
        <v>167</v>
      </c>
      <c r="Q871" s="4">
        <f t="shared" si="143"/>
        <v>5.2032524271844656</v>
      </c>
      <c r="R871" s="4">
        <f t="shared" si="144"/>
        <v>267.96749999999997</v>
      </c>
      <c r="S871" s="4">
        <f t="shared" si="145"/>
        <v>3.6458163265306118</v>
      </c>
      <c r="T871" s="4">
        <f t="shared" si="146"/>
        <v>3.0301421158546669</v>
      </c>
      <c r="U871" s="4">
        <f t="shared" si="147"/>
        <v>2.9600615012244504</v>
      </c>
      <c r="V871" s="3">
        <f t="shared" si="148"/>
        <v>0.6020599913279624</v>
      </c>
      <c r="W871" s="3">
        <f t="shared" si="149"/>
        <v>2.4683473304121573</v>
      </c>
      <c r="X871" s="3">
        <f t="shared" si="150"/>
        <v>0.7162748954855136</v>
      </c>
      <c r="Y871" s="3">
        <f t="shared" si="151"/>
        <v>2.4280821245267048</v>
      </c>
      <c r="Z871" s="3">
        <f t="shared" si="152"/>
        <v>0.56179478544250971</v>
      </c>
      <c r="AA871" s="2">
        <f t="shared" si="153"/>
        <v>39326</v>
      </c>
    </row>
    <row r="872" spans="1:27" x14ac:dyDescent="0.2">
      <c r="A872">
        <v>1433</v>
      </c>
      <c r="B872" t="s">
        <v>15</v>
      </c>
      <c r="C872">
        <v>2007</v>
      </c>
      <c r="D872">
        <v>10</v>
      </c>
      <c r="E872">
        <v>723</v>
      </c>
      <c r="F872" s="4">
        <v>3133.4</v>
      </c>
      <c r="G872" s="4">
        <v>3681.9</v>
      </c>
      <c r="H872" s="4">
        <v>1294.55</v>
      </c>
      <c r="I872">
        <v>4</v>
      </c>
      <c r="J872">
        <v>294</v>
      </c>
      <c r="K872">
        <v>19444</v>
      </c>
      <c r="L872" t="s">
        <v>17</v>
      </c>
      <c r="M872">
        <v>14918</v>
      </c>
      <c r="N872">
        <v>203.5</v>
      </c>
      <c r="O872" s="4">
        <v>33406.44</v>
      </c>
      <c r="P872" t="s">
        <v>167</v>
      </c>
      <c r="Q872" s="4">
        <f t="shared" si="143"/>
        <v>5.0925311203319508</v>
      </c>
      <c r="R872" s="4">
        <f t="shared" si="144"/>
        <v>920.47500000000002</v>
      </c>
      <c r="S872" s="4">
        <f t="shared" si="145"/>
        <v>12.523469387755103</v>
      </c>
      <c r="T872" s="4">
        <f t="shared" si="146"/>
        <v>3.5660719889376988</v>
      </c>
      <c r="U872" s="4">
        <f t="shared" si="147"/>
        <v>3.4960158390898619</v>
      </c>
      <c r="V872" s="3">
        <f t="shared" si="148"/>
        <v>0.6020599913279624</v>
      </c>
      <c r="W872" s="3">
        <f t="shared" si="149"/>
        <v>2.4683473304121573</v>
      </c>
      <c r="X872" s="3">
        <f t="shared" si="150"/>
        <v>0.70693369164316788</v>
      </c>
      <c r="Y872" s="3">
        <f t="shared" si="151"/>
        <v>2.9640119976097363</v>
      </c>
      <c r="Z872" s="3">
        <f t="shared" si="152"/>
        <v>1.0977246585255414</v>
      </c>
      <c r="AA872" s="2">
        <f t="shared" si="153"/>
        <v>39356</v>
      </c>
    </row>
    <row r="873" spans="1:27" x14ac:dyDescent="0.2">
      <c r="A873">
        <v>1433</v>
      </c>
      <c r="B873" t="s">
        <v>15</v>
      </c>
      <c r="C873">
        <v>2007</v>
      </c>
      <c r="D873">
        <v>11</v>
      </c>
      <c r="E873">
        <v>472</v>
      </c>
      <c r="F873" s="4">
        <v>1971.53</v>
      </c>
      <c r="G873" s="4">
        <v>2316.56</v>
      </c>
      <c r="H873" s="4">
        <v>716.73</v>
      </c>
      <c r="I873">
        <v>4</v>
      </c>
      <c r="J873">
        <v>294</v>
      </c>
      <c r="K873">
        <v>19444</v>
      </c>
      <c r="L873" t="s">
        <v>17</v>
      </c>
      <c r="M873">
        <v>14918</v>
      </c>
      <c r="N873">
        <v>203.5</v>
      </c>
      <c r="O873" s="4">
        <v>33406.44</v>
      </c>
      <c r="P873" t="s">
        <v>167</v>
      </c>
      <c r="Q873" s="4">
        <f t="shared" si="143"/>
        <v>4.9079661016949148</v>
      </c>
      <c r="R873" s="4">
        <f t="shared" si="144"/>
        <v>579.14</v>
      </c>
      <c r="S873" s="4">
        <f t="shared" si="145"/>
        <v>7.8794557823129248</v>
      </c>
      <c r="T873" s="4">
        <f t="shared" si="146"/>
        <v>3.364843553117399</v>
      </c>
      <c r="U873" s="4">
        <f t="shared" si="147"/>
        <v>3.2948033899485925</v>
      </c>
      <c r="V873" s="3">
        <f t="shared" si="148"/>
        <v>0.6020599913279624</v>
      </c>
      <c r="W873" s="3">
        <f t="shared" si="149"/>
        <v>2.4683473304121573</v>
      </c>
      <c r="X873" s="3">
        <f t="shared" si="150"/>
        <v>0.69090155448331125</v>
      </c>
      <c r="Y873" s="3">
        <f t="shared" si="151"/>
        <v>2.7627835617894365</v>
      </c>
      <c r="Z873" s="3">
        <f t="shared" si="152"/>
        <v>0.89649622270524176</v>
      </c>
      <c r="AA873" s="2">
        <f t="shared" si="153"/>
        <v>39387</v>
      </c>
    </row>
    <row r="874" spans="1:27" x14ac:dyDescent="0.2">
      <c r="A874">
        <v>1433</v>
      </c>
      <c r="B874" t="s">
        <v>15</v>
      </c>
      <c r="C874">
        <v>2007</v>
      </c>
      <c r="D874">
        <v>12</v>
      </c>
      <c r="E874">
        <v>314</v>
      </c>
      <c r="F874" s="4">
        <v>1330.41</v>
      </c>
      <c r="G874" s="4">
        <v>1563.33</v>
      </c>
      <c r="H874" s="4">
        <v>327.37</v>
      </c>
      <c r="I874">
        <v>4</v>
      </c>
      <c r="J874">
        <v>294</v>
      </c>
      <c r="K874">
        <v>19444</v>
      </c>
      <c r="L874" t="s">
        <v>17</v>
      </c>
      <c r="M874">
        <v>14918</v>
      </c>
      <c r="N874">
        <v>203.5</v>
      </c>
      <c r="O874" s="4">
        <v>33406.44</v>
      </c>
      <c r="P874" t="s">
        <v>167</v>
      </c>
      <c r="Q874" s="4">
        <f t="shared" si="143"/>
        <v>4.9787579617834394</v>
      </c>
      <c r="R874" s="4">
        <f t="shared" si="144"/>
        <v>390.83249999999998</v>
      </c>
      <c r="S874" s="4">
        <f t="shared" si="145"/>
        <v>5.3174489795918367</v>
      </c>
      <c r="T874" s="4">
        <f t="shared" si="146"/>
        <v>3.1940506619934061</v>
      </c>
      <c r="U874" s="4">
        <f t="shared" si="147"/>
        <v>3.1239855005894674</v>
      </c>
      <c r="V874" s="3">
        <f t="shared" si="148"/>
        <v>0.6020599913279624</v>
      </c>
      <c r="W874" s="3">
        <f t="shared" si="149"/>
        <v>2.4683473304121573</v>
      </c>
      <c r="X874" s="3">
        <f t="shared" si="150"/>
        <v>0.69712101392019121</v>
      </c>
      <c r="Y874" s="3">
        <f t="shared" si="151"/>
        <v>2.5919906706654436</v>
      </c>
      <c r="Z874" s="3">
        <f t="shared" si="152"/>
        <v>0.72570333158124878</v>
      </c>
      <c r="AA874" s="2">
        <f t="shared" si="153"/>
        <v>39417</v>
      </c>
    </row>
    <row r="875" spans="1:27" x14ac:dyDescent="0.2">
      <c r="A875">
        <v>1445</v>
      </c>
      <c r="B875" t="s">
        <v>15</v>
      </c>
      <c r="C875">
        <v>2007</v>
      </c>
      <c r="D875">
        <v>1</v>
      </c>
      <c r="E875">
        <v>27</v>
      </c>
      <c r="F875" s="4">
        <v>85.62</v>
      </c>
      <c r="G875" s="4">
        <v>100.66</v>
      </c>
      <c r="H875" s="4">
        <v>47.53</v>
      </c>
      <c r="I875">
        <v>6</v>
      </c>
      <c r="J875">
        <v>302</v>
      </c>
      <c r="K875">
        <v>11405</v>
      </c>
      <c r="L875" t="s">
        <v>18</v>
      </c>
      <c r="M875">
        <v>59787</v>
      </c>
      <c r="N875">
        <v>197</v>
      </c>
      <c r="O875" s="4">
        <v>13879.73</v>
      </c>
      <c r="P875" t="s">
        <v>168</v>
      </c>
      <c r="Q875" s="4">
        <f t="shared" si="143"/>
        <v>3.728148148148148</v>
      </c>
      <c r="R875" s="4">
        <f t="shared" si="144"/>
        <v>16.776666666666667</v>
      </c>
      <c r="S875" s="4">
        <f t="shared" si="145"/>
        <v>0.33331125827814567</v>
      </c>
      <c r="T875" s="4">
        <f t="shared" si="146"/>
        <v>2.0028569260611206</v>
      </c>
      <c r="U875" s="4">
        <f t="shared" si="147"/>
        <v>1.9325752234982907</v>
      </c>
      <c r="V875" s="3">
        <f t="shared" si="148"/>
        <v>0.77815125038364363</v>
      </c>
      <c r="W875" s="3">
        <f t="shared" si="149"/>
        <v>2.4800069429571505</v>
      </c>
      <c r="X875" s="3">
        <f t="shared" si="150"/>
        <v>0.57149316190213328</v>
      </c>
      <c r="Y875" s="3">
        <f t="shared" si="151"/>
        <v>1.224705675677477</v>
      </c>
      <c r="Z875" s="3">
        <f t="shared" si="152"/>
        <v>-0.47715001689603004</v>
      </c>
      <c r="AA875" s="2">
        <f t="shared" si="153"/>
        <v>39083</v>
      </c>
    </row>
    <row r="876" spans="1:27" x14ac:dyDescent="0.2">
      <c r="A876">
        <v>1445</v>
      </c>
      <c r="B876" t="s">
        <v>15</v>
      </c>
      <c r="C876">
        <v>2007</v>
      </c>
      <c r="D876">
        <v>2</v>
      </c>
      <c r="E876">
        <v>23</v>
      </c>
      <c r="F876" s="4">
        <v>86.16</v>
      </c>
      <c r="G876" s="4">
        <v>101.25</v>
      </c>
      <c r="H876" s="4">
        <v>48.08</v>
      </c>
      <c r="I876">
        <v>6</v>
      </c>
      <c r="J876">
        <v>302</v>
      </c>
      <c r="K876">
        <v>11405</v>
      </c>
      <c r="L876" t="s">
        <v>18</v>
      </c>
      <c r="M876">
        <v>59787</v>
      </c>
      <c r="N876">
        <v>197</v>
      </c>
      <c r="O876" s="4">
        <v>13879.73</v>
      </c>
      <c r="P876" t="s">
        <v>168</v>
      </c>
      <c r="Q876" s="4">
        <f t="shared" si="143"/>
        <v>4.4021739130434785</v>
      </c>
      <c r="R876" s="4">
        <f t="shared" si="144"/>
        <v>16.875</v>
      </c>
      <c r="S876" s="4">
        <f t="shared" si="145"/>
        <v>0.33526490066225167</v>
      </c>
      <c r="T876" s="4">
        <f t="shared" si="146"/>
        <v>2.0053950318867062</v>
      </c>
      <c r="U876" s="4">
        <f t="shared" si="147"/>
        <v>1.9353056902899251</v>
      </c>
      <c r="V876" s="3">
        <f t="shared" si="148"/>
        <v>0.77815125038364363</v>
      </c>
      <c r="W876" s="3">
        <f t="shared" si="149"/>
        <v>2.4800069429571505</v>
      </c>
      <c r="X876" s="3">
        <f t="shared" si="150"/>
        <v>0.64366719586911336</v>
      </c>
      <c r="Y876" s="3">
        <f t="shared" si="151"/>
        <v>1.2272437815030626</v>
      </c>
      <c r="Z876" s="3">
        <f t="shared" si="152"/>
        <v>-0.47461191107044443</v>
      </c>
      <c r="AA876" s="2">
        <f t="shared" si="153"/>
        <v>39114</v>
      </c>
    </row>
    <row r="877" spans="1:27" x14ac:dyDescent="0.2">
      <c r="A877">
        <v>1445</v>
      </c>
      <c r="B877" t="s">
        <v>15</v>
      </c>
      <c r="C877">
        <v>2007</v>
      </c>
      <c r="D877">
        <v>3</v>
      </c>
      <c r="E877">
        <v>44</v>
      </c>
      <c r="F877" s="4">
        <v>159.05000000000001</v>
      </c>
      <c r="G877" s="4">
        <v>186.9</v>
      </c>
      <c r="H877" s="4">
        <v>74.33</v>
      </c>
      <c r="I877">
        <v>6</v>
      </c>
      <c r="J877">
        <v>302</v>
      </c>
      <c r="K877">
        <v>11405</v>
      </c>
      <c r="L877" t="s">
        <v>18</v>
      </c>
      <c r="M877">
        <v>59787</v>
      </c>
      <c r="N877">
        <v>197</v>
      </c>
      <c r="O877" s="4">
        <v>13879.73</v>
      </c>
      <c r="P877" t="s">
        <v>168</v>
      </c>
      <c r="Q877" s="4">
        <f t="shared" si="143"/>
        <v>4.247727272727273</v>
      </c>
      <c r="R877" s="4">
        <f t="shared" si="144"/>
        <v>31.150000000000002</v>
      </c>
      <c r="S877" s="4">
        <f t="shared" si="145"/>
        <v>0.6188741721854305</v>
      </c>
      <c r="T877" s="4">
        <f t="shared" si="146"/>
        <v>2.2716093013788319</v>
      </c>
      <c r="U877" s="4">
        <f t="shared" si="147"/>
        <v>2.2015336734433824</v>
      </c>
      <c r="V877" s="3">
        <f t="shared" si="148"/>
        <v>0.77815125038364363</v>
      </c>
      <c r="W877" s="3">
        <f t="shared" si="149"/>
        <v>2.4800069429571505</v>
      </c>
      <c r="X877" s="3">
        <f t="shared" si="150"/>
        <v>0.62815662489264468</v>
      </c>
      <c r="Y877" s="3">
        <f t="shared" si="151"/>
        <v>1.4934580509951885</v>
      </c>
      <c r="Z877" s="3">
        <f t="shared" si="152"/>
        <v>-0.20839764157831855</v>
      </c>
      <c r="AA877" s="2">
        <f t="shared" si="153"/>
        <v>39142</v>
      </c>
    </row>
    <row r="878" spans="1:27" x14ac:dyDescent="0.2">
      <c r="A878">
        <v>1445</v>
      </c>
      <c r="B878" t="s">
        <v>15</v>
      </c>
      <c r="C878">
        <v>2007</v>
      </c>
      <c r="D878">
        <v>4</v>
      </c>
      <c r="E878">
        <v>58</v>
      </c>
      <c r="F878" s="4">
        <v>251.82</v>
      </c>
      <c r="G878" s="4">
        <v>295.88</v>
      </c>
      <c r="H878" s="4">
        <v>119.07</v>
      </c>
      <c r="I878">
        <v>6</v>
      </c>
      <c r="J878">
        <v>302</v>
      </c>
      <c r="K878">
        <v>11405</v>
      </c>
      <c r="L878" t="s">
        <v>18</v>
      </c>
      <c r="M878">
        <v>59787</v>
      </c>
      <c r="N878">
        <v>197</v>
      </c>
      <c r="O878" s="4">
        <v>13879.73</v>
      </c>
      <c r="P878" t="s">
        <v>168</v>
      </c>
      <c r="Q878" s="4">
        <f t="shared" si="143"/>
        <v>5.1013793103448277</v>
      </c>
      <c r="R878" s="4">
        <f t="shared" si="144"/>
        <v>49.313333333333333</v>
      </c>
      <c r="S878" s="4">
        <f t="shared" si="145"/>
        <v>0.97973509933774838</v>
      </c>
      <c r="T878" s="4">
        <f t="shared" si="146"/>
        <v>2.4711156100298703</v>
      </c>
      <c r="U878" s="4">
        <f t="shared" si="147"/>
        <v>2.4010902195951336</v>
      </c>
      <c r="V878" s="3">
        <f t="shared" si="148"/>
        <v>0.77815125038364363</v>
      </c>
      <c r="W878" s="3">
        <f t="shared" si="149"/>
        <v>2.4800069429571505</v>
      </c>
      <c r="X878" s="3">
        <f t="shared" si="150"/>
        <v>0.70768761646693301</v>
      </c>
      <c r="Y878" s="3">
        <f t="shared" si="151"/>
        <v>1.6929643596462267</v>
      </c>
      <c r="Z878" s="3">
        <f t="shared" si="152"/>
        <v>-8.8913329272802839E-3</v>
      </c>
      <c r="AA878" s="2">
        <f t="shared" si="153"/>
        <v>39173</v>
      </c>
    </row>
    <row r="879" spans="1:27" x14ac:dyDescent="0.2">
      <c r="A879">
        <v>1445</v>
      </c>
      <c r="B879" t="s">
        <v>15</v>
      </c>
      <c r="C879">
        <v>2007</v>
      </c>
      <c r="D879">
        <v>5</v>
      </c>
      <c r="E879">
        <v>81</v>
      </c>
      <c r="F879" s="4">
        <v>345.18</v>
      </c>
      <c r="G879" s="4">
        <v>405.63</v>
      </c>
      <c r="H879" s="4">
        <v>156.87</v>
      </c>
      <c r="I879">
        <v>6</v>
      </c>
      <c r="J879">
        <v>302</v>
      </c>
      <c r="K879">
        <v>11405</v>
      </c>
      <c r="L879" t="s">
        <v>18</v>
      </c>
      <c r="M879">
        <v>59787</v>
      </c>
      <c r="N879">
        <v>197</v>
      </c>
      <c r="O879" s="4">
        <v>13879.73</v>
      </c>
      <c r="P879" t="s">
        <v>168</v>
      </c>
      <c r="Q879" s="4">
        <f t="shared" si="143"/>
        <v>5.0077777777777781</v>
      </c>
      <c r="R879" s="4">
        <f t="shared" si="144"/>
        <v>67.605000000000004</v>
      </c>
      <c r="S879" s="4">
        <f t="shared" si="145"/>
        <v>1.3431456953642384</v>
      </c>
      <c r="T879" s="4">
        <f t="shared" si="146"/>
        <v>2.6081300675103023</v>
      </c>
      <c r="U879" s="4">
        <f t="shared" si="147"/>
        <v>2.5380456244091429</v>
      </c>
      <c r="V879" s="3">
        <f t="shared" si="148"/>
        <v>0.77815125038364363</v>
      </c>
      <c r="W879" s="3">
        <f t="shared" si="149"/>
        <v>2.4800069429571505</v>
      </c>
      <c r="X879" s="3">
        <f t="shared" si="150"/>
        <v>0.69964504863165267</v>
      </c>
      <c r="Y879" s="3">
        <f t="shared" si="151"/>
        <v>1.8299788171266589</v>
      </c>
      <c r="Z879" s="3">
        <f t="shared" si="152"/>
        <v>0.12812312455315178</v>
      </c>
      <c r="AA879" s="2">
        <f t="shared" si="153"/>
        <v>39203</v>
      </c>
    </row>
    <row r="880" spans="1:27" x14ac:dyDescent="0.2">
      <c r="A880">
        <v>1445</v>
      </c>
      <c r="B880" t="s">
        <v>15</v>
      </c>
      <c r="C880">
        <v>2007</v>
      </c>
      <c r="D880">
        <v>6</v>
      </c>
      <c r="E880">
        <v>111</v>
      </c>
      <c r="F880" s="4">
        <v>433.29</v>
      </c>
      <c r="G880" s="4">
        <v>509.16</v>
      </c>
      <c r="H880" s="4">
        <v>249.26</v>
      </c>
      <c r="I880">
        <v>6</v>
      </c>
      <c r="J880">
        <v>302</v>
      </c>
      <c r="K880">
        <v>11405</v>
      </c>
      <c r="L880" t="s">
        <v>18</v>
      </c>
      <c r="M880">
        <v>59787</v>
      </c>
      <c r="N880">
        <v>197</v>
      </c>
      <c r="O880" s="4">
        <v>13879.73</v>
      </c>
      <c r="P880" t="s">
        <v>168</v>
      </c>
      <c r="Q880" s="4">
        <f t="shared" si="143"/>
        <v>4.5870270270270277</v>
      </c>
      <c r="R880" s="4">
        <f t="shared" si="144"/>
        <v>84.86</v>
      </c>
      <c r="S880" s="4">
        <f t="shared" si="145"/>
        <v>1.6859602649006624</v>
      </c>
      <c r="T880" s="4">
        <f t="shared" si="146"/>
        <v>2.7068542778142408</v>
      </c>
      <c r="U880" s="4">
        <f t="shared" si="147"/>
        <v>2.6367786659673667</v>
      </c>
      <c r="V880" s="3">
        <f t="shared" si="148"/>
        <v>0.77815125038364363</v>
      </c>
      <c r="W880" s="3">
        <f t="shared" si="149"/>
        <v>2.4800069429571505</v>
      </c>
      <c r="X880" s="3">
        <f t="shared" si="150"/>
        <v>0.66153129902758334</v>
      </c>
      <c r="Y880" s="3">
        <f t="shared" si="151"/>
        <v>1.928703027430597</v>
      </c>
      <c r="Z880" s="3">
        <f t="shared" si="152"/>
        <v>0.2268473348570901</v>
      </c>
      <c r="AA880" s="2">
        <f t="shared" si="153"/>
        <v>39234</v>
      </c>
    </row>
    <row r="881" spans="1:27" x14ac:dyDescent="0.2">
      <c r="A881">
        <v>1445</v>
      </c>
      <c r="B881" t="s">
        <v>15</v>
      </c>
      <c r="C881">
        <v>2007</v>
      </c>
      <c r="D881">
        <v>7</v>
      </c>
      <c r="E881">
        <v>54</v>
      </c>
      <c r="F881" s="4">
        <v>206.6</v>
      </c>
      <c r="G881" s="4">
        <v>242.78</v>
      </c>
      <c r="H881" s="4">
        <v>111.4</v>
      </c>
      <c r="I881">
        <v>6</v>
      </c>
      <c r="J881">
        <v>302</v>
      </c>
      <c r="K881">
        <v>11405</v>
      </c>
      <c r="L881" t="s">
        <v>18</v>
      </c>
      <c r="M881">
        <v>59787</v>
      </c>
      <c r="N881">
        <v>197</v>
      </c>
      <c r="O881" s="4">
        <v>13879.73</v>
      </c>
      <c r="P881" t="s">
        <v>168</v>
      </c>
      <c r="Q881" s="4">
        <f t="shared" si="143"/>
        <v>4.4959259259259259</v>
      </c>
      <c r="R881" s="4">
        <f t="shared" si="144"/>
        <v>40.463333333333331</v>
      </c>
      <c r="S881" s="4">
        <f t="shared" si="145"/>
        <v>0.80390728476821194</v>
      </c>
      <c r="T881" s="4">
        <f t="shared" si="146"/>
        <v>2.3852129070844548</v>
      </c>
      <c r="U881" s="4">
        <f t="shared" si="147"/>
        <v>2.315130317183602</v>
      </c>
      <c r="V881" s="3">
        <f t="shared" si="148"/>
        <v>0.77815125038364363</v>
      </c>
      <c r="W881" s="3">
        <f t="shared" si="149"/>
        <v>2.4800069429571505</v>
      </c>
      <c r="X881" s="3">
        <f t="shared" si="150"/>
        <v>0.65281914726148638</v>
      </c>
      <c r="Y881" s="3">
        <f t="shared" si="151"/>
        <v>1.6070616567008111</v>
      </c>
      <c r="Z881" s="3">
        <f t="shared" si="152"/>
        <v>-9.4794035872695748E-2</v>
      </c>
      <c r="AA881" s="2">
        <f t="shared" si="153"/>
        <v>39264</v>
      </c>
    </row>
    <row r="882" spans="1:27" x14ac:dyDescent="0.2">
      <c r="A882">
        <v>1445</v>
      </c>
      <c r="B882" t="s">
        <v>15</v>
      </c>
      <c r="C882">
        <v>2007</v>
      </c>
      <c r="D882">
        <v>8</v>
      </c>
      <c r="E882">
        <v>56</v>
      </c>
      <c r="F882" s="4">
        <v>246.07</v>
      </c>
      <c r="G882" s="4">
        <v>289.16000000000003</v>
      </c>
      <c r="H882" s="4">
        <v>121.83</v>
      </c>
      <c r="I882">
        <v>6</v>
      </c>
      <c r="J882">
        <v>302</v>
      </c>
      <c r="K882">
        <v>11405</v>
      </c>
      <c r="L882" t="s">
        <v>18</v>
      </c>
      <c r="M882">
        <v>59787</v>
      </c>
      <c r="N882">
        <v>197</v>
      </c>
      <c r="O882" s="4">
        <v>13879.73</v>
      </c>
      <c r="P882" t="s">
        <v>168</v>
      </c>
      <c r="Q882" s="4">
        <f t="shared" si="143"/>
        <v>5.1635714285714291</v>
      </c>
      <c r="R882" s="4">
        <f t="shared" si="144"/>
        <v>48.193333333333335</v>
      </c>
      <c r="S882" s="4">
        <f t="shared" si="145"/>
        <v>0.95748344370860938</v>
      </c>
      <c r="T882" s="4">
        <f t="shared" si="146"/>
        <v>2.4611382160749318</v>
      </c>
      <c r="U882" s="4">
        <f t="shared" si="147"/>
        <v>2.3910586692548548</v>
      </c>
      <c r="V882" s="3">
        <f t="shared" si="148"/>
        <v>0.77815125038364363</v>
      </c>
      <c r="W882" s="3">
        <f t="shared" si="149"/>
        <v>2.4800069429571505</v>
      </c>
      <c r="X882" s="3">
        <f t="shared" si="150"/>
        <v>0.71295018906873142</v>
      </c>
      <c r="Y882" s="3">
        <f t="shared" si="151"/>
        <v>1.6829869656912881</v>
      </c>
      <c r="Z882" s="3">
        <f t="shared" si="152"/>
        <v>-1.8868726882218845E-2</v>
      </c>
      <c r="AA882" s="2">
        <f t="shared" si="153"/>
        <v>39295</v>
      </c>
    </row>
    <row r="883" spans="1:27" x14ac:dyDescent="0.2">
      <c r="A883">
        <v>1445</v>
      </c>
      <c r="B883" t="s">
        <v>15</v>
      </c>
      <c r="C883">
        <v>2007</v>
      </c>
      <c r="D883">
        <v>9</v>
      </c>
      <c r="E883">
        <v>117</v>
      </c>
      <c r="F883" s="4">
        <v>485.73</v>
      </c>
      <c r="G883" s="4">
        <v>570.74</v>
      </c>
      <c r="H883" s="4">
        <v>224.43</v>
      </c>
      <c r="I883">
        <v>6</v>
      </c>
      <c r="J883">
        <v>302</v>
      </c>
      <c r="K883">
        <v>11405</v>
      </c>
      <c r="L883" t="s">
        <v>18</v>
      </c>
      <c r="M883">
        <v>59787</v>
      </c>
      <c r="N883">
        <v>197</v>
      </c>
      <c r="O883" s="4">
        <v>13879.73</v>
      </c>
      <c r="P883" t="s">
        <v>168</v>
      </c>
      <c r="Q883" s="4">
        <f t="shared" si="143"/>
        <v>4.8781196581196582</v>
      </c>
      <c r="R883" s="4">
        <f t="shared" si="144"/>
        <v>95.123333333333335</v>
      </c>
      <c r="S883" s="4">
        <f t="shared" si="145"/>
        <v>1.8898675496688742</v>
      </c>
      <c r="T883" s="4">
        <f t="shared" si="146"/>
        <v>2.7564383109062667</v>
      </c>
      <c r="U883" s="4">
        <f t="shared" si="147"/>
        <v>2.6863949275045389</v>
      </c>
      <c r="V883" s="3">
        <f t="shared" si="148"/>
        <v>0.77815125038364363</v>
      </c>
      <c r="W883" s="3">
        <f t="shared" si="149"/>
        <v>2.4800069429571505</v>
      </c>
      <c r="X883" s="3">
        <f t="shared" si="150"/>
        <v>0.6882524491601052</v>
      </c>
      <c r="Y883" s="3">
        <f t="shared" si="151"/>
        <v>1.9782870605226233</v>
      </c>
      <c r="Z883" s="3">
        <f t="shared" si="152"/>
        <v>0.27643136794911621</v>
      </c>
      <c r="AA883" s="2">
        <f t="shared" si="153"/>
        <v>39326</v>
      </c>
    </row>
    <row r="884" spans="1:27" x14ac:dyDescent="0.2">
      <c r="A884">
        <v>1445</v>
      </c>
      <c r="B884" t="s">
        <v>15</v>
      </c>
      <c r="C884">
        <v>2007</v>
      </c>
      <c r="D884">
        <v>10</v>
      </c>
      <c r="E884">
        <v>379</v>
      </c>
      <c r="F884" s="4">
        <v>1529.2</v>
      </c>
      <c r="G884" s="4">
        <v>1796.94</v>
      </c>
      <c r="H884" s="4">
        <v>787</v>
      </c>
      <c r="I884">
        <v>6</v>
      </c>
      <c r="J884">
        <v>302</v>
      </c>
      <c r="K884">
        <v>11405</v>
      </c>
      <c r="L884" t="s">
        <v>18</v>
      </c>
      <c r="M884">
        <v>59787</v>
      </c>
      <c r="N884">
        <v>197</v>
      </c>
      <c r="O884" s="4">
        <v>13879.73</v>
      </c>
      <c r="P884" t="s">
        <v>168</v>
      </c>
      <c r="Q884" s="4">
        <f t="shared" si="143"/>
        <v>4.741266490765172</v>
      </c>
      <c r="R884" s="4">
        <f t="shared" si="144"/>
        <v>299.49</v>
      </c>
      <c r="S884" s="4">
        <f t="shared" si="145"/>
        <v>5.9501324503311261</v>
      </c>
      <c r="T884" s="4">
        <f t="shared" si="146"/>
        <v>3.2545335762164065</v>
      </c>
      <c r="U884" s="4">
        <f t="shared" si="147"/>
        <v>3.1844642893469906</v>
      </c>
      <c r="V884" s="3">
        <f t="shared" si="148"/>
        <v>0.77815125038364363</v>
      </c>
      <c r="W884" s="3">
        <f t="shared" si="149"/>
        <v>2.4800069429571505</v>
      </c>
      <c r="X884" s="3">
        <f t="shared" si="150"/>
        <v>0.67589436624833421</v>
      </c>
      <c r="Y884" s="3">
        <f t="shared" si="151"/>
        <v>2.4763823258327631</v>
      </c>
      <c r="Z884" s="3">
        <f t="shared" si="152"/>
        <v>0.77452663325925597</v>
      </c>
      <c r="AA884" s="2">
        <f t="shared" si="153"/>
        <v>39356</v>
      </c>
    </row>
    <row r="885" spans="1:27" x14ac:dyDescent="0.2">
      <c r="A885">
        <v>1445</v>
      </c>
      <c r="B885" t="s">
        <v>15</v>
      </c>
      <c r="C885">
        <v>2007</v>
      </c>
      <c r="D885">
        <v>11</v>
      </c>
      <c r="E885">
        <v>177</v>
      </c>
      <c r="F885" s="4">
        <v>667.58</v>
      </c>
      <c r="G885" s="4">
        <v>784.46</v>
      </c>
      <c r="H885" s="4">
        <v>372.55</v>
      </c>
      <c r="I885">
        <v>6</v>
      </c>
      <c r="J885">
        <v>302</v>
      </c>
      <c r="K885">
        <v>11405</v>
      </c>
      <c r="L885" t="s">
        <v>18</v>
      </c>
      <c r="M885">
        <v>59787</v>
      </c>
      <c r="N885">
        <v>197</v>
      </c>
      <c r="O885" s="4">
        <v>13879.73</v>
      </c>
      <c r="P885" t="s">
        <v>168</v>
      </c>
      <c r="Q885" s="4">
        <f t="shared" si="143"/>
        <v>4.4319774011299433</v>
      </c>
      <c r="R885" s="4">
        <f t="shared" si="144"/>
        <v>130.74333333333334</v>
      </c>
      <c r="S885" s="4">
        <f t="shared" si="145"/>
        <v>2.5975496688741724</v>
      </c>
      <c r="T885" s="4">
        <f t="shared" si="146"/>
        <v>2.8945708035989703</v>
      </c>
      <c r="U885" s="4">
        <f t="shared" si="147"/>
        <v>2.824503317192729</v>
      </c>
      <c r="V885" s="3">
        <f t="shared" si="148"/>
        <v>0.77815125038364363</v>
      </c>
      <c r="W885" s="3">
        <f t="shared" si="149"/>
        <v>2.4800069429571505</v>
      </c>
      <c r="X885" s="3">
        <f t="shared" si="150"/>
        <v>0.64659753723716362</v>
      </c>
      <c r="Y885" s="3">
        <f t="shared" si="151"/>
        <v>2.1164195532153265</v>
      </c>
      <c r="Z885" s="3">
        <f t="shared" si="152"/>
        <v>0.41456386064181971</v>
      </c>
      <c r="AA885" s="2">
        <f t="shared" si="153"/>
        <v>39387</v>
      </c>
    </row>
    <row r="886" spans="1:27" x14ac:dyDescent="0.2">
      <c r="A886">
        <v>1445</v>
      </c>
      <c r="B886" t="s">
        <v>15</v>
      </c>
      <c r="C886">
        <v>2007</v>
      </c>
      <c r="D886">
        <v>12</v>
      </c>
      <c r="E886">
        <v>108</v>
      </c>
      <c r="F886" s="4">
        <v>419.17</v>
      </c>
      <c r="G886" s="4">
        <v>492.59</v>
      </c>
      <c r="H886" s="4">
        <v>163.58000000000001</v>
      </c>
      <c r="I886">
        <v>6</v>
      </c>
      <c r="J886">
        <v>302</v>
      </c>
      <c r="K886">
        <v>11405</v>
      </c>
      <c r="L886" t="s">
        <v>18</v>
      </c>
      <c r="M886">
        <v>59787</v>
      </c>
      <c r="N886">
        <v>197</v>
      </c>
      <c r="O886" s="4">
        <v>13879.73</v>
      </c>
      <c r="P886" t="s">
        <v>168</v>
      </c>
      <c r="Q886" s="4">
        <f t="shared" si="143"/>
        <v>4.5610185185185186</v>
      </c>
      <c r="R886" s="4">
        <f t="shared" si="144"/>
        <v>82.098333333333329</v>
      </c>
      <c r="S886" s="4">
        <f t="shared" si="145"/>
        <v>1.631092715231788</v>
      </c>
      <c r="T886" s="4">
        <f t="shared" si="146"/>
        <v>2.6924855910416521</v>
      </c>
      <c r="U886" s="4">
        <f t="shared" si="147"/>
        <v>2.6223901926286213</v>
      </c>
      <c r="V886" s="3">
        <f t="shared" si="148"/>
        <v>0.77815125038364363</v>
      </c>
      <c r="W886" s="3">
        <f t="shared" si="149"/>
        <v>2.4800069429571505</v>
      </c>
      <c r="X886" s="3">
        <f t="shared" si="150"/>
        <v>0.65906183555470255</v>
      </c>
      <c r="Y886" s="3">
        <f t="shared" si="151"/>
        <v>1.9143343406580087</v>
      </c>
      <c r="Z886" s="3">
        <f t="shared" si="152"/>
        <v>0.21247864808450156</v>
      </c>
      <c r="AA886" s="2">
        <f t="shared" si="153"/>
        <v>39417</v>
      </c>
    </row>
    <row r="887" spans="1:27" x14ac:dyDescent="0.2">
      <c r="A887">
        <v>1449</v>
      </c>
      <c r="B887" t="s">
        <v>15</v>
      </c>
      <c r="C887">
        <v>2007</v>
      </c>
      <c r="D887">
        <v>1</v>
      </c>
      <c r="E887">
        <v>522</v>
      </c>
      <c r="F887" s="4">
        <v>2046.74</v>
      </c>
      <c r="G887" s="4">
        <v>2405.0100000000002</v>
      </c>
      <c r="H887" s="4">
        <v>922.74</v>
      </c>
      <c r="I887">
        <v>18</v>
      </c>
      <c r="J887">
        <v>1861</v>
      </c>
      <c r="K887">
        <v>77788</v>
      </c>
      <c r="L887" t="s">
        <v>18</v>
      </c>
      <c r="M887">
        <v>238469</v>
      </c>
      <c r="N887">
        <v>875.2</v>
      </c>
      <c r="O887" s="4">
        <v>152481.57999999999</v>
      </c>
      <c r="P887" t="s">
        <v>168</v>
      </c>
      <c r="Q887" s="4">
        <f t="shared" si="143"/>
        <v>4.607298850574713</v>
      </c>
      <c r="R887" s="4">
        <f t="shared" si="144"/>
        <v>133.61166666666668</v>
      </c>
      <c r="S887" s="4">
        <f t="shared" si="145"/>
        <v>1.2923213326168728</v>
      </c>
      <c r="T887" s="4">
        <f t="shared" si="146"/>
        <v>3.3811168865043579</v>
      </c>
      <c r="U887" s="4">
        <f t="shared" si="147"/>
        <v>3.3110626771827993</v>
      </c>
      <c r="V887" s="3">
        <f t="shared" si="148"/>
        <v>1.255272505103306</v>
      </c>
      <c r="W887" s="3">
        <f t="shared" si="149"/>
        <v>3.2697463731307672</v>
      </c>
      <c r="X887" s="3">
        <f t="shared" si="150"/>
        <v>0.66344638350209573</v>
      </c>
      <c r="Y887" s="3">
        <f t="shared" si="151"/>
        <v>2.1258443814010519</v>
      </c>
      <c r="Z887" s="3">
        <f t="shared" si="152"/>
        <v>0.1113705133735909</v>
      </c>
      <c r="AA887" s="2">
        <f t="shared" si="153"/>
        <v>39083</v>
      </c>
    </row>
    <row r="888" spans="1:27" x14ac:dyDescent="0.2">
      <c r="A888">
        <v>1449</v>
      </c>
      <c r="B888" t="s">
        <v>15</v>
      </c>
      <c r="C888">
        <v>2007</v>
      </c>
      <c r="D888">
        <v>2</v>
      </c>
      <c r="E888">
        <v>485</v>
      </c>
      <c r="F888" s="4">
        <v>1936.19</v>
      </c>
      <c r="G888" s="4">
        <v>2275.02</v>
      </c>
      <c r="H888" s="4">
        <v>951.76</v>
      </c>
      <c r="I888">
        <v>18</v>
      </c>
      <c r="J888">
        <v>1861</v>
      </c>
      <c r="K888">
        <v>77788</v>
      </c>
      <c r="L888" t="s">
        <v>18</v>
      </c>
      <c r="M888">
        <v>238469</v>
      </c>
      <c r="N888">
        <v>875.2</v>
      </c>
      <c r="O888" s="4">
        <v>152481.57999999999</v>
      </c>
      <c r="P888" t="s">
        <v>168</v>
      </c>
      <c r="Q888" s="4">
        <f t="shared" si="143"/>
        <v>4.6907628865979385</v>
      </c>
      <c r="R888" s="4">
        <f t="shared" si="144"/>
        <v>126.39</v>
      </c>
      <c r="S888" s="4">
        <f t="shared" si="145"/>
        <v>1.2224717893605588</v>
      </c>
      <c r="T888" s="4">
        <f t="shared" si="146"/>
        <v>3.3569852189498164</v>
      </c>
      <c r="U888" s="4">
        <f t="shared" si="147"/>
        <v>3.2869479727568525</v>
      </c>
      <c r="V888" s="3">
        <f t="shared" si="148"/>
        <v>1.255272505103306</v>
      </c>
      <c r="W888" s="3">
        <f t="shared" si="149"/>
        <v>3.2697463731307672</v>
      </c>
      <c r="X888" s="3">
        <f t="shared" si="150"/>
        <v>0.67124348034755266</v>
      </c>
      <c r="Y888" s="3">
        <f t="shared" si="151"/>
        <v>2.1017127138465104</v>
      </c>
      <c r="Z888" s="3">
        <f t="shared" si="152"/>
        <v>8.7238845819049254E-2</v>
      </c>
      <c r="AA888" s="2">
        <f t="shared" si="153"/>
        <v>39114</v>
      </c>
    </row>
    <row r="889" spans="1:27" x14ac:dyDescent="0.2">
      <c r="A889">
        <v>1449</v>
      </c>
      <c r="B889" t="s">
        <v>15</v>
      </c>
      <c r="C889">
        <v>2007</v>
      </c>
      <c r="D889">
        <v>3</v>
      </c>
      <c r="E889">
        <v>502</v>
      </c>
      <c r="F889" s="4">
        <v>1995.11</v>
      </c>
      <c r="G889" s="4">
        <v>2344.29</v>
      </c>
      <c r="H889" s="4">
        <v>910.19</v>
      </c>
      <c r="I889">
        <v>18</v>
      </c>
      <c r="J889">
        <v>1861</v>
      </c>
      <c r="K889">
        <v>77788</v>
      </c>
      <c r="L889" t="s">
        <v>18</v>
      </c>
      <c r="M889">
        <v>238469</v>
      </c>
      <c r="N889">
        <v>875.2</v>
      </c>
      <c r="O889" s="4">
        <v>152481.57999999999</v>
      </c>
      <c r="P889" t="s">
        <v>168</v>
      </c>
      <c r="Q889" s="4">
        <f t="shared" si="143"/>
        <v>4.6699003984063747</v>
      </c>
      <c r="R889" s="4">
        <f t="shared" si="144"/>
        <v>130.23833333333334</v>
      </c>
      <c r="S889" s="4">
        <f t="shared" si="145"/>
        <v>1.2596937130574959</v>
      </c>
      <c r="T889" s="4">
        <f t="shared" si="146"/>
        <v>3.370011334995116</v>
      </c>
      <c r="U889" s="4">
        <f t="shared" si="147"/>
        <v>3.299966845424283</v>
      </c>
      <c r="V889" s="3">
        <f t="shared" si="148"/>
        <v>1.255272505103306</v>
      </c>
      <c r="W889" s="3">
        <f t="shared" si="149"/>
        <v>3.2697463731307672</v>
      </c>
      <c r="X889" s="3">
        <f t="shared" si="150"/>
        <v>0.66930761785009663</v>
      </c>
      <c r="Y889" s="3">
        <f t="shared" si="151"/>
        <v>2.1147388298918099</v>
      </c>
      <c r="Z889" s="3">
        <f t="shared" si="152"/>
        <v>0.10026496186434891</v>
      </c>
      <c r="AA889" s="2">
        <f t="shared" si="153"/>
        <v>39142</v>
      </c>
    </row>
    <row r="890" spans="1:27" x14ac:dyDescent="0.2">
      <c r="A890">
        <v>1465</v>
      </c>
      <c r="B890" t="s">
        <v>15</v>
      </c>
      <c r="C890">
        <v>2007</v>
      </c>
      <c r="D890">
        <v>1</v>
      </c>
      <c r="E890">
        <v>102</v>
      </c>
      <c r="F890" s="4">
        <v>459.42</v>
      </c>
      <c r="G890" s="4">
        <v>539.74</v>
      </c>
      <c r="H890" s="4">
        <v>242.74</v>
      </c>
      <c r="I890">
        <v>6</v>
      </c>
      <c r="J890">
        <v>457</v>
      </c>
      <c r="K890">
        <v>23726</v>
      </c>
      <c r="L890" t="s">
        <v>18</v>
      </c>
      <c r="M890">
        <v>37805</v>
      </c>
      <c r="N890">
        <v>245.2</v>
      </c>
      <c r="O890" s="4">
        <v>37981.440000000002</v>
      </c>
      <c r="P890" t="s">
        <v>168</v>
      </c>
      <c r="Q890" s="4">
        <f t="shared" si="143"/>
        <v>5.2915686274509808</v>
      </c>
      <c r="R890" s="4">
        <f t="shared" si="144"/>
        <v>89.956666666666663</v>
      </c>
      <c r="S890" s="4">
        <f t="shared" si="145"/>
        <v>1.1810503282275711</v>
      </c>
      <c r="T890" s="4">
        <f t="shared" si="146"/>
        <v>2.7321846047162257</v>
      </c>
      <c r="U890" s="4">
        <f t="shared" si="147"/>
        <v>2.6622098974775819</v>
      </c>
      <c r="V890" s="3">
        <f t="shared" si="148"/>
        <v>0.77815125038364363</v>
      </c>
      <c r="W890" s="3">
        <f t="shared" si="149"/>
        <v>2.6599162000698504</v>
      </c>
      <c r="X890" s="3">
        <f t="shared" si="150"/>
        <v>0.72358443295430808</v>
      </c>
      <c r="Y890" s="3">
        <f t="shared" si="151"/>
        <v>1.9540333543325819</v>
      </c>
      <c r="Z890" s="3">
        <f t="shared" si="152"/>
        <v>7.226840464637535E-2</v>
      </c>
      <c r="AA890" s="2">
        <f t="shared" si="153"/>
        <v>39083</v>
      </c>
    </row>
    <row r="891" spans="1:27" x14ac:dyDescent="0.2">
      <c r="A891">
        <v>1465</v>
      </c>
      <c r="B891" t="s">
        <v>15</v>
      </c>
      <c r="C891">
        <v>2007</v>
      </c>
      <c r="D891">
        <v>2</v>
      </c>
      <c r="E891">
        <v>74</v>
      </c>
      <c r="F891" s="4">
        <v>341.82</v>
      </c>
      <c r="G891" s="4">
        <v>401.63</v>
      </c>
      <c r="H891" s="4">
        <v>143.19999999999999</v>
      </c>
      <c r="I891">
        <v>6</v>
      </c>
      <c r="J891">
        <v>457</v>
      </c>
      <c r="K891">
        <v>23726</v>
      </c>
      <c r="L891" t="s">
        <v>18</v>
      </c>
      <c r="M891">
        <v>37805</v>
      </c>
      <c r="N891">
        <v>245.2</v>
      </c>
      <c r="O891" s="4">
        <v>37981.440000000002</v>
      </c>
      <c r="P891" t="s">
        <v>168</v>
      </c>
      <c r="Q891" s="4">
        <f t="shared" si="143"/>
        <v>5.4274324324324326</v>
      </c>
      <c r="R891" s="4">
        <f t="shared" si="144"/>
        <v>66.938333333333333</v>
      </c>
      <c r="S891" s="4">
        <f t="shared" si="145"/>
        <v>0.87884026258205683</v>
      </c>
      <c r="T891" s="4">
        <f t="shared" si="146"/>
        <v>2.6038261452421585</v>
      </c>
      <c r="U891" s="4">
        <f t="shared" si="147"/>
        <v>2.5337974698403234</v>
      </c>
      <c r="V891" s="3">
        <f t="shared" si="148"/>
        <v>0.77815125038364363</v>
      </c>
      <c r="W891" s="3">
        <f t="shared" si="149"/>
        <v>2.6599162000698504</v>
      </c>
      <c r="X891" s="3">
        <f t="shared" si="150"/>
        <v>0.73459442551118237</v>
      </c>
      <c r="Y891" s="3">
        <f t="shared" si="151"/>
        <v>1.8256748948585149</v>
      </c>
      <c r="Z891" s="3">
        <f t="shared" si="152"/>
        <v>-5.6090054827691672E-2</v>
      </c>
      <c r="AA891" s="2">
        <f t="shared" si="153"/>
        <v>39114</v>
      </c>
    </row>
    <row r="892" spans="1:27" x14ac:dyDescent="0.2">
      <c r="A892">
        <v>1465</v>
      </c>
      <c r="B892" t="s">
        <v>15</v>
      </c>
      <c r="C892">
        <v>2007</v>
      </c>
      <c r="D892">
        <v>3</v>
      </c>
      <c r="E892">
        <v>76</v>
      </c>
      <c r="F892" s="4">
        <v>351.66</v>
      </c>
      <c r="G892" s="4">
        <v>413.28</v>
      </c>
      <c r="H892" s="4">
        <v>186.08</v>
      </c>
      <c r="I892">
        <v>6</v>
      </c>
      <c r="J892">
        <v>457</v>
      </c>
      <c r="K892">
        <v>23726</v>
      </c>
      <c r="L892" t="s">
        <v>18</v>
      </c>
      <c r="M892">
        <v>37805</v>
      </c>
      <c r="N892">
        <v>245.2</v>
      </c>
      <c r="O892" s="4">
        <v>37981.440000000002</v>
      </c>
      <c r="P892" t="s">
        <v>168</v>
      </c>
      <c r="Q892" s="4">
        <f t="shared" si="143"/>
        <v>5.4378947368421047</v>
      </c>
      <c r="R892" s="4">
        <f t="shared" si="144"/>
        <v>68.88</v>
      </c>
      <c r="S892" s="4">
        <f t="shared" si="145"/>
        <v>0.90433260393873083</v>
      </c>
      <c r="T892" s="4">
        <f t="shared" si="146"/>
        <v>2.6162443888292422</v>
      </c>
      <c r="U892" s="4">
        <f t="shared" si="147"/>
        <v>2.5461229717652625</v>
      </c>
      <c r="V892" s="3">
        <f t="shared" si="148"/>
        <v>0.77815125038364363</v>
      </c>
      <c r="W892" s="3">
        <f t="shared" si="149"/>
        <v>2.6599162000698504</v>
      </c>
      <c r="X892" s="3">
        <f t="shared" si="150"/>
        <v>0.73543079654845056</v>
      </c>
      <c r="Y892" s="3">
        <f t="shared" si="151"/>
        <v>1.8380931384455983</v>
      </c>
      <c r="Z892" s="3">
        <f t="shared" si="152"/>
        <v>-4.3671811240608253E-2</v>
      </c>
      <c r="AA892" s="2">
        <f t="shared" si="153"/>
        <v>39142</v>
      </c>
    </row>
    <row r="893" spans="1:27" x14ac:dyDescent="0.2">
      <c r="A893">
        <v>1465</v>
      </c>
      <c r="B893" t="s">
        <v>15</v>
      </c>
      <c r="C893">
        <v>2007</v>
      </c>
      <c r="D893">
        <v>4</v>
      </c>
      <c r="E893">
        <v>149</v>
      </c>
      <c r="F893" s="4">
        <v>619.47</v>
      </c>
      <c r="G893" s="4">
        <v>727.93</v>
      </c>
      <c r="H893" s="4">
        <v>264.75</v>
      </c>
      <c r="I893">
        <v>6</v>
      </c>
      <c r="J893">
        <v>457</v>
      </c>
      <c r="K893">
        <v>23726</v>
      </c>
      <c r="L893" t="s">
        <v>18</v>
      </c>
      <c r="M893">
        <v>37805</v>
      </c>
      <c r="N893">
        <v>245.2</v>
      </c>
      <c r="O893" s="4">
        <v>37981.440000000002</v>
      </c>
      <c r="P893" t="s">
        <v>168</v>
      </c>
      <c r="Q893" s="4">
        <f t="shared" si="143"/>
        <v>4.885436241610738</v>
      </c>
      <c r="R893" s="4">
        <f t="shared" si="144"/>
        <v>121.32166666666666</v>
      </c>
      <c r="S893" s="4">
        <f t="shared" si="145"/>
        <v>1.5928446389496718</v>
      </c>
      <c r="T893" s="4">
        <f t="shared" si="146"/>
        <v>2.8620896182204616</v>
      </c>
      <c r="U893" s="4">
        <f t="shared" si="147"/>
        <v>2.7920202789930584</v>
      </c>
      <c r="V893" s="3">
        <f t="shared" si="148"/>
        <v>0.77815125038364363</v>
      </c>
      <c r="W893" s="3">
        <f t="shared" si="149"/>
        <v>2.6599162000698504</v>
      </c>
      <c r="X893" s="3">
        <f t="shared" si="150"/>
        <v>0.68890334980818768</v>
      </c>
      <c r="Y893" s="3">
        <f t="shared" si="151"/>
        <v>2.0839383678368182</v>
      </c>
      <c r="Z893" s="3">
        <f t="shared" si="152"/>
        <v>0.20217341815061157</v>
      </c>
      <c r="AA893" s="2">
        <f t="shared" si="153"/>
        <v>39173</v>
      </c>
    </row>
    <row r="894" spans="1:27" x14ac:dyDescent="0.2">
      <c r="A894">
        <v>1465</v>
      </c>
      <c r="B894" t="s">
        <v>15</v>
      </c>
      <c r="C894">
        <v>2007</v>
      </c>
      <c r="D894">
        <v>5</v>
      </c>
      <c r="E894">
        <v>243</v>
      </c>
      <c r="F894" s="4">
        <v>1031.21</v>
      </c>
      <c r="G894" s="4">
        <v>1211.73</v>
      </c>
      <c r="H894" s="4">
        <v>477.46</v>
      </c>
      <c r="I894">
        <v>6</v>
      </c>
      <c r="J894">
        <v>457</v>
      </c>
      <c r="K894">
        <v>23726</v>
      </c>
      <c r="L894" t="s">
        <v>18</v>
      </c>
      <c r="M894">
        <v>37805</v>
      </c>
      <c r="N894">
        <v>245.2</v>
      </c>
      <c r="O894" s="4">
        <v>37981.440000000002</v>
      </c>
      <c r="P894" t="s">
        <v>168</v>
      </c>
      <c r="Q894" s="4">
        <f t="shared" si="143"/>
        <v>4.986543209876543</v>
      </c>
      <c r="R894" s="4">
        <f t="shared" si="144"/>
        <v>201.95500000000001</v>
      </c>
      <c r="S894" s="4">
        <f t="shared" si="145"/>
        <v>2.6514879649890593</v>
      </c>
      <c r="T894" s="4">
        <f t="shared" si="146"/>
        <v>3.0834058602814736</v>
      </c>
      <c r="U894" s="4">
        <f t="shared" si="147"/>
        <v>3.0133471158695526</v>
      </c>
      <c r="V894" s="3">
        <f t="shared" si="148"/>
        <v>0.77815125038364363</v>
      </c>
      <c r="W894" s="3">
        <f t="shared" si="149"/>
        <v>2.6599162000698504</v>
      </c>
      <c r="X894" s="3">
        <f t="shared" si="150"/>
        <v>0.69779958668316144</v>
      </c>
      <c r="Y894" s="3">
        <f t="shared" si="151"/>
        <v>2.3052546098978302</v>
      </c>
      <c r="Z894" s="3">
        <f t="shared" si="152"/>
        <v>0.42348966021162349</v>
      </c>
      <c r="AA894" s="2">
        <f t="shared" si="153"/>
        <v>39203</v>
      </c>
    </row>
    <row r="895" spans="1:27" x14ac:dyDescent="0.2">
      <c r="A895">
        <v>1465</v>
      </c>
      <c r="B895" t="s">
        <v>15</v>
      </c>
      <c r="C895">
        <v>2007</v>
      </c>
      <c r="D895">
        <v>6</v>
      </c>
      <c r="E895">
        <v>348</v>
      </c>
      <c r="F895" s="4">
        <v>1487.72</v>
      </c>
      <c r="G895" s="4">
        <v>1748.16</v>
      </c>
      <c r="H895" s="4">
        <v>713.11</v>
      </c>
      <c r="I895">
        <v>6</v>
      </c>
      <c r="J895">
        <v>457</v>
      </c>
      <c r="K895">
        <v>23726</v>
      </c>
      <c r="L895" t="s">
        <v>18</v>
      </c>
      <c r="M895">
        <v>37805</v>
      </c>
      <c r="N895">
        <v>245.2</v>
      </c>
      <c r="O895" s="4">
        <v>37981.440000000002</v>
      </c>
      <c r="P895" t="s">
        <v>168</v>
      </c>
      <c r="Q895" s="4">
        <f t="shared" si="143"/>
        <v>5.0234482758620693</v>
      </c>
      <c r="R895" s="4">
        <f t="shared" si="144"/>
        <v>291.36</v>
      </c>
      <c r="S895" s="4">
        <f t="shared" si="145"/>
        <v>3.8252954048140047</v>
      </c>
      <c r="T895" s="4">
        <f t="shared" si="146"/>
        <v>3.2425811788344885</v>
      </c>
      <c r="U895" s="4">
        <f t="shared" si="147"/>
        <v>3.1725212014400617</v>
      </c>
      <c r="V895" s="3">
        <f t="shared" si="148"/>
        <v>0.77815125038364363</v>
      </c>
      <c r="W895" s="3">
        <f t="shared" si="149"/>
        <v>2.6599162000698504</v>
      </c>
      <c r="X895" s="3">
        <f t="shared" si="150"/>
        <v>0.70100193488790752</v>
      </c>
      <c r="Y895" s="3">
        <f t="shared" si="151"/>
        <v>2.4644299284508446</v>
      </c>
      <c r="Z895" s="3">
        <f t="shared" si="152"/>
        <v>0.58266497876463819</v>
      </c>
      <c r="AA895" s="2">
        <f t="shared" si="153"/>
        <v>39234</v>
      </c>
    </row>
    <row r="896" spans="1:27" x14ac:dyDescent="0.2">
      <c r="A896">
        <v>1465</v>
      </c>
      <c r="B896" t="s">
        <v>15</v>
      </c>
      <c r="C896">
        <v>2007</v>
      </c>
      <c r="D896">
        <v>7</v>
      </c>
      <c r="E896">
        <v>216</v>
      </c>
      <c r="F896" s="4">
        <v>916.48</v>
      </c>
      <c r="G896" s="4">
        <v>1076.98</v>
      </c>
      <c r="H896" s="4">
        <v>409.21</v>
      </c>
      <c r="I896">
        <v>6</v>
      </c>
      <c r="J896">
        <v>457</v>
      </c>
      <c r="K896">
        <v>23726</v>
      </c>
      <c r="L896" t="s">
        <v>18</v>
      </c>
      <c r="M896">
        <v>37805</v>
      </c>
      <c r="N896">
        <v>245.2</v>
      </c>
      <c r="O896" s="4">
        <v>37981.440000000002</v>
      </c>
      <c r="P896" t="s">
        <v>168</v>
      </c>
      <c r="Q896" s="4">
        <f t="shared" si="143"/>
        <v>4.9860185185185184</v>
      </c>
      <c r="R896" s="4">
        <f t="shared" si="144"/>
        <v>179.49666666666667</v>
      </c>
      <c r="S896" s="4">
        <f t="shared" si="145"/>
        <v>2.3566301969365426</v>
      </c>
      <c r="T896" s="4">
        <f t="shared" si="146"/>
        <v>3.0322076383302119</v>
      </c>
      <c r="U896" s="4">
        <f t="shared" si="147"/>
        <v>2.9621229919557241</v>
      </c>
      <c r="V896" s="3">
        <f t="shared" si="148"/>
        <v>0.77815125038364363</v>
      </c>
      <c r="W896" s="3">
        <f t="shared" si="149"/>
        <v>2.6599162000698504</v>
      </c>
      <c r="X896" s="3">
        <f t="shared" si="150"/>
        <v>0.697753887179281</v>
      </c>
      <c r="Y896" s="3">
        <f t="shared" si="151"/>
        <v>2.254056387946568</v>
      </c>
      <c r="Z896" s="3">
        <f t="shared" si="152"/>
        <v>0.37229143826036165</v>
      </c>
      <c r="AA896" s="2">
        <f t="shared" si="153"/>
        <v>39264</v>
      </c>
    </row>
    <row r="897" spans="1:27" x14ac:dyDescent="0.2">
      <c r="A897">
        <v>1465</v>
      </c>
      <c r="B897" t="s">
        <v>15</v>
      </c>
      <c r="C897">
        <v>2007</v>
      </c>
      <c r="D897">
        <v>8</v>
      </c>
      <c r="E897">
        <v>205</v>
      </c>
      <c r="F897" s="4">
        <v>820.81</v>
      </c>
      <c r="G897" s="4">
        <v>964.47</v>
      </c>
      <c r="H897" s="4">
        <v>358.32</v>
      </c>
      <c r="I897">
        <v>6</v>
      </c>
      <c r="J897">
        <v>457</v>
      </c>
      <c r="K897">
        <v>23726</v>
      </c>
      <c r="L897" t="s">
        <v>18</v>
      </c>
      <c r="M897">
        <v>37805</v>
      </c>
      <c r="N897">
        <v>245.2</v>
      </c>
      <c r="O897" s="4">
        <v>37981.440000000002</v>
      </c>
      <c r="P897" t="s">
        <v>168</v>
      </c>
      <c r="Q897" s="4">
        <f t="shared" si="143"/>
        <v>4.7047317073170731</v>
      </c>
      <c r="R897" s="4">
        <f t="shared" si="144"/>
        <v>160.745</v>
      </c>
      <c r="S897" s="4">
        <f t="shared" si="145"/>
        <v>2.1104376367614881</v>
      </c>
      <c r="T897" s="4">
        <f t="shared" si="146"/>
        <v>2.9842887233877966</v>
      </c>
      <c r="U897" s="4">
        <f t="shared" si="147"/>
        <v>2.914242638847619</v>
      </c>
      <c r="V897" s="3">
        <f t="shared" si="148"/>
        <v>0.77815125038364363</v>
      </c>
      <c r="W897" s="3">
        <f t="shared" si="149"/>
        <v>2.6599162000698504</v>
      </c>
      <c r="X897" s="3">
        <f t="shared" si="150"/>
        <v>0.67253486233204218</v>
      </c>
      <c r="Y897" s="3">
        <f t="shared" si="151"/>
        <v>2.2061374730041527</v>
      </c>
      <c r="Z897" s="3">
        <f t="shared" si="152"/>
        <v>0.3243725233179463</v>
      </c>
      <c r="AA897" s="2">
        <f t="shared" si="153"/>
        <v>39295</v>
      </c>
    </row>
    <row r="898" spans="1:27" x14ac:dyDescent="0.2">
      <c r="A898">
        <v>1465</v>
      </c>
      <c r="B898" t="s">
        <v>15</v>
      </c>
      <c r="C898">
        <v>2007</v>
      </c>
      <c r="D898">
        <v>9</v>
      </c>
      <c r="E898">
        <v>206</v>
      </c>
      <c r="F898" s="4">
        <v>794.24</v>
      </c>
      <c r="G898" s="4">
        <v>933.35</v>
      </c>
      <c r="H898" s="4">
        <v>309.56</v>
      </c>
      <c r="I898">
        <v>6</v>
      </c>
      <c r="J898">
        <v>457</v>
      </c>
      <c r="K898">
        <v>23726</v>
      </c>
      <c r="L898" t="s">
        <v>18</v>
      </c>
      <c r="M898">
        <v>37805</v>
      </c>
      <c r="N898">
        <v>245.2</v>
      </c>
      <c r="O898" s="4">
        <v>37981.440000000002</v>
      </c>
      <c r="P898" t="s">
        <v>168</v>
      </c>
      <c r="Q898" s="4">
        <f t="shared" si="143"/>
        <v>4.5308252427184463</v>
      </c>
      <c r="R898" s="4">
        <f t="shared" si="144"/>
        <v>155.55833333333334</v>
      </c>
      <c r="S898" s="4">
        <f t="shared" si="145"/>
        <v>2.0423413566739606</v>
      </c>
      <c r="T898" s="4">
        <f t="shared" si="146"/>
        <v>2.9700445318119195</v>
      </c>
      <c r="U898" s="4">
        <f t="shared" si="147"/>
        <v>2.8999517554826171</v>
      </c>
      <c r="V898" s="3">
        <f t="shared" si="148"/>
        <v>0.77815125038364363</v>
      </c>
      <c r="W898" s="3">
        <f t="shared" si="149"/>
        <v>2.6599162000698504</v>
      </c>
      <c r="X898" s="3">
        <f t="shared" si="150"/>
        <v>0.65617731144276625</v>
      </c>
      <c r="Y898" s="3">
        <f t="shared" si="151"/>
        <v>2.1918932814282761</v>
      </c>
      <c r="Z898" s="3">
        <f t="shared" si="152"/>
        <v>0.31012833174206939</v>
      </c>
      <c r="AA898" s="2">
        <f t="shared" si="153"/>
        <v>39326</v>
      </c>
    </row>
    <row r="899" spans="1:27" x14ac:dyDescent="0.2">
      <c r="A899">
        <v>1465</v>
      </c>
      <c r="B899" t="s">
        <v>15</v>
      </c>
      <c r="C899">
        <v>2007</v>
      </c>
      <c r="D899">
        <v>10</v>
      </c>
      <c r="E899">
        <v>800</v>
      </c>
      <c r="F899" s="4">
        <v>3197.65</v>
      </c>
      <c r="G899" s="4">
        <v>3757.32</v>
      </c>
      <c r="H899" s="4">
        <v>1225.3599999999999</v>
      </c>
      <c r="I899">
        <v>6</v>
      </c>
      <c r="J899">
        <v>457</v>
      </c>
      <c r="K899">
        <v>23726</v>
      </c>
      <c r="L899" t="s">
        <v>18</v>
      </c>
      <c r="M899">
        <v>37805</v>
      </c>
      <c r="N899">
        <v>245.2</v>
      </c>
      <c r="O899" s="4">
        <v>37981.440000000002</v>
      </c>
      <c r="P899" t="s">
        <v>168</v>
      </c>
      <c r="Q899" s="4">
        <f t="shared" ref="Q899:Q962" si="154">G899/E899</f>
        <v>4.69665</v>
      </c>
      <c r="R899" s="4">
        <f t="shared" ref="R899:R962" si="155">G899/I899</f>
        <v>626.22</v>
      </c>
      <c r="S899" s="4">
        <f t="shared" ref="S899:S962" si="156">G899/J899</f>
        <v>8.2217067833698039</v>
      </c>
      <c r="T899" s="4">
        <f t="shared" ref="T899:T962" si="157">LOG(G899)</f>
        <v>3.5748781842345387</v>
      </c>
      <c r="U899" s="4">
        <f t="shared" ref="U899:U962" si="158">LOG(F899)</f>
        <v>3.5048309261434429</v>
      </c>
      <c r="V899" s="3">
        <f t="shared" ref="V899:V962" si="159">LOG(I899)</f>
        <v>0.77815125038364363</v>
      </c>
      <c r="W899" s="3">
        <f t="shared" ref="W899:W962" si="160">LOG(J899)</f>
        <v>2.6599162000698504</v>
      </c>
      <c r="X899" s="3">
        <f t="shared" ref="X899:X962" si="161">LOG(Q899)</f>
        <v>0.67178819724259509</v>
      </c>
      <c r="Y899" s="3">
        <f t="shared" ref="Y899:Y962" si="162">LOG(R899)</f>
        <v>2.7967269338508949</v>
      </c>
      <c r="Z899" s="3">
        <f t="shared" ref="Z899:Z962" si="163">LOG(S899)</f>
        <v>0.91496198416468844</v>
      </c>
      <c r="AA899" s="2">
        <f t="shared" ref="AA899:AA962" si="164">DATE(C899,D899,1)</f>
        <v>39356</v>
      </c>
    </row>
    <row r="900" spans="1:27" x14ac:dyDescent="0.2">
      <c r="A900">
        <v>1465</v>
      </c>
      <c r="B900" t="s">
        <v>15</v>
      </c>
      <c r="C900">
        <v>2007</v>
      </c>
      <c r="D900">
        <v>11</v>
      </c>
      <c r="E900">
        <v>626</v>
      </c>
      <c r="F900" s="4">
        <v>2512.34</v>
      </c>
      <c r="G900" s="4">
        <v>2952.01</v>
      </c>
      <c r="H900" s="4">
        <v>1017.15</v>
      </c>
      <c r="I900">
        <v>6</v>
      </c>
      <c r="J900">
        <v>457</v>
      </c>
      <c r="K900">
        <v>23726</v>
      </c>
      <c r="L900" t="s">
        <v>18</v>
      </c>
      <c r="M900">
        <v>37805</v>
      </c>
      <c r="N900">
        <v>245.2</v>
      </c>
      <c r="O900" s="4">
        <v>37981.440000000002</v>
      </c>
      <c r="P900" t="s">
        <v>168</v>
      </c>
      <c r="Q900" s="4">
        <f t="shared" si="154"/>
        <v>4.7156709265175722</v>
      </c>
      <c r="R900" s="4">
        <f t="shared" si="155"/>
        <v>492.00166666666672</v>
      </c>
      <c r="S900" s="4">
        <f t="shared" si="156"/>
        <v>6.4595404814004382</v>
      </c>
      <c r="T900" s="4">
        <f t="shared" si="157"/>
        <v>3.4701178243357815</v>
      </c>
      <c r="U900" s="4">
        <f t="shared" si="158"/>
        <v>3.4000784129838793</v>
      </c>
      <c r="V900" s="3">
        <f t="shared" si="159"/>
        <v>0.77815125038364363</v>
      </c>
      <c r="W900" s="3">
        <f t="shared" si="160"/>
        <v>2.6599162000698504</v>
      </c>
      <c r="X900" s="3">
        <f t="shared" si="161"/>
        <v>0.67354349112535183</v>
      </c>
      <c r="Y900" s="3">
        <f t="shared" si="162"/>
        <v>2.6919665739521377</v>
      </c>
      <c r="Z900" s="3">
        <f t="shared" si="163"/>
        <v>0.81020162426593123</v>
      </c>
      <c r="AA900" s="2">
        <f t="shared" si="164"/>
        <v>39387</v>
      </c>
    </row>
    <row r="901" spans="1:27" x14ac:dyDescent="0.2">
      <c r="A901">
        <v>1465</v>
      </c>
      <c r="B901" t="s">
        <v>15</v>
      </c>
      <c r="C901">
        <v>2007</v>
      </c>
      <c r="D901">
        <v>12</v>
      </c>
      <c r="E901">
        <v>321</v>
      </c>
      <c r="F901" s="4">
        <v>1328.41</v>
      </c>
      <c r="G901" s="4">
        <v>1560.9</v>
      </c>
      <c r="H901" s="4">
        <v>562.19000000000005</v>
      </c>
      <c r="I901">
        <v>6</v>
      </c>
      <c r="J901">
        <v>457</v>
      </c>
      <c r="K901">
        <v>23726</v>
      </c>
      <c r="L901" t="s">
        <v>18</v>
      </c>
      <c r="M901">
        <v>37805</v>
      </c>
      <c r="N901">
        <v>245.2</v>
      </c>
      <c r="O901" s="4">
        <v>37981.440000000002</v>
      </c>
      <c r="P901" t="s">
        <v>168</v>
      </c>
      <c r="Q901" s="4">
        <f t="shared" si="154"/>
        <v>4.8626168224299064</v>
      </c>
      <c r="R901" s="4">
        <f t="shared" si="155"/>
        <v>260.15000000000003</v>
      </c>
      <c r="S901" s="4">
        <f t="shared" si="156"/>
        <v>3.4155361050328228</v>
      </c>
      <c r="T901" s="4">
        <f t="shared" si="157"/>
        <v>3.1933750806156991</v>
      </c>
      <c r="U901" s="4">
        <f t="shared" si="158"/>
        <v>3.1233321362190853</v>
      </c>
      <c r="V901" s="3">
        <f t="shared" si="159"/>
        <v>0.77815125038364363</v>
      </c>
      <c r="W901" s="3">
        <f t="shared" si="160"/>
        <v>2.6599162000698504</v>
      </c>
      <c r="X901" s="3">
        <f t="shared" si="161"/>
        <v>0.68687004821082698</v>
      </c>
      <c r="Y901" s="3">
        <f t="shared" si="162"/>
        <v>2.4152238302320557</v>
      </c>
      <c r="Z901" s="3">
        <f t="shared" si="163"/>
        <v>0.53345888054584878</v>
      </c>
      <c r="AA901" s="2">
        <f t="shared" si="164"/>
        <v>39417</v>
      </c>
    </row>
    <row r="902" spans="1:27" x14ac:dyDescent="0.2">
      <c r="A902">
        <v>1527</v>
      </c>
      <c r="B902" t="s">
        <v>15</v>
      </c>
      <c r="C902">
        <v>2007</v>
      </c>
      <c r="D902">
        <v>1</v>
      </c>
      <c r="E902">
        <v>184</v>
      </c>
      <c r="F902" s="4">
        <v>688</v>
      </c>
      <c r="G902" s="4">
        <v>808.47</v>
      </c>
      <c r="H902" s="4">
        <v>291.64999999999998</v>
      </c>
      <c r="I902">
        <v>9</v>
      </c>
      <c r="J902">
        <v>710</v>
      </c>
      <c r="K902">
        <v>39481</v>
      </c>
      <c r="L902" t="s">
        <v>18</v>
      </c>
      <c r="M902">
        <v>76380</v>
      </c>
      <c r="N902">
        <v>420.2</v>
      </c>
      <c r="O902" s="4">
        <v>61755.3</v>
      </c>
      <c r="P902" t="s">
        <v>168</v>
      </c>
      <c r="Q902" s="4">
        <f t="shared" si="154"/>
        <v>4.3938586956521739</v>
      </c>
      <c r="R902" s="4">
        <f t="shared" si="155"/>
        <v>89.83</v>
      </c>
      <c r="S902" s="4">
        <f t="shared" si="156"/>
        <v>1.1386901408450705</v>
      </c>
      <c r="T902" s="4">
        <f t="shared" si="157"/>
        <v>2.9076639091203602</v>
      </c>
      <c r="U902" s="4">
        <f t="shared" si="158"/>
        <v>2.8375884382355112</v>
      </c>
      <c r="V902" s="3">
        <f t="shared" si="159"/>
        <v>0.95424250943932487</v>
      </c>
      <c r="W902" s="3">
        <f t="shared" si="160"/>
        <v>2.8512583487190755</v>
      </c>
      <c r="X902" s="3">
        <f t="shared" si="161"/>
        <v>0.64284608611082361</v>
      </c>
      <c r="Y902" s="3">
        <f t="shared" si="162"/>
        <v>1.9534213996810352</v>
      </c>
      <c r="Z902" s="3">
        <f t="shared" si="163"/>
        <v>5.6405560401284784E-2</v>
      </c>
      <c r="AA902" s="2">
        <f t="shared" si="164"/>
        <v>39083</v>
      </c>
    </row>
    <row r="903" spans="1:27" x14ac:dyDescent="0.2">
      <c r="A903">
        <v>1527</v>
      </c>
      <c r="B903" t="s">
        <v>15</v>
      </c>
      <c r="C903">
        <v>2007</v>
      </c>
      <c r="D903">
        <v>2</v>
      </c>
      <c r="E903">
        <v>147</v>
      </c>
      <c r="F903" s="4">
        <v>591.82000000000005</v>
      </c>
      <c r="G903" s="4">
        <v>695.37</v>
      </c>
      <c r="H903" s="4">
        <v>286.22000000000003</v>
      </c>
      <c r="I903">
        <v>9</v>
      </c>
      <c r="J903">
        <v>710</v>
      </c>
      <c r="K903">
        <v>39481</v>
      </c>
      <c r="L903" t="s">
        <v>18</v>
      </c>
      <c r="M903">
        <v>76380</v>
      </c>
      <c r="N903">
        <v>420.2</v>
      </c>
      <c r="O903" s="4">
        <v>61755.3</v>
      </c>
      <c r="P903" t="s">
        <v>168</v>
      </c>
      <c r="Q903" s="4">
        <f t="shared" si="154"/>
        <v>4.7304081632653059</v>
      </c>
      <c r="R903" s="4">
        <f t="shared" si="155"/>
        <v>77.263333333333335</v>
      </c>
      <c r="S903" s="4">
        <f t="shared" si="156"/>
        <v>0.97939436619718312</v>
      </c>
      <c r="T903" s="4">
        <f t="shared" si="157"/>
        <v>2.842215950201854</v>
      </c>
      <c r="U903" s="4">
        <f t="shared" si="158"/>
        <v>2.7721896376459569</v>
      </c>
      <c r="V903" s="3">
        <f t="shared" si="159"/>
        <v>0.95424250943932487</v>
      </c>
      <c r="W903" s="3">
        <f t="shared" si="160"/>
        <v>2.8512583487190755</v>
      </c>
      <c r="X903" s="3">
        <f t="shared" si="161"/>
        <v>0.67489861545367769</v>
      </c>
      <c r="Y903" s="3">
        <f t="shared" si="162"/>
        <v>1.887973440762529</v>
      </c>
      <c r="Z903" s="3">
        <f t="shared" si="163"/>
        <v>-9.0423985172214689E-3</v>
      </c>
      <c r="AA903" s="2">
        <f t="shared" si="164"/>
        <v>39114</v>
      </c>
    </row>
    <row r="904" spans="1:27" x14ac:dyDescent="0.2">
      <c r="A904">
        <v>1527</v>
      </c>
      <c r="B904" t="s">
        <v>15</v>
      </c>
      <c r="C904">
        <v>2007</v>
      </c>
      <c r="D904">
        <v>3</v>
      </c>
      <c r="E904">
        <v>119</v>
      </c>
      <c r="F904" s="4">
        <v>428.81</v>
      </c>
      <c r="G904" s="4">
        <v>503.91</v>
      </c>
      <c r="H904" s="4">
        <v>219.38</v>
      </c>
      <c r="I904">
        <v>9</v>
      </c>
      <c r="J904">
        <v>710</v>
      </c>
      <c r="K904">
        <v>39481</v>
      </c>
      <c r="L904" t="s">
        <v>18</v>
      </c>
      <c r="M904">
        <v>76380</v>
      </c>
      <c r="N904">
        <v>420.2</v>
      </c>
      <c r="O904" s="4">
        <v>61755.3</v>
      </c>
      <c r="P904" t="s">
        <v>168</v>
      </c>
      <c r="Q904" s="4">
        <f t="shared" si="154"/>
        <v>4.2345378151260507</v>
      </c>
      <c r="R904" s="4">
        <f t="shared" si="155"/>
        <v>55.99</v>
      </c>
      <c r="S904" s="4">
        <f t="shared" si="156"/>
        <v>0.70973239436619717</v>
      </c>
      <c r="T904" s="4">
        <f t="shared" si="157"/>
        <v>2.7023529769343089</v>
      </c>
      <c r="U904" s="4">
        <f t="shared" si="158"/>
        <v>2.6322649047028555</v>
      </c>
      <c r="V904" s="3">
        <f t="shared" si="159"/>
        <v>0.95424250943932487</v>
      </c>
      <c r="W904" s="3">
        <f t="shared" si="160"/>
        <v>2.8512583487190755</v>
      </c>
      <c r="X904" s="3">
        <f t="shared" si="161"/>
        <v>0.62680601554177795</v>
      </c>
      <c r="Y904" s="3">
        <f t="shared" si="162"/>
        <v>1.7481104674949839</v>
      </c>
      <c r="Z904" s="3">
        <f t="shared" si="163"/>
        <v>-0.14890537178476662</v>
      </c>
      <c r="AA904" s="2">
        <f t="shared" si="164"/>
        <v>39142</v>
      </c>
    </row>
    <row r="905" spans="1:27" x14ac:dyDescent="0.2">
      <c r="A905">
        <v>1527</v>
      </c>
      <c r="B905" t="s">
        <v>15</v>
      </c>
      <c r="C905">
        <v>2007</v>
      </c>
      <c r="D905">
        <v>4</v>
      </c>
      <c r="E905">
        <v>138</v>
      </c>
      <c r="F905" s="4">
        <v>658.95</v>
      </c>
      <c r="G905" s="4">
        <v>774.29</v>
      </c>
      <c r="H905" s="4">
        <v>305.51</v>
      </c>
      <c r="I905">
        <v>9</v>
      </c>
      <c r="J905">
        <v>710</v>
      </c>
      <c r="K905">
        <v>39481</v>
      </c>
      <c r="L905" t="s">
        <v>18</v>
      </c>
      <c r="M905">
        <v>76380</v>
      </c>
      <c r="N905">
        <v>420.2</v>
      </c>
      <c r="O905" s="4">
        <v>61755.3</v>
      </c>
      <c r="P905" t="s">
        <v>168</v>
      </c>
      <c r="Q905" s="4">
        <f t="shared" si="154"/>
        <v>5.6107971014492755</v>
      </c>
      <c r="R905" s="4">
        <f t="shared" si="155"/>
        <v>86.032222222222217</v>
      </c>
      <c r="S905" s="4">
        <f t="shared" si="156"/>
        <v>1.0905492957746479</v>
      </c>
      <c r="T905" s="4">
        <f t="shared" si="157"/>
        <v>2.8889036503614731</v>
      </c>
      <c r="U905" s="4">
        <f t="shared" si="158"/>
        <v>2.8188524623210016</v>
      </c>
      <c r="V905" s="3">
        <f t="shared" si="159"/>
        <v>0.95424250943932487</v>
      </c>
      <c r="W905" s="3">
        <f t="shared" si="160"/>
        <v>2.8512583487190755</v>
      </c>
      <c r="X905" s="3">
        <f t="shared" si="161"/>
        <v>0.74902456396023664</v>
      </c>
      <c r="Y905" s="3">
        <f t="shared" si="162"/>
        <v>1.9346611409221484</v>
      </c>
      <c r="Z905" s="3">
        <f t="shared" si="163"/>
        <v>3.7645301642397898E-2</v>
      </c>
      <c r="AA905" s="2">
        <f t="shared" si="164"/>
        <v>39173</v>
      </c>
    </row>
    <row r="906" spans="1:27" x14ac:dyDescent="0.2">
      <c r="A906">
        <v>1527</v>
      </c>
      <c r="B906" t="s">
        <v>15</v>
      </c>
      <c r="C906">
        <v>2007</v>
      </c>
      <c r="D906">
        <v>5</v>
      </c>
      <c r="E906">
        <v>201</v>
      </c>
      <c r="F906" s="4">
        <v>847.27</v>
      </c>
      <c r="G906" s="4">
        <v>995.62</v>
      </c>
      <c r="H906" s="4">
        <v>356.76</v>
      </c>
      <c r="I906">
        <v>9</v>
      </c>
      <c r="J906">
        <v>710</v>
      </c>
      <c r="K906">
        <v>39481</v>
      </c>
      <c r="L906" t="s">
        <v>18</v>
      </c>
      <c r="M906">
        <v>76380</v>
      </c>
      <c r="N906">
        <v>420.2</v>
      </c>
      <c r="O906" s="4">
        <v>61755.3</v>
      </c>
      <c r="P906" t="s">
        <v>168</v>
      </c>
      <c r="Q906" s="4">
        <f t="shared" si="154"/>
        <v>4.9533333333333331</v>
      </c>
      <c r="R906" s="4">
        <f t="shared" si="155"/>
        <v>110.62444444444445</v>
      </c>
      <c r="S906" s="4">
        <f t="shared" si="156"/>
        <v>1.402281690140845</v>
      </c>
      <c r="T906" s="4">
        <f t="shared" si="157"/>
        <v>2.9980936121253827</v>
      </c>
      <c r="U906" s="4">
        <f t="shared" si="158"/>
        <v>2.9280218292498952</v>
      </c>
      <c r="V906" s="3">
        <f t="shared" si="159"/>
        <v>0.95424250943932487</v>
      </c>
      <c r="W906" s="3">
        <f t="shared" si="160"/>
        <v>2.8512583487190755</v>
      </c>
      <c r="X906" s="3">
        <f t="shared" si="161"/>
        <v>0.694897554704894</v>
      </c>
      <c r="Y906" s="3">
        <f t="shared" si="162"/>
        <v>2.043851102686058</v>
      </c>
      <c r="Z906" s="3">
        <f t="shared" si="163"/>
        <v>0.14683526340630762</v>
      </c>
      <c r="AA906" s="2">
        <f t="shared" si="164"/>
        <v>39203</v>
      </c>
    </row>
    <row r="907" spans="1:27" x14ac:dyDescent="0.2">
      <c r="A907">
        <v>1527</v>
      </c>
      <c r="B907" t="s">
        <v>15</v>
      </c>
      <c r="C907">
        <v>2007</v>
      </c>
      <c r="D907">
        <v>6</v>
      </c>
      <c r="E907">
        <v>223</v>
      </c>
      <c r="F907" s="4">
        <v>921.02</v>
      </c>
      <c r="G907" s="4">
        <v>1082.22</v>
      </c>
      <c r="H907" s="4">
        <v>425.98</v>
      </c>
      <c r="I907">
        <v>9</v>
      </c>
      <c r="J907">
        <v>710</v>
      </c>
      <c r="K907">
        <v>39481</v>
      </c>
      <c r="L907" t="s">
        <v>18</v>
      </c>
      <c r="M907">
        <v>76380</v>
      </c>
      <c r="N907">
        <v>420.2</v>
      </c>
      <c r="O907" s="4">
        <v>61755.3</v>
      </c>
      <c r="P907" t="s">
        <v>168</v>
      </c>
      <c r="Q907" s="4">
        <f t="shared" si="154"/>
        <v>4.8530044843049325</v>
      </c>
      <c r="R907" s="4">
        <f t="shared" si="155"/>
        <v>120.24666666666667</v>
      </c>
      <c r="S907" s="4">
        <f t="shared" si="156"/>
        <v>1.5242535211267605</v>
      </c>
      <c r="T907" s="4">
        <f t="shared" si="157"/>
        <v>3.0343155556632584</v>
      </c>
      <c r="U907" s="4">
        <f t="shared" si="158"/>
        <v>2.9642690610278262</v>
      </c>
      <c r="V907" s="3">
        <f t="shared" si="159"/>
        <v>0.95424250943932487</v>
      </c>
      <c r="W907" s="3">
        <f t="shared" si="160"/>
        <v>2.8512583487190755</v>
      </c>
      <c r="X907" s="3">
        <f t="shared" si="161"/>
        <v>0.68601069261509751</v>
      </c>
      <c r="Y907" s="3">
        <f t="shared" si="162"/>
        <v>2.0800730462239332</v>
      </c>
      <c r="Z907" s="3">
        <f t="shared" si="163"/>
        <v>0.18305720694418293</v>
      </c>
      <c r="AA907" s="2">
        <f t="shared" si="164"/>
        <v>39234</v>
      </c>
    </row>
    <row r="908" spans="1:27" x14ac:dyDescent="0.2">
      <c r="A908">
        <v>1527</v>
      </c>
      <c r="B908" t="s">
        <v>15</v>
      </c>
      <c r="C908">
        <v>2007</v>
      </c>
      <c r="D908">
        <v>7</v>
      </c>
      <c r="E908">
        <v>290</v>
      </c>
      <c r="F908" s="4">
        <v>1162.45</v>
      </c>
      <c r="G908" s="4">
        <v>1365.96</v>
      </c>
      <c r="H908" s="4">
        <v>557.87</v>
      </c>
      <c r="I908">
        <v>9</v>
      </c>
      <c r="J908">
        <v>710</v>
      </c>
      <c r="K908">
        <v>39481</v>
      </c>
      <c r="L908" t="s">
        <v>18</v>
      </c>
      <c r="M908">
        <v>76380</v>
      </c>
      <c r="N908">
        <v>420.2</v>
      </c>
      <c r="O908" s="4">
        <v>61755.3</v>
      </c>
      <c r="P908" t="s">
        <v>168</v>
      </c>
      <c r="Q908" s="4">
        <f t="shared" si="154"/>
        <v>4.7102068965517239</v>
      </c>
      <c r="R908" s="4">
        <f t="shared" si="155"/>
        <v>151.77333333333334</v>
      </c>
      <c r="S908" s="4">
        <f t="shared" si="156"/>
        <v>1.923887323943662</v>
      </c>
      <c r="T908" s="4">
        <f t="shared" si="157"/>
        <v>3.135437981897764</v>
      </c>
      <c r="U908" s="4">
        <f t="shared" si="158"/>
        <v>3.0653742818277188</v>
      </c>
      <c r="V908" s="3">
        <f t="shared" si="159"/>
        <v>0.95424250943932487</v>
      </c>
      <c r="W908" s="3">
        <f t="shared" si="160"/>
        <v>2.8512583487190755</v>
      </c>
      <c r="X908" s="3">
        <f t="shared" si="161"/>
        <v>0.67303998399880782</v>
      </c>
      <c r="Y908" s="3">
        <f t="shared" si="162"/>
        <v>2.1811954724584388</v>
      </c>
      <c r="Z908" s="3">
        <f t="shared" si="163"/>
        <v>0.28417963317868861</v>
      </c>
      <c r="AA908" s="2">
        <f t="shared" si="164"/>
        <v>39264</v>
      </c>
    </row>
    <row r="909" spans="1:27" x14ac:dyDescent="0.2">
      <c r="A909">
        <v>1527</v>
      </c>
      <c r="B909" t="s">
        <v>15</v>
      </c>
      <c r="C909">
        <v>2007</v>
      </c>
      <c r="D909">
        <v>8</v>
      </c>
      <c r="E909">
        <v>248</v>
      </c>
      <c r="F909" s="4">
        <v>950.47</v>
      </c>
      <c r="G909" s="4">
        <v>1116.8</v>
      </c>
      <c r="H909" s="4">
        <v>378.17</v>
      </c>
      <c r="I909">
        <v>9</v>
      </c>
      <c r="J909">
        <v>710</v>
      </c>
      <c r="K909">
        <v>39481</v>
      </c>
      <c r="L909" t="s">
        <v>18</v>
      </c>
      <c r="M909">
        <v>76380</v>
      </c>
      <c r="N909">
        <v>420.2</v>
      </c>
      <c r="O909" s="4">
        <v>61755.3</v>
      </c>
      <c r="P909" t="s">
        <v>168</v>
      </c>
      <c r="Q909" s="4">
        <f t="shared" si="154"/>
        <v>4.5032258064516126</v>
      </c>
      <c r="R909" s="4">
        <f t="shared" si="155"/>
        <v>124.08888888888889</v>
      </c>
      <c r="S909" s="4">
        <f t="shared" si="156"/>
        <v>1.5729577464788731</v>
      </c>
      <c r="T909" s="4">
        <f t="shared" si="157"/>
        <v>3.0479754052790859</v>
      </c>
      <c r="U909" s="4">
        <f t="shared" si="158"/>
        <v>2.9779384136369469</v>
      </c>
      <c r="V909" s="3">
        <f t="shared" si="159"/>
        <v>0.95424250943932487</v>
      </c>
      <c r="W909" s="3">
        <f t="shared" si="160"/>
        <v>2.8512583487190755</v>
      </c>
      <c r="X909" s="3">
        <f t="shared" si="161"/>
        <v>0.65352372445286955</v>
      </c>
      <c r="Y909" s="3">
        <f t="shared" si="162"/>
        <v>2.0937328958397612</v>
      </c>
      <c r="Z909" s="3">
        <f t="shared" si="163"/>
        <v>0.19671705656001054</v>
      </c>
      <c r="AA909" s="2">
        <f t="shared" si="164"/>
        <v>39295</v>
      </c>
    </row>
    <row r="910" spans="1:27" x14ac:dyDescent="0.2">
      <c r="A910">
        <v>1527</v>
      </c>
      <c r="B910" t="s">
        <v>15</v>
      </c>
      <c r="C910">
        <v>2007</v>
      </c>
      <c r="D910">
        <v>9</v>
      </c>
      <c r="E910">
        <v>745</v>
      </c>
      <c r="F910" s="4">
        <v>2793.92</v>
      </c>
      <c r="G910" s="4">
        <v>3282.95</v>
      </c>
      <c r="H910" s="4">
        <v>1027.57</v>
      </c>
      <c r="I910">
        <v>9</v>
      </c>
      <c r="J910">
        <v>710</v>
      </c>
      <c r="K910">
        <v>39481</v>
      </c>
      <c r="L910" t="s">
        <v>18</v>
      </c>
      <c r="M910">
        <v>76380</v>
      </c>
      <c r="N910">
        <v>420.2</v>
      </c>
      <c r="O910" s="4">
        <v>61755.3</v>
      </c>
      <c r="P910" t="s">
        <v>168</v>
      </c>
      <c r="Q910" s="4">
        <f t="shared" si="154"/>
        <v>4.4066442953020131</v>
      </c>
      <c r="R910" s="4">
        <f t="shared" si="155"/>
        <v>364.77222222222218</v>
      </c>
      <c r="S910" s="4">
        <f t="shared" si="156"/>
        <v>4.6238732394366195</v>
      </c>
      <c r="T910" s="4">
        <f t="shared" si="157"/>
        <v>3.516264268385918</v>
      </c>
      <c r="U910" s="4">
        <f t="shared" si="158"/>
        <v>3.4462139665398079</v>
      </c>
      <c r="V910" s="3">
        <f t="shared" si="159"/>
        <v>0.95424250943932487</v>
      </c>
      <c r="W910" s="3">
        <f t="shared" si="160"/>
        <v>2.8512583487190755</v>
      </c>
      <c r="X910" s="3">
        <f t="shared" si="161"/>
        <v>0.64410799563762533</v>
      </c>
      <c r="Y910" s="3">
        <f t="shared" si="162"/>
        <v>2.5620217589465932</v>
      </c>
      <c r="Z910" s="3">
        <f t="shared" si="163"/>
        <v>0.66500591966684286</v>
      </c>
      <c r="AA910" s="2">
        <f t="shared" si="164"/>
        <v>39326</v>
      </c>
    </row>
    <row r="911" spans="1:27" x14ac:dyDescent="0.2">
      <c r="A911">
        <v>1527</v>
      </c>
      <c r="B911" t="s">
        <v>15</v>
      </c>
      <c r="C911">
        <v>2007</v>
      </c>
      <c r="D911">
        <v>11</v>
      </c>
      <c r="E911">
        <v>600</v>
      </c>
      <c r="F911" s="4">
        <v>2210.13</v>
      </c>
      <c r="G911" s="4">
        <v>2597.04</v>
      </c>
      <c r="H911" s="4">
        <v>852.26</v>
      </c>
      <c r="I911">
        <v>9</v>
      </c>
      <c r="J911">
        <v>710</v>
      </c>
      <c r="K911">
        <v>39481</v>
      </c>
      <c r="L911" t="s">
        <v>18</v>
      </c>
      <c r="M911">
        <v>76380</v>
      </c>
      <c r="N911">
        <v>420.2</v>
      </c>
      <c r="O911" s="4">
        <v>61755.3</v>
      </c>
      <c r="P911" t="s">
        <v>168</v>
      </c>
      <c r="Q911" s="4">
        <f t="shared" si="154"/>
        <v>4.3284000000000002</v>
      </c>
      <c r="R911" s="4">
        <f t="shared" si="155"/>
        <v>288.56</v>
      </c>
      <c r="S911" s="4">
        <f t="shared" si="156"/>
        <v>3.6578028169014085</v>
      </c>
      <c r="T911" s="4">
        <f t="shared" si="157"/>
        <v>3.4144786387496318</v>
      </c>
      <c r="U911" s="4">
        <f t="shared" si="158"/>
        <v>3.3444178196679952</v>
      </c>
      <c r="V911" s="3">
        <f t="shared" si="159"/>
        <v>0.95424250943932487</v>
      </c>
      <c r="W911" s="3">
        <f t="shared" si="160"/>
        <v>2.8512583487190755</v>
      </c>
      <c r="X911" s="3">
        <f t="shared" si="161"/>
        <v>0.63632738836598801</v>
      </c>
      <c r="Y911" s="3">
        <f t="shared" si="162"/>
        <v>2.4602361293103066</v>
      </c>
      <c r="Z911" s="3">
        <f t="shared" si="163"/>
        <v>0.56322029003055629</v>
      </c>
      <c r="AA911" s="2">
        <f t="shared" si="164"/>
        <v>39387</v>
      </c>
    </row>
    <row r="912" spans="1:27" x14ac:dyDescent="0.2">
      <c r="A912">
        <v>1527</v>
      </c>
      <c r="B912" t="s">
        <v>15</v>
      </c>
      <c r="C912">
        <v>2007</v>
      </c>
      <c r="D912">
        <v>12</v>
      </c>
      <c r="E912">
        <v>315</v>
      </c>
      <c r="F912" s="4">
        <v>1166.26</v>
      </c>
      <c r="G912" s="4">
        <v>1370.44</v>
      </c>
      <c r="H912" s="4">
        <v>511.06</v>
      </c>
      <c r="I912">
        <v>9</v>
      </c>
      <c r="J912">
        <v>710</v>
      </c>
      <c r="K912">
        <v>39481</v>
      </c>
      <c r="L912" t="s">
        <v>18</v>
      </c>
      <c r="M912">
        <v>76380</v>
      </c>
      <c r="N912">
        <v>420.2</v>
      </c>
      <c r="O912" s="4">
        <v>61755.3</v>
      </c>
      <c r="P912" t="s">
        <v>168</v>
      </c>
      <c r="Q912" s="4">
        <f t="shared" si="154"/>
        <v>4.350603174603175</v>
      </c>
      <c r="R912" s="4">
        <f t="shared" si="155"/>
        <v>152.27111111111111</v>
      </c>
      <c r="S912" s="4">
        <f t="shared" si="156"/>
        <v>1.9301971830985916</v>
      </c>
      <c r="T912" s="4">
        <f t="shared" si="157"/>
        <v>3.1368600262021653</v>
      </c>
      <c r="U912" s="4">
        <f t="shared" si="158"/>
        <v>3.0667953805926698</v>
      </c>
      <c r="V912" s="3">
        <f t="shared" si="159"/>
        <v>0.95424250943932487</v>
      </c>
      <c r="W912" s="3">
        <f t="shared" si="160"/>
        <v>2.8512583487190755</v>
      </c>
      <c r="X912" s="3">
        <f t="shared" si="161"/>
        <v>0.63854947241256499</v>
      </c>
      <c r="Y912" s="3">
        <f t="shared" si="162"/>
        <v>2.1826175167628405</v>
      </c>
      <c r="Z912" s="3">
        <f t="shared" si="163"/>
        <v>0.28560167748309018</v>
      </c>
      <c r="AA912" s="2">
        <f t="shared" si="164"/>
        <v>39417</v>
      </c>
    </row>
    <row r="913" spans="1:27" x14ac:dyDescent="0.2">
      <c r="A913">
        <v>1595</v>
      </c>
      <c r="B913" t="s">
        <v>15</v>
      </c>
      <c r="C913">
        <v>2007</v>
      </c>
      <c r="D913">
        <v>1</v>
      </c>
      <c r="E913">
        <v>94</v>
      </c>
      <c r="F913" s="4">
        <v>450.24</v>
      </c>
      <c r="G913" s="4">
        <v>529.11</v>
      </c>
      <c r="H913" s="4">
        <v>217.32</v>
      </c>
      <c r="I913">
        <v>5</v>
      </c>
      <c r="J913">
        <v>239</v>
      </c>
      <c r="K913">
        <v>16294</v>
      </c>
      <c r="L913" t="s">
        <v>17</v>
      </c>
      <c r="M913">
        <v>111947</v>
      </c>
      <c r="N913">
        <v>149</v>
      </c>
      <c r="O913" s="4">
        <v>26170.26</v>
      </c>
      <c r="P913" t="s">
        <v>167</v>
      </c>
      <c r="Q913" s="4">
        <f t="shared" si="154"/>
        <v>5.6288297872340429</v>
      </c>
      <c r="R913" s="4">
        <f t="shared" si="155"/>
        <v>105.822</v>
      </c>
      <c r="S913" s="4">
        <f t="shared" si="156"/>
        <v>2.2138493723849373</v>
      </c>
      <c r="T913" s="4">
        <f t="shared" si="157"/>
        <v>2.7235459696284066</v>
      </c>
      <c r="U913" s="4">
        <f t="shared" si="158"/>
        <v>2.6534440757546518</v>
      </c>
      <c r="V913" s="3">
        <f t="shared" si="159"/>
        <v>0.69897000433601886</v>
      </c>
      <c r="W913" s="3">
        <f t="shared" si="160"/>
        <v>2.3783979009481375</v>
      </c>
      <c r="X913" s="3">
        <f t="shared" si="161"/>
        <v>0.750418116028708</v>
      </c>
      <c r="Y913" s="3">
        <f t="shared" si="162"/>
        <v>2.0245759652923878</v>
      </c>
      <c r="Z913" s="3">
        <f t="shared" si="163"/>
        <v>0.34514806868026893</v>
      </c>
      <c r="AA913" s="2">
        <f t="shared" si="164"/>
        <v>39083</v>
      </c>
    </row>
    <row r="914" spans="1:27" x14ac:dyDescent="0.2">
      <c r="A914">
        <v>1595</v>
      </c>
      <c r="B914" t="s">
        <v>15</v>
      </c>
      <c r="C914">
        <v>2007</v>
      </c>
      <c r="D914">
        <v>2</v>
      </c>
      <c r="E914">
        <v>109</v>
      </c>
      <c r="F914" s="4">
        <v>421.07</v>
      </c>
      <c r="G914" s="4">
        <v>494.79</v>
      </c>
      <c r="H914" s="4">
        <v>187.99</v>
      </c>
      <c r="I914">
        <v>5</v>
      </c>
      <c r="J914">
        <v>239</v>
      </c>
      <c r="K914">
        <v>16294</v>
      </c>
      <c r="L914" t="s">
        <v>17</v>
      </c>
      <c r="M914">
        <v>111947</v>
      </c>
      <c r="N914">
        <v>149</v>
      </c>
      <c r="O914" s="4">
        <v>26170.26</v>
      </c>
      <c r="P914" t="s">
        <v>167</v>
      </c>
      <c r="Q914" s="4">
        <f t="shared" si="154"/>
        <v>4.5393577981651374</v>
      </c>
      <c r="R914" s="4">
        <f t="shared" si="155"/>
        <v>98.957999999999998</v>
      </c>
      <c r="S914" s="4">
        <f t="shared" si="156"/>
        <v>2.0702510460251049</v>
      </c>
      <c r="T914" s="4">
        <f t="shared" si="157"/>
        <v>2.6944209136961583</v>
      </c>
      <c r="U914" s="4">
        <f t="shared" si="158"/>
        <v>2.6243543003170138</v>
      </c>
      <c r="V914" s="3">
        <f t="shared" si="159"/>
        <v>0.69897000433601886</v>
      </c>
      <c r="W914" s="3">
        <f t="shared" si="160"/>
        <v>2.3783979009481375</v>
      </c>
      <c r="X914" s="3">
        <f t="shared" si="161"/>
        <v>0.65699441575553486</v>
      </c>
      <c r="Y914" s="3">
        <f t="shared" si="162"/>
        <v>1.9954509093601396</v>
      </c>
      <c r="Z914" s="3">
        <f t="shared" si="163"/>
        <v>0.31602301274802086</v>
      </c>
      <c r="AA914" s="2">
        <f t="shared" si="164"/>
        <v>39114</v>
      </c>
    </row>
    <row r="915" spans="1:27" x14ac:dyDescent="0.2">
      <c r="A915">
        <v>1595</v>
      </c>
      <c r="B915" t="s">
        <v>15</v>
      </c>
      <c r="C915">
        <v>2007</v>
      </c>
      <c r="D915">
        <v>3</v>
      </c>
      <c r="E915">
        <v>101</v>
      </c>
      <c r="F915" s="4">
        <v>406.21</v>
      </c>
      <c r="G915" s="4">
        <v>477.37</v>
      </c>
      <c r="H915" s="4">
        <v>150.96</v>
      </c>
      <c r="I915">
        <v>5</v>
      </c>
      <c r="J915">
        <v>239</v>
      </c>
      <c r="K915">
        <v>16294</v>
      </c>
      <c r="L915" t="s">
        <v>17</v>
      </c>
      <c r="M915">
        <v>111947</v>
      </c>
      <c r="N915">
        <v>149</v>
      </c>
      <c r="O915" s="4">
        <v>26170.26</v>
      </c>
      <c r="P915" t="s">
        <v>167</v>
      </c>
      <c r="Q915" s="4">
        <f t="shared" si="154"/>
        <v>4.7264356435643569</v>
      </c>
      <c r="R915" s="4">
        <f t="shared" si="155"/>
        <v>95.474000000000004</v>
      </c>
      <c r="S915" s="4">
        <f t="shared" si="156"/>
        <v>1.9973640167364017</v>
      </c>
      <c r="T915" s="4">
        <f t="shared" si="157"/>
        <v>2.678855122580575</v>
      </c>
      <c r="U915" s="4">
        <f t="shared" si="158"/>
        <v>2.6087506105787872</v>
      </c>
      <c r="V915" s="3">
        <f t="shared" si="159"/>
        <v>0.69897000433601886</v>
      </c>
      <c r="W915" s="3">
        <f t="shared" si="160"/>
        <v>2.3783979009481375</v>
      </c>
      <c r="X915" s="3">
        <f t="shared" si="161"/>
        <v>0.67453374879793249</v>
      </c>
      <c r="Y915" s="3">
        <f t="shared" si="162"/>
        <v>1.9798851182445563</v>
      </c>
      <c r="Z915" s="3">
        <f t="shared" si="163"/>
        <v>0.30045722163243732</v>
      </c>
      <c r="AA915" s="2">
        <f t="shared" si="164"/>
        <v>39142</v>
      </c>
    </row>
    <row r="916" spans="1:27" x14ac:dyDescent="0.2">
      <c r="A916">
        <v>1595</v>
      </c>
      <c r="B916" t="s">
        <v>15</v>
      </c>
      <c r="C916">
        <v>2007</v>
      </c>
      <c r="D916">
        <v>4</v>
      </c>
      <c r="E916">
        <v>154</v>
      </c>
      <c r="F916" s="4">
        <v>638.66999999999996</v>
      </c>
      <c r="G916" s="4">
        <v>750.48</v>
      </c>
      <c r="H916" s="4">
        <v>260.12</v>
      </c>
      <c r="I916">
        <v>5</v>
      </c>
      <c r="J916">
        <v>239</v>
      </c>
      <c r="K916">
        <v>16294</v>
      </c>
      <c r="L916" t="s">
        <v>17</v>
      </c>
      <c r="M916">
        <v>111947</v>
      </c>
      <c r="N916">
        <v>149</v>
      </c>
      <c r="O916" s="4">
        <v>26170.26</v>
      </c>
      <c r="P916" t="s">
        <v>167</v>
      </c>
      <c r="Q916" s="4">
        <f t="shared" si="154"/>
        <v>4.8732467532467529</v>
      </c>
      <c r="R916" s="4">
        <f t="shared" si="155"/>
        <v>150.096</v>
      </c>
      <c r="S916" s="4">
        <f t="shared" si="156"/>
        <v>3.1400836820083682</v>
      </c>
      <c r="T916" s="4">
        <f t="shared" si="157"/>
        <v>2.8753391229545393</v>
      </c>
      <c r="U916" s="4">
        <f t="shared" si="158"/>
        <v>2.8052765166896094</v>
      </c>
      <c r="V916" s="3">
        <f t="shared" si="159"/>
        <v>0.69897000433601886</v>
      </c>
      <c r="W916" s="3">
        <f t="shared" si="160"/>
        <v>2.3783979009481375</v>
      </c>
      <c r="X916" s="3">
        <f t="shared" si="161"/>
        <v>0.68781840211807621</v>
      </c>
      <c r="Y916" s="3">
        <f t="shared" si="162"/>
        <v>2.1763691186185206</v>
      </c>
      <c r="Z916" s="3">
        <f t="shared" si="163"/>
        <v>0.49694122200640156</v>
      </c>
      <c r="AA916" s="2">
        <f t="shared" si="164"/>
        <v>39173</v>
      </c>
    </row>
    <row r="917" spans="1:27" x14ac:dyDescent="0.2">
      <c r="A917">
        <v>1595</v>
      </c>
      <c r="B917" t="s">
        <v>15</v>
      </c>
      <c r="C917">
        <v>2007</v>
      </c>
      <c r="D917">
        <v>5</v>
      </c>
      <c r="E917">
        <v>155</v>
      </c>
      <c r="F917" s="4">
        <v>575.67999999999995</v>
      </c>
      <c r="G917" s="4">
        <v>676.46</v>
      </c>
      <c r="H917" s="4">
        <v>194.47</v>
      </c>
      <c r="I917">
        <v>5</v>
      </c>
      <c r="J917">
        <v>239</v>
      </c>
      <c r="K917">
        <v>16294</v>
      </c>
      <c r="L917" t="s">
        <v>17</v>
      </c>
      <c r="M917">
        <v>111947</v>
      </c>
      <c r="N917">
        <v>149</v>
      </c>
      <c r="O917" s="4">
        <v>26170.26</v>
      </c>
      <c r="P917" t="s">
        <v>167</v>
      </c>
      <c r="Q917" s="4">
        <f t="shared" si="154"/>
        <v>4.3642580645161289</v>
      </c>
      <c r="R917" s="4">
        <f t="shared" si="155"/>
        <v>135.292</v>
      </c>
      <c r="S917" s="4">
        <f t="shared" si="156"/>
        <v>2.8303765690376572</v>
      </c>
      <c r="T917" s="4">
        <f t="shared" si="157"/>
        <v>2.8302421212693778</v>
      </c>
      <c r="U917" s="4">
        <f t="shared" si="158"/>
        <v>2.7601811416654574</v>
      </c>
      <c r="V917" s="3">
        <f t="shared" si="159"/>
        <v>0.69897000433601886</v>
      </c>
      <c r="W917" s="3">
        <f t="shared" si="160"/>
        <v>2.3783979009481375</v>
      </c>
      <c r="X917" s="3">
        <f t="shared" si="161"/>
        <v>0.63991042309908641</v>
      </c>
      <c r="Y917" s="3">
        <f t="shared" si="162"/>
        <v>2.1312721169333591</v>
      </c>
      <c r="Z917" s="3">
        <f t="shared" si="163"/>
        <v>0.45184422032124033</v>
      </c>
      <c r="AA917" s="2">
        <f t="shared" si="164"/>
        <v>39203</v>
      </c>
    </row>
    <row r="918" spans="1:27" x14ac:dyDescent="0.2">
      <c r="A918">
        <v>1595</v>
      </c>
      <c r="B918" t="s">
        <v>15</v>
      </c>
      <c r="C918">
        <v>2007</v>
      </c>
      <c r="D918">
        <v>6</v>
      </c>
      <c r="E918">
        <v>259</v>
      </c>
      <c r="F918" s="4">
        <v>1021.2</v>
      </c>
      <c r="G918" s="4">
        <v>1200.01</v>
      </c>
      <c r="H918" s="4">
        <v>344.47</v>
      </c>
      <c r="I918">
        <v>5</v>
      </c>
      <c r="J918">
        <v>239</v>
      </c>
      <c r="K918">
        <v>16294</v>
      </c>
      <c r="L918" t="s">
        <v>17</v>
      </c>
      <c r="M918">
        <v>111947</v>
      </c>
      <c r="N918">
        <v>149</v>
      </c>
      <c r="O918" s="4">
        <v>26170.26</v>
      </c>
      <c r="P918" t="s">
        <v>167</v>
      </c>
      <c r="Q918" s="4">
        <f t="shared" si="154"/>
        <v>4.6332432432432435</v>
      </c>
      <c r="R918" s="4">
        <f t="shared" si="155"/>
        <v>240.00200000000001</v>
      </c>
      <c r="S918" s="4">
        <f t="shared" si="156"/>
        <v>5.020962343096234</v>
      </c>
      <c r="T918" s="4">
        <f t="shared" si="157"/>
        <v>3.0791848651532279</v>
      </c>
      <c r="U918" s="4">
        <f t="shared" si="158"/>
        <v>3.0091108061322127</v>
      </c>
      <c r="V918" s="3">
        <f t="shared" si="159"/>
        <v>0.69897000433601886</v>
      </c>
      <c r="W918" s="3">
        <f t="shared" si="160"/>
        <v>2.3783979009481375</v>
      </c>
      <c r="X918" s="3">
        <f t="shared" si="161"/>
        <v>0.66588510107197596</v>
      </c>
      <c r="Y918" s="3">
        <f t="shared" si="162"/>
        <v>2.3802148608172091</v>
      </c>
      <c r="Z918" s="3">
        <f t="shared" si="163"/>
        <v>0.70078696420509001</v>
      </c>
      <c r="AA918" s="2">
        <f t="shared" si="164"/>
        <v>39234</v>
      </c>
    </row>
    <row r="919" spans="1:27" x14ac:dyDescent="0.2">
      <c r="A919">
        <v>1595</v>
      </c>
      <c r="B919" t="s">
        <v>15</v>
      </c>
      <c r="C919">
        <v>2007</v>
      </c>
      <c r="D919">
        <v>7</v>
      </c>
      <c r="E919">
        <v>156</v>
      </c>
      <c r="F919" s="4">
        <v>573.16999999999996</v>
      </c>
      <c r="G919" s="4">
        <v>673.44</v>
      </c>
      <c r="H919" s="4">
        <v>239.19</v>
      </c>
      <c r="I919">
        <v>5</v>
      </c>
      <c r="J919">
        <v>239</v>
      </c>
      <c r="K919">
        <v>16294</v>
      </c>
      <c r="L919" t="s">
        <v>17</v>
      </c>
      <c r="M919">
        <v>111947</v>
      </c>
      <c r="N919">
        <v>149</v>
      </c>
      <c r="O919" s="4">
        <v>26170.26</v>
      </c>
      <c r="P919" t="s">
        <v>167</v>
      </c>
      <c r="Q919" s="4">
        <f t="shared" si="154"/>
        <v>4.3169230769230769</v>
      </c>
      <c r="R919" s="4">
        <f t="shared" si="155"/>
        <v>134.68800000000002</v>
      </c>
      <c r="S919" s="4">
        <f t="shared" si="156"/>
        <v>2.8177405857740587</v>
      </c>
      <c r="T919" s="4">
        <f t="shared" si="157"/>
        <v>2.8282989084039474</v>
      </c>
      <c r="U919" s="4">
        <f t="shared" si="158"/>
        <v>2.7582834511331593</v>
      </c>
      <c r="V919" s="3">
        <f t="shared" si="159"/>
        <v>0.69897000433601886</v>
      </c>
      <c r="W919" s="3">
        <f t="shared" si="160"/>
        <v>2.3783979009481375</v>
      </c>
      <c r="X919" s="3">
        <f t="shared" si="161"/>
        <v>0.63517431004948555</v>
      </c>
      <c r="Y919" s="3">
        <f t="shared" si="162"/>
        <v>2.1293289040679282</v>
      </c>
      <c r="Z919" s="3">
        <f t="shared" si="163"/>
        <v>0.44990100745580947</v>
      </c>
      <c r="AA919" s="2">
        <f t="shared" si="164"/>
        <v>39264</v>
      </c>
    </row>
    <row r="920" spans="1:27" x14ac:dyDescent="0.2">
      <c r="A920">
        <v>1595</v>
      </c>
      <c r="B920" t="s">
        <v>15</v>
      </c>
      <c r="C920">
        <v>2007</v>
      </c>
      <c r="D920">
        <v>8</v>
      </c>
      <c r="E920">
        <v>260</v>
      </c>
      <c r="F920" s="4">
        <v>1055.51</v>
      </c>
      <c r="G920" s="4">
        <v>1240.22</v>
      </c>
      <c r="H920" s="4">
        <v>444.67</v>
      </c>
      <c r="I920">
        <v>5</v>
      </c>
      <c r="J920">
        <v>239</v>
      </c>
      <c r="K920">
        <v>16294</v>
      </c>
      <c r="L920" t="s">
        <v>17</v>
      </c>
      <c r="M920">
        <v>111947</v>
      </c>
      <c r="N920">
        <v>149</v>
      </c>
      <c r="O920" s="4">
        <v>26170.26</v>
      </c>
      <c r="P920" t="s">
        <v>167</v>
      </c>
      <c r="Q920" s="4">
        <f t="shared" si="154"/>
        <v>4.7700769230769229</v>
      </c>
      <c r="R920" s="4">
        <f t="shared" si="155"/>
        <v>248.04400000000001</v>
      </c>
      <c r="S920" s="4">
        <f t="shared" si="156"/>
        <v>5.1892050209205021</v>
      </c>
      <c r="T920" s="4">
        <f t="shared" si="157"/>
        <v>3.0934987305745527</v>
      </c>
      <c r="U920" s="4">
        <f t="shared" si="158"/>
        <v>3.023462352209517</v>
      </c>
      <c r="V920" s="3">
        <f t="shared" si="159"/>
        <v>0.69897000433601886</v>
      </c>
      <c r="W920" s="3">
        <f t="shared" si="160"/>
        <v>2.3783979009481375</v>
      </c>
      <c r="X920" s="3">
        <f t="shared" si="161"/>
        <v>0.67852538260373474</v>
      </c>
      <c r="Y920" s="3">
        <f t="shared" si="162"/>
        <v>2.394528726238534</v>
      </c>
      <c r="Z920" s="3">
        <f t="shared" si="163"/>
        <v>0.71510082962641508</v>
      </c>
      <c r="AA920" s="2">
        <f t="shared" si="164"/>
        <v>39295</v>
      </c>
    </row>
    <row r="921" spans="1:27" x14ac:dyDescent="0.2">
      <c r="A921">
        <v>1595</v>
      </c>
      <c r="B921" t="s">
        <v>15</v>
      </c>
      <c r="C921">
        <v>2007</v>
      </c>
      <c r="D921">
        <v>9</v>
      </c>
      <c r="E921">
        <v>390</v>
      </c>
      <c r="F921" s="4">
        <v>1475.82</v>
      </c>
      <c r="G921" s="4">
        <v>1734.2</v>
      </c>
      <c r="H921" s="4">
        <v>514.67999999999995</v>
      </c>
      <c r="I921">
        <v>5</v>
      </c>
      <c r="J921">
        <v>239</v>
      </c>
      <c r="K921">
        <v>16294</v>
      </c>
      <c r="L921" t="s">
        <v>17</v>
      </c>
      <c r="M921">
        <v>111947</v>
      </c>
      <c r="N921">
        <v>149</v>
      </c>
      <c r="O921" s="4">
        <v>26170.26</v>
      </c>
      <c r="P921" t="s">
        <v>167</v>
      </c>
      <c r="Q921" s="4">
        <f t="shared" si="154"/>
        <v>4.4466666666666672</v>
      </c>
      <c r="R921" s="4">
        <f t="shared" si="155"/>
        <v>346.84000000000003</v>
      </c>
      <c r="S921" s="4">
        <f t="shared" si="156"/>
        <v>7.2560669456066949</v>
      </c>
      <c r="T921" s="4">
        <f t="shared" si="157"/>
        <v>3.2390991818873669</v>
      </c>
      <c r="U921" s="4">
        <f t="shared" si="158"/>
        <v>3.169033391515629</v>
      </c>
      <c r="V921" s="3">
        <f t="shared" si="159"/>
        <v>0.69897000433601886</v>
      </c>
      <c r="W921" s="3">
        <f t="shared" si="160"/>
        <v>2.3783979009481375</v>
      </c>
      <c r="X921" s="3">
        <f t="shared" si="161"/>
        <v>0.6480345748608678</v>
      </c>
      <c r="Y921" s="3">
        <f t="shared" si="162"/>
        <v>2.5401291775513481</v>
      </c>
      <c r="Z921" s="3">
        <f t="shared" si="163"/>
        <v>0.86070128093922926</v>
      </c>
      <c r="AA921" s="2">
        <f t="shared" si="164"/>
        <v>39326</v>
      </c>
    </row>
    <row r="922" spans="1:27" x14ac:dyDescent="0.2">
      <c r="A922">
        <v>1595</v>
      </c>
      <c r="B922" t="s">
        <v>15</v>
      </c>
      <c r="C922">
        <v>2007</v>
      </c>
      <c r="D922">
        <v>10</v>
      </c>
      <c r="E922">
        <v>645</v>
      </c>
      <c r="F922" s="4">
        <v>2440.16</v>
      </c>
      <c r="G922" s="4">
        <v>2867.22</v>
      </c>
      <c r="H922" s="4">
        <v>924.81</v>
      </c>
      <c r="I922">
        <v>5</v>
      </c>
      <c r="J922">
        <v>239</v>
      </c>
      <c r="K922">
        <v>16294</v>
      </c>
      <c r="L922" t="s">
        <v>17</v>
      </c>
      <c r="M922">
        <v>111947</v>
      </c>
      <c r="N922">
        <v>149</v>
      </c>
      <c r="O922" s="4">
        <v>26170.26</v>
      </c>
      <c r="P922" t="s">
        <v>167</v>
      </c>
      <c r="Q922" s="4">
        <f t="shared" si="154"/>
        <v>4.4453023255813946</v>
      </c>
      <c r="R922" s="4">
        <f t="shared" si="155"/>
        <v>573.44399999999996</v>
      </c>
      <c r="S922" s="4">
        <f t="shared" si="156"/>
        <v>11.996736401673639</v>
      </c>
      <c r="T922" s="4">
        <f t="shared" si="157"/>
        <v>3.4574610173693583</v>
      </c>
      <c r="U922" s="4">
        <f t="shared" si="158"/>
        <v>3.3874183037317369</v>
      </c>
      <c r="V922" s="3">
        <f t="shared" si="159"/>
        <v>0.69897000433601886</v>
      </c>
      <c r="W922" s="3">
        <f t="shared" si="160"/>
        <v>2.3783979009481375</v>
      </c>
      <c r="X922" s="3">
        <f t="shared" si="161"/>
        <v>0.64790130273409041</v>
      </c>
      <c r="Y922" s="3">
        <f t="shared" si="162"/>
        <v>2.7584910130333395</v>
      </c>
      <c r="Z922" s="3">
        <f t="shared" si="163"/>
        <v>1.0790631164212205</v>
      </c>
      <c r="AA922" s="2">
        <f t="shared" si="164"/>
        <v>39356</v>
      </c>
    </row>
    <row r="923" spans="1:27" x14ac:dyDescent="0.2">
      <c r="A923">
        <v>1595</v>
      </c>
      <c r="B923" t="s">
        <v>15</v>
      </c>
      <c r="C923">
        <v>2007</v>
      </c>
      <c r="D923">
        <v>11</v>
      </c>
      <c r="E923">
        <v>497</v>
      </c>
      <c r="F923" s="4">
        <v>1931.78</v>
      </c>
      <c r="G923" s="4">
        <v>2269.9499999999998</v>
      </c>
      <c r="H923" s="4">
        <v>757.55</v>
      </c>
      <c r="I923">
        <v>5</v>
      </c>
      <c r="J923">
        <v>239</v>
      </c>
      <c r="K923">
        <v>16294</v>
      </c>
      <c r="L923" t="s">
        <v>17</v>
      </c>
      <c r="M923">
        <v>111947</v>
      </c>
      <c r="N923">
        <v>149</v>
      </c>
      <c r="O923" s="4">
        <v>26170.26</v>
      </c>
      <c r="P923" t="s">
        <v>167</v>
      </c>
      <c r="Q923" s="4">
        <f t="shared" si="154"/>
        <v>4.5673038229376255</v>
      </c>
      <c r="R923" s="4">
        <f t="shared" si="155"/>
        <v>453.98999999999995</v>
      </c>
      <c r="S923" s="4">
        <f t="shared" si="156"/>
        <v>9.497698744769874</v>
      </c>
      <c r="T923" s="4">
        <f t="shared" si="157"/>
        <v>3.3560162911300182</v>
      </c>
      <c r="U923" s="4">
        <f t="shared" si="158"/>
        <v>3.2859576654405758</v>
      </c>
      <c r="V923" s="3">
        <f t="shared" si="159"/>
        <v>0.69897000433601886</v>
      </c>
      <c r="W923" s="3">
        <f t="shared" si="160"/>
        <v>2.3783979009481375</v>
      </c>
      <c r="X923" s="3">
        <f t="shared" si="161"/>
        <v>0.65965990239668593</v>
      </c>
      <c r="Y923" s="3">
        <f t="shared" si="162"/>
        <v>2.657046286793999</v>
      </c>
      <c r="Z923" s="3">
        <f t="shared" si="163"/>
        <v>0.97761839018188035</v>
      </c>
      <c r="AA923" s="2">
        <f t="shared" si="164"/>
        <v>39387</v>
      </c>
    </row>
    <row r="924" spans="1:27" x14ac:dyDescent="0.2">
      <c r="A924">
        <v>1595</v>
      </c>
      <c r="B924" t="s">
        <v>15</v>
      </c>
      <c r="C924">
        <v>2007</v>
      </c>
      <c r="D924">
        <v>12</v>
      </c>
      <c r="E924">
        <v>347</v>
      </c>
      <c r="F924" s="4">
        <v>1415.24</v>
      </c>
      <c r="G924" s="4">
        <v>1662.99</v>
      </c>
      <c r="H924" s="4">
        <v>474.86</v>
      </c>
      <c r="I924">
        <v>5</v>
      </c>
      <c r="J924">
        <v>239</v>
      </c>
      <c r="K924">
        <v>16294</v>
      </c>
      <c r="L924" t="s">
        <v>17</v>
      </c>
      <c r="M924">
        <v>111947</v>
      </c>
      <c r="N924">
        <v>149</v>
      </c>
      <c r="O924" s="4">
        <v>26170.26</v>
      </c>
      <c r="P924" t="s">
        <v>167</v>
      </c>
      <c r="Q924" s="4">
        <f t="shared" si="154"/>
        <v>4.7924783861671472</v>
      </c>
      <c r="R924" s="4">
        <f t="shared" si="155"/>
        <v>332.59800000000001</v>
      </c>
      <c r="S924" s="4">
        <f t="shared" si="156"/>
        <v>6.9581171548117151</v>
      </c>
      <c r="T924" s="4">
        <f t="shared" si="157"/>
        <v>3.2208896376994489</v>
      </c>
      <c r="U924" s="4">
        <f t="shared" si="158"/>
        <v>3.1508300948690056</v>
      </c>
      <c r="V924" s="3">
        <f t="shared" si="159"/>
        <v>0.69897000433601886</v>
      </c>
      <c r="W924" s="3">
        <f t="shared" si="160"/>
        <v>2.3783979009481375</v>
      </c>
      <c r="X924" s="3">
        <f t="shared" si="161"/>
        <v>0.68056016290857535</v>
      </c>
      <c r="Y924" s="3">
        <f t="shared" si="162"/>
        <v>2.5219196333634302</v>
      </c>
      <c r="Z924" s="3">
        <f t="shared" si="163"/>
        <v>0.84249173675131139</v>
      </c>
      <c r="AA924" s="2">
        <f t="shared" si="164"/>
        <v>39417</v>
      </c>
    </row>
    <row r="925" spans="1:27" x14ac:dyDescent="0.2">
      <c r="A925">
        <v>1624</v>
      </c>
      <c r="B925" t="s">
        <v>15</v>
      </c>
      <c r="C925">
        <v>2007</v>
      </c>
      <c r="D925">
        <v>1</v>
      </c>
      <c r="E925">
        <v>112</v>
      </c>
      <c r="F925" s="4">
        <v>552.66999999999996</v>
      </c>
      <c r="G925" s="4">
        <v>649.51</v>
      </c>
      <c r="H925" s="4">
        <v>242.96</v>
      </c>
      <c r="I925">
        <v>7</v>
      </c>
      <c r="J925">
        <v>605</v>
      </c>
      <c r="K925">
        <v>53191</v>
      </c>
      <c r="L925" t="s">
        <v>18</v>
      </c>
      <c r="M925">
        <v>74242</v>
      </c>
      <c r="N925">
        <v>267.2</v>
      </c>
      <c r="O925" s="4">
        <v>95796</v>
      </c>
      <c r="P925" t="s">
        <v>167</v>
      </c>
      <c r="Q925" s="4">
        <f t="shared" si="154"/>
        <v>5.7991964285714284</v>
      </c>
      <c r="R925" s="4">
        <f t="shared" si="155"/>
        <v>92.787142857142854</v>
      </c>
      <c r="S925" s="4">
        <f t="shared" si="156"/>
        <v>1.0735702479338842</v>
      </c>
      <c r="T925" s="4">
        <f t="shared" si="157"/>
        <v>2.8125858419546761</v>
      </c>
      <c r="U925" s="4">
        <f t="shared" si="158"/>
        <v>2.7424658908744006</v>
      </c>
      <c r="V925" s="3">
        <f t="shared" si="159"/>
        <v>0.84509804001425681</v>
      </c>
      <c r="W925" s="3">
        <f t="shared" si="160"/>
        <v>2.781755374652469</v>
      </c>
      <c r="X925" s="3">
        <f t="shared" si="161"/>
        <v>0.7633678192844946</v>
      </c>
      <c r="Y925" s="3">
        <f t="shared" si="162"/>
        <v>1.9674878019404194</v>
      </c>
      <c r="Z925" s="3">
        <f t="shared" si="163"/>
        <v>3.0830467302207315E-2</v>
      </c>
      <c r="AA925" s="2">
        <f t="shared" si="164"/>
        <v>39083</v>
      </c>
    </row>
    <row r="926" spans="1:27" x14ac:dyDescent="0.2">
      <c r="A926">
        <v>1624</v>
      </c>
      <c r="B926" t="s">
        <v>15</v>
      </c>
      <c r="C926">
        <v>2007</v>
      </c>
      <c r="D926">
        <v>2</v>
      </c>
      <c r="E926">
        <v>97</v>
      </c>
      <c r="F926" s="4">
        <v>512.9</v>
      </c>
      <c r="G926" s="4">
        <v>602.77</v>
      </c>
      <c r="H926" s="4">
        <v>218.92</v>
      </c>
      <c r="I926">
        <v>7</v>
      </c>
      <c r="J926">
        <v>605</v>
      </c>
      <c r="K926">
        <v>53191</v>
      </c>
      <c r="L926" t="s">
        <v>18</v>
      </c>
      <c r="M926">
        <v>74242</v>
      </c>
      <c r="N926">
        <v>267.2</v>
      </c>
      <c r="O926" s="4">
        <v>95796</v>
      </c>
      <c r="P926" t="s">
        <v>167</v>
      </c>
      <c r="Q926" s="4">
        <f t="shared" si="154"/>
        <v>6.2141237113402061</v>
      </c>
      <c r="R926" s="4">
        <f t="shared" si="155"/>
        <v>86.11</v>
      </c>
      <c r="S926" s="4">
        <f t="shared" si="156"/>
        <v>0.99631404958677683</v>
      </c>
      <c r="T926" s="4">
        <f t="shared" si="157"/>
        <v>2.7801516292453217</v>
      </c>
      <c r="U926" s="4">
        <f t="shared" si="158"/>
        <v>2.7100326990657537</v>
      </c>
      <c r="V926" s="3">
        <f t="shared" si="159"/>
        <v>0.84509804001425681</v>
      </c>
      <c r="W926" s="3">
        <f t="shared" si="160"/>
        <v>2.781755374652469</v>
      </c>
      <c r="X926" s="3">
        <f t="shared" si="161"/>
        <v>0.79337989497907702</v>
      </c>
      <c r="Y926" s="3">
        <f t="shared" si="162"/>
        <v>1.935053589231065</v>
      </c>
      <c r="Z926" s="3">
        <f t="shared" si="163"/>
        <v>-1.6037454071470057E-3</v>
      </c>
      <c r="AA926" s="2">
        <f t="shared" si="164"/>
        <v>39114</v>
      </c>
    </row>
    <row r="927" spans="1:27" x14ac:dyDescent="0.2">
      <c r="A927">
        <v>1624</v>
      </c>
      <c r="B927" t="s">
        <v>15</v>
      </c>
      <c r="C927">
        <v>2007</v>
      </c>
      <c r="D927">
        <v>3</v>
      </c>
      <c r="E927">
        <v>100</v>
      </c>
      <c r="F927" s="4">
        <v>534.16</v>
      </c>
      <c r="G927" s="4">
        <v>627.76</v>
      </c>
      <c r="H927" s="4">
        <v>208.76</v>
      </c>
      <c r="I927">
        <v>7</v>
      </c>
      <c r="J927">
        <v>605</v>
      </c>
      <c r="K927">
        <v>53191</v>
      </c>
      <c r="L927" t="s">
        <v>18</v>
      </c>
      <c r="M927">
        <v>74242</v>
      </c>
      <c r="N927">
        <v>267.2</v>
      </c>
      <c r="O927" s="4">
        <v>95796</v>
      </c>
      <c r="P927" t="s">
        <v>167</v>
      </c>
      <c r="Q927" s="4">
        <f t="shared" si="154"/>
        <v>6.2775999999999996</v>
      </c>
      <c r="R927" s="4">
        <f t="shared" si="155"/>
        <v>89.679999999999993</v>
      </c>
      <c r="S927" s="4">
        <f t="shared" si="156"/>
        <v>1.0376198347107437</v>
      </c>
      <c r="T927" s="4">
        <f t="shared" si="157"/>
        <v>2.7977936396011738</v>
      </c>
      <c r="U927" s="4">
        <f t="shared" si="158"/>
        <v>2.7276713632254261</v>
      </c>
      <c r="V927" s="3">
        <f t="shared" si="159"/>
        <v>0.84509804001425681</v>
      </c>
      <c r="W927" s="3">
        <f t="shared" si="160"/>
        <v>2.781755374652469</v>
      </c>
      <c r="X927" s="3">
        <f t="shared" si="161"/>
        <v>0.79779363960117355</v>
      </c>
      <c r="Y927" s="3">
        <f t="shared" si="162"/>
        <v>1.9526955995869166</v>
      </c>
      <c r="Z927" s="3">
        <f t="shared" si="163"/>
        <v>1.6038264948704643E-2</v>
      </c>
      <c r="AA927" s="2">
        <f t="shared" si="164"/>
        <v>39142</v>
      </c>
    </row>
    <row r="928" spans="1:27" x14ac:dyDescent="0.2">
      <c r="A928">
        <v>1624</v>
      </c>
      <c r="B928" t="s">
        <v>15</v>
      </c>
      <c r="C928">
        <v>2007</v>
      </c>
      <c r="D928">
        <v>4</v>
      </c>
      <c r="E928">
        <v>133</v>
      </c>
      <c r="F928" s="4">
        <v>685.78</v>
      </c>
      <c r="G928" s="4">
        <v>805.85</v>
      </c>
      <c r="H928" s="4">
        <v>272.7</v>
      </c>
      <c r="I928">
        <v>7</v>
      </c>
      <c r="J928">
        <v>605</v>
      </c>
      <c r="K928">
        <v>53191</v>
      </c>
      <c r="L928" t="s">
        <v>18</v>
      </c>
      <c r="M928">
        <v>74242</v>
      </c>
      <c r="N928">
        <v>267.2</v>
      </c>
      <c r="O928" s="4">
        <v>95796</v>
      </c>
      <c r="P928" t="s">
        <v>167</v>
      </c>
      <c r="Q928" s="4">
        <f t="shared" si="154"/>
        <v>6.0590225563909774</v>
      </c>
      <c r="R928" s="4">
        <f t="shared" si="155"/>
        <v>115.12142857142858</v>
      </c>
      <c r="S928" s="4">
        <f t="shared" si="156"/>
        <v>1.3319834710743803</v>
      </c>
      <c r="T928" s="4">
        <f t="shared" si="157"/>
        <v>2.9062542102482167</v>
      </c>
      <c r="U928" s="4">
        <f t="shared" si="158"/>
        <v>2.8361848152550206</v>
      </c>
      <c r="V928" s="3">
        <f t="shared" si="159"/>
        <v>0.84509804001425681</v>
      </c>
      <c r="W928" s="3">
        <f t="shared" si="160"/>
        <v>2.781755374652469</v>
      </c>
      <c r="X928" s="3">
        <f t="shared" si="161"/>
        <v>0.78240256928113106</v>
      </c>
      <c r="Y928" s="3">
        <f t="shared" si="162"/>
        <v>2.0611561702339598</v>
      </c>
      <c r="Z928" s="3">
        <f t="shared" si="163"/>
        <v>0.12449883559574797</v>
      </c>
      <c r="AA928" s="2">
        <f t="shared" si="164"/>
        <v>39173</v>
      </c>
    </row>
    <row r="929" spans="1:27" x14ac:dyDescent="0.2">
      <c r="A929">
        <v>1624</v>
      </c>
      <c r="B929" t="s">
        <v>15</v>
      </c>
      <c r="C929">
        <v>2007</v>
      </c>
      <c r="D929">
        <v>5</v>
      </c>
      <c r="E929">
        <v>190</v>
      </c>
      <c r="F929" s="4">
        <v>931.55</v>
      </c>
      <c r="G929" s="4">
        <v>1094.7</v>
      </c>
      <c r="H929" s="4">
        <v>356.84</v>
      </c>
      <c r="I929">
        <v>7</v>
      </c>
      <c r="J929">
        <v>605</v>
      </c>
      <c r="K929">
        <v>53191</v>
      </c>
      <c r="L929" t="s">
        <v>18</v>
      </c>
      <c r="M929">
        <v>74242</v>
      </c>
      <c r="N929">
        <v>267.2</v>
      </c>
      <c r="O929" s="4">
        <v>95796</v>
      </c>
      <c r="P929" t="s">
        <v>167</v>
      </c>
      <c r="Q929" s="4">
        <f t="shared" si="154"/>
        <v>5.7615789473684211</v>
      </c>
      <c r="R929" s="4">
        <f t="shared" si="155"/>
        <v>156.3857142857143</v>
      </c>
      <c r="S929" s="4">
        <f t="shared" si="156"/>
        <v>1.8094214876033059</v>
      </c>
      <c r="T929" s="4">
        <f t="shared" si="157"/>
        <v>3.0392951180843109</v>
      </c>
      <c r="U929" s="4">
        <f t="shared" si="158"/>
        <v>2.969206170173031</v>
      </c>
      <c r="V929" s="3">
        <f t="shared" si="159"/>
        <v>0.84509804001425681</v>
      </c>
      <c r="W929" s="3">
        <f t="shared" si="160"/>
        <v>2.781755374652469</v>
      </c>
      <c r="X929" s="3">
        <f t="shared" si="161"/>
        <v>0.76054151713148177</v>
      </c>
      <c r="Y929" s="3">
        <f t="shared" si="162"/>
        <v>2.1941970780700539</v>
      </c>
      <c r="Z929" s="3">
        <f t="shared" si="163"/>
        <v>0.25753974343184188</v>
      </c>
      <c r="AA929" s="2">
        <f t="shared" si="164"/>
        <v>39203</v>
      </c>
    </row>
    <row r="930" spans="1:27" x14ac:dyDescent="0.2">
      <c r="A930">
        <v>1624</v>
      </c>
      <c r="B930" t="s">
        <v>15</v>
      </c>
      <c r="C930">
        <v>2007</v>
      </c>
      <c r="D930">
        <v>6</v>
      </c>
      <c r="E930">
        <v>206</v>
      </c>
      <c r="F930" s="4">
        <v>1087.9000000000001</v>
      </c>
      <c r="G930" s="4">
        <v>1278.47</v>
      </c>
      <c r="H930" s="4">
        <v>395.99</v>
      </c>
      <c r="I930">
        <v>7</v>
      </c>
      <c r="J930">
        <v>605</v>
      </c>
      <c r="K930">
        <v>53191</v>
      </c>
      <c r="L930" t="s">
        <v>18</v>
      </c>
      <c r="M930">
        <v>74242</v>
      </c>
      <c r="N930">
        <v>267.2</v>
      </c>
      <c r="O930" s="4">
        <v>95796</v>
      </c>
      <c r="P930" t="s">
        <v>167</v>
      </c>
      <c r="Q930" s="4">
        <f t="shared" si="154"/>
        <v>6.2061650485436894</v>
      </c>
      <c r="R930" s="4">
        <f t="shared" si="155"/>
        <v>182.63857142857142</v>
      </c>
      <c r="S930" s="4">
        <f t="shared" si="156"/>
        <v>2.1131735537190082</v>
      </c>
      <c r="T930" s="4">
        <f t="shared" si="157"/>
        <v>3.106690541523621</v>
      </c>
      <c r="U930" s="4">
        <f t="shared" si="158"/>
        <v>3.0365889767554046</v>
      </c>
      <c r="V930" s="3">
        <f t="shared" si="159"/>
        <v>0.84509804001425681</v>
      </c>
      <c r="W930" s="3">
        <f t="shared" si="160"/>
        <v>2.781755374652469</v>
      </c>
      <c r="X930" s="3">
        <f t="shared" si="161"/>
        <v>0.79282332115446774</v>
      </c>
      <c r="Y930" s="3">
        <f t="shared" si="162"/>
        <v>2.2615925015093645</v>
      </c>
      <c r="Z930" s="3">
        <f t="shared" si="163"/>
        <v>0.32493516687115226</v>
      </c>
      <c r="AA930" s="2">
        <f t="shared" si="164"/>
        <v>39234</v>
      </c>
    </row>
    <row r="931" spans="1:27" x14ac:dyDescent="0.2">
      <c r="A931">
        <v>1624</v>
      </c>
      <c r="B931" t="s">
        <v>15</v>
      </c>
      <c r="C931">
        <v>2007</v>
      </c>
      <c r="D931">
        <v>7</v>
      </c>
      <c r="E931">
        <v>138</v>
      </c>
      <c r="F931" s="4">
        <v>679.21</v>
      </c>
      <c r="G931" s="4">
        <v>798.24</v>
      </c>
      <c r="H931" s="4">
        <v>182.22</v>
      </c>
      <c r="I931">
        <v>7</v>
      </c>
      <c r="J931">
        <v>605</v>
      </c>
      <c r="K931">
        <v>53191</v>
      </c>
      <c r="L931" t="s">
        <v>18</v>
      </c>
      <c r="M931">
        <v>74242</v>
      </c>
      <c r="N931">
        <v>267.2</v>
      </c>
      <c r="O931" s="4">
        <v>95796</v>
      </c>
      <c r="P931" t="s">
        <v>167</v>
      </c>
      <c r="Q931" s="4">
        <f t="shared" si="154"/>
        <v>5.7843478260869565</v>
      </c>
      <c r="R931" s="4">
        <f t="shared" si="155"/>
        <v>114.03428571428572</v>
      </c>
      <c r="S931" s="4">
        <f t="shared" si="156"/>
        <v>1.3194049586776859</v>
      </c>
      <c r="T931" s="4">
        <f t="shared" si="157"/>
        <v>2.9021334865951065</v>
      </c>
      <c r="U931" s="4">
        <f t="shared" si="158"/>
        <v>2.8320040713949779</v>
      </c>
      <c r="V931" s="3">
        <f t="shared" si="159"/>
        <v>0.84509804001425681</v>
      </c>
      <c r="W931" s="3">
        <f t="shared" si="160"/>
        <v>2.781755374652469</v>
      </c>
      <c r="X931" s="3">
        <f t="shared" si="161"/>
        <v>0.76225440019386992</v>
      </c>
      <c r="Y931" s="3">
        <f t="shared" si="162"/>
        <v>2.0570354465808496</v>
      </c>
      <c r="Z931" s="3">
        <f t="shared" si="163"/>
        <v>0.12037811194263756</v>
      </c>
      <c r="AA931" s="2">
        <f t="shared" si="164"/>
        <v>39264</v>
      </c>
    </row>
    <row r="932" spans="1:27" x14ac:dyDescent="0.2">
      <c r="A932">
        <v>1624</v>
      </c>
      <c r="B932" t="s">
        <v>15</v>
      </c>
      <c r="C932">
        <v>2007</v>
      </c>
      <c r="D932">
        <v>8</v>
      </c>
      <c r="E932">
        <v>171</v>
      </c>
      <c r="F932" s="4">
        <v>811.76</v>
      </c>
      <c r="G932" s="4">
        <v>953.97</v>
      </c>
      <c r="H932" s="4">
        <v>255.7</v>
      </c>
      <c r="I932">
        <v>7</v>
      </c>
      <c r="J932">
        <v>605</v>
      </c>
      <c r="K932">
        <v>53191</v>
      </c>
      <c r="L932" t="s">
        <v>18</v>
      </c>
      <c r="M932">
        <v>74242</v>
      </c>
      <c r="N932">
        <v>267.2</v>
      </c>
      <c r="O932" s="4">
        <v>95796</v>
      </c>
      <c r="P932" t="s">
        <v>167</v>
      </c>
      <c r="Q932" s="4">
        <f t="shared" si="154"/>
        <v>5.5787719298245619</v>
      </c>
      <c r="R932" s="4">
        <f t="shared" si="155"/>
        <v>136.28142857142856</v>
      </c>
      <c r="S932" s="4">
        <f t="shared" si="156"/>
        <v>1.576809917355372</v>
      </c>
      <c r="T932" s="4">
        <f t="shared" si="157"/>
        <v>2.9795347174301776</v>
      </c>
      <c r="U932" s="4">
        <f t="shared" si="158"/>
        <v>2.9094276473664946</v>
      </c>
      <c r="V932" s="3">
        <f t="shared" si="159"/>
        <v>0.84509804001425681</v>
      </c>
      <c r="W932" s="3">
        <f t="shared" si="160"/>
        <v>2.781755374652469</v>
      </c>
      <c r="X932" s="3">
        <f t="shared" si="161"/>
        <v>0.74653860703802388</v>
      </c>
      <c r="Y932" s="3">
        <f t="shared" si="162"/>
        <v>2.1344366774159207</v>
      </c>
      <c r="Z932" s="3">
        <f t="shared" si="163"/>
        <v>0.19777934277770878</v>
      </c>
      <c r="AA932" s="2">
        <f t="shared" si="164"/>
        <v>39295</v>
      </c>
    </row>
    <row r="933" spans="1:27" x14ac:dyDescent="0.2">
      <c r="A933">
        <v>1624</v>
      </c>
      <c r="B933" t="s">
        <v>15</v>
      </c>
      <c r="C933">
        <v>2007</v>
      </c>
      <c r="D933">
        <v>9</v>
      </c>
      <c r="E933">
        <v>302</v>
      </c>
      <c r="F933" s="4">
        <v>1311.17</v>
      </c>
      <c r="G933" s="4">
        <v>1540.75</v>
      </c>
      <c r="H933" s="4">
        <v>378.3</v>
      </c>
      <c r="I933">
        <v>7</v>
      </c>
      <c r="J933">
        <v>605</v>
      </c>
      <c r="K933">
        <v>53191</v>
      </c>
      <c r="L933" t="s">
        <v>18</v>
      </c>
      <c r="M933">
        <v>74242</v>
      </c>
      <c r="N933">
        <v>267.2</v>
      </c>
      <c r="O933" s="4">
        <v>95796</v>
      </c>
      <c r="P933" t="s">
        <v>167</v>
      </c>
      <c r="Q933" s="4">
        <f t="shared" si="154"/>
        <v>5.1018211920529799</v>
      </c>
      <c r="R933" s="4">
        <f t="shared" si="155"/>
        <v>220.10714285714286</v>
      </c>
      <c r="S933" s="4">
        <f t="shared" si="156"/>
        <v>2.546694214876033</v>
      </c>
      <c r="T933" s="4">
        <f t="shared" si="157"/>
        <v>3.1877321764027129</v>
      </c>
      <c r="U933" s="4">
        <f t="shared" si="158"/>
        <v>3.1176590038758136</v>
      </c>
      <c r="V933" s="3">
        <f t="shared" si="159"/>
        <v>0.84509804001425681</v>
      </c>
      <c r="W933" s="3">
        <f t="shared" si="160"/>
        <v>2.781755374652469</v>
      </c>
      <c r="X933" s="3">
        <f t="shared" si="161"/>
        <v>0.70772523344556237</v>
      </c>
      <c r="Y933" s="3">
        <f t="shared" si="162"/>
        <v>2.342634136388456</v>
      </c>
      <c r="Z933" s="3">
        <f t="shared" si="163"/>
        <v>0.40597680175024409</v>
      </c>
      <c r="AA933" s="2">
        <f t="shared" si="164"/>
        <v>39326</v>
      </c>
    </row>
    <row r="934" spans="1:27" x14ac:dyDescent="0.2">
      <c r="A934">
        <v>1624</v>
      </c>
      <c r="B934" t="s">
        <v>15</v>
      </c>
      <c r="C934">
        <v>2007</v>
      </c>
      <c r="D934">
        <v>10</v>
      </c>
      <c r="E934">
        <v>791</v>
      </c>
      <c r="F934" s="4">
        <v>3529.37</v>
      </c>
      <c r="G934" s="4">
        <v>4147.21</v>
      </c>
      <c r="H934" s="4">
        <v>1100.05</v>
      </c>
      <c r="I934">
        <v>7</v>
      </c>
      <c r="J934">
        <v>605</v>
      </c>
      <c r="K934">
        <v>53191</v>
      </c>
      <c r="L934" t="s">
        <v>18</v>
      </c>
      <c r="M934">
        <v>74242</v>
      </c>
      <c r="N934">
        <v>267.2</v>
      </c>
      <c r="O934" s="4">
        <v>95796</v>
      </c>
      <c r="P934" t="s">
        <v>167</v>
      </c>
      <c r="Q934" s="4">
        <f t="shared" si="154"/>
        <v>5.2429962073324905</v>
      </c>
      <c r="R934" s="4">
        <f t="shared" si="155"/>
        <v>592.45857142857142</v>
      </c>
      <c r="S934" s="4">
        <f t="shared" si="156"/>
        <v>6.8548925619834709</v>
      </c>
      <c r="T934" s="4">
        <f t="shared" si="157"/>
        <v>3.6177560270524896</v>
      </c>
      <c r="U934" s="4">
        <f t="shared" si="158"/>
        <v>3.5476971898235936</v>
      </c>
      <c r="V934" s="3">
        <f t="shared" si="159"/>
        <v>0.84509804001425681</v>
      </c>
      <c r="W934" s="3">
        <f t="shared" si="160"/>
        <v>2.781755374652469</v>
      </c>
      <c r="X934" s="3">
        <f t="shared" si="161"/>
        <v>0.71957954355481302</v>
      </c>
      <c r="Y934" s="3">
        <f t="shared" si="162"/>
        <v>2.7726579870382326</v>
      </c>
      <c r="Z934" s="3">
        <f t="shared" si="163"/>
        <v>0.83600065240002064</v>
      </c>
      <c r="AA934" s="2">
        <f t="shared" si="164"/>
        <v>39356</v>
      </c>
    </row>
    <row r="935" spans="1:27" x14ac:dyDescent="0.2">
      <c r="A935">
        <v>1624</v>
      </c>
      <c r="B935" t="s">
        <v>15</v>
      </c>
      <c r="C935">
        <v>2007</v>
      </c>
      <c r="D935">
        <v>11</v>
      </c>
      <c r="E935">
        <v>737</v>
      </c>
      <c r="F935" s="4">
        <v>3292.36</v>
      </c>
      <c r="G935" s="4">
        <v>3868.77</v>
      </c>
      <c r="H935" s="4">
        <v>1059.9000000000001</v>
      </c>
      <c r="I935">
        <v>7</v>
      </c>
      <c r="J935">
        <v>605</v>
      </c>
      <c r="K935">
        <v>53191</v>
      </c>
      <c r="L935" t="s">
        <v>18</v>
      </c>
      <c r="M935">
        <v>74242</v>
      </c>
      <c r="N935">
        <v>267.2</v>
      </c>
      <c r="O935" s="4">
        <v>95796</v>
      </c>
      <c r="P935" t="s">
        <v>167</v>
      </c>
      <c r="Q935" s="4">
        <f t="shared" si="154"/>
        <v>5.2493487109905024</v>
      </c>
      <c r="R935" s="4">
        <f t="shared" si="155"/>
        <v>552.68142857142857</v>
      </c>
      <c r="S935" s="4">
        <f t="shared" si="156"/>
        <v>6.3946611570247933</v>
      </c>
      <c r="T935" s="4">
        <f t="shared" si="157"/>
        <v>3.5875729114994916</v>
      </c>
      <c r="U935" s="4">
        <f t="shared" si="158"/>
        <v>3.5175073166573099</v>
      </c>
      <c r="V935" s="3">
        <f t="shared" si="159"/>
        <v>0.84509804001425681</v>
      </c>
      <c r="W935" s="3">
        <f t="shared" si="160"/>
        <v>2.781755374652469</v>
      </c>
      <c r="X935" s="3">
        <f t="shared" si="161"/>
        <v>0.72010542364044039</v>
      </c>
      <c r="Y935" s="3">
        <f t="shared" si="162"/>
        <v>2.7424748714852352</v>
      </c>
      <c r="Z935" s="3">
        <f t="shared" si="163"/>
        <v>0.80581753684702295</v>
      </c>
      <c r="AA935" s="2">
        <f t="shared" si="164"/>
        <v>39387</v>
      </c>
    </row>
    <row r="936" spans="1:27" x14ac:dyDescent="0.2">
      <c r="A936">
        <v>1624</v>
      </c>
      <c r="B936" t="s">
        <v>15</v>
      </c>
      <c r="C936">
        <v>2007</v>
      </c>
      <c r="D936">
        <v>12</v>
      </c>
      <c r="E936">
        <v>406</v>
      </c>
      <c r="F936" s="4">
        <v>1662.08</v>
      </c>
      <c r="G936" s="4">
        <v>1953.1</v>
      </c>
      <c r="H936" s="4">
        <v>494.31</v>
      </c>
      <c r="I936">
        <v>7</v>
      </c>
      <c r="J936">
        <v>605</v>
      </c>
      <c r="K936">
        <v>53191</v>
      </c>
      <c r="L936" t="s">
        <v>18</v>
      </c>
      <c r="M936">
        <v>74242</v>
      </c>
      <c r="N936">
        <v>267.2</v>
      </c>
      <c r="O936" s="4">
        <v>95796</v>
      </c>
      <c r="P936" t="s">
        <v>167</v>
      </c>
      <c r="Q936" s="4">
        <f t="shared" si="154"/>
        <v>4.8105911330049258</v>
      </c>
      <c r="R936" s="4">
        <f t="shared" si="155"/>
        <v>279.01428571428568</v>
      </c>
      <c r="S936" s="4">
        <f t="shared" si="156"/>
        <v>3.2282644628099173</v>
      </c>
      <c r="T936" s="4">
        <f t="shared" si="157"/>
        <v>3.290724480019223</v>
      </c>
      <c r="U936" s="4">
        <f t="shared" si="158"/>
        <v>3.2206519236131896</v>
      </c>
      <c r="V936" s="3">
        <f t="shared" si="159"/>
        <v>0.84509804001425681</v>
      </c>
      <c r="W936" s="3">
        <f t="shared" si="160"/>
        <v>2.781755374652469</v>
      </c>
      <c r="X936" s="3">
        <f t="shared" si="161"/>
        <v>0.68219844644202898</v>
      </c>
      <c r="Y936" s="3">
        <f t="shared" si="162"/>
        <v>2.4456264400049661</v>
      </c>
      <c r="Z936" s="3">
        <f t="shared" si="163"/>
        <v>0.50896910536675433</v>
      </c>
      <c r="AA936" s="2">
        <f t="shared" si="164"/>
        <v>39417</v>
      </c>
    </row>
    <row r="937" spans="1:27" x14ac:dyDescent="0.2">
      <c r="A937">
        <v>2023</v>
      </c>
      <c r="B937" t="s">
        <v>15</v>
      </c>
      <c r="C937">
        <v>2007</v>
      </c>
      <c r="D937">
        <v>1</v>
      </c>
      <c r="E937">
        <v>116</v>
      </c>
      <c r="F937" s="4">
        <v>459.15</v>
      </c>
      <c r="G937" s="4">
        <v>539.51</v>
      </c>
      <c r="H937" s="4">
        <v>223.81</v>
      </c>
      <c r="I937">
        <v>8</v>
      </c>
      <c r="J937">
        <v>462</v>
      </c>
      <c r="K937">
        <v>31565</v>
      </c>
      <c r="L937" t="s">
        <v>18</v>
      </c>
      <c r="M937">
        <v>80321</v>
      </c>
      <c r="N937">
        <v>273.2</v>
      </c>
      <c r="O937" s="4">
        <v>46837.5</v>
      </c>
      <c r="P937" t="s">
        <v>167</v>
      </c>
      <c r="Q937" s="4">
        <f t="shared" si="154"/>
        <v>4.6509482758620688</v>
      </c>
      <c r="R937" s="4">
        <f t="shared" si="155"/>
        <v>67.438749999999999</v>
      </c>
      <c r="S937" s="4">
        <f t="shared" si="156"/>
        <v>1.1677705627705628</v>
      </c>
      <c r="T937" s="4">
        <f t="shared" si="157"/>
        <v>2.7319994988883822</v>
      </c>
      <c r="U937" s="4">
        <f t="shared" si="158"/>
        <v>2.6619545886530158</v>
      </c>
      <c r="V937" s="3">
        <f t="shared" si="159"/>
        <v>0.90308998699194354</v>
      </c>
      <c r="W937" s="3">
        <f t="shared" si="160"/>
        <v>2.6646419755561257</v>
      </c>
      <c r="X937" s="3">
        <f t="shared" si="161"/>
        <v>0.66754150966146386</v>
      </c>
      <c r="Y937" s="3">
        <f t="shared" si="162"/>
        <v>1.8289095118964387</v>
      </c>
      <c r="Z937" s="3">
        <f t="shared" si="163"/>
        <v>6.7357523332256822E-2</v>
      </c>
      <c r="AA937" s="2">
        <f t="shared" si="164"/>
        <v>39083</v>
      </c>
    </row>
    <row r="938" spans="1:27" x14ac:dyDescent="0.2">
      <c r="A938">
        <v>2023</v>
      </c>
      <c r="B938" t="s">
        <v>15</v>
      </c>
      <c r="C938">
        <v>2007</v>
      </c>
      <c r="D938">
        <v>2</v>
      </c>
      <c r="E938">
        <v>151</v>
      </c>
      <c r="F938" s="4">
        <v>584.59</v>
      </c>
      <c r="G938" s="4">
        <v>686.92</v>
      </c>
      <c r="H938" s="4">
        <v>354.9</v>
      </c>
      <c r="I938">
        <v>8</v>
      </c>
      <c r="J938">
        <v>462</v>
      </c>
      <c r="K938">
        <v>31565</v>
      </c>
      <c r="L938" t="s">
        <v>18</v>
      </c>
      <c r="M938">
        <v>80321</v>
      </c>
      <c r="N938">
        <v>273.2</v>
      </c>
      <c r="O938" s="4">
        <v>46837.5</v>
      </c>
      <c r="P938" t="s">
        <v>167</v>
      </c>
      <c r="Q938" s="4">
        <f t="shared" si="154"/>
        <v>4.5491390728476819</v>
      </c>
      <c r="R938" s="4">
        <f t="shared" si="155"/>
        <v>85.864999999999995</v>
      </c>
      <c r="S938" s="4">
        <f t="shared" si="156"/>
        <v>1.4868398268398269</v>
      </c>
      <c r="T938" s="4">
        <f t="shared" si="157"/>
        <v>2.8369061612493263</v>
      </c>
      <c r="U938" s="4">
        <f t="shared" si="158"/>
        <v>2.7668513820409797</v>
      </c>
      <c r="V938" s="3">
        <f t="shared" si="159"/>
        <v>0.90308998699194354</v>
      </c>
      <c r="W938" s="3">
        <f t="shared" si="160"/>
        <v>2.6646419755561257</v>
      </c>
      <c r="X938" s="3">
        <f t="shared" si="161"/>
        <v>0.65792921395615689</v>
      </c>
      <c r="Y938" s="3">
        <f t="shared" si="162"/>
        <v>1.9338161742573827</v>
      </c>
      <c r="Z938" s="3">
        <f t="shared" si="163"/>
        <v>0.17226418569320087</v>
      </c>
      <c r="AA938" s="2">
        <f t="shared" si="164"/>
        <v>39114</v>
      </c>
    </row>
    <row r="939" spans="1:27" x14ac:dyDescent="0.2">
      <c r="A939">
        <v>2023</v>
      </c>
      <c r="B939" t="s">
        <v>15</v>
      </c>
      <c r="C939">
        <v>2007</v>
      </c>
      <c r="D939">
        <v>3</v>
      </c>
      <c r="E939">
        <v>84</v>
      </c>
      <c r="F939" s="4">
        <v>316.47000000000003</v>
      </c>
      <c r="G939" s="4">
        <v>371.87</v>
      </c>
      <c r="H939" s="4">
        <v>170.59</v>
      </c>
      <c r="I939">
        <v>8</v>
      </c>
      <c r="J939">
        <v>462</v>
      </c>
      <c r="K939">
        <v>31565</v>
      </c>
      <c r="L939" t="s">
        <v>18</v>
      </c>
      <c r="M939">
        <v>80321</v>
      </c>
      <c r="N939">
        <v>273.2</v>
      </c>
      <c r="O939" s="4">
        <v>46837.5</v>
      </c>
      <c r="P939" t="s">
        <v>167</v>
      </c>
      <c r="Q939" s="4">
        <f t="shared" si="154"/>
        <v>4.4270238095238099</v>
      </c>
      <c r="R939" s="4">
        <f t="shared" si="155"/>
        <v>46.483750000000001</v>
      </c>
      <c r="S939" s="4">
        <f t="shared" si="156"/>
        <v>0.80491341991341991</v>
      </c>
      <c r="T939" s="4">
        <f t="shared" si="157"/>
        <v>2.5703911437798306</v>
      </c>
      <c r="U939" s="4">
        <f t="shared" si="158"/>
        <v>2.5003325470485511</v>
      </c>
      <c r="V939" s="3">
        <f t="shared" si="159"/>
        <v>0.90308998699194354</v>
      </c>
      <c r="W939" s="3">
        <f t="shared" si="160"/>
        <v>2.6646419755561257</v>
      </c>
      <c r="X939" s="3">
        <f t="shared" si="161"/>
        <v>0.6461118577179491</v>
      </c>
      <c r="Y939" s="3">
        <f t="shared" si="162"/>
        <v>1.6673011567878873</v>
      </c>
      <c r="Z939" s="3">
        <f t="shared" si="163"/>
        <v>-9.4250831776294758E-2</v>
      </c>
      <c r="AA939" s="2">
        <f t="shared" si="164"/>
        <v>39142</v>
      </c>
    </row>
    <row r="940" spans="1:27" x14ac:dyDescent="0.2">
      <c r="A940">
        <v>2023</v>
      </c>
      <c r="B940" t="s">
        <v>15</v>
      </c>
      <c r="C940">
        <v>2007</v>
      </c>
      <c r="D940">
        <v>4</v>
      </c>
      <c r="E940">
        <v>153</v>
      </c>
      <c r="F940" s="4">
        <v>626.4</v>
      </c>
      <c r="G940" s="4">
        <v>736.05</v>
      </c>
      <c r="H940" s="4">
        <v>348.75</v>
      </c>
      <c r="I940">
        <v>8</v>
      </c>
      <c r="J940">
        <v>462</v>
      </c>
      <c r="K940">
        <v>31565</v>
      </c>
      <c r="L940" t="s">
        <v>18</v>
      </c>
      <c r="M940">
        <v>80321</v>
      </c>
      <c r="N940">
        <v>273.2</v>
      </c>
      <c r="O940" s="4">
        <v>46837.5</v>
      </c>
      <c r="P940" t="s">
        <v>167</v>
      </c>
      <c r="Q940" s="4">
        <f t="shared" si="154"/>
        <v>4.81078431372549</v>
      </c>
      <c r="R940" s="4">
        <f t="shared" si="155"/>
        <v>92.006249999999994</v>
      </c>
      <c r="S940" s="4">
        <f t="shared" si="156"/>
        <v>1.593181818181818</v>
      </c>
      <c r="T940" s="4">
        <f t="shared" si="157"/>
        <v>2.8669073170365968</v>
      </c>
      <c r="U940" s="4">
        <f t="shared" si="158"/>
        <v>2.7968517490498868</v>
      </c>
      <c r="V940" s="3">
        <f t="shared" si="159"/>
        <v>0.90308998699194354</v>
      </c>
      <c r="W940" s="3">
        <f t="shared" si="160"/>
        <v>2.6646419755561257</v>
      </c>
      <c r="X940" s="3">
        <f t="shared" si="161"/>
        <v>0.68221588621899787</v>
      </c>
      <c r="Y940" s="3">
        <f t="shared" si="162"/>
        <v>1.9638173300446531</v>
      </c>
      <c r="Z940" s="3">
        <f t="shared" si="163"/>
        <v>0.20226534148047118</v>
      </c>
      <c r="AA940" s="2">
        <f t="shared" si="164"/>
        <v>39173</v>
      </c>
    </row>
    <row r="941" spans="1:27" x14ac:dyDescent="0.2">
      <c r="A941">
        <v>2023</v>
      </c>
      <c r="B941" t="s">
        <v>15</v>
      </c>
      <c r="C941">
        <v>2007</v>
      </c>
      <c r="D941">
        <v>5</v>
      </c>
      <c r="E941">
        <v>206</v>
      </c>
      <c r="F941" s="4">
        <v>863.39</v>
      </c>
      <c r="G941" s="4">
        <v>1014.49</v>
      </c>
      <c r="H941" s="4">
        <v>426.63</v>
      </c>
      <c r="I941">
        <v>8</v>
      </c>
      <c r="J941">
        <v>462</v>
      </c>
      <c r="K941">
        <v>31565</v>
      </c>
      <c r="L941" t="s">
        <v>18</v>
      </c>
      <c r="M941">
        <v>80321</v>
      </c>
      <c r="N941">
        <v>273.2</v>
      </c>
      <c r="O941" s="4">
        <v>46837.5</v>
      </c>
      <c r="P941" t="s">
        <v>167</v>
      </c>
      <c r="Q941" s="4">
        <f t="shared" si="154"/>
        <v>4.9247087378640781</v>
      </c>
      <c r="R941" s="4">
        <f t="shared" si="155"/>
        <v>126.81125</v>
      </c>
      <c r="S941" s="4">
        <f t="shared" si="156"/>
        <v>2.1958658008658007</v>
      </c>
      <c r="T941" s="4">
        <f t="shared" si="157"/>
        <v>3.0062477704760937</v>
      </c>
      <c r="U941" s="4">
        <f t="shared" si="158"/>
        <v>2.9362070142415257</v>
      </c>
      <c r="V941" s="3">
        <f t="shared" si="159"/>
        <v>0.90308998699194354</v>
      </c>
      <c r="W941" s="3">
        <f t="shared" si="160"/>
        <v>2.6646419755561257</v>
      </c>
      <c r="X941" s="3">
        <f t="shared" si="161"/>
        <v>0.69238055010694033</v>
      </c>
      <c r="Y941" s="3">
        <f t="shared" si="162"/>
        <v>2.1031577834841499</v>
      </c>
      <c r="Z941" s="3">
        <f t="shared" si="163"/>
        <v>0.34160579491996818</v>
      </c>
      <c r="AA941" s="2">
        <f t="shared" si="164"/>
        <v>39203</v>
      </c>
    </row>
    <row r="942" spans="1:27" x14ac:dyDescent="0.2">
      <c r="A942">
        <v>2023</v>
      </c>
      <c r="B942" t="s">
        <v>15</v>
      </c>
      <c r="C942">
        <v>2007</v>
      </c>
      <c r="D942">
        <v>6</v>
      </c>
      <c r="E942">
        <v>312</v>
      </c>
      <c r="F942" s="4">
        <v>1362.89</v>
      </c>
      <c r="G942" s="4">
        <v>1601.53</v>
      </c>
      <c r="H942" s="4">
        <v>595.05999999999995</v>
      </c>
      <c r="I942">
        <v>8</v>
      </c>
      <c r="J942">
        <v>462</v>
      </c>
      <c r="K942">
        <v>31565</v>
      </c>
      <c r="L942" t="s">
        <v>18</v>
      </c>
      <c r="M942">
        <v>80321</v>
      </c>
      <c r="N942">
        <v>273.2</v>
      </c>
      <c r="O942" s="4">
        <v>46837.5</v>
      </c>
      <c r="P942" t="s">
        <v>167</v>
      </c>
      <c r="Q942" s="4">
        <f t="shared" si="154"/>
        <v>5.133108974358974</v>
      </c>
      <c r="R942" s="4">
        <f t="shared" si="155"/>
        <v>200.19125</v>
      </c>
      <c r="S942" s="4">
        <f t="shared" si="156"/>
        <v>3.4665151515151513</v>
      </c>
      <c r="T942" s="4">
        <f t="shared" si="157"/>
        <v>3.2045350783182469</v>
      </c>
      <c r="U942" s="4">
        <f t="shared" si="158"/>
        <v>3.1344608049756624</v>
      </c>
      <c r="V942" s="3">
        <f t="shared" si="159"/>
        <v>0.90308998699194354</v>
      </c>
      <c r="W942" s="3">
        <f t="shared" si="160"/>
        <v>2.6646419755561257</v>
      </c>
      <c r="X942" s="3">
        <f t="shared" si="161"/>
        <v>0.71038048429980405</v>
      </c>
      <c r="Y942" s="3">
        <f t="shared" si="162"/>
        <v>2.3014450913263031</v>
      </c>
      <c r="Z942" s="3">
        <f t="shared" si="163"/>
        <v>0.53989310276212132</v>
      </c>
      <c r="AA942" s="2">
        <f t="shared" si="164"/>
        <v>39234</v>
      </c>
    </row>
    <row r="943" spans="1:27" x14ac:dyDescent="0.2">
      <c r="A943">
        <v>2023</v>
      </c>
      <c r="B943" t="s">
        <v>15</v>
      </c>
      <c r="C943">
        <v>2007</v>
      </c>
      <c r="D943">
        <v>7</v>
      </c>
      <c r="E943">
        <v>206</v>
      </c>
      <c r="F943" s="4">
        <v>952.33</v>
      </c>
      <c r="G943" s="4">
        <v>1119.07</v>
      </c>
      <c r="H943" s="4">
        <v>515.29999999999995</v>
      </c>
      <c r="I943">
        <v>8</v>
      </c>
      <c r="J943">
        <v>462</v>
      </c>
      <c r="K943">
        <v>31565</v>
      </c>
      <c r="L943" t="s">
        <v>18</v>
      </c>
      <c r="M943">
        <v>80321</v>
      </c>
      <c r="N943">
        <v>273.2</v>
      </c>
      <c r="O943" s="4">
        <v>46837.5</v>
      </c>
      <c r="P943" t="s">
        <v>167</v>
      </c>
      <c r="Q943" s="4">
        <f t="shared" si="154"/>
        <v>5.4323786407766983</v>
      </c>
      <c r="R943" s="4">
        <f t="shared" si="155"/>
        <v>139.88374999999999</v>
      </c>
      <c r="S943" s="4">
        <f t="shared" si="156"/>
        <v>2.4222294372294373</v>
      </c>
      <c r="T943" s="4">
        <f t="shared" si="157"/>
        <v>3.0488572533405973</v>
      </c>
      <c r="U943" s="4">
        <f t="shared" si="158"/>
        <v>2.9787874655537281</v>
      </c>
      <c r="V943" s="3">
        <f t="shared" si="159"/>
        <v>0.90308998699194354</v>
      </c>
      <c r="W943" s="3">
        <f t="shared" si="160"/>
        <v>2.6646419755561257</v>
      </c>
      <c r="X943" s="3">
        <f t="shared" si="161"/>
        <v>0.73499003297144383</v>
      </c>
      <c r="Y943" s="3">
        <f t="shared" si="162"/>
        <v>2.1457672663486536</v>
      </c>
      <c r="Z943" s="3">
        <f t="shared" si="163"/>
        <v>0.38421527778447184</v>
      </c>
      <c r="AA943" s="2">
        <f t="shared" si="164"/>
        <v>39264</v>
      </c>
    </row>
    <row r="944" spans="1:27" x14ac:dyDescent="0.2">
      <c r="A944">
        <v>2023</v>
      </c>
      <c r="B944" t="s">
        <v>15</v>
      </c>
      <c r="C944">
        <v>2007</v>
      </c>
      <c r="D944">
        <v>8</v>
      </c>
      <c r="E944">
        <v>264</v>
      </c>
      <c r="F944" s="4">
        <v>1105.53</v>
      </c>
      <c r="G944" s="4">
        <v>1299.0999999999999</v>
      </c>
      <c r="H944" s="4">
        <v>439.26</v>
      </c>
      <c r="I944">
        <v>8</v>
      </c>
      <c r="J944">
        <v>462</v>
      </c>
      <c r="K944">
        <v>31565</v>
      </c>
      <c r="L944" t="s">
        <v>18</v>
      </c>
      <c r="M944">
        <v>80321</v>
      </c>
      <c r="N944">
        <v>273.2</v>
      </c>
      <c r="O944" s="4">
        <v>46837.5</v>
      </c>
      <c r="P944" t="s">
        <v>167</v>
      </c>
      <c r="Q944" s="4">
        <f t="shared" si="154"/>
        <v>4.9208333333333334</v>
      </c>
      <c r="R944" s="4">
        <f t="shared" si="155"/>
        <v>162.38749999999999</v>
      </c>
      <c r="S944" s="4">
        <f t="shared" si="156"/>
        <v>2.8119047619047617</v>
      </c>
      <c r="T944" s="4">
        <f t="shared" si="157"/>
        <v>3.1136425827717398</v>
      </c>
      <c r="U944" s="4">
        <f t="shared" si="158"/>
        <v>3.0435705322224473</v>
      </c>
      <c r="V944" s="3">
        <f t="shared" si="159"/>
        <v>0.90308998699194354</v>
      </c>
      <c r="W944" s="3">
        <f t="shared" si="160"/>
        <v>2.6646419755561257</v>
      </c>
      <c r="X944" s="3">
        <f t="shared" si="161"/>
        <v>0.69203865590190883</v>
      </c>
      <c r="Y944" s="3">
        <f t="shared" si="162"/>
        <v>2.210552595779796</v>
      </c>
      <c r="Z944" s="3">
        <f t="shared" si="163"/>
        <v>0.4490006072156143</v>
      </c>
      <c r="AA944" s="2">
        <f t="shared" si="164"/>
        <v>39295</v>
      </c>
    </row>
    <row r="945" spans="1:27" x14ac:dyDescent="0.2">
      <c r="A945">
        <v>2023</v>
      </c>
      <c r="B945" t="s">
        <v>15</v>
      </c>
      <c r="C945">
        <v>2007</v>
      </c>
      <c r="D945">
        <v>9</v>
      </c>
      <c r="E945">
        <v>591</v>
      </c>
      <c r="F945" s="4">
        <v>2415.09</v>
      </c>
      <c r="G945" s="4">
        <v>2837.71</v>
      </c>
      <c r="H945" s="4">
        <v>943.37</v>
      </c>
      <c r="I945">
        <v>8</v>
      </c>
      <c r="J945">
        <v>462</v>
      </c>
      <c r="K945">
        <v>31565</v>
      </c>
      <c r="L945" t="s">
        <v>18</v>
      </c>
      <c r="M945">
        <v>80321</v>
      </c>
      <c r="N945">
        <v>273.2</v>
      </c>
      <c r="O945" s="4">
        <v>46837.5</v>
      </c>
      <c r="P945" t="s">
        <v>167</v>
      </c>
      <c r="Q945" s="4">
        <f t="shared" si="154"/>
        <v>4.8015397631133672</v>
      </c>
      <c r="R945" s="4">
        <f t="shared" si="155"/>
        <v>354.71375</v>
      </c>
      <c r="S945" s="4">
        <f t="shared" si="156"/>
        <v>6.142229437229437</v>
      </c>
      <c r="T945" s="4">
        <f t="shared" si="157"/>
        <v>3.4529680106299003</v>
      </c>
      <c r="U945" s="4">
        <f t="shared" si="158"/>
        <v>3.382933319673481</v>
      </c>
      <c r="V945" s="3">
        <f t="shared" si="159"/>
        <v>0.90308998699194354</v>
      </c>
      <c r="W945" s="3">
        <f t="shared" si="160"/>
        <v>2.6646419755561257</v>
      </c>
      <c r="X945" s="3">
        <f t="shared" si="161"/>
        <v>0.68138052974864494</v>
      </c>
      <c r="Y945" s="3">
        <f t="shared" si="162"/>
        <v>2.5498780236379566</v>
      </c>
      <c r="Z945" s="3">
        <f t="shared" si="163"/>
        <v>0.78832603507377474</v>
      </c>
      <c r="AA945" s="2">
        <f t="shared" si="164"/>
        <v>39326</v>
      </c>
    </row>
    <row r="946" spans="1:27" x14ac:dyDescent="0.2">
      <c r="A946">
        <v>2023</v>
      </c>
      <c r="B946" t="s">
        <v>15</v>
      </c>
      <c r="C946">
        <v>2007</v>
      </c>
      <c r="D946">
        <v>10</v>
      </c>
      <c r="E946">
        <v>809</v>
      </c>
      <c r="F946" s="4">
        <v>3375.06</v>
      </c>
      <c r="G946" s="4">
        <v>3965.79</v>
      </c>
      <c r="H946" s="4">
        <v>1327.21</v>
      </c>
      <c r="I946">
        <v>8</v>
      </c>
      <c r="J946">
        <v>462</v>
      </c>
      <c r="K946">
        <v>31565</v>
      </c>
      <c r="L946" t="s">
        <v>18</v>
      </c>
      <c r="M946">
        <v>80321</v>
      </c>
      <c r="N946">
        <v>273.2</v>
      </c>
      <c r="O946" s="4">
        <v>46837.5</v>
      </c>
      <c r="P946" t="s">
        <v>167</v>
      </c>
      <c r="Q946" s="4">
        <f t="shared" si="154"/>
        <v>4.9020889987639062</v>
      </c>
      <c r="R946" s="4">
        <f t="shared" si="155"/>
        <v>495.72375</v>
      </c>
      <c r="S946" s="4">
        <f t="shared" si="156"/>
        <v>8.5839610389610392</v>
      </c>
      <c r="T946" s="4">
        <f t="shared" si="157"/>
        <v>3.5983297133347762</v>
      </c>
      <c r="U946" s="4">
        <f t="shared" si="158"/>
        <v>3.5282814978892048</v>
      </c>
      <c r="V946" s="3">
        <f t="shared" si="159"/>
        <v>0.90308998699194354</v>
      </c>
      <c r="W946" s="3">
        <f t="shared" si="160"/>
        <v>2.6646419755561257</v>
      </c>
      <c r="X946" s="3">
        <f t="shared" si="161"/>
        <v>0.69038119172250401</v>
      </c>
      <c r="Y946" s="3">
        <f t="shared" si="162"/>
        <v>2.6952397263428325</v>
      </c>
      <c r="Z946" s="3">
        <f t="shared" si="163"/>
        <v>0.93368773777865077</v>
      </c>
      <c r="AA946" s="2">
        <f t="shared" si="164"/>
        <v>39356</v>
      </c>
    </row>
    <row r="947" spans="1:27" x14ac:dyDescent="0.2">
      <c r="A947">
        <v>2023</v>
      </c>
      <c r="B947" t="s">
        <v>15</v>
      </c>
      <c r="C947">
        <v>2007</v>
      </c>
      <c r="D947">
        <v>11</v>
      </c>
      <c r="E947">
        <v>481</v>
      </c>
      <c r="F947" s="4">
        <v>1889.42</v>
      </c>
      <c r="G947" s="4">
        <v>2220.06</v>
      </c>
      <c r="H947" s="4">
        <v>738.4</v>
      </c>
      <c r="I947">
        <v>8</v>
      </c>
      <c r="J947">
        <v>462</v>
      </c>
      <c r="K947">
        <v>31565</v>
      </c>
      <c r="L947" t="s">
        <v>18</v>
      </c>
      <c r="M947">
        <v>80321</v>
      </c>
      <c r="N947">
        <v>273.2</v>
      </c>
      <c r="O947" s="4">
        <v>46837.5</v>
      </c>
      <c r="P947" t="s">
        <v>167</v>
      </c>
      <c r="Q947" s="4">
        <f t="shared" si="154"/>
        <v>4.6155093555093556</v>
      </c>
      <c r="R947" s="4">
        <f t="shared" si="155"/>
        <v>277.50749999999999</v>
      </c>
      <c r="S947" s="4">
        <f t="shared" si="156"/>
        <v>4.805324675324675</v>
      </c>
      <c r="T947" s="4">
        <f t="shared" si="157"/>
        <v>3.346364711980724</v>
      </c>
      <c r="U947" s="4">
        <f t="shared" si="158"/>
        <v>3.2763285081640778</v>
      </c>
      <c r="V947" s="3">
        <f t="shared" si="159"/>
        <v>0.90308998699194354</v>
      </c>
      <c r="W947" s="3">
        <f t="shared" si="160"/>
        <v>2.6646419755561257</v>
      </c>
      <c r="X947" s="3">
        <f t="shared" si="161"/>
        <v>0.66421963560689246</v>
      </c>
      <c r="Y947" s="3">
        <f t="shared" si="162"/>
        <v>2.4432747249887807</v>
      </c>
      <c r="Z947" s="3">
        <f t="shared" si="163"/>
        <v>0.68172273642459857</v>
      </c>
      <c r="AA947" s="2">
        <f t="shared" si="164"/>
        <v>39387</v>
      </c>
    </row>
    <row r="948" spans="1:27" x14ac:dyDescent="0.2">
      <c r="A948">
        <v>2023</v>
      </c>
      <c r="B948" t="s">
        <v>15</v>
      </c>
      <c r="C948">
        <v>2007</v>
      </c>
      <c r="D948">
        <v>12</v>
      </c>
      <c r="E948">
        <v>338</v>
      </c>
      <c r="F948" s="4">
        <v>1195.4000000000001</v>
      </c>
      <c r="G948" s="4">
        <v>1404.59</v>
      </c>
      <c r="H948" s="4">
        <v>448.51</v>
      </c>
      <c r="I948">
        <v>8</v>
      </c>
      <c r="J948">
        <v>462</v>
      </c>
      <c r="K948">
        <v>31565</v>
      </c>
      <c r="L948" t="s">
        <v>18</v>
      </c>
      <c r="M948">
        <v>80321</v>
      </c>
      <c r="N948">
        <v>273.2</v>
      </c>
      <c r="O948" s="4">
        <v>46837.5</v>
      </c>
      <c r="P948" t="s">
        <v>167</v>
      </c>
      <c r="Q948" s="4">
        <f t="shared" si="154"/>
        <v>4.1555917159763309</v>
      </c>
      <c r="R948" s="4">
        <f t="shared" si="155"/>
        <v>175.57374999999999</v>
      </c>
      <c r="S948" s="4">
        <f t="shared" si="156"/>
        <v>3.0402380952380952</v>
      </c>
      <c r="T948" s="4">
        <f t="shared" si="157"/>
        <v>3.1475495721250644</v>
      </c>
      <c r="U948" s="4">
        <f t="shared" si="158"/>
        <v>3.0775132514976629</v>
      </c>
      <c r="V948" s="3">
        <f t="shared" si="159"/>
        <v>0.90308998699194354</v>
      </c>
      <c r="W948" s="3">
        <f t="shared" si="160"/>
        <v>2.6646419755561257</v>
      </c>
      <c r="X948" s="3">
        <f t="shared" si="161"/>
        <v>0.61863287184740967</v>
      </c>
      <c r="Y948" s="3">
        <f t="shared" si="162"/>
        <v>2.244459585133121</v>
      </c>
      <c r="Z948" s="3">
        <f t="shared" si="163"/>
        <v>0.482907596568939</v>
      </c>
      <c r="AA948" s="2">
        <f t="shared" si="164"/>
        <v>39417</v>
      </c>
    </row>
    <row r="949" spans="1:27" x14ac:dyDescent="0.2">
      <c r="A949">
        <v>5009</v>
      </c>
      <c r="B949" t="s">
        <v>15</v>
      </c>
      <c r="C949">
        <v>2007</v>
      </c>
      <c r="D949">
        <v>1</v>
      </c>
      <c r="E949">
        <v>50</v>
      </c>
      <c r="F949" s="4">
        <v>191.5</v>
      </c>
      <c r="G949" s="4">
        <v>225.05</v>
      </c>
      <c r="H949" s="4">
        <v>108.01</v>
      </c>
      <c r="I949">
        <v>6</v>
      </c>
      <c r="J949">
        <v>325</v>
      </c>
      <c r="K949">
        <v>12671</v>
      </c>
      <c r="L949" t="s">
        <v>18</v>
      </c>
      <c r="M949">
        <v>24856</v>
      </c>
      <c r="N949">
        <v>213.2</v>
      </c>
      <c r="O949" s="4">
        <v>14427.91</v>
      </c>
      <c r="P949" t="s">
        <v>168</v>
      </c>
      <c r="Q949" s="4">
        <f t="shared" si="154"/>
        <v>4.5010000000000003</v>
      </c>
      <c r="R949" s="4">
        <f t="shared" si="155"/>
        <v>37.508333333333333</v>
      </c>
      <c r="S949" s="4">
        <f t="shared" si="156"/>
        <v>0.69246153846153846</v>
      </c>
      <c r="T949" s="4">
        <f t="shared" si="157"/>
        <v>2.3522790172744976</v>
      </c>
      <c r="U949" s="4">
        <f t="shared" si="158"/>
        <v>2.2821687783046416</v>
      </c>
      <c r="V949" s="3">
        <f t="shared" si="159"/>
        <v>0.77815125038364363</v>
      </c>
      <c r="W949" s="3">
        <f t="shared" si="160"/>
        <v>2.5118833609788744</v>
      </c>
      <c r="X949" s="3">
        <f t="shared" si="161"/>
        <v>0.65330901293847898</v>
      </c>
      <c r="Y949" s="3">
        <f t="shared" si="162"/>
        <v>1.574127766890854</v>
      </c>
      <c r="Z949" s="3">
        <f t="shared" si="163"/>
        <v>-0.15960434370437668</v>
      </c>
      <c r="AA949" s="2">
        <f t="shared" si="164"/>
        <v>39083</v>
      </c>
    </row>
    <row r="950" spans="1:27" x14ac:dyDescent="0.2">
      <c r="A950">
        <v>5009</v>
      </c>
      <c r="B950" t="s">
        <v>15</v>
      </c>
      <c r="C950">
        <v>2007</v>
      </c>
      <c r="D950">
        <v>2</v>
      </c>
      <c r="E950">
        <v>40</v>
      </c>
      <c r="F950" s="4">
        <v>165.7</v>
      </c>
      <c r="G950" s="4">
        <v>194.72</v>
      </c>
      <c r="H950" s="4">
        <v>102.41</v>
      </c>
      <c r="I950">
        <v>6</v>
      </c>
      <c r="J950">
        <v>325</v>
      </c>
      <c r="K950">
        <v>12671</v>
      </c>
      <c r="L950" t="s">
        <v>18</v>
      </c>
      <c r="M950">
        <v>24856</v>
      </c>
      <c r="N950">
        <v>213.2</v>
      </c>
      <c r="O950" s="4">
        <v>14427.91</v>
      </c>
      <c r="P950" t="s">
        <v>168</v>
      </c>
      <c r="Q950" s="4">
        <f t="shared" si="154"/>
        <v>4.8680000000000003</v>
      </c>
      <c r="R950" s="4">
        <f t="shared" si="155"/>
        <v>32.453333333333333</v>
      </c>
      <c r="S950" s="4">
        <f t="shared" si="156"/>
        <v>0.59913846153846151</v>
      </c>
      <c r="T950" s="4">
        <f t="shared" si="157"/>
        <v>2.2894105608859898</v>
      </c>
      <c r="U950" s="4">
        <f t="shared" si="158"/>
        <v>2.2193225084193369</v>
      </c>
      <c r="V950" s="3">
        <f t="shared" si="159"/>
        <v>0.77815125038364363</v>
      </c>
      <c r="W950" s="3">
        <f t="shared" si="160"/>
        <v>2.5118833609788744</v>
      </c>
      <c r="X950" s="3">
        <f t="shared" si="161"/>
        <v>0.68735056955802742</v>
      </c>
      <c r="Y950" s="3">
        <f t="shared" si="162"/>
        <v>1.5112593105023462</v>
      </c>
      <c r="Z950" s="3">
        <f t="shared" si="163"/>
        <v>-0.22247280009288464</v>
      </c>
      <c r="AA950" s="2">
        <f t="shared" si="164"/>
        <v>39114</v>
      </c>
    </row>
    <row r="951" spans="1:27" x14ac:dyDescent="0.2">
      <c r="A951">
        <v>5009</v>
      </c>
      <c r="B951" t="s">
        <v>15</v>
      </c>
      <c r="C951">
        <v>2007</v>
      </c>
      <c r="D951">
        <v>3</v>
      </c>
      <c r="E951">
        <v>39</v>
      </c>
      <c r="F951" s="4">
        <v>148.68</v>
      </c>
      <c r="G951" s="4">
        <v>174.73</v>
      </c>
      <c r="H951" s="4">
        <v>47.87</v>
      </c>
      <c r="I951">
        <v>6</v>
      </c>
      <c r="J951">
        <v>325</v>
      </c>
      <c r="K951">
        <v>12671</v>
      </c>
      <c r="L951" t="s">
        <v>18</v>
      </c>
      <c r="M951">
        <v>24856</v>
      </c>
      <c r="N951">
        <v>213.2</v>
      </c>
      <c r="O951" s="4">
        <v>14427.91</v>
      </c>
      <c r="P951" t="s">
        <v>168</v>
      </c>
      <c r="Q951" s="4">
        <f t="shared" si="154"/>
        <v>4.48025641025641</v>
      </c>
      <c r="R951" s="4">
        <f t="shared" si="155"/>
        <v>29.121666666666666</v>
      </c>
      <c r="S951" s="4">
        <f t="shared" si="156"/>
        <v>0.53763076923076925</v>
      </c>
      <c r="T951" s="4">
        <f t="shared" si="157"/>
        <v>2.2423674769114381</v>
      </c>
      <c r="U951" s="4">
        <f t="shared" si="158"/>
        <v>2.1722525524236884</v>
      </c>
      <c r="V951" s="3">
        <f t="shared" si="159"/>
        <v>0.77815125038364363</v>
      </c>
      <c r="W951" s="3">
        <f t="shared" si="160"/>
        <v>2.5118833609788744</v>
      </c>
      <c r="X951" s="3">
        <f t="shared" si="161"/>
        <v>0.6513028698849388</v>
      </c>
      <c r="Y951" s="3">
        <f t="shared" si="162"/>
        <v>1.4642162265277943</v>
      </c>
      <c r="Z951" s="3">
        <f t="shared" si="163"/>
        <v>-0.26951588406743637</v>
      </c>
      <c r="AA951" s="2">
        <f t="shared" si="164"/>
        <v>39142</v>
      </c>
    </row>
    <row r="952" spans="1:27" x14ac:dyDescent="0.2">
      <c r="A952">
        <v>5009</v>
      </c>
      <c r="B952" t="s">
        <v>15</v>
      </c>
      <c r="C952">
        <v>2007</v>
      </c>
      <c r="D952">
        <v>4</v>
      </c>
      <c r="E952">
        <v>59</v>
      </c>
      <c r="F952" s="4">
        <v>265.06</v>
      </c>
      <c r="G952" s="4">
        <v>311.45999999999998</v>
      </c>
      <c r="H952" s="4">
        <v>134.44999999999999</v>
      </c>
      <c r="I952">
        <v>6</v>
      </c>
      <c r="J952">
        <v>325</v>
      </c>
      <c r="K952">
        <v>12671</v>
      </c>
      <c r="L952" t="s">
        <v>18</v>
      </c>
      <c r="M952">
        <v>24856</v>
      </c>
      <c r="N952">
        <v>213.2</v>
      </c>
      <c r="O952" s="4">
        <v>14427.91</v>
      </c>
      <c r="P952" t="s">
        <v>168</v>
      </c>
      <c r="Q952" s="4">
        <f t="shared" si="154"/>
        <v>5.2789830508474571</v>
      </c>
      <c r="R952" s="4">
        <f t="shared" si="155"/>
        <v>51.91</v>
      </c>
      <c r="S952" s="4">
        <f t="shared" si="156"/>
        <v>0.95833846153846147</v>
      </c>
      <c r="T952" s="4">
        <f t="shared" si="157"/>
        <v>2.4934022792624928</v>
      </c>
      <c r="U952" s="4">
        <f t="shared" si="158"/>
        <v>2.4233441936327873</v>
      </c>
      <c r="V952" s="3">
        <f t="shared" si="159"/>
        <v>0.77815125038364363</v>
      </c>
      <c r="W952" s="3">
        <f t="shared" si="160"/>
        <v>2.5118833609788744</v>
      </c>
      <c r="X952" s="3">
        <f t="shared" si="161"/>
        <v>0.72255026762034869</v>
      </c>
      <c r="Y952" s="3">
        <f t="shared" si="162"/>
        <v>1.7152510288788492</v>
      </c>
      <c r="Z952" s="3">
        <f t="shared" si="163"/>
        <v>-1.848108171638152E-2</v>
      </c>
      <c r="AA952" s="2">
        <f t="shared" si="164"/>
        <v>39173</v>
      </c>
    </row>
    <row r="953" spans="1:27" x14ac:dyDescent="0.2">
      <c r="A953">
        <v>5009</v>
      </c>
      <c r="B953" t="s">
        <v>15</v>
      </c>
      <c r="C953">
        <v>2007</v>
      </c>
      <c r="D953">
        <v>5</v>
      </c>
      <c r="E953">
        <v>66</v>
      </c>
      <c r="F953" s="4">
        <v>271.08</v>
      </c>
      <c r="G953" s="4">
        <v>318.55</v>
      </c>
      <c r="H953" s="4">
        <v>164.39</v>
      </c>
      <c r="I953">
        <v>6</v>
      </c>
      <c r="J953">
        <v>325</v>
      </c>
      <c r="K953">
        <v>12671</v>
      </c>
      <c r="L953" t="s">
        <v>18</v>
      </c>
      <c r="M953">
        <v>24856</v>
      </c>
      <c r="N953">
        <v>213.2</v>
      </c>
      <c r="O953" s="4">
        <v>14427.91</v>
      </c>
      <c r="P953" t="s">
        <v>168</v>
      </c>
      <c r="Q953" s="4">
        <f t="shared" si="154"/>
        <v>4.8265151515151521</v>
      </c>
      <c r="R953" s="4">
        <f t="shared" si="155"/>
        <v>53.091666666666669</v>
      </c>
      <c r="S953" s="4">
        <f t="shared" si="156"/>
        <v>0.98015384615384615</v>
      </c>
      <c r="T953" s="4">
        <f t="shared" si="157"/>
        <v>2.5031776094180604</v>
      </c>
      <c r="U953" s="4">
        <f t="shared" si="158"/>
        <v>2.4330974769679878</v>
      </c>
      <c r="V953" s="3">
        <f t="shared" si="159"/>
        <v>0.77815125038364363</v>
      </c>
      <c r="W953" s="3">
        <f t="shared" si="160"/>
        <v>2.5118833609788744</v>
      </c>
      <c r="X953" s="3">
        <f t="shared" si="161"/>
        <v>0.68363367387619156</v>
      </c>
      <c r="Y953" s="3">
        <f t="shared" si="162"/>
        <v>1.7250263590344166</v>
      </c>
      <c r="Z953" s="3">
        <f t="shared" si="163"/>
        <v>-8.7057515608141411E-3</v>
      </c>
      <c r="AA953" s="2">
        <f t="shared" si="164"/>
        <v>39203</v>
      </c>
    </row>
    <row r="954" spans="1:27" x14ac:dyDescent="0.2">
      <c r="A954">
        <v>5009</v>
      </c>
      <c r="B954" t="s">
        <v>15</v>
      </c>
      <c r="C954">
        <v>2007</v>
      </c>
      <c r="D954">
        <v>6</v>
      </c>
      <c r="E954">
        <v>104</v>
      </c>
      <c r="F954" s="4">
        <v>427.98</v>
      </c>
      <c r="G954" s="4">
        <v>502.92</v>
      </c>
      <c r="H954" s="4">
        <v>256.88</v>
      </c>
      <c r="I954">
        <v>6</v>
      </c>
      <c r="J954">
        <v>325</v>
      </c>
      <c r="K954">
        <v>12671</v>
      </c>
      <c r="L954" t="s">
        <v>18</v>
      </c>
      <c r="M954">
        <v>24856</v>
      </c>
      <c r="N954">
        <v>213.2</v>
      </c>
      <c r="O954" s="4">
        <v>14427.91</v>
      </c>
      <c r="P954" t="s">
        <v>168</v>
      </c>
      <c r="Q954" s="4">
        <f t="shared" si="154"/>
        <v>4.8357692307692313</v>
      </c>
      <c r="R954" s="4">
        <f t="shared" si="155"/>
        <v>83.820000000000007</v>
      </c>
      <c r="S954" s="4">
        <f t="shared" si="156"/>
        <v>1.5474461538461539</v>
      </c>
      <c r="T954" s="4">
        <f t="shared" si="157"/>
        <v>2.701498906881469</v>
      </c>
      <c r="U954" s="4">
        <f t="shared" si="158"/>
        <v>2.6314234744043268</v>
      </c>
      <c r="V954" s="3">
        <f t="shared" si="159"/>
        <v>0.77815125038364363</v>
      </c>
      <c r="W954" s="3">
        <f t="shared" si="160"/>
        <v>2.5118833609788744</v>
      </c>
      <c r="X954" s="3">
        <f t="shared" si="161"/>
        <v>0.68446556758268884</v>
      </c>
      <c r="Y954" s="3">
        <f t="shared" si="162"/>
        <v>1.9233476564978256</v>
      </c>
      <c r="Z954" s="3">
        <f t="shared" si="163"/>
        <v>0.1896155459025948</v>
      </c>
      <c r="AA954" s="2">
        <f t="shared" si="164"/>
        <v>39234</v>
      </c>
    </row>
    <row r="955" spans="1:27" x14ac:dyDescent="0.2">
      <c r="A955">
        <v>5009</v>
      </c>
      <c r="B955" t="s">
        <v>15</v>
      </c>
      <c r="C955">
        <v>2007</v>
      </c>
      <c r="D955">
        <v>7</v>
      </c>
      <c r="E955">
        <v>75</v>
      </c>
      <c r="F955" s="4">
        <v>263.45</v>
      </c>
      <c r="G955" s="4">
        <v>309.58999999999997</v>
      </c>
      <c r="H955" s="4">
        <v>105.82</v>
      </c>
      <c r="I955">
        <v>6</v>
      </c>
      <c r="J955">
        <v>325</v>
      </c>
      <c r="K955">
        <v>12671</v>
      </c>
      <c r="L955" t="s">
        <v>18</v>
      </c>
      <c r="M955">
        <v>24856</v>
      </c>
      <c r="N955">
        <v>213.2</v>
      </c>
      <c r="O955" s="4">
        <v>14427.91</v>
      </c>
      <c r="P955" t="s">
        <v>168</v>
      </c>
      <c r="Q955" s="4">
        <f t="shared" si="154"/>
        <v>4.1278666666666659</v>
      </c>
      <c r="R955" s="4">
        <f t="shared" si="155"/>
        <v>51.598333333333329</v>
      </c>
      <c r="S955" s="4">
        <f t="shared" si="156"/>
        <v>0.95258461538461536</v>
      </c>
      <c r="T955" s="4">
        <f t="shared" si="157"/>
        <v>2.4907869241847616</v>
      </c>
      <c r="U955" s="4">
        <f t="shared" si="158"/>
        <v>2.4206982029088069</v>
      </c>
      <c r="V955" s="3">
        <f t="shared" si="159"/>
        <v>0.77815125038364363</v>
      </c>
      <c r="W955" s="3">
        <f t="shared" si="160"/>
        <v>2.5118833609788744</v>
      </c>
      <c r="X955" s="3">
        <f t="shared" si="161"/>
        <v>0.61572566079306135</v>
      </c>
      <c r="Y955" s="3">
        <f t="shared" si="162"/>
        <v>1.7126356738011179</v>
      </c>
      <c r="Z955" s="3">
        <f t="shared" si="163"/>
        <v>-2.1096436794112879E-2</v>
      </c>
      <c r="AA955" s="2">
        <f t="shared" si="164"/>
        <v>39264</v>
      </c>
    </row>
    <row r="956" spans="1:27" x14ac:dyDescent="0.2">
      <c r="A956">
        <v>5009</v>
      </c>
      <c r="B956" t="s">
        <v>15</v>
      </c>
      <c r="C956">
        <v>2007</v>
      </c>
      <c r="D956">
        <v>8</v>
      </c>
      <c r="E956">
        <v>82</v>
      </c>
      <c r="F956" s="4">
        <v>323.8</v>
      </c>
      <c r="G956" s="4">
        <v>380.44</v>
      </c>
      <c r="H956" s="4">
        <v>156.83000000000001</v>
      </c>
      <c r="I956">
        <v>6</v>
      </c>
      <c r="J956">
        <v>325</v>
      </c>
      <c r="K956">
        <v>12671</v>
      </c>
      <c r="L956" t="s">
        <v>18</v>
      </c>
      <c r="M956">
        <v>24856</v>
      </c>
      <c r="N956">
        <v>213.2</v>
      </c>
      <c r="O956" s="4">
        <v>14427.91</v>
      </c>
      <c r="P956" t="s">
        <v>168</v>
      </c>
      <c r="Q956" s="4">
        <f t="shared" si="154"/>
        <v>4.6395121951219513</v>
      </c>
      <c r="R956" s="4">
        <f t="shared" si="155"/>
        <v>63.406666666666666</v>
      </c>
      <c r="S956" s="4">
        <f t="shared" si="156"/>
        <v>1.1705846153846153</v>
      </c>
      <c r="T956" s="4">
        <f t="shared" si="157"/>
        <v>2.5802861730024884</v>
      </c>
      <c r="U956" s="4">
        <f t="shared" si="158"/>
        <v>2.5102768444173549</v>
      </c>
      <c r="V956" s="3">
        <f t="shared" si="159"/>
        <v>0.77815125038364363</v>
      </c>
      <c r="W956" s="3">
        <f t="shared" si="160"/>
        <v>2.5118833609788744</v>
      </c>
      <c r="X956" s="3">
        <f t="shared" si="161"/>
        <v>0.6664723206187716</v>
      </c>
      <c r="Y956" s="3">
        <f t="shared" si="162"/>
        <v>1.8021349226188446</v>
      </c>
      <c r="Z956" s="3">
        <f t="shared" si="163"/>
        <v>6.8402812023613896E-2</v>
      </c>
      <c r="AA956" s="2">
        <f t="shared" si="164"/>
        <v>39295</v>
      </c>
    </row>
    <row r="957" spans="1:27" x14ac:dyDescent="0.2">
      <c r="A957">
        <v>5009</v>
      </c>
      <c r="B957" t="s">
        <v>15</v>
      </c>
      <c r="C957">
        <v>2007</v>
      </c>
      <c r="D957">
        <v>9</v>
      </c>
      <c r="E957">
        <v>146</v>
      </c>
      <c r="F957" s="4">
        <v>507.89</v>
      </c>
      <c r="G957" s="4">
        <v>596.79</v>
      </c>
      <c r="H957" s="4">
        <v>199.44</v>
      </c>
      <c r="I957">
        <v>6</v>
      </c>
      <c r="J957">
        <v>325</v>
      </c>
      <c r="K957">
        <v>12671</v>
      </c>
      <c r="L957" t="s">
        <v>18</v>
      </c>
      <c r="M957">
        <v>24856</v>
      </c>
      <c r="N957">
        <v>213.2</v>
      </c>
      <c r="O957" s="4">
        <v>14427.91</v>
      </c>
      <c r="P957" t="s">
        <v>168</v>
      </c>
      <c r="Q957" s="4">
        <f t="shared" si="154"/>
        <v>4.0876027397260275</v>
      </c>
      <c r="R957" s="4">
        <f t="shared" si="155"/>
        <v>99.464999999999989</v>
      </c>
      <c r="S957" s="4">
        <f t="shared" si="156"/>
        <v>1.8362769230769229</v>
      </c>
      <c r="T957" s="4">
        <f t="shared" si="157"/>
        <v>2.7758215373513337</v>
      </c>
      <c r="U957" s="4">
        <f t="shared" si="158"/>
        <v>2.7057696619572185</v>
      </c>
      <c r="V957" s="3">
        <f t="shared" si="159"/>
        <v>0.77815125038364363</v>
      </c>
      <c r="W957" s="3">
        <f t="shared" si="160"/>
        <v>2.5118833609788744</v>
      </c>
      <c r="X957" s="3">
        <f t="shared" si="161"/>
        <v>0.6114686815668966</v>
      </c>
      <c r="Y957" s="3">
        <f t="shared" si="162"/>
        <v>1.9976702869676901</v>
      </c>
      <c r="Z957" s="3">
        <f t="shared" si="163"/>
        <v>0.26393817637245931</v>
      </c>
      <c r="AA957" s="2">
        <f t="shared" si="164"/>
        <v>39326</v>
      </c>
    </row>
    <row r="958" spans="1:27" x14ac:dyDescent="0.2">
      <c r="A958">
        <v>5009</v>
      </c>
      <c r="B958" t="s">
        <v>15</v>
      </c>
      <c r="C958">
        <v>2007</v>
      </c>
      <c r="D958">
        <v>10</v>
      </c>
      <c r="E958">
        <v>240</v>
      </c>
      <c r="F958" s="4">
        <v>828.04</v>
      </c>
      <c r="G958" s="4">
        <v>972.96</v>
      </c>
      <c r="H958" s="4">
        <v>338.99</v>
      </c>
      <c r="I958">
        <v>6</v>
      </c>
      <c r="J958">
        <v>325</v>
      </c>
      <c r="K958">
        <v>12671</v>
      </c>
      <c r="L958" t="s">
        <v>18</v>
      </c>
      <c r="M958">
        <v>24856</v>
      </c>
      <c r="N958">
        <v>213.2</v>
      </c>
      <c r="O958" s="4">
        <v>14427.91</v>
      </c>
      <c r="P958" t="s">
        <v>168</v>
      </c>
      <c r="Q958" s="4">
        <f t="shared" si="154"/>
        <v>4.0540000000000003</v>
      </c>
      <c r="R958" s="4">
        <f t="shared" si="155"/>
        <v>162.16</v>
      </c>
      <c r="S958" s="4">
        <f t="shared" si="156"/>
        <v>2.9937230769230769</v>
      </c>
      <c r="T958" s="4">
        <f t="shared" si="157"/>
        <v>2.9880949860685959</v>
      </c>
      <c r="U958" s="4">
        <f t="shared" si="158"/>
        <v>2.918051316687877</v>
      </c>
      <c r="V958" s="3">
        <f t="shared" si="159"/>
        <v>0.77815125038364363</v>
      </c>
      <c r="W958" s="3">
        <f t="shared" si="160"/>
        <v>2.5118833609788744</v>
      </c>
      <c r="X958" s="3">
        <f t="shared" si="161"/>
        <v>0.60788374435698989</v>
      </c>
      <c r="Y958" s="3">
        <f t="shared" si="162"/>
        <v>2.2099437356849525</v>
      </c>
      <c r="Z958" s="3">
        <f t="shared" si="163"/>
        <v>0.47621162508972154</v>
      </c>
      <c r="AA958" s="2">
        <f t="shared" si="164"/>
        <v>39356</v>
      </c>
    </row>
    <row r="959" spans="1:27" x14ac:dyDescent="0.2">
      <c r="A959">
        <v>5009</v>
      </c>
      <c r="B959" t="s">
        <v>15</v>
      </c>
      <c r="C959">
        <v>2007</v>
      </c>
      <c r="D959">
        <v>11</v>
      </c>
      <c r="E959">
        <v>131</v>
      </c>
      <c r="F959" s="4">
        <v>457.86</v>
      </c>
      <c r="G959" s="4">
        <v>538.03</v>
      </c>
      <c r="H959" s="4">
        <v>125.01</v>
      </c>
      <c r="I959">
        <v>6</v>
      </c>
      <c r="J959">
        <v>325</v>
      </c>
      <c r="K959">
        <v>12671</v>
      </c>
      <c r="L959" t="s">
        <v>18</v>
      </c>
      <c r="M959">
        <v>24856</v>
      </c>
      <c r="N959">
        <v>213.2</v>
      </c>
      <c r="O959" s="4">
        <v>14427.91</v>
      </c>
      <c r="P959" t="s">
        <v>168</v>
      </c>
      <c r="Q959" s="4">
        <f t="shared" si="154"/>
        <v>4.1070992366412211</v>
      </c>
      <c r="R959" s="4">
        <f t="shared" si="155"/>
        <v>89.671666666666667</v>
      </c>
      <c r="S959" s="4">
        <f t="shared" si="156"/>
        <v>1.6554769230769231</v>
      </c>
      <c r="T959" s="4">
        <f t="shared" si="157"/>
        <v>2.730806492155633</v>
      </c>
      <c r="U959" s="4">
        <f t="shared" si="158"/>
        <v>2.6607327039380948</v>
      </c>
      <c r="V959" s="3">
        <f t="shared" si="159"/>
        <v>0.77815125038364363</v>
      </c>
      <c r="W959" s="3">
        <f t="shared" si="160"/>
        <v>2.5118833609788744</v>
      </c>
      <c r="X959" s="3">
        <f t="shared" si="161"/>
        <v>0.61353519649986865</v>
      </c>
      <c r="Y959" s="3">
        <f t="shared" si="162"/>
        <v>1.9526552417719893</v>
      </c>
      <c r="Z959" s="3">
        <f t="shared" si="163"/>
        <v>0.21892313117675855</v>
      </c>
      <c r="AA959" s="2">
        <f t="shared" si="164"/>
        <v>39387</v>
      </c>
    </row>
    <row r="960" spans="1:27" x14ac:dyDescent="0.2">
      <c r="A960">
        <v>5009</v>
      </c>
      <c r="B960" t="s">
        <v>15</v>
      </c>
      <c r="C960">
        <v>2007</v>
      </c>
      <c r="D960">
        <v>12</v>
      </c>
      <c r="E960">
        <v>83</v>
      </c>
      <c r="F960" s="4">
        <v>339.9</v>
      </c>
      <c r="G960" s="4">
        <v>399.48</v>
      </c>
      <c r="H960" s="4">
        <v>156.96</v>
      </c>
      <c r="I960">
        <v>6</v>
      </c>
      <c r="J960">
        <v>325</v>
      </c>
      <c r="K960">
        <v>12671</v>
      </c>
      <c r="L960" t="s">
        <v>18</v>
      </c>
      <c r="M960">
        <v>24856</v>
      </c>
      <c r="N960">
        <v>213.2</v>
      </c>
      <c r="O960" s="4">
        <v>14427.91</v>
      </c>
      <c r="P960" t="s">
        <v>168</v>
      </c>
      <c r="Q960" s="4">
        <f t="shared" si="154"/>
        <v>4.8130120481927712</v>
      </c>
      <c r="R960" s="4">
        <f t="shared" si="155"/>
        <v>66.58</v>
      </c>
      <c r="S960" s="4">
        <f t="shared" si="156"/>
        <v>1.2291692307692308</v>
      </c>
      <c r="T960" s="4">
        <f t="shared" si="157"/>
        <v>2.6014950412042923</v>
      </c>
      <c r="U960" s="4">
        <f t="shared" si="158"/>
        <v>2.5313511645830595</v>
      </c>
      <c r="V960" s="3">
        <f t="shared" si="159"/>
        <v>0.77815125038364363</v>
      </c>
      <c r="W960" s="3">
        <f t="shared" si="160"/>
        <v>2.5118833609788744</v>
      </c>
      <c r="X960" s="3">
        <f t="shared" si="161"/>
        <v>0.68241694882821835</v>
      </c>
      <c r="Y960" s="3">
        <f t="shared" si="162"/>
        <v>1.8233437908206485</v>
      </c>
      <c r="Z960" s="3">
        <f t="shared" si="163"/>
        <v>8.9611680225417836E-2</v>
      </c>
      <c r="AA960" s="2">
        <f t="shared" si="164"/>
        <v>39417</v>
      </c>
    </row>
    <row r="961" spans="1:27" x14ac:dyDescent="0.2">
      <c r="A961">
        <v>5053</v>
      </c>
      <c r="B961" t="s">
        <v>15</v>
      </c>
      <c r="C961">
        <v>2007</v>
      </c>
      <c r="D961">
        <v>1</v>
      </c>
      <c r="E961">
        <v>72</v>
      </c>
      <c r="F961" s="4">
        <v>277.08999999999997</v>
      </c>
      <c r="G961" s="4">
        <v>325.62</v>
      </c>
      <c r="H961" s="4">
        <v>90.78</v>
      </c>
      <c r="I961">
        <v>6</v>
      </c>
      <c r="J961">
        <v>346</v>
      </c>
      <c r="K961">
        <v>21051</v>
      </c>
      <c r="L961" t="s">
        <v>18</v>
      </c>
      <c r="M961">
        <v>63511</v>
      </c>
      <c r="N961">
        <v>207.2</v>
      </c>
      <c r="O961" s="4">
        <v>31485.95</v>
      </c>
      <c r="P961" t="s">
        <v>167</v>
      </c>
      <c r="Q961" s="4">
        <f t="shared" si="154"/>
        <v>4.5225</v>
      </c>
      <c r="R961" s="4">
        <f t="shared" si="155"/>
        <v>54.27</v>
      </c>
      <c r="S961" s="4">
        <f t="shared" si="156"/>
        <v>0.9410982658959538</v>
      </c>
      <c r="T961" s="4">
        <f t="shared" si="157"/>
        <v>2.5127110719631198</v>
      </c>
      <c r="U961" s="4">
        <f t="shared" si="158"/>
        <v>2.4426208526563382</v>
      </c>
      <c r="V961" s="3">
        <f t="shared" si="159"/>
        <v>0.77815125038364363</v>
      </c>
      <c r="W961" s="3">
        <f t="shared" si="160"/>
        <v>2.5390760987927767</v>
      </c>
      <c r="X961" s="3">
        <f t="shared" si="161"/>
        <v>0.6553785755318513</v>
      </c>
      <c r="Y961" s="3">
        <f t="shared" si="162"/>
        <v>1.7345598215794762</v>
      </c>
      <c r="Z961" s="3">
        <f t="shared" si="163"/>
        <v>-2.6365026829656774E-2</v>
      </c>
      <c r="AA961" s="2">
        <f t="shared" si="164"/>
        <v>39083</v>
      </c>
    </row>
    <row r="962" spans="1:27" x14ac:dyDescent="0.2">
      <c r="A962">
        <v>5053</v>
      </c>
      <c r="B962" t="s">
        <v>15</v>
      </c>
      <c r="C962">
        <v>2007</v>
      </c>
      <c r="D962">
        <v>2</v>
      </c>
      <c r="E962">
        <v>48</v>
      </c>
      <c r="F962" s="4">
        <v>235.59</v>
      </c>
      <c r="G962" s="4">
        <v>276.86</v>
      </c>
      <c r="H962" s="4">
        <v>99.66</v>
      </c>
      <c r="I962">
        <v>6</v>
      </c>
      <c r="J962">
        <v>346</v>
      </c>
      <c r="K962">
        <v>21051</v>
      </c>
      <c r="L962" t="s">
        <v>18</v>
      </c>
      <c r="M962">
        <v>63511</v>
      </c>
      <c r="N962">
        <v>207.2</v>
      </c>
      <c r="O962" s="4">
        <v>31485.95</v>
      </c>
      <c r="P962" t="s">
        <v>167</v>
      </c>
      <c r="Q962" s="4">
        <f t="shared" si="154"/>
        <v>5.7679166666666672</v>
      </c>
      <c r="R962" s="4">
        <f t="shared" si="155"/>
        <v>46.143333333333338</v>
      </c>
      <c r="S962" s="4">
        <f t="shared" si="156"/>
        <v>0.80017341040462431</v>
      </c>
      <c r="T962" s="4">
        <f t="shared" si="157"/>
        <v>2.4422602145605619</v>
      </c>
      <c r="U962" s="4">
        <f t="shared" si="158"/>
        <v>2.3721568521719849</v>
      </c>
      <c r="V962" s="3">
        <f t="shared" si="159"/>
        <v>0.77815125038364363</v>
      </c>
      <c r="W962" s="3">
        <f t="shared" si="160"/>
        <v>2.5390760987927767</v>
      </c>
      <c r="X962" s="3">
        <f t="shared" si="161"/>
        <v>0.76101897718497447</v>
      </c>
      <c r="Y962" s="3">
        <f t="shared" si="162"/>
        <v>1.664108964176918</v>
      </c>
      <c r="Z962" s="3">
        <f t="shared" si="163"/>
        <v>-9.6815884232214905E-2</v>
      </c>
      <c r="AA962" s="2">
        <f t="shared" si="164"/>
        <v>39114</v>
      </c>
    </row>
    <row r="963" spans="1:27" x14ac:dyDescent="0.2">
      <c r="A963">
        <v>5053</v>
      </c>
      <c r="B963" t="s">
        <v>15</v>
      </c>
      <c r="C963">
        <v>2007</v>
      </c>
      <c r="D963">
        <v>3</v>
      </c>
      <c r="E963">
        <v>68</v>
      </c>
      <c r="F963" s="4">
        <v>302.55</v>
      </c>
      <c r="G963" s="4">
        <v>355.52</v>
      </c>
      <c r="H963" s="4">
        <v>91.29</v>
      </c>
      <c r="I963">
        <v>6</v>
      </c>
      <c r="J963">
        <v>346</v>
      </c>
      <c r="K963">
        <v>21051</v>
      </c>
      <c r="L963" t="s">
        <v>18</v>
      </c>
      <c r="M963">
        <v>63511</v>
      </c>
      <c r="N963">
        <v>207.2</v>
      </c>
      <c r="O963" s="4">
        <v>31485.95</v>
      </c>
      <c r="P963" t="s">
        <v>167</v>
      </c>
      <c r="Q963" s="4">
        <f t="shared" ref="Q963:Q1026" si="165">G963/E963</f>
        <v>5.2282352941176464</v>
      </c>
      <c r="R963" s="4">
        <f t="shared" ref="R963:R1026" si="166">G963/I963</f>
        <v>59.25333333333333</v>
      </c>
      <c r="S963" s="4">
        <f t="shared" ref="S963:S1026" si="167">G963/J963</f>
        <v>1.027514450867052</v>
      </c>
      <c r="T963" s="4">
        <f t="shared" ref="T963:T1026" si="168">LOG(G963)</f>
        <v>2.5508640372607734</v>
      </c>
      <c r="U963" s="4">
        <f t="shared" ref="U963:U1026" si="169">LOG(F963)</f>
        <v>2.4807971572684466</v>
      </c>
      <c r="V963" s="3">
        <f t="shared" ref="V963:V1026" si="170">LOG(I963)</f>
        <v>0.77815125038364363</v>
      </c>
      <c r="W963" s="3">
        <f t="shared" ref="W963:W1026" si="171">LOG(J963)</f>
        <v>2.5390760987927767</v>
      </c>
      <c r="X963" s="3">
        <f t="shared" ref="X963:X1026" si="172">LOG(Q963)</f>
        <v>0.71835512455453721</v>
      </c>
      <c r="Y963" s="3">
        <f t="shared" ref="Y963:Y1026" si="173">LOG(R963)</f>
        <v>1.77271278687713</v>
      </c>
      <c r="Z963" s="3">
        <f t="shared" ref="Z963:Z1026" si="174">LOG(S963)</f>
        <v>1.1787938467996951E-2</v>
      </c>
      <c r="AA963" s="2">
        <f t="shared" ref="AA963:AA1026" si="175">DATE(C963,D963,1)</f>
        <v>39142</v>
      </c>
    </row>
    <row r="964" spans="1:27" x14ac:dyDescent="0.2">
      <c r="A964">
        <v>5053</v>
      </c>
      <c r="B964" t="s">
        <v>15</v>
      </c>
      <c r="C964">
        <v>2007</v>
      </c>
      <c r="D964">
        <v>4</v>
      </c>
      <c r="E964">
        <v>75</v>
      </c>
      <c r="F964" s="4">
        <v>326.14</v>
      </c>
      <c r="G964" s="4">
        <v>383.26</v>
      </c>
      <c r="H964" s="4">
        <v>138.74</v>
      </c>
      <c r="I964">
        <v>6</v>
      </c>
      <c r="J964">
        <v>346</v>
      </c>
      <c r="K964">
        <v>21051</v>
      </c>
      <c r="L964" t="s">
        <v>18</v>
      </c>
      <c r="M964">
        <v>63511</v>
      </c>
      <c r="N964">
        <v>207.2</v>
      </c>
      <c r="O964" s="4">
        <v>31485.95</v>
      </c>
      <c r="P964" t="s">
        <v>167</v>
      </c>
      <c r="Q964" s="4">
        <f t="shared" si="165"/>
        <v>5.1101333333333336</v>
      </c>
      <c r="R964" s="4">
        <f t="shared" si="166"/>
        <v>63.876666666666665</v>
      </c>
      <c r="S964" s="4">
        <f t="shared" si="167"/>
        <v>1.1076878612716763</v>
      </c>
      <c r="T964" s="4">
        <f t="shared" si="168"/>
        <v>2.5834934952632964</v>
      </c>
      <c r="U964" s="4">
        <f t="shared" si="169"/>
        <v>2.5134040668646405</v>
      </c>
      <c r="V964" s="3">
        <f t="shared" si="170"/>
        <v>0.77815125038364363</v>
      </c>
      <c r="W964" s="3">
        <f t="shared" si="171"/>
        <v>2.5390760987927767</v>
      </c>
      <c r="X964" s="3">
        <f t="shared" si="172"/>
        <v>0.70843223187159621</v>
      </c>
      <c r="Y964" s="3">
        <f t="shared" si="173"/>
        <v>1.8053422448796526</v>
      </c>
      <c r="Z964" s="3">
        <f t="shared" si="174"/>
        <v>4.4417396470519649E-2</v>
      </c>
      <c r="AA964" s="2">
        <f t="shared" si="175"/>
        <v>39173</v>
      </c>
    </row>
    <row r="965" spans="1:27" x14ac:dyDescent="0.2">
      <c r="A965">
        <v>5053</v>
      </c>
      <c r="B965" t="s">
        <v>15</v>
      </c>
      <c r="C965">
        <v>2007</v>
      </c>
      <c r="D965">
        <v>5</v>
      </c>
      <c r="E965">
        <v>213</v>
      </c>
      <c r="F965" s="4">
        <v>837.96</v>
      </c>
      <c r="G965" s="4">
        <v>984.61</v>
      </c>
      <c r="H965" s="4">
        <v>395.22</v>
      </c>
      <c r="I965">
        <v>6</v>
      </c>
      <c r="J965">
        <v>346</v>
      </c>
      <c r="K965">
        <v>21051</v>
      </c>
      <c r="L965" t="s">
        <v>18</v>
      </c>
      <c r="M965">
        <v>63511</v>
      </c>
      <c r="N965">
        <v>207.2</v>
      </c>
      <c r="O965" s="4">
        <v>31485.95</v>
      </c>
      <c r="P965" t="s">
        <v>167</v>
      </c>
      <c r="Q965" s="4">
        <f t="shared" si="165"/>
        <v>4.6225821596244128</v>
      </c>
      <c r="R965" s="4">
        <f t="shared" si="166"/>
        <v>164.10166666666666</v>
      </c>
      <c r="S965" s="4">
        <f t="shared" si="167"/>
        <v>2.8456936416184972</v>
      </c>
      <c r="T965" s="4">
        <f t="shared" si="168"/>
        <v>2.9932642422865894</v>
      </c>
      <c r="U965" s="4">
        <f t="shared" si="169"/>
        <v>2.9232232880886415</v>
      </c>
      <c r="V965" s="3">
        <f t="shared" si="170"/>
        <v>0.77815125038364363</v>
      </c>
      <c r="W965" s="3">
        <f t="shared" si="171"/>
        <v>2.5390760987927767</v>
      </c>
      <c r="X965" s="3">
        <f t="shared" si="172"/>
        <v>0.66488463884785165</v>
      </c>
      <c r="Y965" s="3">
        <f t="shared" si="173"/>
        <v>2.2151129919029455</v>
      </c>
      <c r="Z965" s="3">
        <f t="shared" si="174"/>
        <v>0.45418814349381281</v>
      </c>
      <c r="AA965" s="2">
        <f t="shared" si="175"/>
        <v>39203</v>
      </c>
    </row>
    <row r="966" spans="1:27" x14ac:dyDescent="0.2">
      <c r="A966">
        <v>5053</v>
      </c>
      <c r="B966" t="s">
        <v>15</v>
      </c>
      <c r="C966">
        <v>2007</v>
      </c>
      <c r="D966">
        <v>6</v>
      </c>
      <c r="E966">
        <v>237</v>
      </c>
      <c r="F966" s="4">
        <v>1015.83</v>
      </c>
      <c r="G966" s="4">
        <v>1193.68</v>
      </c>
      <c r="H966" s="4">
        <v>467.39</v>
      </c>
      <c r="I966">
        <v>6</v>
      </c>
      <c r="J966">
        <v>346</v>
      </c>
      <c r="K966">
        <v>21051</v>
      </c>
      <c r="L966" t="s">
        <v>18</v>
      </c>
      <c r="M966">
        <v>63511</v>
      </c>
      <c r="N966">
        <v>207.2</v>
      </c>
      <c r="O966" s="4">
        <v>31485.95</v>
      </c>
      <c r="P966" t="s">
        <v>167</v>
      </c>
      <c r="Q966" s="4">
        <f t="shared" si="165"/>
        <v>5.0366244725738403</v>
      </c>
      <c r="R966" s="4">
        <f t="shared" si="166"/>
        <v>198.94666666666669</v>
      </c>
      <c r="S966" s="4">
        <f t="shared" si="167"/>
        <v>3.4499421965317922</v>
      </c>
      <c r="T966" s="4">
        <f t="shared" si="168"/>
        <v>3.076887917362404</v>
      </c>
      <c r="U966" s="4">
        <f t="shared" si="169"/>
        <v>3.0068210344839827</v>
      </c>
      <c r="V966" s="3">
        <f t="shared" si="170"/>
        <v>0.77815125038364363</v>
      </c>
      <c r="W966" s="3">
        <f t="shared" si="171"/>
        <v>2.5390760987927767</v>
      </c>
      <c r="X966" s="3">
        <f t="shared" si="172"/>
        <v>0.70213957135229998</v>
      </c>
      <c r="Y966" s="3">
        <f t="shared" si="173"/>
        <v>2.2987366669787601</v>
      </c>
      <c r="Z966" s="3">
        <f t="shared" si="174"/>
        <v>0.53781181856962723</v>
      </c>
      <c r="AA966" s="2">
        <f t="shared" si="175"/>
        <v>39234</v>
      </c>
    </row>
    <row r="967" spans="1:27" x14ac:dyDescent="0.2">
      <c r="A967">
        <v>5053</v>
      </c>
      <c r="B967" t="s">
        <v>15</v>
      </c>
      <c r="C967">
        <v>2007</v>
      </c>
      <c r="D967">
        <v>7</v>
      </c>
      <c r="E967">
        <v>145</v>
      </c>
      <c r="F967" s="4">
        <v>591.09</v>
      </c>
      <c r="G967" s="4">
        <v>694.52</v>
      </c>
      <c r="H967" s="4">
        <v>264.49</v>
      </c>
      <c r="I967">
        <v>6</v>
      </c>
      <c r="J967">
        <v>346</v>
      </c>
      <c r="K967">
        <v>21051</v>
      </c>
      <c r="L967" t="s">
        <v>18</v>
      </c>
      <c r="M967">
        <v>63511</v>
      </c>
      <c r="N967">
        <v>207.2</v>
      </c>
      <c r="O967" s="4">
        <v>31485.95</v>
      </c>
      <c r="P967" t="s">
        <v>167</v>
      </c>
      <c r="Q967" s="4">
        <f t="shared" si="165"/>
        <v>4.7897931034482761</v>
      </c>
      <c r="R967" s="4">
        <f t="shared" si="166"/>
        <v>115.75333333333333</v>
      </c>
      <c r="S967" s="4">
        <f t="shared" si="167"/>
        <v>2.0072832369942195</v>
      </c>
      <c r="T967" s="4">
        <f t="shared" si="168"/>
        <v>2.8416847565741006</v>
      </c>
      <c r="U967" s="4">
        <f t="shared" si="169"/>
        <v>2.7716536120615323</v>
      </c>
      <c r="V967" s="3">
        <f t="shared" si="170"/>
        <v>0.77815125038364363</v>
      </c>
      <c r="W967" s="3">
        <f t="shared" si="171"/>
        <v>2.5390760987927767</v>
      </c>
      <c r="X967" s="3">
        <f t="shared" si="172"/>
        <v>0.68031675433912553</v>
      </c>
      <c r="Y967" s="3">
        <f t="shared" si="173"/>
        <v>2.0635335061904567</v>
      </c>
      <c r="Z967" s="3">
        <f t="shared" si="174"/>
        <v>0.30260865778132379</v>
      </c>
      <c r="AA967" s="2">
        <f t="shared" si="175"/>
        <v>39264</v>
      </c>
    </row>
    <row r="968" spans="1:27" x14ac:dyDescent="0.2">
      <c r="A968">
        <v>5053</v>
      </c>
      <c r="B968" t="s">
        <v>15</v>
      </c>
      <c r="C968">
        <v>2007</v>
      </c>
      <c r="D968">
        <v>8</v>
      </c>
      <c r="E968">
        <v>169</v>
      </c>
      <c r="F968" s="4">
        <v>695.75</v>
      </c>
      <c r="G968" s="4">
        <v>817.56</v>
      </c>
      <c r="H968" s="4">
        <v>335.21</v>
      </c>
      <c r="I968">
        <v>6</v>
      </c>
      <c r="J968">
        <v>346</v>
      </c>
      <c r="K968">
        <v>21051</v>
      </c>
      <c r="L968" t="s">
        <v>18</v>
      </c>
      <c r="M968">
        <v>63511</v>
      </c>
      <c r="N968">
        <v>207.2</v>
      </c>
      <c r="O968" s="4">
        <v>31485.95</v>
      </c>
      <c r="P968" t="s">
        <v>167</v>
      </c>
      <c r="Q968" s="4">
        <f t="shared" si="165"/>
        <v>4.8376331360946745</v>
      </c>
      <c r="R968" s="4">
        <f t="shared" si="166"/>
        <v>136.26</v>
      </c>
      <c r="S968" s="4">
        <f t="shared" si="167"/>
        <v>2.3628901734104044</v>
      </c>
      <c r="T968" s="4">
        <f t="shared" si="168"/>
        <v>2.9125196349870226</v>
      </c>
      <c r="U968" s="4">
        <f t="shared" si="169"/>
        <v>2.8424532150060804</v>
      </c>
      <c r="V968" s="3">
        <f t="shared" si="170"/>
        <v>0.77815125038364363</v>
      </c>
      <c r="W968" s="3">
        <f t="shared" si="171"/>
        <v>2.5390760987927767</v>
      </c>
      <c r="X968" s="3">
        <f t="shared" si="172"/>
        <v>0.68463293037334894</v>
      </c>
      <c r="Y968" s="3">
        <f t="shared" si="173"/>
        <v>2.1343683846033787</v>
      </c>
      <c r="Z968" s="3">
        <f t="shared" si="174"/>
        <v>0.37344353619424581</v>
      </c>
      <c r="AA968" s="2">
        <f t="shared" si="175"/>
        <v>39295</v>
      </c>
    </row>
    <row r="969" spans="1:27" x14ac:dyDescent="0.2">
      <c r="A969">
        <v>5053</v>
      </c>
      <c r="B969" t="s">
        <v>15</v>
      </c>
      <c r="C969">
        <v>2007</v>
      </c>
      <c r="D969">
        <v>9</v>
      </c>
      <c r="E969">
        <v>259</v>
      </c>
      <c r="F969" s="4">
        <v>1064.4000000000001</v>
      </c>
      <c r="G969" s="4">
        <v>1250.6600000000001</v>
      </c>
      <c r="H969" s="4">
        <v>430.77</v>
      </c>
      <c r="I969">
        <v>6</v>
      </c>
      <c r="J969">
        <v>346</v>
      </c>
      <c r="K969">
        <v>21051</v>
      </c>
      <c r="L969" t="s">
        <v>18</v>
      </c>
      <c r="M969">
        <v>63511</v>
      </c>
      <c r="N969">
        <v>207.2</v>
      </c>
      <c r="O969" s="4">
        <v>31485.95</v>
      </c>
      <c r="P969" t="s">
        <v>167</v>
      </c>
      <c r="Q969" s="4">
        <f t="shared" si="165"/>
        <v>4.8288030888030891</v>
      </c>
      <c r="R969" s="4">
        <f t="shared" si="166"/>
        <v>208.44333333333336</v>
      </c>
      <c r="S969" s="4">
        <f t="shared" si="167"/>
        <v>3.6146242774566475</v>
      </c>
      <c r="T969" s="4">
        <f t="shared" si="168"/>
        <v>3.0971392599786256</v>
      </c>
      <c r="U969" s="4">
        <f t="shared" si="169"/>
        <v>3.0271048658793513</v>
      </c>
      <c r="V969" s="3">
        <f t="shared" si="170"/>
        <v>0.77815125038364363</v>
      </c>
      <c r="W969" s="3">
        <f t="shared" si="171"/>
        <v>2.5390760987927767</v>
      </c>
      <c r="X969" s="3">
        <f t="shared" si="172"/>
        <v>0.68383949589737381</v>
      </c>
      <c r="Y969" s="3">
        <f t="shared" si="173"/>
        <v>2.3189880095949822</v>
      </c>
      <c r="Z969" s="3">
        <f t="shared" si="174"/>
        <v>0.55806316118584898</v>
      </c>
      <c r="AA969" s="2">
        <f t="shared" si="175"/>
        <v>39326</v>
      </c>
    </row>
    <row r="970" spans="1:27" x14ac:dyDescent="0.2">
      <c r="A970">
        <v>5053</v>
      </c>
      <c r="B970" t="s">
        <v>15</v>
      </c>
      <c r="C970">
        <v>2007</v>
      </c>
      <c r="D970">
        <v>10</v>
      </c>
      <c r="E970">
        <v>712</v>
      </c>
      <c r="F970" s="4">
        <v>2785.93</v>
      </c>
      <c r="G970" s="4">
        <v>3273.56</v>
      </c>
      <c r="H970" s="4">
        <v>1000.84</v>
      </c>
      <c r="I970">
        <v>6</v>
      </c>
      <c r="J970">
        <v>346</v>
      </c>
      <c r="K970">
        <v>21051</v>
      </c>
      <c r="L970" t="s">
        <v>18</v>
      </c>
      <c r="M970">
        <v>63511</v>
      </c>
      <c r="N970">
        <v>207.2</v>
      </c>
      <c r="O970" s="4">
        <v>31485.95</v>
      </c>
      <c r="P970" t="s">
        <v>167</v>
      </c>
      <c r="Q970" s="4">
        <f t="shared" si="165"/>
        <v>4.5976966292134831</v>
      </c>
      <c r="R970" s="4">
        <f t="shared" si="166"/>
        <v>545.59333333333336</v>
      </c>
      <c r="S970" s="4">
        <f t="shared" si="167"/>
        <v>9.4611560693641614</v>
      </c>
      <c r="T970" s="4">
        <f t="shared" si="168"/>
        <v>3.5150203053710785</v>
      </c>
      <c r="U970" s="4">
        <f t="shared" si="169"/>
        <v>3.4449702000292022</v>
      </c>
      <c r="V970" s="3">
        <f t="shared" si="170"/>
        <v>0.77815125038364363</v>
      </c>
      <c r="W970" s="3">
        <f t="shared" si="171"/>
        <v>2.5390760987927767</v>
      </c>
      <c r="X970" s="3">
        <f t="shared" si="172"/>
        <v>0.66254031173422201</v>
      </c>
      <c r="Y970" s="3">
        <f t="shared" si="173"/>
        <v>2.7368690549874346</v>
      </c>
      <c r="Z970" s="3">
        <f t="shared" si="174"/>
        <v>0.97594420657830172</v>
      </c>
      <c r="AA970" s="2">
        <f t="shared" si="175"/>
        <v>39356</v>
      </c>
    </row>
    <row r="971" spans="1:27" x14ac:dyDescent="0.2">
      <c r="A971">
        <v>5053</v>
      </c>
      <c r="B971" t="s">
        <v>15</v>
      </c>
      <c r="C971">
        <v>2007</v>
      </c>
      <c r="D971">
        <v>11</v>
      </c>
      <c r="E971">
        <v>337</v>
      </c>
      <c r="F971" s="4">
        <v>1300.5</v>
      </c>
      <c r="G971" s="4">
        <v>1528.15</v>
      </c>
      <c r="H971" s="4">
        <v>508.98</v>
      </c>
      <c r="I971">
        <v>6</v>
      </c>
      <c r="J971">
        <v>346</v>
      </c>
      <c r="K971">
        <v>21051</v>
      </c>
      <c r="L971" t="s">
        <v>18</v>
      </c>
      <c r="M971">
        <v>63511</v>
      </c>
      <c r="N971">
        <v>207.2</v>
      </c>
      <c r="O971" s="4">
        <v>31485.95</v>
      </c>
      <c r="P971" t="s">
        <v>167</v>
      </c>
      <c r="Q971" s="4">
        <f t="shared" si="165"/>
        <v>4.5345697329376859</v>
      </c>
      <c r="R971" s="4">
        <f t="shared" si="166"/>
        <v>254.69166666666669</v>
      </c>
      <c r="S971" s="4">
        <f t="shared" si="167"/>
        <v>4.4166184971098268</v>
      </c>
      <c r="T971" s="4">
        <f t="shared" si="168"/>
        <v>3.1841659857677951</v>
      </c>
      <c r="U971" s="4">
        <f t="shared" si="169"/>
        <v>3.1141103565318917</v>
      </c>
      <c r="V971" s="3">
        <f t="shared" si="170"/>
        <v>0.77815125038364363</v>
      </c>
      <c r="W971" s="3">
        <f t="shared" si="171"/>
        <v>2.5390760987927767</v>
      </c>
      <c r="X971" s="3">
        <f t="shared" si="172"/>
        <v>0.65653608489645632</v>
      </c>
      <c r="Y971" s="3">
        <f t="shared" si="173"/>
        <v>2.4060147353841512</v>
      </c>
      <c r="Z971" s="3">
        <f t="shared" si="174"/>
        <v>0.64508988697501835</v>
      </c>
      <c r="AA971" s="2">
        <f t="shared" si="175"/>
        <v>39387</v>
      </c>
    </row>
    <row r="972" spans="1:27" x14ac:dyDescent="0.2">
      <c r="A972">
        <v>5053</v>
      </c>
      <c r="B972" t="s">
        <v>15</v>
      </c>
      <c r="C972">
        <v>2007</v>
      </c>
      <c r="D972">
        <v>12</v>
      </c>
      <c r="E972">
        <v>220</v>
      </c>
      <c r="F972" s="4">
        <v>890.34</v>
      </c>
      <c r="G972" s="4">
        <v>1046.18</v>
      </c>
      <c r="H972" s="4">
        <v>321.98</v>
      </c>
      <c r="I972">
        <v>6</v>
      </c>
      <c r="J972">
        <v>346</v>
      </c>
      <c r="K972">
        <v>21051</v>
      </c>
      <c r="L972" t="s">
        <v>18</v>
      </c>
      <c r="M972">
        <v>63511</v>
      </c>
      <c r="N972">
        <v>207.2</v>
      </c>
      <c r="O972" s="4">
        <v>31485.95</v>
      </c>
      <c r="P972" t="s">
        <v>167</v>
      </c>
      <c r="Q972" s="4">
        <f t="shared" si="165"/>
        <v>4.7553636363636365</v>
      </c>
      <c r="R972" s="4">
        <f t="shared" si="166"/>
        <v>174.36333333333334</v>
      </c>
      <c r="S972" s="4">
        <f t="shared" si="167"/>
        <v>3.02364161849711</v>
      </c>
      <c r="T972" s="4">
        <f t="shared" si="168"/>
        <v>3.0196064132897136</v>
      </c>
      <c r="U972" s="4">
        <f t="shared" si="169"/>
        <v>2.9495558852137731</v>
      </c>
      <c r="V972" s="3">
        <f t="shared" si="170"/>
        <v>0.77815125038364363</v>
      </c>
      <c r="W972" s="3">
        <f t="shared" si="171"/>
        <v>2.5390760987927767</v>
      </c>
      <c r="X972" s="3">
        <f t="shared" si="172"/>
        <v>0.67718373246750729</v>
      </c>
      <c r="Y972" s="3">
        <f t="shared" si="173"/>
        <v>2.2414551629060702</v>
      </c>
      <c r="Z972" s="3">
        <f t="shared" si="174"/>
        <v>0.48053031449693695</v>
      </c>
      <c r="AA972" s="2">
        <f t="shared" si="175"/>
        <v>39417</v>
      </c>
    </row>
    <row r="973" spans="1:27" x14ac:dyDescent="0.2">
      <c r="A973">
        <v>5060</v>
      </c>
      <c r="B973" t="s">
        <v>15</v>
      </c>
      <c r="C973">
        <v>2007</v>
      </c>
      <c r="D973">
        <v>1</v>
      </c>
      <c r="E973">
        <v>159</v>
      </c>
      <c r="F973" s="4">
        <v>686.96</v>
      </c>
      <c r="G973" s="4">
        <v>807.26</v>
      </c>
      <c r="H973" s="4">
        <v>274.57</v>
      </c>
      <c r="I973">
        <v>5</v>
      </c>
      <c r="J973">
        <v>670</v>
      </c>
      <c r="K973">
        <v>45206</v>
      </c>
      <c r="L973" t="s">
        <v>18</v>
      </c>
      <c r="M973">
        <v>2727610</v>
      </c>
      <c r="N973">
        <v>319.5</v>
      </c>
      <c r="O973" s="4">
        <v>85380.72</v>
      </c>
      <c r="P973" t="s">
        <v>167</v>
      </c>
      <c r="Q973" s="4">
        <f t="shared" si="165"/>
        <v>5.0771069182389938</v>
      </c>
      <c r="R973" s="4">
        <f t="shared" si="166"/>
        <v>161.452</v>
      </c>
      <c r="S973" s="4">
        <f t="shared" si="167"/>
        <v>1.2048656716417909</v>
      </c>
      <c r="T973" s="4">
        <f t="shared" si="168"/>
        <v>2.9070134335813265</v>
      </c>
      <c r="U973" s="4">
        <f t="shared" si="169"/>
        <v>2.836931449890665</v>
      </c>
      <c r="V973" s="3">
        <f t="shared" si="170"/>
        <v>0.69897000433601886</v>
      </c>
      <c r="W973" s="3">
        <f t="shared" si="171"/>
        <v>2.8260748027008264</v>
      </c>
      <c r="X973" s="3">
        <f t="shared" si="172"/>
        <v>0.70561630926087493</v>
      </c>
      <c r="Y973" s="3">
        <f t="shared" si="173"/>
        <v>2.2080434292453077</v>
      </c>
      <c r="Z973" s="3">
        <f t="shared" si="174"/>
        <v>8.0938630880499907E-2</v>
      </c>
      <c r="AA973" s="2">
        <f t="shared" si="175"/>
        <v>39083</v>
      </c>
    </row>
    <row r="974" spans="1:27" x14ac:dyDescent="0.2">
      <c r="A974">
        <v>5060</v>
      </c>
      <c r="B974" t="s">
        <v>15</v>
      </c>
      <c r="C974">
        <v>2007</v>
      </c>
      <c r="D974">
        <v>2</v>
      </c>
      <c r="E974">
        <v>138</v>
      </c>
      <c r="F974" s="4">
        <v>688.39</v>
      </c>
      <c r="G974" s="4">
        <v>808.82</v>
      </c>
      <c r="H974" s="4">
        <v>308.11</v>
      </c>
      <c r="I974">
        <v>5</v>
      </c>
      <c r="J974">
        <v>670</v>
      </c>
      <c r="K974">
        <v>45206</v>
      </c>
      <c r="L974" t="s">
        <v>18</v>
      </c>
      <c r="M974">
        <v>2727610</v>
      </c>
      <c r="N974">
        <v>319.5</v>
      </c>
      <c r="O974" s="4">
        <v>85380.72</v>
      </c>
      <c r="P974" t="s">
        <v>167</v>
      </c>
      <c r="Q974" s="4">
        <f t="shared" si="165"/>
        <v>5.8610144927536236</v>
      </c>
      <c r="R974" s="4">
        <f t="shared" si="166"/>
        <v>161.76400000000001</v>
      </c>
      <c r="S974" s="4">
        <f t="shared" si="167"/>
        <v>1.2071940298507464</v>
      </c>
      <c r="T974" s="4">
        <f t="shared" si="168"/>
        <v>2.9078518816806791</v>
      </c>
      <c r="U974" s="4">
        <f t="shared" si="169"/>
        <v>2.8378345528577844</v>
      </c>
      <c r="V974" s="3">
        <f t="shared" si="170"/>
        <v>0.69897000433601886</v>
      </c>
      <c r="W974" s="3">
        <f t="shared" si="171"/>
        <v>2.8260748027008264</v>
      </c>
      <c r="X974" s="3">
        <f t="shared" si="172"/>
        <v>0.76797279527944251</v>
      </c>
      <c r="Y974" s="3">
        <f t="shared" si="173"/>
        <v>2.2088818773446603</v>
      </c>
      <c r="Z974" s="3">
        <f t="shared" si="174"/>
        <v>8.1777078979852605E-2</v>
      </c>
      <c r="AA974" s="2">
        <f t="shared" si="175"/>
        <v>39114</v>
      </c>
    </row>
    <row r="975" spans="1:27" x14ac:dyDescent="0.2">
      <c r="A975">
        <v>5060</v>
      </c>
      <c r="B975" t="s">
        <v>15</v>
      </c>
      <c r="C975">
        <v>2007</v>
      </c>
      <c r="D975">
        <v>3</v>
      </c>
      <c r="E975">
        <v>109</v>
      </c>
      <c r="F975" s="4">
        <v>491.54</v>
      </c>
      <c r="G975" s="4">
        <v>577.62</v>
      </c>
      <c r="H975" s="4">
        <v>220.85</v>
      </c>
      <c r="I975">
        <v>5</v>
      </c>
      <c r="J975">
        <v>670</v>
      </c>
      <c r="K975">
        <v>45206</v>
      </c>
      <c r="L975" t="s">
        <v>18</v>
      </c>
      <c r="M975">
        <v>2727610</v>
      </c>
      <c r="N975">
        <v>319.5</v>
      </c>
      <c r="O975" s="4">
        <v>85380.72</v>
      </c>
      <c r="P975" t="s">
        <v>167</v>
      </c>
      <c r="Q975" s="4">
        <f t="shared" si="165"/>
        <v>5.2992660550458712</v>
      </c>
      <c r="R975" s="4">
        <f t="shared" si="166"/>
        <v>115.524</v>
      </c>
      <c r="S975" s="4">
        <f t="shared" si="167"/>
        <v>0.86211940298507461</v>
      </c>
      <c r="T975" s="4">
        <f t="shared" si="168"/>
        <v>2.7616422221988102</v>
      </c>
      <c r="U975" s="4">
        <f t="shared" si="169"/>
        <v>2.6915588651435893</v>
      </c>
      <c r="V975" s="3">
        <f t="shared" si="170"/>
        <v>0.69897000433601886</v>
      </c>
      <c r="W975" s="3">
        <f t="shared" si="171"/>
        <v>2.8260748027008264</v>
      </c>
      <c r="X975" s="3">
        <f t="shared" si="172"/>
        <v>0.72421572425818648</v>
      </c>
      <c r="Y975" s="3">
        <f t="shared" si="173"/>
        <v>2.0626722178627914</v>
      </c>
      <c r="Z975" s="3">
        <f t="shared" si="174"/>
        <v>-6.4432580502016307E-2</v>
      </c>
      <c r="AA975" s="2">
        <f t="shared" si="175"/>
        <v>39142</v>
      </c>
    </row>
    <row r="976" spans="1:27" x14ac:dyDescent="0.2">
      <c r="A976">
        <v>5060</v>
      </c>
      <c r="B976" t="s">
        <v>15</v>
      </c>
      <c r="C976">
        <v>2007</v>
      </c>
      <c r="D976">
        <v>4</v>
      </c>
      <c r="E976">
        <v>166</v>
      </c>
      <c r="F976" s="4">
        <v>712.48</v>
      </c>
      <c r="G976" s="4">
        <v>837.18</v>
      </c>
      <c r="H976" s="4">
        <v>259.25</v>
      </c>
      <c r="I976">
        <v>5</v>
      </c>
      <c r="J976">
        <v>670</v>
      </c>
      <c r="K976">
        <v>45206</v>
      </c>
      <c r="L976" t="s">
        <v>18</v>
      </c>
      <c r="M976">
        <v>2727610</v>
      </c>
      <c r="N976">
        <v>319.5</v>
      </c>
      <c r="O976" s="4">
        <v>85380.72</v>
      </c>
      <c r="P976" t="s">
        <v>167</v>
      </c>
      <c r="Q976" s="4">
        <f t="shared" si="165"/>
        <v>5.0432530120481927</v>
      </c>
      <c r="R976" s="4">
        <f t="shared" si="166"/>
        <v>167.43599999999998</v>
      </c>
      <c r="S976" s="4">
        <f t="shared" si="167"/>
        <v>1.2495223880597015</v>
      </c>
      <c r="T976" s="4">
        <f t="shared" si="168"/>
        <v>2.9228188446148224</v>
      </c>
      <c r="U976" s="4">
        <f t="shared" si="169"/>
        <v>2.8527726777871476</v>
      </c>
      <c r="V976" s="3">
        <f t="shared" si="170"/>
        <v>0.69897000433601886</v>
      </c>
      <c r="W976" s="3">
        <f t="shared" si="171"/>
        <v>2.8260748027008264</v>
      </c>
      <c r="X976" s="3">
        <f t="shared" si="172"/>
        <v>0.70271075657476745</v>
      </c>
      <c r="Y976" s="3">
        <f t="shared" si="173"/>
        <v>2.2238488402788037</v>
      </c>
      <c r="Z976" s="3">
        <f t="shared" si="174"/>
        <v>9.6744041913996118E-2</v>
      </c>
      <c r="AA976" s="2">
        <f t="shared" si="175"/>
        <v>39173</v>
      </c>
    </row>
    <row r="977" spans="1:27" x14ac:dyDescent="0.2">
      <c r="A977">
        <v>5060</v>
      </c>
      <c r="B977" t="s">
        <v>15</v>
      </c>
      <c r="C977">
        <v>2007</v>
      </c>
      <c r="D977">
        <v>5</v>
      </c>
      <c r="E977">
        <v>158</v>
      </c>
      <c r="F977" s="4">
        <v>661.73</v>
      </c>
      <c r="G977" s="4">
        <v>777.55</v>
      </c>
      <c r="H977" s="4">
        <v>215.62</v>
      </c>
      <c r="I977">
        <v>5</v>
      </c>
      <c r="J977">
        <v>670</v>
      </c>
      <c r="K977">
        <v>45206</v>
      </c>
      <c r="L977" t="s">
        <v>18</v>
      </c>
      <c r="M977">
        <v>2727610</v>
      </c>
      <c r="N977">
        <v>319.5</v>
      </c>
      <c r="O977" s="4">
        <v>85380.72</v>
      </c>
      <c r="P977" t="s">
        <v>167</v>
      </c>
      <c r="Q977" s="4">
        <f t="shared" si="165"/>
        <v>4.9212025316455694</v>
      </c>
      <c r="R977" s="4">
        <f t="shared" si="166"/>
        <v>155.51</v>
      </c>
      <c r="S977" s="4">
        <f t="shared" si="167"/>
        <v>1.1605223880597013</v>
      </c>
      <c r="T977" s="4">
        <f t="shared" si="168"/>
        <v>2.8907283257064669</v>
      </c>
      <c r="U977" s="4">
        <f t="shared" si="169"/>
        <v>2.8206808241390116</v>
      </c>
      <c r="V977" s="3">
        <f t="shared" si="170"/>
        <v>0.69897000433601886</v>
      </c>
      <c r="W977" s="3">
        <f t="shared" si="171"/>
        <v>2.8260748027008264</v>
      </c>
      <c r="X977" s="3">
        <f t="shared" si="172"/>
        <v>0.69207123875204402</v>
      </c>
      <c r="Y977" s="3">
        <f t="shared" si="173"/>
        <v>2.1917583213704477</v>
      </c>
      <c r="Z977" s="3">
        <f t="shared" si="174"/>
        <v>6.4653523005640201E-2</v>
      </c>
      <c r="AA977" s="2">
        <f t="shared" si="175"/>
        <v>39203</v>
      </c>
    </row>
    <row r="978" spans="1:27" x14ac:dyDescent="0.2">
      <c r="A978">
        <v>5060</v>
      </c>
      <c r="B978" t="s">
        <v>15</v>
      </c>
      <c r="C978">
        <v>2007</v>
      </c>
      <c r="D978">
        <v>6</v>
      </c>
      <c r="E978">
        <v>299</v>
      </c>
      <c r="F978" s="4">
        <v>1288.3499999999999</v>
      </c>
      <c r="G978" s="4">
        <v>1513.89</v>
      </c>
      <c r="H978" s="4">
        <v>430.91</v>
      </c>
      <c r="I978">
        <v>5</v>
      </c>
      <c r="J978">
        <v>670</v>
      </c>
      <c r="K978">
        <v>45206</v>
      </c>
      <c r="L978" t="s">
        <v>18</v>
      </c>
      <c r="M978">
        <v>2727610</v>
      </c>
      <c r="N978">
        <v>319.5</v>
      </c>
      <c r="O978" s="4">
        <v>85380.72</v>
      </c>
      <c r="P978" t="s">
        <v>167</v>
      </c>
      <c r="Q978" s="4">
        <f t="shared" si="165"/>
        <v>5.0631772575250835</v>
      </c>
      <c r="R978" s="4">
        <f t="shared" si="166"/>
        <v>302.77800000000002</v>
      </c>
      <c r="S978" s="4">
        <f t="shared" si="167"/>
        <v>2.259537313432836</v>
      </c>
      <c r="T978" s="4">
        <f t="shared" si="168"/>
        <v>3.1800943202574818</v>
      </c>
      <c r="U978" s="4">
        <f t="shared" si="169"/>
        <v>3.1100338617969423</v>
      </c>
      <c r="V978" s="3">
        <f t="shared" si="170"/>
        <v>0.69897000433601886</v>
      </c>
      <c r="W978" s="3">
        <f t="shared" si="171"/>
        <v>2.8260748027008264</v>
      </c>
      <c r="X978" s="3">
        <f t="shared" si="172"/>
        <v>0.70442313193305217</v>
      </c>
      <c r="Y978" s="3">
        <f t="shared" si="173"/>
        <v>2.4811243159214631</v>
      </c>
      <c r="Z978" s="3">
        <f t="shared" si="174"/>
        <v>0.35401951755665539</v>
      </c>
      <c r="AA978" s="2">
        <f t="shared" si="175"/>
        <v>39234</v>
      </c>
    </row>
    <row r="979" spans="1:27" x14ac:dyDescent="0.2">
      <c r="A979">
        <v>5060</v>
      </c>
      <c r="B979" t="s">
        <v>15</v>
      </c>
      <c r="C979">
        <v>2007</v>
      </c>
      <c r="D979">
        <v>7</v>
      </c>
      <c r="E979">
        <v>176</v>
      </c>
      <c r="F979" s="4">
        <v>748.96</v>
      </c>
      <c r="G979" s="4">
        <v>880</v>
      </c>
      <c r="H979" s="4">
        <v>287.85000000000002</v>
      </c>
      <c r="I979">
        <v>5</v>
      </c>
      <c r="J979">
        <v>670</v>
      </c>
      <c r="K979">
        <v>45206</v>
      </c>
      <c r="L979" t="s">
        <v>18</v>
      </c>
      <c r="M979">
        <v>2727610</v>
      </c>
      <c r="N979">
        <v>319.5</v>
      </c>
      <c r="O979" s="4">
        <v>85380.72</v>
      </c>
      <c r="P979" t="s">
        <v>167</v>
      </c>
      <c r="Q979" s="4">
        <f t="shared" si="165"/>
        <v>5</v>
      </c>
      <c r="R979" s="4">
        <f t="shared" si="166"/>
        <v>176</v>
      </c>
      <c r="S979" s="4">
        <f t="shared" si="167"/>
        <v>1.3134328358208955</v>
      </c>
      <c r="T979" s="4">
        <f t="shared" si="168"/>
        <v>2.9444826721501687</v>
      </c>
      <c r="U979" s="4">
        <f t="shared" si="169"/>
        <v>2.8744586237833669</v>
      </c>
      <c r="V979" s="3">
        <f t="shared" si="170"/>
        <v>0.69897000433601886</v>
      </c>
      <c r="W979" s="3">
        <f t="shared" si="171"/>
        <v>2.8260748027008264</v>
      </c>
      <c r="X979" s="3">
        <f t="shared" si="172"/>
        <v>0.69897000433601886</v>
      </c>
      <c r="Y979" s="3">
        <f t="shared" si="173"/>
        <v>2.2455126678141499</v>
      </c>
      <c r="Z979" s="3">
        <f t="shared" si="174"/>
        <v>0.1184078694493422</v>
      </c>
      <c r="AA979" s="2">
        <f t="shared" si="175"/>
        <v>39264</v>
      </c>
    </row>
    <row r="980" spans="1:27" x14ac:dyDescent="0.2">
      <c r="A980">
        <v>5060</v>
      </c>
      <c r="B980" t="s">
        <v>15</v>
      </c>
      <c r="C980">
        <v>2007</v>
      </c>
      <c r="D980">
        <v>8</v>
      </c>
      <c r="E980">
        <v>276</v>
      </c>
      <c r="F980" s="4">
        <v>1212.6099999999999</v>
      </c>
      <c r="G980" s="4">
        <v>1424.89</v>
      </c>
      <c r="H980" s="4">
        <v>336.07</v>
      </c>
      <c r="I980">
        <v>5</v>
      </c>
      <c r="J980">
        <v>670</v>
      </c>
      <c r="K980">
        <v>45206</v>
      </c>
      <c r="L980" t="s">
        <v>18</v>
      </c>
      <c r="M980">
        <v>2727610</v>
      </c>
      <c r="N980">
        <v>319.5</v>
      </c>
      <c r="O980" s="4">
        <v>85380.72</v>
      </c>
      <c r="P980" t="s">
        <v>167</v>
      </c>
      <c r="Q980" s="4">
        <f t="shared" si="165"/>
        <v>5.1626449275362321</v>
      </c>
      <c r="R980" s="4">
        <f t="shared" si="166"/>
        <v>284.97800000000001</v>
      </c>
      <c r="S980" s="4">
        <f t="shared" si="167"/>
        <v>2.1267014925373138</v>
      </c>
      <c r="T980" s="4">
        <f t="shared" si="168"/>
        <v>3.1537813385642126</v>
      </c>
      <c r="U980" s="4">
        <f t="shared" si="169"/>
        <v>3.083721145398957</v>
      </c>
      <c r="V980" s="3">
        <f t="shared" si="170"/>
        <v>0.69897000433601886</v>
      </c>
      <c r="W980" s="3">
        <f t="shared" si="171"/>
        <v>2.8260748027008264</v>
      </c>
      <c r="X980" s="3">
        <f t="shared" si="172"/>
        <v>0.71287225649899477</v>
      </c>
      <c r="Y980" s="3">
        <f t="shared" si="173"/>
        <v>2.4548113342281939</v>
      </c>
      <c r="Z980" s="3">
        <f t="shared" si="174"/>
        <v>0.32770653586338616</v>
      </c>
      <c r="AA980" s="2">
        <f t="shared" si="175"/>
        <v>39295</v>
      </c>
    </row>
    <row r="981" spans="1:27" x14ac:dyDescent="0.2">
      <c r="A981">
        <v>5060</v>
      </c>
      <c r="B981" t="s">
        <v>15</v>
      </c>
      <c r="C981">
        <v>2007</v>
      </c>
      <c r="D981">
        <v>9</v>
      </c>
      <c r="E981">
        <v>258</v>
      </c>
      <c r="F981" s="4">
        <v>1084.33</v>
      </c>
      <c r="G981" s="4">
        <v>1274.08</v>
      </c>
      <c r="H981" s="4">
        <v>316.05</v>
      </c>
      <c r="I981">
        <v>5</v>
      </c>
      <c r="J981">
        <v>670</v>
      </c>
      <c r="K981">
        <v>45206</v>
      </c>
      <c r="L981" t="s">
        <v>18</v>
      </c>
      <c r="M981">
        <v>2727610</v>
      </c>
      <c r="N981">
        <v>319.5</v>
      </c>
      <c r="O981" s="4">
        <v>85380.72</v>
      </c>
      <c r="P981" t="s">
        <v>167</v>
      </c>
      <c r="Q981" s="4">
        <f t="shared" si="165"/>
        <v>4.938294573643411</v>
      </c>
      <c r="R981" s="4">
        <f t="shared" si="166"/>
        <v>254.81599999999997</v>
      </c>
      <c r="S981" s="4">
        <f t="shared" si="167"/>
        <v>1.9016119402985074</v>
      </c>
      <c r="T981" s="4">
        <f t="shared" si="168"/>
        <v>3.1051966983821795</v>
      </c>
      <c r="U981" s="4">
        <f t="shared" si="169"/>
        <v>3.0351614735017871</v>
      </c>
      <c r="V981" s="3">
        <f t="shared" si="170"/>
        <v>0.69897000433601886</v>
      </c>
      <c r="W981" s="3">
        <f t="shared" si="171"/>
        <v>2.8260748027008264</v>
      </c>
      <c r="X981" s="3">
        <f t="shared" si="172"/>
        <v>0.69357699241894943</v>
      </c>
      <c r="Y981" s="3">
        <f t="shared" si="173"/>
        <v>2.4062266940461607</v>
      </c>
      <c r="Z981" s="3">
        <f t="shared" si="174"/>
        <v>0.2791218956813532</v>
      </c>
      <c r="AA981" s="2">
        <f t="shared" si="175"/>
        <v>39326</v>
      </c>
    </row>
    <row r="982" spans="1:27" x14ac:dyDescent="0.2">
      <c r="A982">
        <v>5060</v>
      </c>
      <c r="B982" t="s">
        <v>15</v>
      </c>
      <c r="C982">
        <v>2007</v>
      </c>
      <c r="D982">
        <v>10</v>
      </c>
      <c r="E982">
        <v>781</v>
      </c>
      <c r="F982" s="4">
        <v>3385.39</v>
      </c>
      <c r="G982" s="4">
        <v>3978.03</v>
      </c>
      <c r="H982" s="4">
        <v>920.91</v>
      </c>
      <c r="I982">
        <v>5</v>
      </c>
      <c r="J982">
        <v>670</v>
      </c>
      <c r="K982">
        <v>45206</v>
      </c>
      <c r="L982" t="s">
        <v>18</v>
      </c>
      <c r="M982">
        <v>2727610</v>
      </c>
      <c r="N982">
        <v>319.5</v>
      </c>
      <c r="O982" s="4">
        <v>85380.72</v>
      </c>
      <c r="P982" t="s">
        <v>167</v>
      </c>
      <c r="Q982" s="4">
        <f t="shared" si="165"/>
        <v>5.0935083226632525</v>
      </c>
      <c r="R982" s="4">
        <f t="shared" si="166"/>
        <v>795.60599999999999</v>
      </c>
      <c r="S982" s="4">
        <f t="shared" si="167"/>
        <v>5.9373582089552244</v>
      </c>
      <c r="T982" s="4">
        <f t="shared" si="168"/>
        <v>3.5996680539984038</v>
      </c>
      <c r="U982" s="4">
        <f t="shared" si="169"/>
        <v>3.5296087070216062</v>
      </c>
      <c r="V982" s="3">
        <f t="shared" si="170"/>
        <v>0.69897000433601886</v>
      </c>
      <c r="W982" s="3">
        <f t="shared" si="171"/>
        <v>2.8260748027008264</v>
      </c>
      <c r="X982" s="3">
        <f t="shared" si="172"/>
        <v>0.70701702012110368</v>
      </c>
      <c r="Y982" s="3">
        <f t="shared" si="173"/>
        <v>2.9006980496623851</v>
      </c>
      <c r="Z982" s="3">
        <f t="shared" si="174"/>
        <v>0.7735932512975775</v>
      </c>
      <c r="AA982" s="2">
        <f t="shared" si="175"/>
        <v>39356</v>
      </c>
    </row>
    <row r="983" spans="1:27" x14ac:dyDescent="0.2">
      <c r="A983">
        <v>5060</v>
      </c>
      <c r="B983" t="s">
        <v>15</v>
      </c>
      <c r="C983">
        <v>2007</v>
      </c>
      <c r="D983">
        <v>11</v>
      </c>
      <c r="E983">
        <v>596</v>
      </c>
      <c r="F983" s="4">
        <v>2574.0100000000002</v>
      </c>
      <c r="G983" s="4">
        <v>3024.63</v>
      </c>
      <c r="H983" s="4">
        <v>746.44</v>
      </c>
      <c r="I983">
        <v>5</v>
      </c>
      <c r="J983">
        <v>670</v>
      </c>
      <c r="K983">
        <v>45206</v>
      </c>
      <c r="L983" t="s">
        <v>18</v>
      </c>
      <c r="M983">
        <v>2727610</v>
      </c>
      <c r="N983">
        <v>319.5</v>
      </c>
      <c r="O983" s="4">
        <v>85380.72</v>
      </c>
      <c r="P983" t="s">
        <v>167</v>
      </c>
      <c r="Q983" s="4">
        <f t="shared" si="165"/>
        <v>5.0748825503355706</v>
      </c>
      <c r="R983" s="4">
        <f t="shared" si="166"/>
        <v>604.92600000000004</v>
      </c>
      <c r="S983" s="4">
        <f t="shared" si="167"/>
        <v>4.5143731343283582</v>
      </c>
      <c r="T983" s="4">
        <f t="shared" si="168"/>
        <v>3.4806722554227476</v>
      </c>
      <c r="U983" s="4">
        <f t="shared" si="169"/>
        <v>3.4106102298008398</v>
      </c>
      <c r="V983" s="3">
        <f t="shared" si="170"/>
        <v>0.69897000433601886</v>
      </c>
      <c r="W983" s="3">
        <f t="shared" si="171"/>
        <v>2.8260748027008264</v>
      </c>
      <c r="X983" s="3">
        <f t="shared" si="172"/>
        <v>0.70542599568251108</v>
      </c>
      <c r="Y983" s="3">
        <f t="shared" si="173"/>
        <v>2.7817022510867289</v>
      </c>
      <c r="Z983" s="3">
        <f t="shared" si="174"/>
        <v>0.65459745272192105</v>
      </c>
      <c r="AA983" s="2">
        <f t="shared" si="175"/>
        <v>39387</v>
      </c>
    </row>
    <row r="984" spans="1:27" x14ac:dyDescent="0.2">
      <c r="A984">
        <v>5060</v>
      </c>
      <c r="B984" t="s">
        <v>15</v>
      </c>
      <c r="C984">
        <v>2007</v>
      </c>
      <c r="D984">
        <v>12</v>
      </c>
      <c r="E984">
        <v>347</v>
      </c>
      <c r="F984" s="4">
        <v>1444.12</v>
      </c>
      <c r="G984" s="4">
        <v>1696.93</v>
      </c>
      <c r="H984" s="4">
        <v>341.83</v>
      </c>
      <c r="I984">
        <v>5</v>
      </c>
      <c r="J984">
        <v>670</v>
      </c>
      <c r="K984">
        <v>45206</v>
      </c>
      <c r="L984" t="s">
        <v>18</v>
      </c>
      <c r="M984">
        <v>2727610</v>
      </c>
      <c r="N984">
        <v>319.5</v>
      </c>
      <c r="O984" s="4">
        <v>85380.72</v>
      </c>
      <c r="P984" t="s">
        <v>167</v>
      </c>
      <c r="Q984" s="4">
        <f t="shared" si="165"/>
        <v>4.8902881844380408</v>
      </c>
      <c r="R984" s="4">
        <f t="shared" si="166"/>
        <v>339.38600000000002</v>
      </c>
      <c r="S984" s="4">
        <f t="shared" si="167"/>
        <v>2.5327313432835821</v>
      </c>
      <c r="T984" s="4">
        <f t="shared" si="168"/>
        <v>3.2296639276207095</v>
      </c>
      <c r="U984" s="4">
        <f t="shared" si="169"/>
        <v>3.1596032826882539</v>
      </c>
      <c r="V984" s="3">
        <f t="shared" si="170"/>
        <v>0.69897000433601886</v>
      </c>
      <c r="W984" s="3">
        <f t="shared" si="171"/>
        <v>2.8260748027008264</v>
      </c>
      <c r="X984" s="3">
        <f t="shared" si="172"/>
        <v>0.68933445282983574</v>
      </c>
      <c r="Y984" s="3">
        <f t="shared" si="173"/>
        <v>2.5306939232846908</v>
      </c>
      <c r="Z984" s="3">
        <f t="shared" si="174"/>
        <v>0.40358912491988297</v>
      </c>
      <c r="AA984" s="2">
        <f t="shared" si="175"/>
        <v>39417</v>
      </c>
    </row>
    <row r="985" spans="1:27" x14ac:dyDescent="0.2">
      <c r="A985">
        <v>6403</v>
      </c>
      <c r="B985" t="s">
        <v>15</v>
      </c>
      <c r="C985">
        <v>2007</v>
      </c>
      <c r="D985">
        <v>1</v>
      </c>
      <c r="E985">
        <v>243</v>
      </c>
      <c r="F985" s="4">
        <v>1114.48</v>
      </c>
      <c r="G985" s="4">
        <v>1309.6199999999999</v>
      </c>
      <c r="H985" s="4">
        <v>528.64</v>
      </c>
      <c r="I985">
        <v>17</v>
      </c>
      <c r="J985">
        <v>919</v>
      </c>
      <c r="K985">
        <v>32153</v>
      </c>
      <c r="L985" t="s">
        <v>18</v>
      </c>
      <c r="M985">
        <v>109998</v>
      </c>
      <c r="N985">
        <v>575.20000000000005</v>
      </c>
      <c r="O985" s="4">
        <v>77255.740000000005</v>
      </c>
      <c r="P985" t="s">
        <v>168</v>
      </c>
      <c r="Q985" s="4">
        <f t="shared" si="165"/>
        <v>5.3893827160493819</v>
      </c>
      <c r="R985" s="4">
        <f t="shared" si="166"/>
        <v>77.036470588235289</v>
      </c>
      <c r="S985" s="4">
        <f t="shared" si="167"/>
        <v>1.4250489662676822</v>
      </c>
      <c r="T985" s="4">
        <f t="shared" si="168"/>
        <v>3.1171452988285293</v>
      </c>
      <c r="U985" s="4">
        <f t="shared" si="169"/>
        <v>3.0470722792159206</v>
      </c>
      <c r="V985" s="3">
        <f t="shared" si="170"/>
        <v>1.2304489213782739</v>
      </c>
      <c r="W985" s="3">
        <f t="shared" si="171"/>
        <v>2.9633155113861114</v>
      </c>
      <c r="X985" s="3">
        <f t="shared" si="172"/>
        <v>0.73153902523021697</v>
      </c>
      <c r="Y985" s="3">
        <f t="shared" si="173"/>
        <v>1.8866963774502552</v>
      </c>
      <c r="Z985" s="3">
        <f t="shared" si="174"/>
        <v>0.1538297874424179</v>
      </c>
      <c r="AA985" s="2">
        <f t="shared" si="175"/>
        <v>39083</v>
      </c>
    </row>
    <row r="986" spans="1:27" x14ac:dyDescent="0.2">
      <c r="A986">
        <v>6403</v>
      </c>
      <c r="B986" t="s">
        <v>15</v>
      </c>
      <c r="C986">
        <v>2007</v>
      </c>
      <c r="D986">
        <v>2</v>
      </c>
      <c r="E986">
        <v>175</v>
      </c>
      <c r="F986" s="4">
        <v>733.2</v>
      </c>
      <c r="G986" s="4">
        <v>861.56</v>
      </c>
      <c r="H986" s="4">
        <v>336.82</v>
      </c>
      <c r="I986">
        <v>17</v>
      </c>
      <c r="J986">
        <v>919</v>
      </c>
      <c r="K986">
        <v>32153</v>
      </c>
      <c r="L986" t="s">
        <v>18</v>
      </c>
      <c r="M986">
        <v>109998</v>
      </c>
      <c r="N986">
        <v>575.20000000000005</v>
      </c>
      <c r="O986" s="4">
        <v>77255.740000000005</v>
      </c>
      <c r="P986" t="s">
        <v>168</v>
      </c>
      <c r="Q986" s="4">
        <f t="shared" si="165"/>
        <v>4.9231999999999996</v>
      </c>
      <c r="R986" s="4">
        <f t="shared" si="166"/>
        <v>50.68</v>
      </c>
      <c r="S986" s="4">
        <f t="shared" si="167"/>
        <v>0.93749727965179541</v>
      </c>
      <c r="T986" s="4">
        <f t="shared" si="168"/>
        <v>2.9352855275896776</v>
      </c>
      <c r="U986" s="4">
        <f t="shared" si="169"/>
        <v>2.8652224562901791</v>
      </c>
      <c r="V986" s="3">
        <f t="shared" si="170"/>
        <v>1.2304489213782739</v>
      </c>
      <c r="W986" s="3">
        <f t="shared" si="171"/>
        <v>2.9633155113861114</v>
      </c>
      <c r="X986" s="3">
        <f t="shared" si="172"/>
        <v>0.69224747890338323</v>
      </c>
      <c r="Y986" s="3">
        <f t="shared" si="173"/>
        <v>1.7048366062114038</v>
      </c>
      <c r="Z986" s="3">
        <f t="shared" si="174"/>
        <v>-2.8029983796433615E-2</v>
      </c>
      <c r="AA986" s="2">
        <f t="shared" si="175"/>
        <v>39114</v>
      </c>
    </row>
    <row r="987" spans="1:27" x14ac:dyDescent="0.2">
      <c r="A987">
        <v>6403</v>
      </c>
      <c r="B987" t="s">
        <v>15</v>
      </c>
      <c r="C987">
        <v>2007</v>
      </c>
      <c r="D987">
        <v>3</v>
      </c>
      <c r="E987">
        <v>236</v>
      </c>
      <c r="F987" s="4">
        <v>1014.33</v>
      </c>
      <c r="G987" s="4">
        <v>1191.8</v>
      </c>
      <c r="H987" s="4">
        <v>448.98</v>
      </c>
      <c r="I987">
        <v>17</v>
      </c>
      <c r="J987">
        <v>919</v>
      </c>
      <c r="K987">
        <v>32153</v>
      </c>
      <c r="L987" t="s">
        <v>18</v>
      </c>
      <c r="M987">
        <v>109998</v>
      </c>
      <c r="N987">
        <v>575.20000000000005</v>
      </c>
      <c r="O987" s="4">
        <v>77255.740000000005</v>
      </c>
      <c r="P987" t="s">
        <v>168</v>
      </c>
      <c r="Q987" s="4">
        <f t="shared" si="165"/>
        <v>5.05</v>
      </c>
      <c r="R987" s="4">
        <f t="shared" si="166"/>
        <v>70.10588235294118</v>
      </c>
      <c r="S987" s="4">
        <f t="shared" si="167"/>
        <v>1.2968443960826985</v>
      </c>
      <c r="T987" s="4">
        <f t="shared" si="168"/>
        <v>3.0762033810887681</v>
      </c>
      <c r="U987" s="4">
        <f t="shared" si="169"/>
        <v>3.0061792704443033</v>
      </c>
      <c r="V987" s="3">
        <f t="shared" si="170"/>
        <v>1.2304489213782739</v>
      </c>
      <c r="W987" s="3">
        <f t="shared" si="171"/>
        <v>2.9633155113861114</v>
      </c>
      <c r="X987" s="3">
        <f t="shared" si="172"/>
        <v>0.70329137811866138</v>
      </c>
      <c r="Y987" s="3">
        <f t="shared" si="173"/>
        <v>1.845754459710494</v>
      </c>
      <c r="Z987" s="3">
        <f t="shared" si="174"/>
        <v>0.11288786970265667</v>
      </c>
      <c r="AA987" s="2">
        <f t="shared" si="175"/>
        <v>39142</v>
      </c>
    </row>
    <row r="988" spans="1:27" x14ac:dyDescent="0.2">
      <c r="A988">
        <v>6403</v>
      </c>
      <c r="B988" t="s">
        <v>15</v>
      </c>
      <c r="C988">
        <v>2007</v>
      </c>
      <c r="D988">
        <v>4</v>
      </c>
      <c r="E988">
        <v>457</v>
      </c>
      <c r="F988" s="4">
        <v>2066.87</v>
      </c>
      <c r="G988" s="4">
        <v>2428.77</v>
      </c>
      <c r="H988" s="4">
        <v>925.8</v>
      </c>
      <c r="I988">
        <v>17</v>
      </c>
      <c r="J988">
        <v>919</v>
      </c>
      <c r="K988">
        <v>32153</v>
      </c>
      <c r="L988" t="s">
        <v>18</v>
      </c>
      <c r="M988">
        <v>109998</v>
      </c>
      <c r="N988">
        <v>575.20000000000005</v>
      </c>
      <c r="O988" s="4">
        <v>77255.740000000005</v>
      </c>
      <c r="P988" t="s">
        <v>168</v>
      </c>
      <c r="Q988" s="4">
        <f t="shared" si="165"/>
        <v>5.314595185995624</v>
      </c>
      <c r="R988" s="4">
        <f t="shared" si="166"/>
        <v>142.86882352941177</v>
      </c>
      <c r="S988" s="4">
        <f t="shared" si="167"/>
        <v>2.6428400435255712</v>
      </c>
      <c r="T988" s="4">
        <f t="shared" si="168"/>
        <v>3.3853863898729446</v>
      </c>
      <c r="U988" s="4">
        <f t="shared" si="169"/>
        <v>3.3153131616499589</v>
      </c>
      <c r="V988" s="3">
        <f t="shared" si="170"/>
        <v>1.2304489213782739</v>
      </c>
      <c r="W988" s="3">
        <f t="shared" si="171"/>
        <v>2.9633155113861114</v>
      </c>
      <c r="X988" s="3">
        <f t="shared" si="172"/>
        <v>0.72547018980309441</v>
      </c>
      <c r="Y988" s="3">
        <f t="shared" si="173"/>
        <v>2.1549374684946709</v>
      </c>
      <c r="Z988" s="3">
        <f t="shared" si="174"/>
        <v>0.42207087848683333</v>
      </c>
      <c r="AA988" s="2">
        <f t="shared" si="175"/>
        <v>39173</v>
      </c>
    </row>
    <row r="989" spans="1:27" x14ac:dyDescent="0.2">
      <c r="A989">
        <v>6403</v>
      </c>
      <c r="B989" t="s">
        <v>15</v>
      </c>
      <c r="C989">
        <v>2007</v>
      </c>
      <c r="D989">
        <v>5</v>
      </c>
      <c r="E989">
        <v>618</v>
      </c>
      <c r="F989" s="4">
        <v>2706.37</v>
      </c>
      <c r="G989" s="4">
        <v>3180.02</v>
      </c>
      <c r="H989" s="4">
        <v>1190.9000000000001</v>
      </c>
      <c r="I989">
        <v>17</v>
      </c>
      <c r="J989">
        <v>919</v>
      </c>
      <c r="K989">
        <v>32153</v>
      </c>
      <c r="L989" t="s">
        <v>18</v>
      </c>
      <c r="M989">
        <v>109998</v>
      </c>
      <c r="N989">
        <v>575.20000000000005</v>
      </c>
      <c r="O989" s="4">
        <v>77255.740000000005</v>
      </c>
      <c r="P989" t="s">
        <v>168</v>
      </c>
      <c r="Q989" s="4">
        <f t="shared" si="165"/>
        <v>5.1456634304207123</v>
      </c>
      <c r="R989" s="4">
        <f t="shared" si="166"/>
        <v>187.06</v>
      </c>
      <c r="S989" s="4">
        <f t="shared" si="167"/>
        <v>3.460304678998912</v>
      </c>
      <c r="T989" s="4">
        <f t="shared" si="168"/>
        <v>3.5024298513876793</v>
      </c>
      <c r="U989" s="4">
        <f t="shared" si="169"/>
        <v>3.4323871706701587</v>
      </c>
      <c r="V989" s="3">
        <f t="shared" si="170"/>
        <v>1.2304489213782739</v>
      </c>
      <c r="W989" s="3">
        <f t="shared" si="171"/>
        <v>2.9633155113861114</v>
      </c>
      <c r="X989" s="3">
        <f t="shared" si="172"/>
        <v>0.71144137629886339</v>
      </c>
      <c r="Y989" s="3">
        <f t="shared" si="173"/>
        <v>2.2719809300094052</v>
      </c>
      <c r="Z989" s="3">
        <f t="shared" si="174"/>
        <v>0.53911434000156799</v>
      </c>
      <c r="AA989" s="2">
        <f t="shared" si="175"/>
        <v>39203</v>
      </c>
    </row>
    <row r="990" spans="1:27" x14ac:dyDescent="0.2">
      <c r="A990">
        <v>6403</v>
      </c>
      <c r="B990" t="s">
        <v>15</v>
      </c>
      <c r="C990">
        <v>2007</v>
      </c>
      <c r="D990">
        <v>6</v>
      </c>
      <c r="E990">
        <v>565</v>
      </c>
      <c r="F990" s="4">
        <v>2449.52</v>
      </c>
      <c r="G990" s="4">
        <v>2878.2</v>
      </c>
      <c r="H990" s="4">
        <v>934.23</v>
      </c>
      <c r="I990">
        <v>17</v>
      </c>
      <c r="J990">
        <v>919</v>
      </c>
      <c r="K990">
        <v>32153</v>
      </c>
      <c r="L990" t="s">
        <v>18</v>
      </c>
      <c r="M990">
        <v>109998</v>
      </c>
      <c r="N990">
        <v>575.20000000000005</v>
      </c>
      <c r="O990" s="4">
        <v>77255.740000000005</v>
      </c>
      <c r="P990" t="s">
        <v>168</v>
      </c>
      <c r="Q990" s="4">
        <f t="shared" si="165"/>
        <v>5.094159292035398</v>
      </c>
      <c r="R990" s="4">
        <f t="shared" si="166"/>
        <v>169.30588235294115</v>
      </c>
      <c r="S990" s="4">
        <f t="shared" si="167"/>
        <v>3.1318824809575623</v>
      </c>
      <c r="T990" s="4">
        <f t="shared" si="168"/>
        <v>3.4591209688495406</v>
      </c>
      <c r="U990" s="4">
        <f t="shared" si="169"/>
        <v>3.3890809897626202</v>
      </c>
      <c r="V990" s="3">
        <f t="shared" si="170"/>
        <v>1.2304489213782739</v>
      </c>
      <c r="W990" s="3">
        <f t="shared" si="171"/>
        <v>2.9633155113861114</v>
      </c>
      <c r="X990" s="3">
        <f t="shared" si="172"/>
        <v>0.70707252103010221</v>
      </c>
      <c r="Y990" s="3">
        <f t="shared" si="173"/>
        <v>2.2286720474712669</v>
      </c>
      <c r="Z990" s="3">
        <f t="shared" si="174"/>
        <v>0.49580545746342947</v>
      </c>
      <c r="AA990" s="2">
        <f t="shared" si="175"/>
        <v>39234</v>
      </c>
    </row>
    <row r="991" spans="1:27" x14ac:dyDescent="0.2">
      <c r="A991">
        <v>6403</v>
      </c>
      <c r="B991" t="s">
        <v>15</v>
      </c>
      <c r="C991">
        <v>2007</v>
      </c>
      <c r="D991">
        <v>7</v>
      </c>
      <c r="E991">
        <v>456</v>
      </c>
      <c r="F991" s="4">
        <v>1974.04</v>
      </c>
      <c r="G991" s="4">
        <v>2319.5300000000002</v>
      </c>
      <c r="H991" s="4">
        <v>879.7</v>
      </c>
      <c r="I991">
        <v>17</v>
      </c>
      <c r="J991">
        <v>919</v>
      </c>
      <c r="K991">
        <v>32153</v>
      </c>
      <c r="L991" t="s">
        <v>18</v>
      </c>
      <c r="M991">
        <v>109998</v>
      </c>
      <c r="N991">
        <v>575.20000000000005</v>
      </c>
      <c r="O991" s="4">
        <v>77255.740000000005</v>
      </c>
      <c r="P991" t="s">
        <v>168</v>
      </c>
      <c r="Q991" s="4">
        <f t="shared" si="165"/>
        <v>5.0866885964912285</v>
      </c>
      <c r="R991" s="4">
        <f t="shared" si="166"/>
        <v>136.44294117647061</v>
      </c>
      <c r="S991" s="4">
        <f t="shared" si="167"/>
        <v>2.5239717083786726</v>
      </c>
      <c r="T991" s="4">
        <f t="shared" si="168"/>
        <v>3.365399993905954</v>
      </c>
      <c r="U991" s="4">
        <f t="shared" si="169"/>
        <v>3.2953559485379103</v>
      </c>
      <c r="V991" s="3">
        <f t="shared" si="170"/>
        <v>1.2304489213782739</v>
      </c>
      <c r="W991" s="3">
        <f t="shared" si="171"/>
        <v>2.9633155113861114</v>
      </c>
      <c r="X991" s="3">
        <f t="shared" si="172"/>
        <v>0.7064351512415189</v>
      </c>
      <c r="Y991" s="3">
        <f t="shared" si="173"/>
        <v>2.1349510725276799</v>
      </c>
      <c r="Z991" s="3">
        <f t="shared" si="174"/>
        <v>0.40208448251984263</v>
      </c>
      <c r="AA991" s="2">
        <f t="shared" si="175"/>
        <v>39264</v>
      </c>
    </row>
    <row r="992" spans="1:27" x14ac:dyDescent="0.2">
      <c r="A992">
        <v>6403</v>
      </c>
      <c r="B992" t="s">
        <v>15</v>
      </c>
      <c r="C992">
        <v>2007</v>
      </c>
      <c r="D992">
        <v>8</v>
      </c>
      <c r="E992">
        <v>444</v>
      </c>
      <c r="F992" s="4">
        <v>1794.06</v>
      </c>
      <c r="G992" s="4">
        <v>2108.14</v>
      </c>
      <c r="H992" s="4">
        <v>755.14</v>
      </c>
      <c r="I992">
        <v>17</v>
      </c>
      <c r="J992">
        <v>919</v>
      </c>
      <c r="K992">
        <v>32153</v>
      </c>
      <c r="L992" t="s">
        <v>18</v>
      </c>
      <c r="M992">
        <v>109998</v>
      </c>
      <c r="N992">
        <v>575.20000000000005</v>
      </c>
      <c r="O992" s="4">
        <v>77255.740000000005</v>
      </c>
      <c r="P992" t="s">
        <v>168</v>
      </c>
      <c r="Q992" s="4">
        <f t="shared" si="165"/>
        <v>4.7480630630630625</v>
      </c>
      <c r="R992" s="4">
        <f t="shared" si="166"/>
        <v>124.00823529411764</v>
      </c>
      <c r="S992" s="4">
        <f t="shared" si="167"/>
        <v>2.2939499455930359</v>
      </c>
      <c r="T992" s="4">
        <f t="shared" si="168"/>
        <v>3.3238994486697973</v>
      </c>
      <c r="U992" s="4">
        <f t="shared" si="169"/>
        <v>3.2538369633642477</v>
      </c>
      <c r="V992" s="3">
        <f t="shared" si="170"/>
        <v>1.2304489213782739</v>
      </c>
      <c r="W992" s="3">
        <f t="shared" si="171"/>
        <v>2.9633155113861114</v>
      </c>
      <c r="X992" s="3">
        <f t="shared" si="172"/>
        <v>0.67651647855517738</v>
      </c>
      <c r="Y992" s="3">
        <f t="shared" si="173"/>
        <v>2.0934505272915231</v>
      </c>
      <c r="Z992" s="3">
        <f t="shared" si="174"/>
        <v>0.36058393728368604</v>
      </c>
      <c r="AA992" s="2">
        <f t="shared" si="175"/>
        <v>39295</v>
      </c>
    </row>
    <row r="993" spans="1:27" x14ac:dyDescent="0.2">
      <c r="A993">
        <v>6403</v>
      </c>
      <c r="B993" t="s">
        <v>15</v>
      </c>
      <c r="C993">
        <v>2007</v>
      </c>
      <c r="D993">
        <v>9</v>
      </c>
      <c r="E993">
        <v>626</v>
      </c>
      <c r="F993" s="4">
        <v>2389.25</v>
      </c>
      <c r="G993" s="4">
        <v>2807.48</v>
      </c>
      <c r="H993" s="4">
        <v>826.08</v>
      </c>
      <c r="I993">
        <v>17</v>
      </c>
      <c r="J993">
        <v>919</v>
      </c>
      <c r="K993">
        <v>32153</v>
      </c>
      <c r="L993" t="s">
        <v>18</v>
      </c>
      <c r="M993">
        <v>109998</v>
      </c>
      <c r="N993">
        <v>575.20000000000005</v>
      </c>
      <c r="O993" s="4">
        <v>77255.740000000005</v>
      </c>
      <c r="P993" t="s">
        <v>168</v>
      </c>
      <c r="Q993" s="4">
        <f t="shared" si="165"/>
        <v>4.4847923322683707</v>
      </c>
      <c r="R993" s="4">
        <f t="shared" si="166"/>
        <v>165.14588235294119</v>
      </c>
      <c r="S993" s="4">
        <f t="shared" si="167"/>
        <v>3.0549292709466811</v>
      </c>
      <c r="T993" s="4">
        <f t="shared" si="168"/>
        <v>3.4483166711060416</v>
      </c>
      <c r="U993" s="4">
        <f t="shared" si="169"/>
        <v>3.3782615946807941</v>
      </c>
      <c r="V993" s="3">
        <f t="shared" si="170"/>
        <v>1.2304489213782739</v>
      </c>
      <c r="W993" s="3">
        <f t="shared" si="171"/>
        <v>2.9633155113861114</v>
      </c>
      <c r="X993" s="3">
        <f t="shared" si="172"/>
        <v>0.65174233789561198</v>
      </c>
      <c r="Y993" s="3">
        <f t="shared" si="173"/>
        <v>2.2178677497277679</v>
      </c>
      <c r="Z993" s="3">
        <f t="shared" si="174"/>
        <v>0.48500115971993035</v>
      </c>
      <c r="AA993" s="2">
        <f t="shared" si="175"/>
        <v>39326</v>
      </c>
    </row>
    <row r="994" spans="1:27" x14ac:dyDescent="0.2">
      <c r="A994">
        <v>6403</v>
      </c>
      <c r="B994" t="s">
        <v>15</v>
      </c>
      <c r="C994">
        <v>2007</v>
      </c>
      <c r="D994">
        <v>12</v>
      </c>
      <c r="E994">
        <v>643</v>
      </c>
      <c r="F994" s="4">
        <v>2418.13</v>
      </c>
      <c r="G994" s="4">
        <v>2841.28</v>
      </c>
      <c r="H994" s="4">
        <v>851.67</v>
      </c>
      <c r="I994">
        <v>17</v>
      </c>
      <c r="J994">
        <v>919</v>
      </c>
      <c r="K994">
        <v>32153</v>
      </c>
      <c r="L994" t="s">
        <v>18</v>
      </c>
      <c r="M994">
        <v>109998</v>
      </c>
      <c r="N994">
        <v>575.20000000000005</v>
      </c>
      <c r="O994" s="4">
        <v>77255.740000000005</v>
      </c>
      <c r="P994" t="s">
        <v>168</v>
      </c>
      <c r="Q994" s="4">
        <f t="shared" si="165"/>
        <v>4.4187869362363923</v>
      </c>
      <c r="R994" s="4">
        <f t="shared" si="166"/>
        <v>167.13411764705884</v>
      </c>
      <c r="S994" s="4">
        <f t="shared" si="167"/>
        <v>3.0917083786724704</v>
      </c>
      <c r="T994" s="4">
        <f t="shared" si="168"/>
        <v>3.4535140343082755</v>
      </c>
      <c r="U994" s="4">
        <f t="shared" si="169"/>
        <v>3.3834796450628035</v>
      </c>
      <c r="V994" s="3">
        <f t="shared" si="170"/>
        <v>1.2304489213782739</v>
      </c>
      <c r="W994" s="3">
        <f t="shared" si="171"/>
        <v>2.9633155113861114</v>
      </c>
      <c r="X994" s="3">
        <f t="shared" si="172"/>
        <v>0.64530306138405324</v>
      </c>
      <c r="Y994" s="3">
        <f t="shared" si="173"/>
        <v>2.2230651129300014</v>
      </c>
      <c r="Z994" s="3">
        <f t="shared" si="174"/>
        <v>0.49019852292216409</v>
      </c>
      <c r="AA994" s="2">
        <f t="shared" si="175"/>
        <v>39417</v>
      </c>
    </row>
    <row r="995" spans="1:27" x14ac:dyDescent="0.2">
      <c r="A995">
        <v>6434</v>
      </c>
      <c r="B995" t="s">
        <v>15</v>
      </c>
      <c r="C995">
        <v>2007</v>
      </c>
      <c r="D995">
        <v>1</v>
      </c>
      <c r="E995">
        <v>133</v>
      </c>
      <c r="F995" s="4">
        <v>557.27</v>
      </c>
      <c r="G995" s="4">
        <v>654.83000000000004</v>
      </c>
      <c r="H995" s="4">
        <v>209.78</v>
      </c>
      <c r="I995">
        <v>9</v>
      </c>
      <c r="J995">
        <v>775</v>
      </c>
      <c r="K995">
        <v>28936</v>
      </c>
      <c r="L995" t="s">
        <v>18</v>
      </c>
      <c r="M995">
        <v>102575</v>
      </c>
      <c r="N995">
        <v>479.2</v>
      </c>
      <c r="O995" s="4">
        <v>66875.44</v>
      </c>
      <c r="P995" t="s">
        <v>168</v>
      </c>
      <c r="Q995" s="4">
        <f t="shared" si="165"/>
        <v>4.9235338345864665</v>
      </c>
      <c r="R995" s="4">
        <f t="shared" si="166"/>
        <v>72.75888888888889</v>
      </c>
      <c r="S995" s="4">
        <f t="shared" si="167"/>
        <v>0.84494193548387098</v>
      </c>
      <c r="T995" s="4">
        <f t="shared" si="168"/>
        <v>2.8161285677099785</v>
      </c>
      <c r="U995" s="4">
        <f t="shared" si="169"/>
        <v>2.7460656639333809</v>
      </c>
      <c r="V995" s="3">
        <f t="shared" si="170"/>
        <v>0.95424250943932487</v>
      </c>
      <c r="W995" s="3">
        <f t="shared" si="171"/>
        <v>2.8893017025063101</v>
      </c>
      <c r="X995" s="3">
        <f t="shared" si="172"/>
        <v>0.69227692674289265</v>
      </c>
      <c r="Y995" s="3">
        <f t="shared" si="173"/>
        <v>1.8618860582706536</v>
      </c>
      <c r="Z995" s="3">
        <f t="shared" si="174"/>
        <v>-7.317313479633189E-2</v>
      </c>
      <c r="AA995" s="2">
        <f t="shared" si="175"/>
        <v>39083</v>
      </c>
    </row>
    <row r="996" spans="1:27" x14ac:dyDescent="0.2">
      <c r="A996">
        <v>6434</v>
      </c>
      <c r="B996" t="s">
        <v>15</v>
      </c>
      <c r="C996">
        <v>2007</v>
      </c>
      <c r="D996">
        <v>2</v>
      </c>
      <c r="E996">
        <v>111</v>
      </c>
      <c r="F996" s="4">
        <v>506.21</v>
      </c>
      <c r="G996" s="4">
        <v>594.80999999999995</v>
      </c>
      <c r="H996" s="4">
        <v>234.61</v>
      </c>
      <c r="I996">
        <v>9</v>
      </c>
      <c r="J996">
        <v>775</v>
      </c>
      <c r="K996">
        <v>28936</v>
      </c>
      <c r="L996" t="s">
        <v>18</v>
      </c>
      <c r="M996">
        <v>102575</v>
      </c>
      <c r="N996">
        <v>479.2</v>
      </c>
      <c r="O996" s="4">
        <v>66875.44</v>
      </c>
      <c r="P996" t="s">
        <v>168</v>
      </c>
      <c r="Q996" s="4">
        <f t="shared" si="165"/>
        <v>5.3586486486486482</v>
      </c>
      <c r="R996" s="4">
        <f t="shared" si="166"/>
        <v>66.089999999999989</v>
      </c>
      <c r="S996" s="4">
        <f t="shared" si="167"/>
        <v>0.76749677419354834</v>
      </c>
      <c r="T996" s="4">
        <f t="shared" si="168"/>
        <v>2.7743782613097547</v>
      </c>
      <c r="U996" s="4">
        <f t="shared" si="169"/>
        <v>2.7043307202412832</v>
      </c>
      <c r="V996" s="3">
        <f t="shared" si="170"/>
        <v>0.95424250943932487</v>
      </c>
      <c r="W996" s="3">
        <f t="shared" si="171"/>
        <v>2.8893017025063101</v>
      </c>
      <c r="X996" s="3">
        <f t="shared" si="172"/>
        <v>0.72905528252309748</v>
      </c>
      <c r="Y996" s="3">
        <f t="shared" si="173"/>
        <v>1.82013575187043</v>
      </c>
      <c r="Z996" s="3">
        <f t="shared" si="174"/>
        <v>-0.11492344119655538</v>
      </c>
      <c r="AA996" s="2">
        <f t="shared" si="175"/>
        <v>39114</v>
      </c>
    </row>
    <row r="997" spans="1:27" x14ac:dyDescent="0.2">
      <c r="A997">
        <v>6434</v>
      </c>
      <c r="B997" t="s">
        <v>15</v>
      </c>
      <c r="C997">
        <v>2007</v>
      </c>
      <c r="D997">
        <v>3</v>
      </c>
      <c r="E997">
        <v>126</v>
      </c>
      <c r="F997" s="4">
        <v>506.88</v>
      </c>
      <c r="G997" s="4">
        <v>595.66</v>
      </c>
      <c r="H997" s="4">
        <v>212.81</v>
      </c>
      <c r="I997">
        <v>9</v>
      </c>
      <c r="J997">
        <v>775</v>
      </c>
      <c r="K997">
        <v>28936</v>
      </c>
      <c r="L997" t="s">
        <v>18</v>
      </c>
      <c r="M997">
        <v>102575</v>
      </c>
      <c r="N997">
        <v>479.2</v>
      </c>
      <c r="O997" s="4">
        <v>66875.44</v>
      </c>
      <c r="P997" t="s">
        <v>168</v>
      </c>
      <c r="Q997" s="4">
        <f t="shared" si="165"/>
        <v>4.7274603174603174</v>
      </c>
      <c r="R997" s="4">
        <f t="shared" si="166"/>
        <v>66.184444444444438</v>
      </c>
      <c r="S997" s="4">
        <f t="shared" si="167"/>
        <v>0.7685935483870967</v>
      </c>
      <c r="T997" s="4">
        <f t="shared" si="168"/>
        <v>2.7749984371602157</v>
      </c>
      <c r="U997" s="4">
        <f t="shared" si="169"/>
        <v>2.7049051555733805</v>
      </c>
      <c r="V997" s="3">
        <f t="shared" si="170"/>
        <v>0.95424250943932487</v>
      </c>
      <c r="W997" s="3">
        <f t="shared" si="171"/>
        <v>2.8893017025063101</v>
      </c>
      <c r="X997" s="3">
        <f t="shared" si="172"/>
        <v>0.67462789204265261</v>
      </c>
      <c r="Y997" s="3">
        <f t="shared" si="173"/>
        <v>1.8207559277208905</v>
      </c>
      <c r="Z997" s="3">
        <f t="shared" si="174"/>
        <v>-0.11430326534609485</v>
      </c>
      <c r="AA997" s="2">
        <f t="shared" si="175"/>
        <v>39142</v>
      </c>
    </row>
    <row r="998" spans="1:27" x14ac:dyDescent="0.2">
      <c r="A998">
        <v>6434</v>
      </c>
      <c r="B998" t="s">
        <v>15</v>
      </c>
      <c r="C998">
        <v>2007</v>
      </c>
      <c r="D998">
        <v>4</v>
      </c>
      <c r="E998">
        <v>207</v>
      </c>
      <c r="F998" s="4">
        <v>934.8</v>
      </c>
      <c r="G998" s="4">
        <v>1098.48</v>
      </c>
      <c r="H998" s="4">
        <v>478.77</v>
      </c>
      <c r="I998">
        <v>9</v>
      </c>
      <c r="J998">
        <v>775</v>
      </c>
      <c r="K998">
        <v>28936</v>
      </c>
      <c r="L998" t="s">
        <v>18</v>
      </c>
      <c r="M998">
        <v>102575</v>
      </c>
      <c r="N998">
        <v>479.2</v>
      </c>
      <c r="O998" s="4">
        <v>66875.44</v>
      </c>
      <c r="P998" t="s">
        <v>168</v>
      </c>
      <c r="Q998" s="4">
        <f t="shared" si="165"/>
        <v>5.3066666666666666</v>
      </c>
      <c r="R998" s="4">
        <f t="shared" si="166"/>
        <v>122.05333333333334</v>
      </c>
      <c r="S998" s="4">
        <f t="shared" si="167"/>
        <v>1.4173935483870967</v>
      </c>
      <c r="T998" s="4">
        <f t="shared" si="168"/>
        <v>3.0407921541389054</v>
      </c>
      <c r="U998" s="4">
        <f t="shared" si="169"/>
        <v>2.9707187037201894</v>
      </c>
      <c r="V998" s="3">
        <f t="shared" si="170"/>
        <v>0.95424250943932487</v>
      </c>
      <c r="W998" s="3">
        <f t="shared" si="171"/>
        <v>2.8893017025063101</v>
      </c>
      <c r="X998" s="3">
        <f t="shared" si="172"/>
        <v>0.72482180868198776</v>
      </c>
      <c r="Y998" s="3">
        <f t="shared" si="173"/>
        <v>2.0865496446995806</v>
      </c>
      <c r="Z998" s="3">
        <f t="shared" si="174"/>
        <v>0.15149045163259525</v>
      </c>
      <c r="AA998" s="2">
        <f t="shared" si="175"/>
        <v>39173</v>
      </c>
    </row>
    <row r="999" spans="1:27" x14ac:dyDescent="0.2">
      <c r="A999">
        <v>6434</v>
      </c>
      <c r="B999" t="s">
        <v>15</v>
      </c>
      <c r="C999">
        <v>2007</v>
      </c>
      <c r="D999">
        <v>5</v>
      </c>
      <c r="E999">
        <v>422</v>
      </c>
      <c r="F999" s="4">
        <v>1776.19</v>
      </c>
      <c r="G999" s="4">
        <v>2087.1</v>
      </c>
      <c r="H999" s="4">
        <v>780.13</v>
      </c>
      <c r="I999">
        <v>9</v>
      </c>
      <c r="J999">
        <v>775</v>
      </c>
      <c r="K999">
        <v>28936</v>
      </c>
      <c r="L999" t="s">
        <v>18</v>
      </c>
      <c r="M999">
        <v>102575</v>
      </c>
      <c r="N999">
        <v>479.2</v>
      </c>
      <c r="O999" s="4">
        <v>66875.44</v>
      </c>
      <c r="P999" t="s">
        <v>168</v>
      </c>
      <c r="Q999" s="4">
        <f t="shared" si="165"/>
        <v>4.945734597156398</v>
      </c>
      <c r="R999" s="4">
        <f t="shared" si="166"/>
        <v>231.89999999999998</v>
      </c>
      <c r="S999" s="4">
        <f t="shared" si="167"/>
        <v>2.6930322580645161</v>
      </c>
      <c r="T999" s="4">
        <f t="shared" si="168"/>
        <v>3.3195432580773123</v>
      </c>
      <c r="U999" s="4">
        <f t="shared" si="169"/>
        <v>3.2494894206419156</v>
      </c>
      <c r="V999" s="3">
        <f t="shared" si="170"/>
        <v>0.95424250943932487</v>
      </c>
      <c r="W999" s="3">
        <f t="shared" si="171"/>
        <v>2.8893017025063101</v>
      </c>
      <c r="X999" s="3">
        <f t="shared" si="172"/>
        <v>0.69423080711563834</v>
      </c>
      <c r="Y999" s="3">
        <f t="shared" si="173"/>
        <v>2.3653007486379871</v>
      </c>
      <c r="Z999" s="3">
        <f t="shared" si="174"/>
        <v>0.43024155557100191</v>
      </c>
      <c r="AA999" s="2">
        <f t="shared" si="175"/>
        <v>39203</v>
      </c>
    </row>
    <row r="1000" spans="1:27" x14ac:dyDescent="0.2">
      <c r="A1000">
        <v>6434</v>
      </c>
      <c r="B1000" t="s">
        <v>15</v>
      </c>
      <c r="C1000">
        <v>2007</v>
      </c>
      <c r="D1000">
        <v>6</v>
      </c>
      <c r="E1000">
        <v>406</v>
      </c>
      <c r="F1000" s="4">
        <v>1677.93</v>
      </c>
      <c r="G1000" s="4">
        <v>1971.69</v>
      </c>
      <c r="H1000" s="4">
        <v>873.52</v>
      </c>
      <c r="I1000">
        <v>9</v>
      </c>
      <c r="J1000">
        <v>775</v>
      </c>
      <c r="K1000">
        <v>28936</v>
      </c>
      <c r="L1000" t="s">
        <v>18</v>
      </c>
      <c r="M1000">
        <v>102575</v>
      </c>
      <c r="N1000">
        <v>479.2</v>
      </c>
      <c r="O1000" s="4">
        <v>66875.44</v>
      </c>
      <c r="P1000" t="s">
        <v>168</v>
      </c>
      <c r="Q1000" s="4">
        <f t="shared" si="165"/>
        <v>4.8563793103448276</v>
      </c>
      <c r="R1000" s="4">
        <f t="shared" si="166"/>
        <v>219.07666666666668</v>
      </c>
      <c r="S1000" s="4">
        <f t="shared" si="167"/>
        <v>2.544116129032258</v>
      </c>
      <c r="T1000" s="4">
        <f t="shared" si="168"/>
        <v>3.2948386337935429</v>
      </c>
      <c r="U1000" s="4">
        <f t="shared" si="169"/>
        <v>3.2247738389433063</v>
      </c>
      <c r="V1000" s="3">
        <f t="shared" si="170"/>
        <v>0.95424250943932487</v>
      </c>
      <c r="W1000" s="3">
        <f t="shared" si="171"/>
        <v>2.8893017025063101</v>
      </c>
      <c r="X1000" s="3">
        <f t="shared" si="172"/>
        <v>0.68631260021634866</v>
      </c>
      <c r="Y1000" s="3">
        <f t="shared" si="173"/>
        <v>2.3405961243542177</v>
      </c>
      <c r="Z1000" s="3">
        <f t="shared" si="174"/>
        <v>0.40553693128723245</v>
      </c>
      <c r="AA1000" s="2">
        <f t="shared" si="175"/>
        <v>39234</v>
      </c>
    </row>
    <row r="1001" spans="1:27" x14ac:dyDescent="0.2">
      <c r="A1001">
        <v>6434</v>
      </c>
      <c r="B1001" t="s">
        <v>15</v>
      </c>
      <c r="C1001">
        <v>2007</v>
      </c>
      <c r="D1001">
        <v>7</v>
      </c>
      <c r="E1001">
        <v>258</v>
      </c>
      <c r="F1001" s="4">
        <v>986.74</v>
      </c>
      <c r="G1001" s="4">
        <v>1159.54</v>
      </c>
      <c r="H1001" s="4">
        <v>522.71</v>
      </c>
      <c r="I1001">
        <v>9</v>
      </c>
      <c r="J1001">
        <v>775</v>
      </c>
      <c r="K1001">
        <v>28936</v>
      </c>
      <c r="L1001" t="s">
        <v>18</v>
      </c>
      <c r="M1001">
        <v>102575</v>
      </c>
      <c r="N1001">
        <v>479.2</v>
      </c>
      <c r="O1001" s="4">
        <v>66875.44</v>
      </c>
      <c r="P1001" t="s">
        <v>168</v>
      </c>
      <c r="Q1001" s="4">
        <f t="shared" si="165"/>
        <v>4.4943410852713175</v>
      </c>
      <c r="R1001" s="4">
        <f t="shared" si="166"/>
        <v>128.83777777777777</v>
      </c>
      <c r="S1001" s="4">
        <f t="shared" si="167"/>
        <v>1.4961806451612902</v>
      </c>
      <c r="T1001" s="4">
        <f t="shared" si="168"/>
        <v>3.0642857348451922</v>
      </c>
      <c r="U1001" s="4">
        <f t="shared" si="169"/>
        <v>2.9942027337837165</v>
      </c>
      <c r="V1001" s="3">
        <f t="shared" si="170"/>
        <v>0.95424250943932487</v>
      </c>
      <c r="W1001" s="3">
        <f t="shared" si="171"/>
        <v>2.8893017025063101</v>
      </c>
      <c r="X1001" s="3">
        <f t="shared" si="172"/>
        <v>0.65266602888196223</v>
      </c>
      <c r="Y1001" s="3">
        <f t="shared" si="173"/>
        <v>2.1100432254058674</v>
      </c>
      <c r="Z1001" s="3">
        <f t="shared" si="174"/>
        <v>0.17498403233888207</v>
      </c>
      <c r="AA1001" s="2">
        <f t="shared" si="175"/>
        <v>39264</v>
      </c>
    </row>
    <row r="1002" spans="1:27" x14ac:dyDescent="0.2">
      <c r="A1002">
        <v>6434</v>
      </c>
      <c r="B1002" t="s">
        <v>15</v>
      </c>
      <c r="C1002">
        <v>2007</v>
      </c>
      <c r="D1002">
        <v>8</v>
      </c>
      <c r="E1002">
        <v>317</v>
      </c>
      <c r="F1002" s="4">
        <v>1284.77</v>
      </c>
      <c r="G1002" s="4">
        <v>1509.71</v>
      </c>
      <c r="H1002" s="4">
        <v>484.25</v>
      </c>
      <c r="I1002">
        <v>9</v>
      </c>
      <c r="J1002">
        <v>775</v>
      </c>
      <c r="K1002">
        <v>28936</v>
      </c>
      <c r="L1002" t="s">
        <v>18</v>
      </c>
      <c r="M1002">
        <v>102575</v>
      </c>
      <c r="N1002">
        <v>479.2</v>
      </c>
      <c r="O1002" s="4">
        <v>66875.44</v>
      </c>
      <c r="P1002" t="s">
        <v>168</v>
      </c>
      <c r="Q1002" s="4">
        <f t="shared" si="165"/>
        <v>4.7624921135646687</v>
      </c>
      <c r="R1002" s="4">
        <f t="shared" si="166"/>
        <v>167.74555555555557</v>
      </c>
      <c r="S1002" s="4">
        <f t="shared" si="167"/>
        <v>1.9480129032258064</v>
      </c>
      <c r="T1002" s="4">
        <f t="shared" si="168"/>
        <v>3.1788935317333049</v>
      </c>
      <c r="U1002" s="4">
        <f t="shared" si="169"/>
        <v>3.1088253870671005</v>
      </c>
      <c r="V1002" s="3">
        <f t="shared" si="170"/>
        <v>0.95424250943932487</v>
      </c>
      <c r="W1002" s="3">
        <f t="shared" si="171"/>
        <v>2.8893017025063101</v>
      </c>
      <c r="X1002" s="3">
        <f t="shared" si="172"/>
        <v>0.67783426951555348</v>
      </c>
      <c r="Y1002" s="3">
        <f t="shared" si="173"/>
        <v>2.2246510222939802</v>
      </c>
      <c r="Z1002" s="3">
        <f t="shared" si="174"/>
        <v>0.28959182922699472</v>
      </c>
      <c r="AA1002" s="2">
        <f t="shared" si="175"/>
        <v>39295</v>
      </c>
    </row>
    <row r="1003" spans="1:27" x14ac:dyDescent="0.2">
      <c r="A1003">
        <v>6434</v>
      </c>
      <c r="B1003" t="s">
        <v>15</v>
      </c>
      <c r="C1003">
        <v>2007</v>
      </c>
      <c r="D1003">
        <v>9</v>
      </c>
      <c r="E1003">
        <v>532</v>
      </c>
      <c r="F1003" s="4">
        <v>2124.92</v>
      </c>
      <c r="G1003" s="4">
        <v>2496.79</v>
      </c>
      <c r="H1003" s="4">
        <v>939.52</v>
      </c>
      <c r="I1003">
        <v>9</v>
      </c>
      <c r="J1003">
        <v>775</v>
      </c>
      <c r="K1003">
        <v>28936</v>
      </c>
      <c r="L1003" t="s">
        <v>18</v>
      </c>
      <c r="M1003">
        <v>102575</v>
      </c>
      <c r="N1003">
        <v>479.2</v>
      </c>
      <c r="O1003" s="4">
        <v>66875.44</v>
      </c>
      <c r="P1003" t="s">
        <v>168</v>
      </c>
      <c r="Q1003" s="4">
        <f t="shared" si="165"/>
        <v>4.6932142857142853</v>
      </c>
      <c r="R1003" s="4">
        <f t="shared" si="166"/>
        <v>277.42111111111109</v>
      </c>
      <c r="S1003" s="4">
        <f t="shared" si="167"/>
        <v>3.221664516129032</v>
      </c>
      <c r="T1003" s="4">
        <f t="shared" si="168"/>
        <v>3.3973820162494279</v>
      </c>
      <c r="U1003" s="4">
        <f t="shared" si="169"/>
        <v>3.3273425841686528</v>
      </c>
      <c r="V1003" s="3">
        <f t="shared" si="170"/>
        <v>0.95424250943932487</v>
      </c>
      <c r="W1003" s="3">
        <f t="shared" si="171"/>
        <v>2.8893017025063101</v>
      </c>
      <c r="X1003" s="3">
        <f t="shared" si="172"/>
        <v>0.67147038395437963</v>
      </c>
      <c r="Y1003" s="3">
        <f t="shared" si="173"/>
        <v>2.4431395068101027</v>
      </c>
      <c r="Z1003" s="3">
        <f t="shared" si="174"/>
        <v>0.50808031374311746</v>
      </c>
      <c r="AA1003" s="2">
        <f t="shared" si="175"/>
        <v>39326</v>
      </c>
    </row>
    <row r="1004" spans="1:27" x14ac:dyDescent="0.2">
      <c r="A1004">
        <v>6434</v>
      </c>
      <c r="B1004" t="s">
        <v>15</v>
      </c>
      <c r="C1004">
        <v>2007</v>
      </c>
      <c r="D1004">
        <v>11</v>
      </c>
      <c r="E1004">
        <v>564</v>
      </c>
      <c r="F1004" s="4">
        <v>2190.9299999999998</v>
      </c>
      <c r="G1004" s="4">
        <v>2574.39</v>
      </c>
      <c r="H1004" s="4">
        <v>737.44</v>
      </c>
      <c r="I1004">
        <v>9</v>
      </c>
      <c r="J1004">
        <v>775</v>
      </c>
      <c r="K1004">
        <v>28936</v>
      </c>
      <c r="L1004" t="s">
        <v>18</v>
      </c>
      <c r="M1004">
        <v>102575</v>
      </c>
      <c r="N1004">
        <v>479.2</v>
      </c>
      <c r="O1004" s="4">
        <v>66875.44</v>
      </c>
      <c r="P1004" t="s">
        <v>168</v>
      </c>
      <c r="Q1004" s="4">
        <f t="shared" si="165"/>
        <v>4.5645212765957446</v>
      </c>
      <c r="R1004" s="4">
        <f t="shared" si="166"/>
        <v>286.04333333333329</v>
      </c>
      <c r="S1004" s="4">
        <f t="shared" si="167"/>
        <v>3.3217935483870966</v>
      </c>
      <c r="T1004" s="4">
        <f t="shared" si="168"/>
        <v>3.4106743397780845</v>
      </c>
      <c r="U1004" s="4">
        <f t="shared" si="169"/>
        <v>3.3406285021159876</v>
      </c>
      <c r="V1004" s="3">
        <f t="shared" si="170"/>
        <v>0.95424250943932487</v>
      </c>
      <c r="W1004" s="3">
        <f t="shared" si="171"/>
        <v>2.8893017025063101</v>
      </c>
      <c r="X1004" s="3">
        <f t="shared" si="172"/>
        <v>0.65939523579474213</v>
      </c>
      <c r="Y1004" s="3">
        <f t="shared" si="173"/>
        <v>2.4564318303387593</v>
      </c>
      <c r="Z1004" s="3">
        <f t="shared" si="174"/>
        <v>0.52137263727177408</v>
      </c>
      <c r="AA1004" s="2">
        <f t="shared" si="175"/>
        <v>39387</v>
      </c>
    </row>
    <row r="1005" spans="1:27" x14ac:dyDescent="0.2">
      <c r="A1005">
        <v>6434</v>
      </c>
      <c r="B1005" t="s">
        <v>15</v>
      </c>
      <c r="C1005">
        <v>2007</v>
      </c>
      <c r="D1005">
        <v>12</v>
      </c>
      <c r="E1005">
        <v>261</v>
      </c>
      <c r="F1005" s="4">
        <v>1058.18</v>
      </c>
      <c r="G1005" s="4">
        <v>1243.48</v>
      </c>
      <c r="H1005" s="4">
        <v>432.77</v>
      </c>
      <c r="I1005">
        <v>9</v>
      </c>
      <c r="J1005">
        <v>775</v>
      </c>
      <c r="K1005">
        <v>28936</v>
      </c>
      <c r="L1005" t="s">
        <v>18</v>
      </c>
      <c r="M1005">
        <v>102575</v>
      </c>
      <c r="N1005">
        <v>479.2</v>
      </c>
      <c r="O1005" s="4">
        <v>66875.44</v>
      </c>
      <c r="P1005" t="s">
        <v>168</v>
      </c>
      <c r="Q1005" s="4">
        <f t="shared" si="165"/>
        <v>4.764291187739464</v>
      </c>
      <c r="R1005" s="4">
        <f t="shared" si="166"/>
        <v>138.16444444444446</v>
      </c>
      <c r="S1005" s="4">
        <f t="shared" si="167"/>
        <v>1.6044903225806453</v>
      </c>
      <c r="T1005" s="4">
        <f t="shared" si="168"/>
        <v>3.094638804515895</v>
      </c>
      <c r="U1005" s="4">
        <f t="shared" si="169"/>
        <v>3.0245595489445534</v>
      </c>
      <c r="V1005" s="3">
        <f t="shared" si="170"/>
        <v>0.95424250943932487</v>
      </c>
      <c r="W1005" s="3">
        <f t="shared" si="171"/>
        <v>2.8893017025063101</v>
      </c>
      <c r="X1005" s="3">
        <f t="shared" si="172"/>
        <v>0.67799829717761428</v>
      </c>
      <c r="Y1005" s="3">
        <f t="shared" si="173"/>
        <v>2.1403962950765703</v>
      </c>
      <c r="Z1005" s="3">
        <f t="shared" si="174"/>
        <v>0.20533710200958491</v>
      </c>
      <c r="AA1005" s="2">
        <f t="shared" si="175"/>
        <v>39417</v>
      </c>
    </row>
    <row r="1006" spans="1:27" x14ac:dyDescent="0.2">
      <c r="A1006">
        <v>6437</v>
      </c>
      <c r="B1006" t="s">
        <v>15</v>
      </c>
      <c r="C1006">
        <v>2007</v>
      </c>
      <c r="D1006">
        <v>1</v>
      </c>
      <c r="E1006">
        <v>93</v>
      </c>
      <c r="F1006" s="4">
        <v>372.04</v>
      </c>
      <c r="G1006" s="4">
        <v>437.19</v>
      </c>
      <c r="H1006" s="4">
        <v>129.62</v>
      </c>
      <c r="I1006">
        <v>7</v>
      </c>
      <c r="J1006">
        <v>512</v>
      </c>
      <c r="K1006">
        <v>14931</v>
      </c>
      <c r="L1006" t="s">
        <v>18</v>
      </c>
      <c r="M1006">
        <v>115391</v>
      </c>
      <c r="N1006">
        <v>308</v>
      </c>
      <c r="O1006" s="4">
        <v>30062.98</v>
      </c>
      <c r="P1006" t="s">
        <v>168</v>
      </c>
      <c r="Q1006" s="4">
        <f t="shared" si="165"/>
        <v>4.7009677419354841</v>
      </c>
      <c r="R1006" s="4">
        <f t="shared" si="166"/>
        <v>62.455714285714286</v>
      </c>
      <c r="S1006" s="4">
        <f t="shared" si="167"/>
        <v>0.85388671875</v>
      </c>
      <c r="T1006" s="4">
        <f t="shared" si="168"/>
        <v>2.6406702196214722</v>
      </c>
      <c r="U1006" s="4">
        <f t="shared" si="169"/>
        <v>2.570589635702802</v>
      </c>
      <c r="V1006" s="3">
        <f t="shared" si="170"/>
        <v>0.84509804001425681</v>
      </c>
      <c r="W1006" s="3">
        <f t="shared" si="171"/>
        <v>2.7092699609758308</v>
      </c>
      <c r="X1006" s="3">
        <f t="shared" si="172"/>
        <v>0.67218727106753728</v>
      </c>
      <c r="Y1006" s="3">
        <f t="shared" si="173"/>
        <v>1.7955721796072155</v>
      </c>
      <c r="Z1006" s="3">
        <f t="shared" si="174"/>
        <v>-6.8599741354358396E-2</v>
      </c>
      <c r="AA1006" s="2">
        <f t="shared" si="175"/>
        <v>39083</v>
      </c>
    </row>
    <row r="1007" spans="1:27" x14ac:dyDescent="0.2">
      <c r="A1007">
        <v>6437</v>
      </c>
      <c r="B1007" t="s">
        <v>15</v>
      </c>
      <c r="C1007">
        <v>2007</v>
      </c>
      <c r="D1007">
        <v>2</v>
      </c>
      <c r="E1007">
        <v>78</v>
      </c>
      <c r="F1007" s="4">
        <v>320.95999999999998</v>
      </c>
      <c r="G1007" s="4">
        <v>377.16</v>
      </c>
      <c r="H1007" s="4">
        <v>144.74</v>
      </c>
      <c r="I1007">
        <v>7</v>
      </c>
      <c r="J1007">
        <v>512</v>
      </c>
      <c r="K1007">
        <v>14931</v>
      </c>
      <c r="L1007" t="s">
        <v>18</v>
      </c>
      <c r="M1007">
        <v>115391</v>
      </c>
      <c r="N1007">
        <v>308</v>
      </c>
      <c r="O1007" s="4">
        <v>30062.98</v>
      </c>
      <c r="P1007" t="s">
        <v>168</v>
      </c>
      <c r="Q1007" s="4">
        <f t="shared" si="165"/>
        <v>4.8353846153846156</v>
      </c>
      <c r="R1007" s="4">
        <f t="shared" si="166"/>
        <v>53.88</v>
      </c>
      <c r="S1007" s="4">
        <f t="shared" si="167"/>
        <v>0.73664062500000005</v>
      </c>
      <c r="T1007" s="4">
        <f t="shared" si="168"/>
        <v>2.5765256270652048</v>
      </c>
      <c r="U1007" s="4">
        <f t="shared" si="169"/>
        <v>2.5064509113403242</v>
      </c>
      <c r="V1007" s="3">
        <f t="shared" si="170"/>
        <v>0.84509804001425681</v>
      </c>
      <c r="W1007" s="3">
        <f t="shared" si="171"/>
        <v>2.7092699609758308</v>
      </c>
      <c r="X1007" s="3">
        <f t="shared" si="172"/>
        <v>0.68443102437472447</v>
      </c>
      <c r="Y1007" s="3">
        <f t="shared" si="173"/>
        <v>1.7314275870509481</v>
      </c>
      <c r="Z1007" s="3">
        <f t="shared" si="174"/>
        <v>-0.1327443339106259</v>
      </c>
      <c r="AA1007" s="2">
        <f t="shared" si="175"/>
        <v>39114</v>
      </c>
    </row>
    <row r="1008" spans="1:27" x14ac:dyDescent="0.2">
      <c r="A1008">
        <v>6437</v>
      </c>
      <c r="B1008" t="s">
        <v>15</v>
      </c>
      <c r="C1008">
        <v>2007</v>
      </c>
      <c r="D1008">
        <v>3</v>
      </c>
      <c r="E1008">
        <v>94</v>
      </c>
      <c r="F1008" s="4">
        <v>389.61</v>
      </c>
      <c r="G1008" s="4">
        <v>457.85</v>
      </c>
      <c r="H1008" s="4">
        <v>203.26</v>
      </c>
      <c r="I1008">
        <v>7</v>
      </c>
      <c r="J1008">
        <v>512</v>
      </c>
      <c r="K1008">
        <v>14931</v>
      </c>
      <c r="L1008" t="s">
        <v>18</v>
      </c>
      <c r="M1008">
        <v>115391</v>
      </c>
      <c r="N1008">
        <v>308</v>
      </c>
      <c r="O1008" s="4">
        <v>30062.98</v>
      </c>
      <c r="P1008" t="s">
        <v>168</v>
      </c>
      <c r="Q1008" s="4">
        <f t="shared" si="165"/>
        <v>4.8707446808510637</v>
      </c>
      <c r="R1008" s="4">
        <f t="shared" si="166"/>
        <v>65.407142857142858</v>
      </c>
      <c r="S1008" s="4">
        <f t="shared" si="167"/>
        <v>0.89423828125000004</v>
      </c>
      <c r="T1008" s="4">
        <f t="shared" si="168"/>
        <v>2.6607232185228016</v>
      </c>
      <c r="U1008" s="4">
        <f t="shared" si="169"/>
        <v>2.5906300952524814</v>
      </c>
      <c r="V1008" s="3">
        <f t="shared" si="170"/>
        <v>0.84509804001425681</v>
      </c>
      <c r="W1008" s="3">
        <f t="shared" si="171"/>
        <v>2.7092699609758308</v>
      </c>
      <c r="X1008" s="3">
        <f t="shared" si="172"/>
        <v>0.68759536492310269</v>
      </c>
      <c r="Y1008" s="3">
        <f t="shared" si="173"/>
        <v>1.8156251785085447</v>
      </c>
      <c r="Z1008" s="3">
        <f t="shared" si="174"/>
        <v>-4.8546742453029354E-2</v>
      </c>
      <c r="AA1008" s="2">
        <f t="shared" si="175"/>
        <v>39142</v>
      </c>
    </row>
    <row r="1009" spans="1:27" x14ac:dyDescent="0.2">
      <c r="A1009">
        <v>6437</v>
      </c>
      <c r="B1009" t="s">
        <v>15</v>
      </c>
      <c r="C1009">
        <v>2007</v>
      </c>
      <c r="D1009">
        <v>4</v>
      </c>
      <c r="E1009">
        <v>103</v>
      </c>
      <c r="F1009" s="4">
        <v>371.53</v>
      </c>
      <c r="G1009" s="4">
        <v>436.55</v>
      </c>
      <c r="H1009" s="4">
        <v>142.57</v>
      </c>
      <c r="I1009">
        <v>7</v>
      </c>
      <c r="J1009">
        <v>512</v>
      </c>
      <c r="K1009">
        <v>14931</v>
      </c>
      <c r="L1009" t="s">
        <v>18</v>
      </c>
      <c r="M1009">
        <v>115391</v>
      </c>
      <c r="N1009">
        <v>308</v>
      </c>
      <c r="O1009" s="4">
        <v>30062.98</v>
      </c>
      <c r="P1009" t="s">
        <v>168</v>
      </c>
      <c r="Q1009" s="4">
        <f t="shared" si="165"/>
        <v>4.2383495145631072</v>
      </c>
      <c r="R1009" s="4">
        <f t="shared" si="166"/>
        <v>62.364285714285714</v>
      </c>
      <c r="S1009" s="4">
        <f t="shared" si="167"/>
        <v>0.85263671875000002</v>
      </c>
      <c r="T1009" s="4">
        <f t="shared" si="168"/>
        <v>2.6400339925559209</v>
      </c>
      <c r="U1009" s="4">
        <f t="shared" si="169"/>
        <v>2.5699938875674477</v>
      </c>
      <c r="V1009" s="3">
        <f t="shared" si="170"/>
        <v>0.84509804001425681</v>
      </c>
      <c r="W1009" s="3">
        <f t="shared" si="171"/>
        <v>2.7092699609758308</v>
      </c>
      <c r="X1009" s="3">
        <f t="shared" si="172"/>
        <v>0.62719676785074863</v>
      </c>
      <c r="Y1009" s="3">
        <f t="shared" si="173"/>
        <v>1.7949359525416639</v>
      </c>
      <c r="Z1009" s="3">
        <f t="shared" si="174"/>
        <v>-6.9235968419909921E-2</v>
      </c>
      <c r="AA1009" s="2">
        <f t="shared" si="175"/>
        <v>39173</v>
      </c>
    </row>
    <row r="1010" spans="1:27" x14ac:dyDescent="0.2">
      <c r="A1010">
        <v>6437</v>
      </c>
      <c r="B1010" t="s">
        <v>15</v>
      </c>
      <c r="C1010">
        <v>2007</v>
      </c>
      <c r="D1010">
        <v>5</v>
      </c>
      <c r="E1010">
        <v>222</v>
      </c>
      <c r="F1010" s="4">
        <v>906.93</v>
      </c>
      <c r="G1010" s="4">
        <v>1065.69</v>
      </c>
      <c r="H1010" s="4">
        <v>457.53</v>
      </c>
      <c r="I1010">
        <v>7</v>
      </c>
      <c r="J1010">
        <v>512</v>
      </c>
      <c r="K1010">
        <v>14931</v>
      </c>
      <c r="L1010" t="s">
        <v>18</v>
      </c>
      <c r="M1010">
        <v>115391</v>
      </c>
      <c r="N1010">
        <v>308</v>
      </c>
      <c r="O1010" s="4">
        <v>30062.98</v>
      </c>
      <c r="P1010" t="s">
        <v>168</v>
      </c>
      <c r="Q1010" s="4">
        <f t="shared" si="165"/>
        <v>4.8004054054054057</v>
      </c>
      <c r="R1010" s="4">
        <f t="shared" si="166"/>
        <v>152.24142857142857</v>
      </c>
      <c r="S1010" s="4">
        <f t="shared" si="167"/>
        <v>2.0814257812500001</v>
      </c>
      <c r="T1010" s="4">
        <f t="shared" si="168"/>
        <v>3.0276308905545029</v>
      </c>
      <c r="U1010" s="4">
        <f t="shared" si="169"/>
        <v>2.9575737680006515</v>
      </c>
      <c r="V1010" s="3">
        <f t="shared" si="170"/>
        <v>0.84509804001425681</v>
      </c>
      <c r="W1010" s="3">
        <f t="shared" si="171"/>
        <v>2.7092699609758308</v>
      </c>
      <c r="X1010" s="3">
        <f t="shared" si="172"/>
        <v>0.68127791610386401</v>
      </c>
      <c r="Y1010" s="3">
        <f t="shared" si="173"/>
        <v>2.1825328505402459</v>
      </c>
      <c r="Z1010" s="3">
        <f t="shared" si="174"/>
        <v>0.3183609295786719</v>
      </c>
      <c r="AA1010" s="2">
        <f t="shared" si="175"/>
        <v>39203</v>
      </c>
    </row>
    <row r="1011" spans="1:27" x14ac:dyDescent="0.2">
      <c r="A1011">
        <v>6437</v>
      </c>
      <c r="B1011" t="s">
        <v>15</v>
      </c>
      <c r="C1011">
        <v>2007</v>
      </c>
      <c r="D1011">
        <v>6</v>
      </c>
      <c r="E1011">
        <v>193</v>
      </c>
      <c r="F1011" s="4">
        <v>713.71</v>
      </c>
      <c r="G1011" s="4">
        <v>838.67</v>
      </c>
      <c r="H1011" s="4">
        <v>290.55</v>
      </c>
      <c r="I1011">
        <v>7</v>
      </c>
      <c r="J1011">
        <v>512</v>
      </c>
      <c r="K1011">
        <v>14931</v>
      </c>
      <c r="L1011" t="s">
        <v>18</v>
      </c>
      <c r="M1011">
        <v>115391</v>
      </c>
      <c r="N1011">
        <v>308</v>
      </c>
      <c r="O1011" s="4">
        <v>30062.98</v>
      </c>
      <c r="P1011" t="s">
        <v>168</v>
      </c>
      <c r="Q1011" s="4">
        <f t="shared" si="165"/>
        <v>4.3454404145077721</v>
      </c>
      <c r="R1011" s="4">
        <f t="shared" si="166"/>
        <v>119.80999999999999</v>
      </c>
      <c r="S1011" s="4">
        <f t="shared" si="167"/>
        <v>1.6380273437499999</v>
      </c>
      <c r="T1011" s="4">
        <f t="shared" si="168"/>
        <v>2.9235911081808297</v>
      </c>
      <c r="U1011" s="4">
        <f t="shared" si="169"/>
        <v>2.8535217818268372</v>
      </c>
      <c r="V1011" s="3">
        <f t="shared" si="170"/>
        <v>0.84509804001425681</v>
      </c>
      <c r="W1011" s="3">
        <f t="shared" si="171"/>
        <v>2.7092699609758308</v>
      </c>
      <c r="X1011" s="3">
        <f t="shared" si="172"/>
        <v>0.63803379917305603</v>
      </c>
      <c r="Y1011" s="3">
        <f t="shared" si="173"/>
        <v>2.0784930681665728</v>
      </c>
      <c r="Z1011" s="3">
        <f t="shared" si="174"/>
        <v>0.21432114720499898</v>
      </c>
      <c r="AA1011" s="2">
        <f t="shared" si="175"/>
        <v>39234</v>
      </c>
    </row>
    <row r="1012" spans="1:27" x14ac:dyDescent="0.2">
      <c r="A1012">
        <v>6437</v>
      </c>
      <c r="B1012" t="s">
        <v>15</v>
      </c>
      <c r="C1012">
        <v>2007</v>
      </c>
      <c r="D1012">
        <v>7</v>
      </c>
      <c r="E1012">
        <v>148</v>
      </c>
      <c r="F1012" s="4">
        <v>567.04999999999995</v>
      </c>
      <c r="G1012" s="4">
        <v>666.34</v>
      </c>
      <c r="H1012" s="4">
        <v>303.95</v>
      </c>
      <c r="I1012">
        <v>7</v>
      </c>
      <c r="J1012">
        <v>512</v>
      </c>
      <c r="K1012">
        <v>14931</v>
      </c>
      <c r="L1012" t="s">
        <v>18</v>
      </c>
      <c r="M1012">
        <v>115391</v>
      </c>
      <c r="N1012">
        <v>308</v>
      </c>
      <c r="O1012" s="4">
        <v>30062.98</v>
      </c>
      <c r="P1012" t="s">
        <v>168</v>
      </c>
      <c r="Q1012" s="4">
        <f t="shared" si="165"/>
        <v>4.5022972972972974</v>
      </c>
      <c r="R1012" s="4">
        <f t="shared" si="166"/>
        <v>95.191428571428574</v>
      </c>
      <c r="S1012" s="4">
        <f t="shared" si="167"/>
        <v>1.3014453125000001</v>
      </c>
      <c r="T1012" s="4">
        <f t="shared" si="168"/>
        <v>2.823695884494096</v>
      </c>
      <c r="U1012" s="4">
        <f t="shared" si="169"/>
        <v>2.7536213547777604</v>
      </c>
      <c r="V1012" s="3">
        <f t="shared" si="170"/>
        <v>0.84509804001425681</v>
      </c>
      <c r="W1012" s="3">
        <f t="shared" si="171"/>
        <v>2.7092699609758308</v>
      </c>
      <c r="X1012" s="3">
        <f t="shared" si="172"/>
        <v>0.65343416909913854</v>
      </c>
      <c r="Y1012" s="3">
        <f t="shared" si="173"/>
        <v>1.9785978444798391</v>
      </c>
      <c r="Z1012" s="3">
        <f t="shared" si="174"/>
        <v>0.11442592351826518</v>
      </c>
      <c r="AA1012" s="2">
        <f t="shared" si="175"/>
        <v>39264</v>
      </c>
    </row>
    <row r="1013" spans="1:27" x14ac:dyDescent="0.2">
      <c r="A1013">
        <v>6437</v>
      </c>
      <c r="B1013" t="s">
        <v>15</v>
      </c>
      <c r="C1013">
        <v>2007</v>
      </c>
      <c r="D1013">
        <v>8</v>
      </c>
      <c r="E1013">
        <v>260</v>
      </c>
      <c r="F1013" s="4">
        <v>1112.3399999999999</v>
      </c>
      <c r="G1013" s="4">
        <v>1307.06</v>
      </c>
      <c r="H1013" s="4">
        <v>456.61</v>
      </c>
      <c r="I1013">
        <v>7</v>
      </c>
      <c r="J1013">
        <v>512</v>
      </c>
      <c r="K1013">
        <v>14931</v>
      </c>
      <c r="L1013" t="s">
        <v>18</v>
      </c>
      <c r="M1013">
        <v>115391</v>
      </c>
      <c r="N1013">
        <v>308</v>
      </c>
      <c r="O1013" s="4">
        <v>30062.98</v>
      </c>
      <c r="P1013" t="s">
        <v>168</v>
      </c>
      <c r="Q1013" s="4">
        <f t="shared" si="165"/>
        <v>5.0271538461538459</v>
      </c>
      <c r="R1013" s="4">
        <f t="shared" si="166"/>
        <v>186.72285714285712</v>
      </c>
      <c r="S1013" s="4">
        <f t="shared" si="167"/>
        <v>2.5528515624999999</v>
      </c>
      <c r="T1013" s="4">
        <f t="shared" si="168"/>
        <v>3.116295524130523</v>
      </c>
      <c r="U1013" s="4">
        <f t="shared" si="169"/>
        <v>3.0462375548310274</v>
      </c>
      <c r="V1013" s="3">
        <f t="shared" si="170"/>
        <v>0.84509804001425681</v>
      </c>
      <c r="W1013" s="3">
        <f t="shared" si="171"/>
        <v>2.7092699609758308</v>
      </c>
      <c r="X1013" s="3">
        <f t="shared" si="172"/>
        <v>0.70132217615970505</v>
      </c>
      <c r="Y1013" s="3">
        <f t="shared" si="173"/>
        <v>2.2711974841162661</v>
      </c>
      <c r="Z1013" s="3">
        <f t="shared" si="174"/>
        <v>0.40702556315469229</v>
      </c>
      <c r="AA1013" s="2">
        <f t="shared" si="175"/>
        <v>39295</v>
      </c>
    </row>
    <row r="1014" spans="1:27" x14ac:dyDescent="0.2">
      <c r="A1014">
        <v>6437</v>
      </c>
      <c r="B1014" t="s">
        <v>15</v>
      </c>
      <c r="C1014">
        <v>2007</v>
      </c>
      <c r="D1014">
        <v>9</v>
      </c>
      <c r="E1014">
        <v>222</v>
      </c>
      <c r="F1014" s="4">
        <v>872.11</v>
      </c>
      <c r="G1014" s="4">
        <v>1024.74</v>
      </c>
      <c r="H1014" s="4">
        <v>412.87</v>
      </c>
      <c r="I1014">
        <v>7</v>
      </c>
      <c r="J1014">
        <v>512</v>
      </c>
      <c r="K1014">
        <v>14931</v>
      </c>
      <c r="L1014" t="s">
        <v>18</v>
      </c>
      <c r="M1014">
        <v>115391</v>
      </c>
      <c r="N1014">
        <v>308</v>
      </c>
      <c r="O1014" s="4">
        <v>30062.98</v>
      </c>
      <c r="P1014" t="s">
        <v>168</v>
      </c>
      <c r="Q1014" s="4">
        <f t="shared" si="165"/>
        <v>4.6159459459459464</v>
      </c>
      <c r="R1014" s="4">
        <f t="shared" si="166"/>
        <v>146.39142857142858</v>
      </c>
      <c r="S1014" s="4">
        <f t="shared" si="167"/>
        <v>2.0014453125</v>
      </c>
      <c r="T1014" s="4">
        <f t="shared" si="168"/>
        <v>3.0106136889148538</v>
      </c>
      <c r="U1014" s="4">
        <f t="shared" si="169"/>
        <v>2.9405712663317596</v>
      </c>
      <c r="V1014" s="3">
        <f t="shared" si="170"/>
        <v>0.84509804001425681</v>
      </c>
      <c r="W1014" s="3">
        <f t="shared" si="171"/>
        <v>2.7092699609758308</v>
      </c>
      <c r="X1014" s="3">
        <f t="shared" si="172"/>
        <v>0.66426071446421509</v>
      </c>
      <c r="Y1014" s="3">
        <f t="shared" si="173"/>
        <v>2.1655156489005969</v>
      </c>
      <c r="Z1014" s="3">
        <f t="shared" si="174"/>
        <v>0.30134372793902292</v>
      </c>
      <c r="AA1014" s="2">
        <f t="shared" si="175"/>
        <v>39326</v>
      </c>
    </row>
    <row r="1015" spans="1:27" x14ac:dyDescent="0.2">
      <c r="A1015">
        <v>6437</v>
      </c>
      <c r="B1015" t="s">
        <v>15</v>
      </c>
      <c r="C1015">
        <v>2007</v>
      </c>
      <c r="D1015">
        <v>10</v>
      </c>
      <c r="E1015">
        <v>533</v>
      </c>
      <c r="F1015" s="4">
        <v>1981.49</v>
      </c>
      <c r="G1015" s="4">
        <v>2328.44</v>
      </c>
      <c r="H1015" s="4">
        <v>769.03</v>
      </c>
      <c r="I1015">
        <v>7</v>
      </c>
      <c r="J1015">
        <v>512</v>
      </c>
      <c r="K1015">
        <v>14931</v>
      </c>
      <c r="L1015" t="s">
        <v>18</v>
      </c>
      <c r="M1015">
        <v>115391</v>
      </c>
      <c r="N1015">
        <v>308</v>
      </c>
      <c r="O1015" s="4">
        <v>30062.98</v>
      </c>
      <c r="P1015" t="s">
        <v>168</v>
      </c>
      <c r="Q1015" s="4">
        <f t="shared" si="165"/>
        <v>4.3685553470919327</v>
      </c>
      <c r="R1015" s="4">
        <f t="shared" si="166"/>
        <v>332.63428571428574</v>
      </c>
      <c r="S1015" s="4">
        <f t="shared" si="167"/>
        <v>4.5477343750000001</v>
      </c>
      <c r="T1015" s="4">
        <f t="shared" si="168"/>
        <v>3.3670650513713301</v>
      </c>
      <c r="U1015" s="4">
        <f t="shared" si="169"/>
        <v>3.2969918849186173</v>
      </c>
      <c r="V1015" s="3">
        <f t="shared" si="170"/>
        <v>0.84509804001425681</v>
      </c>
      <c r="W1015" s="3">
        <f t="shared" si="171"/>
        <v>2.7092699609758308</v>
      </c>
      <c r="X1015" s="3">
        <f t="shared" si="172"/>
        <v>0.64033784234475788</v>
      </c>
      <c r="Y1015" s="3">
        <f t="shared" si="173"/>
        <v>2.5219670113570731</v>
      </c>
      <c r="Z1015" s="3">
        <f t="shared" si="174"/>
        <v>0.65779509039549933</v>
      </c>
      <c r="AA1015" s="2">
        <f t="shared" si="175"/>
        <v>39356</v>
      </c>
    </row>
    <row r="1016" spans="1:27" x14ac:dyDescent="0.2">
      <c r="A1016">
        <v>6437</v>
      </c>
      <c r="B1016" t="s">
        <v>15</v>
      </c>
      <c r="C1016">
        <v>2007</v>
      </c>
      <c r="D1016">
        <v>11</v>
      </c>
      <c r="E1016">
        <v>360</v>
      </c>
      <c r="F1016" s="4">
        <v>1379.51</v>
      </c>
      <c r="G1016" s="4">
        <v>1621.02</v>
      </c>
      <c r="H1016" s="4">
        <v>443.88</v>
      </c>
      <c r="I1016">
        <v>7</v>
      </c>
      <c r="J1016">
        <v>512</v>
      </c>
      <c r="K1016">
        <v>14931</v>
      </c>
      <c r="L1016" t="s">
        <v>18</v>
      </c>
      <c r="M1016">
        <v>115391</v>
      </c>
      <c r="N1016">
        <v>308</v>
      </c>
      <c r="O1016" s="4">
        <v>30062.98</v>
      </c>
      <c r="P1016" t="s">
        <v>168</v>
      </c>
      <c r="Q1016" s="4">
        <f t="shared" si="165"/>
        <v>4.5028333333333332</v>
      </c>
      <c r="R1016" s="4">
        <f t="shared" si="166"/>
        <v>231.57428571428571</v>
      </c>
      <c r="S1016" s="4">
        <f t="shared" si="167"/>
        <v>3.1660546875</v>
      </c>
      <c r="T1016" s="4">
        <f t="shared" si="168"/>
        <v>3.2097883731681045</v>
      </c>
      <c r="U1016" s="4">
        <f t="shared" si="169"/>
        <v>3.1397248530059096</v>
      </c>
      <c r="V1016" s="3">
        <f t="shared" si="170"/>
        <v>0.84509804001425681</v>
      </c>
      <c r="W1016" s="3">
        <f t="shared" si="171"/>
        <v>2.7092699609758308</v>
      </c>
      <c r="X1016" s="3">
        <f t="shared" si="172"/>
        <v>0.65348587240081746</v>
      </c>
      <c r="Y1016" s="3">
        <f t="shared" si="173"/>
        <v>2.364690333153848</v>
      </c>
      <c r="Z1016" s="3">
        <f t="shared" si="174"/>
        <v>0.50051841219227389</v>
      </c>
      <c r="AA1016" s="2">
        <f t="shared" si="175"/>
        <v>39387</v>
      </c>
    </row>
    <row r="1017" spans="1:27" x14ac:dyDescent="0.2">
      <c r="A1017">
        <v>6437</v>
      </c>
      <c r="B1017" t="s">
        <v>15</v>
      </c>
      <c r="C1017">
        <v>2007</v>
      </c>
      <c r="D1017">
        <v>12</v>
      </c>
      <c r="E1017">
        <v>207</v>
      </c>
      <c r="F1017" s="4">
        <v>791.11</v>
      </c>
      <c r="G1017" s="4">
        <v>929.65</v>
      </c>
      <c r="H1017" s="4">
        <v>272.08999999999997</v>
      </c>
      <c r="I1017">
        <v>7</v>
      </c>
      <c r="J1017">
        <v>512</v>
      </c>
      <c r="K1017">
        <v>14931</v>
      </c>
      <c r="L1017" t="s">
        <v>18</v>
      </c>
      <c r="M1017">
        <v>115391</v>
      </c>
      <c r="N1017">
        <v>308</v>
      </c>
      <c r="O1017" s="4">
        <v>30062.98</v>
      </c>
      <c r="P1017" t="s">
        <v>168</v>
      </c>
      <c r="Q1017" s="4">
        <f t="shared" si="165"/>
        <v>4.4910628019323671</v>
      </c>
      <c r="R1017" s="4">
        <f t="shared" si="166"/>
        <v>132.80714285714285</v>
      </c>
      <c r="S1017" s="4">
        <f t="shared" si="167"/>
        <v>1.81572265625</v>
      </c>
      <c r="T1017" s="4">
        <f t="shared" si="168"/>
        <v>2.9683194736307388</v>
      </c>
      <c r="U1017" s="4">
        <f t="shared" si="169"/>
        <v>2.8982368742329432</v>
      </c>
      <c r="V1017" s="3">
        <f t="shared" si="170"/>
        <v>0.84509804001425681</v>
      </c>
      <c r="W1017" s="3">
        <f t="shared" si="171"/>
        <v>2.7092699609758308</v>
      </c>
      <c r="X1017" s="3">
        <f t="shared" si="172"/>
        <v>0.65234912817382118</v>
      </c>
      <c r="Y1017" s="3">
        <f t="shared" si="173"/>
        <v>2.1232214336164819</v>
      </c>
      <c r="Z1017" s="3">
        <f t="shared" si="174"/>
        <v>0.25904951265490817</v>
      </c>
      <c r="AA1017" s="2">
        <f t="shared" si="175"/>
        <v>39417</v>
      </c>
    </row>
    <row r="1018" spans="1:27" x14ac:dyDescent="0.2">
      <c r="A1018">
        <v>6439</v>
      </c>
      <c r="B1018" t="s">
        <v>15</v>
      </c>
      <c r="C1018">
        <v>2007</v>
      </c>
      <c r="D1018">
        <v>1</v>
      </c>
      <c r="E1018">
        <v>264</v>
      </c>
      <c r="F1018" s="4">
        <v>1117.8399999999999</v>
      </c>
      <c r="G1018" s="4">
        <v>1313.48</v>
      </c>
      <c r="H1018" s="4">
        <v>641.41</v>
      </c>
      <c r="I1018">
        <v>12</v>
      </c>
      <c r="J1018">
        <v>853</v>
      </c>
      <c r="K1018">
        <v>28415</v>
      </c>
      <c r="L1018" t="s">
        <v>18</v>
      </c>
      <c r="M1018">
        <v>301652</v>
      </c>
      <c r="N1018">
        <v>495.2</v>
      </c>
      <c r="O1018" s="4">
        <v>63703.95</v>
      </c>
      <c r="P1018" t="s">
        <v>168</v>
      </c>
      <c r="Q1018" s="4">
        <f t="shared" si="165"/>
        <v>4.9753030303030306</v>
      </c>
      <c r="R1018" s="4">
        <f t="shared" si="166"/>
        <v>109.45666666666666</v>
      </c>
      <c r="S1018" s="4">
        <f t="shared" si="167"/>
        <v>1.5398358733880422</v>
      </c>
      <c r="T1018" s="4">
        <f t="shared" si="168"/>
        <v>3.1184234642893776</v>
      </c>
      <c r="U1018" s="4">
        <f t="shared" si="169"/>
        <v>3.0483796460460901</v>
      </c>
      <c r="V1018" s="3">
        <f t="shared" si="170"/>
        <v>1.0791812460476249</v>
      </c>
      <c r="W1018" s="3">
        <f t="shared" si="171"/>
        <v>2.9309490311675228</v>
      </c>
      <c r="X1018" s="3">
        <f t="shared" si="172"/>
        <v>0.6968195374195465</v>
      </c>
      <c r="Y1018" s="3">
        <f t="shared" si="173"/>
        <v>2.0392422182417529</v>
      </c>
      <c r="Z1018" s="3">
        <f t="shared" si="174"/>
        <v>0.18747443312185455</v>
      </c>
      <c r="AA1018" s="2">
        <f t="shared" si="175"/>
        <v>39083</v>
      </c>
    </row>
    <row r="1019" spans="1:27" x14ac:dyDescent="0.2">
      <c r="A1019">
        <v>6439</v>
      </c>
      <c r="B1019" t="s">
        <v>15</v>
      </c>
      <c r="C1019">
        <v>2007</v>
      </c>
      <c r="D1019">
        <v>2</v>
      </c>
      <c r="E1019">
        <v>272</v>
      </c>
      <c r="F1019" s="4">
        <v>1094.79</v>
      </c>
      <c r="G1019" s="4">
        <v>1286.42</v>
      </c>
      <c r="H1019" s="4">
        <v>568.67999999999995</v>
      </c>
      <c r="I1019">
        <v>12</v>
      </c>
      <c r="J1019">
        <v>853</v>
      </c>
      <c r="K1019">
        <v>28415</v>
      </c>
      <c r="L1019" t="s">
        <v>18</v>
      </c>
      <c r="M1019">
        <v>301652</v>
      </c>
      <c r="N1019">
        <v>495.2</v>
      </c>
      <c r="O1019" s="4">
        <v>63703.95</v>
      </c>
      <c r="P1019" t="s">
        <v>168</v>
      </c>
      <c r="Q1019" s="4">
        <f t="shared" si="165"/>
        <v>4.7294852941176471</v>
      </c>
      <c r="R1019" s="4">
        <f t="shared" si="166"/>
        <v>107.20166666666667</v>
      </c>
      <c r="S1019" s="4">
        <f t="shared" si="167"/>
        <v>1.5081125439624854</v>
      </c>
      <c r="T1019" s="4">
        <f t="shared" si="168"/>
        <v>3.1093827834427139</v>
      </c>
      <c r="U1019" s="4">
        <f t="shared" si="169"/>
        <v>3.039330821835772</v>
      </c>
      <c r="V1019" s="3">
        <f t="shared" si="170"/>
        <v>1.0791812460476249</v>
      </c>
      <c r="W1019" s="3">
        <f t="shared" si="171"/>
        <v>2.9309490311675228</v>
      </c>
      <c r="X1019" s="3">
        <f t="shared" si="172"/>
        <v>0.67481387940851523</v>
      </c>
      <c r="Y1019" s="3">
        <f t="shared" si="173"/>
        <v>2.0302015373950892</v>
      </c>
      <c r="Z1019" s="3">
        <f t="shared" si="174"/>
        <v>0.17843375227519093</v>
      </c>
      <c r="AA1019" s="2">
        <f t="shared" si="175"/>
        <v>39114</v>
      </c>
    </row>
    <row r="1020" spans="1:27" x14ac:dyDescent="0.2">
      <c r="A1020">
        <v>6439</v>
      </c>
      <c r="B1020" t="s">
        <v>15</v>
      </c>
      <c r="C1020">
        <v>2007</v>
      </c>
      <c r="D1020">
        <v>3</v>
      </c>
      <c r="E1020">
        <v>208</v>
      </c>
      <c r="F1020" s="4">
        <v>842.8</v>
      </c>
      <c r="G1020" s="4">
        <v>990.3</v>
      </c>
      <c r="H1020" s="4">
        <v>444.09</v>
      </c>
      <c r="I1020">
        <v>12</v>
      </c>
      <c r="J1020">
        <v>853</v>
      </c>
      <c r="K1020">
        <v>28415</v>
      </c>
      <c r="L1020" t="s">
        <v>18</v>
      </c>
      <c r="M1020">
        <v>301652</v>
      </c>
      <c r="N1020">
        <v>495.2</v>
      </c>
      <c r="O1020" s="4">
        <v>63703.95</v>
      </c>
      <c r="P1020" t="s">
        <v>168</v>
      </c>
      <c r="Q1020" s="4">
        <f t="shared" si="165"/>
        <v>4.7610576923076922</v>
      </c>
      <c r="R1020" s="4">
        <f t="shared" si="166"/>
        <v>82.524999999999991</v>
      </c>
      <c r="S1020" s="4">
        <f t="shared" si="167"/>
        <v>1.1609613130128955</v>
      </c>
      <c r="T1020" s="4">
        <f t="shared" si="168"/>
        <v>2.995766779049974</v>
      </c>
      <c r="U1020" s="4">
        <f t="shared" si="169"/>
        <v>2.9257245269360626</v>
      </c>
      <c r="V1020" s="3">
        <f t="shared" si="170"/>
        <v>1.0791812460476249</v>
      </c>
      <c r="W1020" s="3">
        <f t="shared" si="171"/>
        <v>2.9309490311675228</v>
      </c>
      <c r="X1020" s="3">
        <f t="shared" si="172"/>
        <v>0.67770344408721239</v>
      </c>
      <c r="Y1020" s="3">
        <f t="shared" si="173"/>
        <v>1.9165855330023491</v>
      </c>
      <c r="Z1020" s="3">
        <f t="shared" si="174"/>
        <v>6.4817747882450885E-2</v>
      </c>
      <c r="AA1020" s="2">
        <f t="shared" si="175"/>
        <v>39142</v>
      </c>
    </row>
    <row r="1021" spans="1:27" x14ac:dyDescent="0.2">
      <c r="A1021">
        <v>6439</v>
      </c>
      <c r="B1021" t="s">
        <v>15</v>
      </c>
      <c r="C1021">
        <v>2007</v>
      </c>
      <c r="D1021">
        <v>4</v>
      </c>
      <c r="E1021">
        <v>251</v>
      </c>
      <c r="F1021" s="4">
        <v>1043.0899999999999</v>
      </c>
      <c r="G1021" s="4">
        <v>1225.67</v>
      </c>
      <c r="H1021" s="4">
        <v>549.16999999999996</v>
      </c>
      <c r="I1021">
        <v>12</v>
      </c>
      <c r="J1021">
        <v>853</v>
      </c>
      <c r="K1021">
        <v>28415</v>
      </c>
      <c r="L1021" t="s">
        <v>18</v>
      </c>
      <c r="M1021">
        <v>301652</v>
      </c>
      <c r="N1021">
        <v>495.2</v>
      </c>
      <c r="O1021" s="4">
        <v>63703.95</v>
      </c>
      <c r="P1021" t="s">
        <v>168</v>
      </c>
      <c r="Q1021" s="4">
        <f t="shared" si="165"/>
        <v>4.8831474103585659</v>
      </c>
      <c r="R1021" s="4">
        <f t="shared" si="166"/>
        <v>102.13916666666667</v>
      </c>
      <c r="S1021" s="4">
        <f t="shared" si="167"/>
        <v>1.4368933177022276</v>
      </c>
      <c r="T1021" s="4">
        <f t="shared" si="168"/>
        <v>3.0883735562585048</v>
      </c>
      <c r="U1021" s="4">
        <f t="shared" si="169"/>
        <v>3.0183217818849104</v>
      </c>
      <c r="V1021" s="3">
        <f t="shared" si="170"/>
        <v>1.0791812460476249</v>
      </c>
      <c r="W1021" s="3">
        <f t="shared" si="171"/>
        <v>2.9309490311675228</v>
      </c>
      <c r="X1021" s="3">
        <f t="shared" si="172"/>
        <v>0.68869983477746655</v>
      </c>
      <c r="Y1021" s="3">
        <f t="shared" si="173"/>
        <v>2.0091923102108797</v>
      </c>
      <c r="Z1021" s="3">
        <f t="shared" si="174"/>
        <v>0.1574245250909817</v>
      </c>
      <c r="AA1021" s="2">
        <f t="shared" si="175"/>
        <v>39173</v>
      </c>
    </row>
    <row r="1022" spans="1:27" x14ac:dyDescent="0.2">
      <c r="A1022">
        <v>6439</v>
      </c>
      <c r="B1022" t="s">
        <v>15</v>
      </c>
      <c r="C1022">
        <v>2007</v>
      </c>
      <c r="D1022">
        <v>5</v>
      </c>
      <c r="E1022">
        <v>475</v>
      </c>
      <c r="F1022" s="4">
        <v>1907.39</v>
      </c>
      <c r="G1022" s="4">
        <v>2241.23</v>
      </c>
      <c r="H1022" s="4">
        <v>952.66</v>
      </c>
      <c r="I1022">
        <v>12</v>
      </c>
      <c r="J1022">
        <v>853</v>
      </c>
      <c r="K1022">
        <v>28415</v>
      </c>
      <c r="L1022" t="s">
        <v>18</v>
      </c>
      <c r="M1022">
        <v>301652</v>
      </c>
      <c r="N1022">
        <v>495.2</v>
      </c>
      <c r="O1022" s="4">
        <v>63703.95</v>
      </c>
      <c r="P1022" t="s">
        <v>168</v>
      </c>
      <c r="Q1022" s="4">
        <f t="shared" si="165"/>
        <v>4.7183789473684214</v>
      </c>
      <c r="R1022" s="4">
        <f t="shared" si="166"/>
        <v>186.76916666666668</v>
      </c>
      <c r="S1022" s="4">
        <f t="shared" si="167"/>
        <v>2.62746776084408</v>
      </c>
      <c r="T1022" s="4">
        <f t="shared" si="168"/>
        <v>3.3504864270862935</v>
      </c>
      <c r="U1022" s="4">
        <f t="shared" si="169"/>
        <v>3.2804395013999139</v>
      </c>
      <c r="V1022" s="3">
        <f t="shared" si="170"/>
        <v>1.0791812460476249</v>
      </c>
      <c r="W1022" s="3">
        <f t="shared" si="171"/>
        <v>2.9309490311675228</v>
      </c>
      <c r="X1022" s="3">
        <f t="shared" si="172"/>
        <v>0.67379281746142716</v>
      </c>
      <c r="Y1022" s="3">
        <f t="shared" si="173"/>
        <v>2.2713051810386689</v>
      </c>
      <c r="Z1022" s="3">
        <f t="shared" si="174"/>
        <v>0.41953739591877071</v>
      </c>
      <c r="AA1022" s="2">
        <f t="shared" si="175"/>
        <v>39203</v>
      </c>
    </row>
    <row r="1023" spans="1:27" x14ac:dyDescent="0.2">
      <c r="A1023">
        <v>6439</v>
      </c>
      <c r="B1023" t="s">
        <v>15</v>
      </c>
      <c r="C1023">
        <v>2007</v>
      </c>
      <c r="D1023">
        <v>6</v>
      </c>
      <c r="E1023">
        <v>541</v>
      </c>
      <c r="F1023" s="4">
        <v>2072.16</v>
      </c>
      <c r="G1023" s="4">
        <v>2434.79</v>
      </c>
      <c r="H1023" s="4">
        <v>869.58</v>
      </c>
      <c r="I1023">
        <v>12</v>
      </c>
      <c r="J1023">
        <v>853</v>
      </c>
      <c r="K1023">
        <v>28415</v>
      </c>
      <c r="L1023" t="s">
        <v>18</v>
      </c>
      <c r="M1023">
        <v>301652</v>
      </c>
      <c r="N1023">
        <v>495.2</v>
      </c>
      <c r="O1023" s="4">
        <v>63703.95</v>
      </c>
      <c r="P1023" t="s">
        <v>168</v>
      </c>
      <c r="Q1023" s="4">
        <f t="shared" si="165"/>
        <v>4.5005360443622919</v>
      </c>
      <c r="R1023" s="4">
        <f t="shared" si="166"/>
        <v>202.89916666666667</v>
      </c>
      <c r="S1023" s="4">
        <f t="shared" si="167"/>
        <v>2.8543845252051581</v>
      </c>
      <c r="T1023" s="4">
        <f t="shared" si="168"/>
        <v>3.3864615093805694</v>
      </c>
      <c r="U1023" s="4">
        <f t="shared" si="169"/>
        <v>3.316423286031855</v>
      </c>
      <c r="V1023" s="3">
        <f t="shared" si="170"/>
        <v>1.0791812460476249</v>
      </c>
      <c r="W1023" s="3">
        <f t="shared" si="171"/>
        <v>2.9309490311675228</v>
      </c>
      <c r="X1023" s="3">
        <f t="shared" si="172"/>
        <v>0.65326424427399987</v>
      </c>
      <c r="Y1023" s="3">
        <f t="shared" si="173"/>
        <v>2.3072802633329443</v>
      </c>
      <c r="Z1023" s="3">
        <f t="shared" si="174"/>
        <v>0.45551247821304625</v>
      </c>
      <c r="AA1023" s="2">
        <f t="shared" si="175"/>
        <v>39234</v>
      </c>
    </row>
    <row r="1024" spans="1:27" x14ac:dyDescent="0.2">
      <c r="A1024">
        <v>6439</v>
      </c>
      <c r="B1024" t="s">
        <v>15</v>
      </c>
      <c r="C1024">
        <v>2007</v>
      </c>
      <c r="D1024">
        <v>7</v>
      </c>
      <c r="E1024">
        <v>386</v>
      </c>
      <c r="F1024" s="4">
        <v>1492.7</v>
      </c>
      <c r="G1024" s="4">
        <v>1753.92</v>
      </c>
      <c r="H1024" s="4">
        <v>738.59</v>
      </c>
      <c r="I1024">
        <v>12</v>
      </c>
      <c r="J1024">
        <v>853</v>
      </c>
      <c r="K1024">
        <v>28415</v>
      </c>
      <c r="L1024" t="s">
        <v>18</v>
      </c>
      <c r="M1024">
        <v>301652</v>
      </c>
      <c r="N1024">
        <v>495.2</v>
      </c>
      <c r="O1024" s="4">
        <v>63703.95</v>
      </c>
      <c r="P1024" t="s">
        <v>168</v>
      </c>
      <c r="Q1024" s="4">
        <f t="shared" si="165"/>
        <v>4.5438341968911917</v>
      </c>
      <c r="R1024" s="4">
        <f t="shared" si="166"/>
        <v>146.16</v>
      </c>
      <c r="S1024" s="4">
        <f t="shared" si="167"/>
        <v>2.0561781946072686</v>
      </c>
      <c r="T1024" s="4">
        <f t="shared" si="168"/>
        <v>3.2440097803921062</v>
      </c>
      <c r="U1024" s="4">
        <f t="shared" si="169"/>
        <v>3.1739725328179622</v>
      </c>
      <c r="V1024" s="3">
        <f t="shared" si="170"/>
        <v>1.0791812460476249</v>
      </c>
      <c r="W1024" s="3">
        <f t="shared" si="171"/>
        <v>2.9309490311675228</v>
      </c>
      <c r="X1024" s="3">
        <f t="shared" si="172"/>
        <v>0.65742247572035128</v>
      </c>
      <c r="Y1024" s="3">
        <f t="shared" si="173"/>
        <v>2.1648285343444815</v>
      </c>
      <c r="Z1024" s="3">
        <f t="shared" si="174"/>
        <v>0.31306074922458321</v>
      </c>
      <c r="AA1024" s="2">
        <f t="shared" si="175"/>
        <v>39264</v>
      </c>
    </row>
    <row r="1025" spans="1:27" x14ac:dyDescent="0.2">
      <c r="A1025">
        <v>6439</v>
      </c>
      <c r="B1025" t="s">
        <v>15</v>
      </c>
      <c r="C1025">
        <v>2007</v>
      </c>
      <c r="D1025">
        <v>8</v>
      </c>
      <c r="E1025">
        <v>454</v>
      </c>
      <c r="F1025" s="4">
        <v>1827.18</v>
      </c>
      <c r="G1025" s="4">
        <v>2146.9499999999998</v>
      </c>
      <c r="H1025" s="4">
        <v>784.05</v>
      </c>
      <c r="I1025">
        <v>12</v>
      </c>
      <c r="J1025">
        <v>853</v>
      </c>
      <c r="K1025">
        <v>28415</v>
      </c>
      <c r="L1025" t="s">
        <v>18</v>
      </c>
      <c r="M1025">
        <v>301652</v>
      </c>
      <c r="N1025">
        <v>495.2</v>
      </c>
      <c r="O1025" s="4">
        <v>63703.95</v>
      </c>
      <c r="P1025" t="s">
        <v>168</v>
      </c>
      <c r="Q1025" s="4">
        <f t="shared" si="165"/>
        <v>4.7289647577092504</v>
      </c>
      <c r="R1025" s="4">
        <f t="shared" si="166"/>
        <v>178.91249999999999</v>
      </c>
      <c r="S1025" s="4">
        <f t="shared" si="167"/>
        <v>2.5169402110199295</v>
      </c>
      <c r="T1025" s="4">
        <f t="shared" si="168"/>
        <v>3.3318219303342698</v>
      </c>
      <c r="U1025" s="4">
        <f t="shared" si="169"/>
        <v>3.2617813328785963</v>
      </c>
      <c r="V1025" s="3">
        <f t="shared" si="170"/>
        <v>1.0791812460476249</v>
      </c>
      <c r="W1025" s="3">
        <f t="shared" si="171"/>
        <v>2.9309490311675228</v>
      </c>
      <c r="X1025" s="3">
        <f t="shared" si="172"/>
        <v>0.67476607747716577</v>
      </c>
      <c r="Y1025" s="3">
        <f t="shared" si="173"/>
        <v>2.2526406842866451</v>
      </c>
      <c r="Z1025" s="3">
        <f t="shared" si="174"/>
        <v>0.40087289916674673</v>
      </c>
      <c r="AA1025" s="2">
        <f t="shared" si="175"/>
        <v>39295</v>
      </c>
    </row>
    <row r="1026" spans="1:27" x14ac:dyDescent="0.2">
      <c r="A1026">
        <v>6439</v>
      </c>
      <c r="B1026" t="s">
        <v>15</v>
      </c>
      <c r="C1026">
        <v>2007</v>
      </c>
      <c r="D1026">
        <v>9</v>
      </c>
      <c r="E1026">
        <v>832</v>
      </c>
      <c r="F1026" s="4">
        <v>3223.48</v>
      </c>
      <c r="G1026" s="4">
        <v>3787.56</v>
      </c>
      <c r="H1026" s="4">
        <v>1242.69</v>
      </c>
      <c r="I1026">
        <v>12</v>
      </c>
      <c r="J1026">
        <v>853</v>
      </c>
      <c r="K1026">
        <v>28415</v>
      </c>
      <c r="L1026" t="s">
        <v>18</v>
      </c>
      <c r="M1026">
        <v>301652</v>
      </c>
      <c r="N1026">
        <v>495.2</v>
      </c>
      <c r="O1026" s="4">
        <v>63703.95</v>
      </c>
      <c r="P1026" t="s">
        <v>168</v>
      </c>
      <c r="Q1026" s="4">
        <f t="shared" si="165"/>
        <v>4.5523557692307692</v>
      </c>
      <c r="R1026" s="4">
        <f t="shared" si="166"/>
        <v>315.63</v>
      </c>
      <c r="S1026" s="4">
        <f t="shared" si="167"/>
        <v>4.440281359906213</v>
      </c>
      <c r="T1026" s="4">
        <f t="shared" si="168"/>
        <v>3.5783595213684523</v>
      </c>
      <c r="U1026" s="4">
        <f t="shared" si="169"/>
        <v>3.5083249799863725</v>
      </c>
      <c r="V1026" s="3">
        <f t="shared" si="170"/>
        <v>1.0791812460476249</v>
      </c>
      <c r="W1026" s="3">
        <f t="shared" si="171"/>
        <v>2.9309490311675228</v>
      </c>
      <c r="X1026" s="3">
        <f t="shared" si="172"/>
        <v>0.65823619507772835</v>
      </c>
      <c r="Y1026" s="3">
        <f t="shared" si="173"/>
        <v>2.4991782753208276</v>
      </c>
      <c r="Z1026" s="3">
        <f t="shared" si="174"/>
        <v>0.64741049020092922</v>
      </c>
      <c r="AA1026" s="2">
        <f t="shared" si="175"/>
        <v>39326</v>
      </c>
    </row>
    <row r="1027" spans="1:27" x14ac:dyDescent="0.2">
      <c r="A1027">
        <v>6439</v>
      </c>
      <c r="B1027" t="s">
        <v>15</v>
      </c>
      <c r="C1027">
        <v>2007</v>
      </c>
      <c r="D1027">
        <v>11</v>
      </c>
      <c r="E1027">
        <v>807</v>
      </c>
      <c r="F1027" s="4">
        <v>3235.69</v>
      </c>
      <c r="G1027" s="4">
        <v>3801.86</v>
      </c>
      <c r="H1027" s="4">
        <v>1124.46</v>
      </c>
      <c r="I1027">
        <v>12</v>
      </c>
      <c r="J1027">
        <v>853</v>
      </c>
      <c r="K1027">
        <v>28415</v>
      </c>
      <c r="L1027" t="s">
        <v>18</v>
      </c>
      <c r="M1027">
        <v>301652</v>
      </c>
      <c r="N1027">
        <v>495.2</v>
      </c>
      <c r="O1027" s="4">
        <v>63703.95</v>
      </c>
      <c r="P1027" t="s">
        <v>168</v>
      </c>
      <c r="Q1027" s="4">
        <f t="shared" ref="Q1027:Q1090" si="176">G1027/E1027</f>
        <v>4.7111028500619581</v>
      </c>
      <c r="R1027" s="4">
        <f t="shared" ref="R1027:R1090" si="177">G1027/I1027</f>
        <v>316.82166666666666</v>
      </c>
      <c r="S1027" s="4">
        <f t="shared" ref="S1027:S1090" si="178">G1027/J1027</f>
        <v>4.4570457209847598</v>
      </c>
      <c r="T1027" s="4">
        <f t="shared" ref="T1027:T1090" si="179">LOG(G1027)</f>
        <v>3.5799961203287598</v>
      </c>
      <c r="U1027" s="4">
        <f t="shared" ref="U1027:U1090" si="180">LOG(F1027)</f>
        <v>3.5099669067169783</v>
      </c>
      <c r="V1027" s="3">
        <f t="shared" ref="V1027:V1090" si="181">LOG(I1027)</f>
        <v>1.0791812460476249</v>
      </c>
      <c r="W1027" s="3">
        <f t="shared" ref="W1027:W1090" si="182">LOG(J1027)</f>
        <v>2.9309490311675228</v>
      </c>
      <c r="X1027" s="3">
        <f t="shared" ref="X1027:X1090" si="183">LOG(Q1027)</f>
        <v>0.67312258560668914</v>
      </c>
      <c r="Y1027" s="3">
        <f t="shared" ref="Y1027:Y1090" si="184">LOG(R1027)</f>
        <v>2.5008148742811347</v>
      </c>
      <c r="Z1027" s="3">
        <f t="shared" ref="Z1027:Z1090" si="185">LOG(S1027)</f>
        <v>0.64904708916123655</v>
      </c>
      <c r="AA1027" s="2">
        <f t="shared" ref="AA1027:AA1090" si="186">DATE(C1027,D1027,1)</f>
        <v>39387</v>
      </c>
    </row>
    <row r="1028" spans="1:27" x14ac:dyDescent="0.2">
      <c r="A1028">
        <v>6439</v>
      </c>
      <c r="B1028" t="s">
        <v>15</v>
      </c>
      <c r="C1028">
        <v>2007</v>
      </c>
      <c r="D1028">
        <v>12</v>
      </c>
      <c r="E1028">
        <v>581</v>
      </c>
      <c r="F1028" s="4">
        <v>2127.58</v>
      </c>
      <c r="G1028" s="4">
        <v>2499.9299999999998</v>
      </c>
      <c r="H1028" s="4">
        <v>726.42</v>
      </c>
      <c r="I1028">
        <v>12</v>
      </c>
      <c r="J1028">
        <v>853</v>
      </c>
      <c r="K1028">
        <v>28415</v>
      </c>
      <c r="L1028" t="s">
        <v>18</v>
      </c>
      <c r="M1028">
        <v>301652</v>
      </c>
      <c r="N1028">
        <v>495.2</v>
      </c>
      <c r="O1028" s="4">
        <v>63703.95</v>
      </c>
      <c r="P1028" t="s">
        <v>168</v>
      </c>
      <c r="Q1028" s="4">
        <f t="shared" si="176"/>
        <v>4.3028055077452665</v>
      </c>
      <c r="R1028" s="4">
        <f t="shared" si="177"/>
        <v>208.32749999999999</v>
      </c>
      <c r="S1028" s="4">
        <f t="shared" si="178"/>
        <v>2.9307502930832356</v>
      </c>
      <c r="T1028" s="4">
        <f t="shared" si="179"/>
        <v>3.3979278482562978</v>
      </c>
      <c r="U1028" s="4">
        <f t="shared" si="180"/>
        <v>3.3278858991469149</v>
      </c>
      <c r="V1028" s="3">
        <f t="shared" si="181"/>
        <v>1.0791812460476249</v>
      </c>
      <c r="W1028" s="3">
        <f t="shared" si="182"/>
        <v>2.9309490311675228</v>
      </c>
      <c r="X1028" s="3">
        <f t="shared" si="183"/>
        <v>0.6337517158659669</v>
      </c>
      <c r="Y1028" s="3">
        <f t="shared" si="184"/>
        <v>2.3187466022086727</v>
      </c>
      <c r="Z1028" s="3">
        <f t="shared" si="185"/>
        <v>0.4669788170887747</v>
      </c>
      <c r="AA1028" s="2">
        <f t="shared" si="186"/>
        <v>39417</v>
      </c>
    </row>
    <row r="1029" spans="1:27" x14ac:dyDescent="0.2">
      <c r="A1029">
        <v>6444</v>
      </c>
      <c r="B1029" t="s">
        <v>15</v>
      </c>
      <c r="C1029">
        <v>2007</v>
      </c>
      <c r="D1029">
        <v>1</v>
      </c>
      <c r="E1029">
        <v>403</v>
      </c>
      <c r="F1029" s="4">
        <v>1739.03</v>
      </c>
      <c r="G1029" s="4">
        <v>2043.45</v>
      </c>
      <c r="H1029" s="4">
        <v>822.18</v>
      </c>
      <c r="I1029">
        <v>12</v>
      </c>
      <c r="J1029">
        <v>884</v>
      </c>
      <c r="K1029">
        <v>30128</v>
      </c>
      <c r="L1029" t="s">
        <v>18</v>
      </c>
      <c r="M1029">
        <v>233722</v>
      </c>
      <c r="N1029">
        <v>604.20000000000005</v>
      </c>
      <c r="O1029" s="4">
        <v>74815.429999999993</v>
      </c>
      <c r="P1029" t="s">
        <v>168</v>
      </c>
      <c r="Q1029" s="4">
        <f t="shared" si="176"/>
        <v>5.0705955334987598</v>
      </c>
      <c r="R1029" s="4">
        <f t="shared" si="177"/>
        <v>170.28749999999999</v>
      </c>
      <c r="S1029" s="4">
        <f t="shared" si="178"/>
        <v>2.3115950226244344</v>
      </c>
      <c r="T1029" s="4">
        <f t="shared" si="179"/>
        <v>3.3103640156763103</v>
      </c>
      <c r="U1029" s="4">
        <f t="shared" si="180"/>
        <v>3.2403070740798121</v>
      </c>
      <c r="V1029" s="3">
        <f t="shared" si="181"/>
        <v>1.0791812460476249</v>
      </c>
      <c r="W1029" s="3">
        <f t="shared" si="182"/>
        <v>2.9464522650130731</v>
      </c>
      <c r="X1029" s="3">
        <f t="shared" si="183"/>
        <v>0.70505896953520097</v>
      </c>
      <c r="Y1029" s="3">
        <f t="shared" si="184"/>
        <v>2.2311827696286857</v>
      </c>
      <c r="Z1029" s="3">
        <f t="shared" si="185"/>
        <v>0.36391175066323722</v>
      </c>
      <c r="AA1029" s="2">
        <f t="shared" si="186"/>
        <v>39083</v>
      </c>
    </row>
    <row r="1030" spans="1:27" x14ac:dyDescent="0.2">
      <c r="A1030">
        <v>6444</v>
      </c>
      <c r="B1030" t="s">
        <v>15</v>
      </c>
      <c r="C1030">
        <v>2007</v>
      </c>
      <c r="D1030">
        <v>2</v>
      </c>
      <c r="E1030">
        <v>368</v>
      </c>
      <c r="F1030" s="4">
        <v>1532.12</v>
      </c>
      <c r="G1030" s="4">
        <v>1800.28</v>
      </c>
      <c r="H1030" s="4">
        <v>677.17</v>
      </c>
      <c r="I1030">
        <v>12</v>
      </c>
      <c r="J1030">
        <v>884</v>
      </c>
      <c r="K1030">
        <v>30128</v>
      </c>
      <c r="L1030" t="s">
        <v>18</v>
      </c>
      <c r="M1030">
        <v>233722</v>
      </c>
      <c r="N1030">
        <v>604.20000000000005</v>
      </c>
      <c r="O1030" s="4">
        <v>74815.429999999993</v>
      </c>
      <c r="P1030" t="s">
        <v>168</v>
      </c>
      <c r="Q1030" s="4">
        <f t="shared" si="176"/>
        <v>4.8920652173913046</v>
      </c>
      <c r="R1030" s="4">
        <f t="shared" si="177"/>
        <v>150.02333333333334</v>
      </c>
      <c r="S1030" s="4">
        <f t="shared" si="178"/>
        <v>2.0365158371040724</v>
      </c>
      <c r="T1030" s="4">
        <f t="shared" si="179"/>
        <v>3.2553400567688309</v>
      </c>
      <c r="U1030" s="4">
        <f t="shared" si="180"/>
        <v>3.1852927818088985</v>
      </c>
      <c r="V1030" s="3">
        <f t="shared" si="181"/>
        <v>1.0791812460476249</v>
      </c>
      <c r="W1030" s="3">
        <f t="shared" si="182"/>
        <v>2.9464522650130731</v>
      </c>
      <c r="X1030" s="3">
        <f t="shared" si="183"/>
        <v>0.68949223809531335</v>
      </c>
      <c r="Y1030" s="3">
        <f t="shared" si="184"/>
        <v>2.1761588107212062</v>
      </c>
      <c r="Z1030" s="3">
        <f t="shared" si="185"/>
        <v>0.30888779175575792</v>
      </c>
      <c r="AA1030" s="2">
        <f t="shared" si="186"/>
        <v>39114</v>
      </c>
    </row>
    <row r="1031" spans="1:27" x14ac:dyDescent="0.2">
      <c r="A1031">
        <v>6444</v>
      </c>
      <c r="B1031" t="s">
        <v>15</v>
      </c>
      <c r="C1031">
        <v>2007</v>
      </c>
      <c r="D1031">
        <v>3</v>
      </c>
      <c r="E1031">
        <v>262</v>
      </c>
      <c r="F1031" s="4">
        <v>1162.06</v>
      </c>
      <c r="G1031" s="4">
        <v>1365.52</v>
      </c>
      <c r="H1031" s="4">
        <v>519.42999999999995</v>
      </c>
      <c r="I1031">
        <v>12</v>
      </c>
      <c r="J1031">
        <v>884</v>
      </c>
      <c r="K1031">
        <v>30128</v>
      </c>
      <c r="L1031" t="s">
        <v>18</v>
      </c>
      <c r="M1031">
        <v>233722</v>
      </c>
      <c r="N1031">
        <v>604.20000000000005</v>
      </c>
      <c r="O1031" s="4">
        <v>74815.429999999993</v>
      </c>
      <c r="P1031" t="s">
        <v>168</v>
      </c>
      <c r="Q1031" s="4">
        <f t="shared" si="176"/>
        <v>5.2119083969465647</v>
      </c>
      <c r="R1031" s="4">
        <f t="shared" si="177"/>
        <v>113.79333333333334</v>
      </c>
      <c r="S1031" s="4">
        <f t="shared" si="178"/>
        <v>1.5447058823529412</v>
      </c>
      <c r="T1031" s="4">
        <f t="shared" si="179"/>
        <v>3.1352980653882598</v>
      </c>
      <c r="U1031" s="4">
        <f t="shared" si="180"/>
        <v>3.0652285523195375</v>
      </c>
      <c r="V1031" s="3">
        <f t="shared" si="181"/>
        <v>1.0791812460476249</v>
      </c>
      <c r="W1031" s="3">
        <f t="shared" si="182"/>
        <v>2.9464522650130731</v>
      </c>
      <c r="X1031" s="3">
        <f t="shared" si="183"/>
        <v>0.71699677406851425</v>
      </c>
      <c r="Y1031" s="3">
        <f t="shared" si="184"/>
        <v>2.0561168193406347</v>
      </c>
      <c r="Z1031" s="3">
        <f t="shared" si="185"/>
        <v>0.18884580037518661</v>
      </c>
      <c r="AA1031" s="2">
        <f t="shared" si="186"/>
        <v>39142</v>
      </c>
    </row>
    <row r="1032" spans="1:27" x14ac:dyDescent="0.2">
      <c r="A1032">
        <v>6444</v>
      </c>
      <c r="B1032" t="s">
        <v>15</v>
      </c>
      <c r="C1032">
        <v>2007</v>
      </c>
      <c r="D1032">
        <v>4</v>
      </c>
      <c r="E1032">
        <v>464</v>
      </c>
      <c r="F1032" s="4">
        <v>1948.51</v>
      </c>
      <c r="G1032" s="4">
        <v>2289.54</v>
      </c>
      <c r="H1032" s="4">
        <v>840.66</v>
      </c>
      <c r="I1032">
        <v>12</v>
      </c>
      <c r="J1032">
        <v>884</v>
      </c>
      <c r="K1032">
        <v>30128</v>
      </c>
      <c r="L1032" t="s">
        <v>18</v>
      </c>
      <c r="M1032">
        <v>233722</v>
      </c>
      <c r="N1032">
        <v>604.20000000000005</v>
      </c>
      <c r="O1032" s="4">
        <v>74815.429999999993</v>
      </c>
      <c r="P1032" t="s">
        <v>168</v>
      </c>
      <c r="Q1032" s="4">
        <f t="shared" si="176"/>
        <v>4.9343534482758624</v>
      </c>
      <c r="R1032" s="4">
        <f t="shared" si="177"/>
        <v>190.79499999999999</v>
      </c>
      <c r="S1032" s="4">
        <f t="shared" si="178"/>
        <v>2.5899773755656108</v>
      </c>
      <c r="T1032" s="4">
        <f t="shared" si="179"/>
        <v>3.3597482353839285</v>
      </c>
      <c r="U1032" s="4">
        <f t="shared" si="180"/>
        <v>3.289702638988691</v>
      </c>
      <c r="V1032" s="3">
        <f t="shared" si="181"/>
        <v>1.0791812460476249</v>
      </c>
      <c r="W1032" s="3">
        <f t="shared" si="182"/>
        <v>2.9464522650130731</v>
      </c>
      <c r="X1032" s="3">
        <f t="shared" si="183"/>
        <v>0.69323025482904765</v>
      </c>
      <c r="Y1032" s="3">
        <f t="shared" si="184"/>
        <v>2.2805669893363039</v>
      </c>
      <c r="Z1032" s="3">
        <f t="shared" si="185"/>
        <v>0.41329597037085541</v>
      </c>
      <c r="AA1032" s="2">
        <f t="shared" si="186"/>
        <v>39173</v>
      </c>
    </row>
    <row r="1033" spans="1:27" x14ac:dyDescent="0.2">
      <c r="A1033">
        <v>6444</v>
      </c>
      <c r="B1033" t="s">
        <v>15</v>
      </c>
      <c r="C1033">
        <v>2007</v>
      </c>
      <c r="D1033">
        <v>5</v>
      </c>
      <c r="E1033">
        <v>619</v>
      </c>
      <c r="F1033" s="4">
        <v>2616.94</v>
      </c>
      <c r="G1033" s="4">
        <v>3075.1</v>
      </c>
      <c r="H1033" s="4">
        <v>1087.18</v>
      </c>
      <c r="I1033">
        <v>12</v>
      </c>
      <c r="J1033">
        <v>884</v>
      </c>
      <c r="K1033">
        <v>30128</v>
      </c>
      <c r="L1033" t="s">
        <v>18</v>
      </c>
      <c r="M1033">
        <v>233722</v>
      </c>
      <c r="N1033">
        <v>604.20000000000005</v>
      </c>
      <c r="O1033" s="4">
        <v>74815.429999999993</v>
      </c>
      <c r="P1033" t="s">
        <v>168</v>
      </c>
      <c r="Q1033" s="4">
        <f t="shared" si="176"/>
        <v>4.967851373182552</v>
      </c>
      <c r="R1033" s="4">
        <f t="shared" si="177"/>
        <v>256.25833333333333</v>
      </c>
      <c r="S1033" s="4">
        <f t="shared" si="178"/>
        <v>3.4786199095022625</v>
      </c>
      <c r="T1033" s="4">
        <f t="shared" si="179"/>
        <v>3.4878592432795772</v>
      </c>
      <c r="U1033" s="4">
        <f t="shared" si="180"/>
        <v>3.4177937654493458</v>
      </c>
      <c r="V1033" s="3">
        <f t="shared" si="181"/>
        <v>1.0791812460476249</v>
      </c>
      <c r="W1033" s="3">
        <f t="shared" si="182"/>
        <v>2.9464522650130731</v>
      </c>
      <c r="X1033" s="3">
        <f t="shared" si="183"/>
        <v>0.69616859425945921</v>
      </c>
      <c r="Y1033" s="3">
        <f t="shared" si="184"/>
        <v>2.4086779972319525</v>
      </c>
      <c r="Z1033" s="3">
        <f t="shared" si="185"/>
        <v>0.54140697826650419</v>
      </c>
      <c r="AA1033" s="2">
        <f t="shared" si="186"/>
        <v>39203</v>
      </c>
    </row>
    <row r="1034" spans="1:27" x14ac:dyDescent="0.2">
      <c r="A1034">
        <v>6444</v>
      </c>
      <c r="B1034" t="s">
        <v>15</v>
      </c>
      <c r="C1034">
        <v>2007</v>
      </c>
      <c r="D1034">
        <v>7</v>
      </c>
      <c r="E1034">
        <v>556</v>
      </c>
      <c r="F1034" s="4">
        <v>2220.73</v>
      </c>
      <c r="G1034" s="4">
        <v>2609.39</v>
      </c>
      <c r="H1034" s="4">
        <v>1010.51</v>
      </c>
      <c r="I1034">
        <v>12</v>
      </c>
      <c r="J1034">
        <v>884</v>
      </c>
      <c r="K1034">
        <v>30128</v>
      </c>
      <c r="L1034" t="s">
        <v>18</v>
      </c>
      <c r="M1034">
        <v>233722</v>
      </c>
      <c r="N1034">
        <v>604.20000000000005</v>
      </c>
      <c r="O1034" s="4">
        <v>74815.429999999993</v>
      </c>
      <c r="P1034" t="s">
        <v>168</v>
      </c>
      <c r="Q1034" s="4">
        <f t="shared" si="176"/>
        <v>4.6931474820143881</v>
      </c>
      <c r="R1034" s="4">
        <f t="shared" si="177"/>
        <v>217.44916666666666</v>
      </c>
      <c r="S1034" s="4">
        <f t="shared" si="178"/>
        <v>2.9517986425339364</v>
      </c>
      <c r="T1034" s="4">
        <f t="shared" si="179"/>
        <v>3.4165389936996498</v>
      </c>
      <c r="U1034" s="4">
        <f t="shared" si="180"/>
        <v>3.3464957595218521</v>
      </c>
      <c r="V1034" s="3">
        <f t="shared" si="181"/>
        <v>1.0791812460476249</v>
      </c>
      <c r="W1034" s="3">
        <f t="shared" si="182"/>
        <v>2.9464522650130731</v>
      </c>
      <c r="X1034" s="3">
        <f t="shared" si="183"/>
        <v>0.67146420211759239</v>
      </c>
      <c r="Y1034" s="3">
        <f t="shared" si="184"/>
        <v>2.3373577476520251</v>
      </c>
      <c r="Z1034" s="3">
        <f t="shared" si="185"/>
        <v>0.4700867286865768</v>
      </c>
      <c r="AA1034" s="2">
        <f t="shared" si="186"/>
        <v>39264</v>
      </c>
    </row>
    <row r="1035" spans="1:27" x14ac:dyDescent="0.2">
      <c r="A1035">
        <v>6444</v>
      </c>
      <c r="B1035" t="s">
        <v>15</v>
      </c>
      <c r="C1035">
        <v>2007</v>
      </c>
      <c r="D1035">
        <v>8</v>
      </c>
      <c r="E1035">
        <v>718</v>
      </c>
      <c r="F1035" s="4">
        <v>2945.14</v>
      </c>
      <c r="G1035" s="4">
        <v>3460.56</v>
      </c>
      <c r="H1035" s="4">
        <v>1154.6199999999999</v>
      </c>
      <c r="I1035">
        <v>12</v>
      </c>
      <c r="J1035">
        <v>884</v>
      </c>
      <c r="K1035">
        <v>30128</v>
      </c>
      <c r="L1035" t="s">
        <v>18</v>
      </c>
      <c r="M1035">
        <v>233722</v>
      </c>
      <c r="N1035">
        <v>604.20000000000005</v>
      </c>
      <c r="O1035" s="4">
        <v>74815.429999999993</v>
      </c>
      <c r="P1035" t="s">
        <v>168</v>
      </c>
      <c r="Q1035" s="4">
        <f t="shared" si="176"/>
        <v>4.8197214484679662</v>
      </c>
      <c r="R1035" s="4">
        <f t="shared" si="177"/>
        <v>288.38</v>
      </c>
      <c r="S1035" s="4">
        <f t="shared" si="178"/>
        <v>3.9146606334841629</v>
      </c>
      <c r="T1035" s="4">
        <f t="shared" si="179"/>
        <v>3.5391463835415244</v>
      </c>
      <c r="U1035" s="4">
        <f t="shared" si="180"/>
        <v>3.4691059442104963</v>
      </c>
      <c r="V1035" s="3">
        <f t="shared" si="181"/>
        <v>1.0791812460476249</v>
      </c>
      <c r="W1035" s="3">
        <f t="shared" si="182"/>
        <v>2.9464522650130731</v>
      </c>
      <c r="X1035" s="3">
        <f t="shared" si="183"/>
        <v>0.68302193929922395</v>
      </c>
      <c r="Y1035" s="3">
        <f t="shared" si="184"/>
        <v>2.4599651374938993</v>
      </c>
      <c r="Z1035" s="3">
        <f t="shared" si="185"/>
        <v>0.59269411852845122</v>
      </c>
      <c r="AA1035" s="2">
        <f t="shared" si="186"/>
        <v>39295</v>
      </c>
    </row>
    <row r="1036" spans="1:27" x14ac:dyDescent="0.2">
      <c r="A1036">
        <v>6444</v>
      </c>
      <c r="B1036" t="s">
        <v>15</v>
      </c>
      <c r="C1036">
        <v>2007</v>
      </c>
      <c r="D1036">
        <v>9</v>
      </c>
      <c r="E1036">
        <v>797</v>
      </c>
      <c r="F1036" s="4">
        <v>3224.96</v>
      </c>
      <c r="G1036" s="4">
        <v>3789.43</v>
      </c>
      <c r="H1036" s="4">
        <v>1164.9100000000001</v>
      </c>
      <c r="I1036">
        <v>12</v>
      </c>
      <c r="J1036">
        <v>884</v>
      </c>
      <c r="K1036">
        <v>30128</v>
      </c>
      <c r="L1036" t="s">
        <v>18</v>
      </c>
      <c r="M1036">
        <v>233722</v>
      </c>
      <c r="N1036">
        <v>604.20000000000005</v>
      </c>
      <c r="O1036" s="4">
        <v>74815.429999999993</v>
      </c>
      <c r="P1036" t="s">
        <v>168</v>
      </c>
      <c r="Q1036" s="4">
        <f t="shared" si="176"/>
        <v>4.7546173149309912</v>
      </c>
      <c r="R1036" s="4">
        <f t="shared" si="177"/>
        <v>315.7858333333333</v>
      </c>
      <c r="S1036" s="4">
        <f t="shared" si="178"/>
        <v>4.2866855203619911</v>
      </c>
      <c r="T1036" s="4">
        <f t="shared" si="179"/>
        <v>3.5785738889993053</v>
      </c>
      <c r="U1036" s="4">
        <f t="shared" si="180"/>
        <v>3.5085243323396558</v>
      </c>
      <c r="V1036" s="3">
        <f t="shared" si="181"/>
        <v>1.0791812460476249</v>
      </c>
      <c r="W1036" s="3">
        <f t="shared" si="182"/>
        <v>2.9464522650130731</v>
      </c>
      <c r="X1036" s="3">
        <f t="shared" si="183"/>
        <v>0.6771155676031928</v>
      </c>
      <c r="Y1036" s="3">
        <f t="shared" si="184"/>
        <v>2.4993926429516802</v>
      </c>
      <c r="Z1036" s="3">
        <f t="shared" si="185"/>
        <v>0.63212162398623206</v>
      </c>
      <c r="AA1036" s="2">
        <f t="shared" si="186"/>
        <v>39326</v>
      </c>
    </row>
    <row r="1037" spans="1:27" x14ac:dyDescent="0.2">
      <c r="A1037">
        <v>6444</v>
      </c>
      <c r="B1037" t="s">
        <v>15</v>
      </c>
      <c r="C1037">
        <v>2007</v>
      </c>
      <c r="D1037">
        <v>12</v>
      </c>
      <c r="E1037">
        <v>744</v>
      </c>
      <c r="F1037" s="4">
        <v>2778.8</v>
      </c>
      <c r="G1037" s="4">
        <v>3265.15</v>
      </c>
      <c r="H1037" s="4">
        <v>846.65</v>
      </c>
      <c r="I1037">
        <v>12</v>
      </c>
      <c r="J1037">
        <v>884</v>
      </c>
      <c r="K1037">
        <v>30128</v>
      </c>
      <c r="L1037" t="s">
        <v>18</v>
      </c>
      <c r="M1037">
        <v>233722</v>
      </c>
      <c r="N1037">
        <v>604.20000000000005</v>
      </c>
      <c r="O1037" s="4">
        <v>74815.429999999993</v>
      </c>
      <c r="P1037" t="s">
        <v>168</v>
      </c>
      <c r="Q1037" s="4">
        <f t="shared" si="176"/>
        <v>4.3886424731182796</v>
      </c>
      <c r="R1037" s="4">
        <f t="shared" si="177"/>
        <v>272.09583333333336</v>
      </c>
      <c r="S1037" s="4">
        <f t="shared" si="178"/>
        <v>3.6936085972850679</v>
      </c>
      <c r="T1037" s="4">
        <f t="shared" si="179"/>
        <v>3.5139031374260732</v>
      </c>
      <c r="U1037" s="4">
        <f t="shared" si="180"/>
        <v>3.4438572902023177</v>
      </c>
      <c r="V1037" s="3">
        <f t="shared" si="181"/>
        <v>1.0791812460476249</v>
      </c>
      <c r="W1037" s="3">
        <f t="shared" si="182"/>
        <v>2.9464522650130731</v>
      </c>
      <c r="X1037" s="3">
        <f t="shared" si="183"/>
        <v>0.64233020188019441</v>
      </c>
      <c r="Y1037" s="3">
        <f t="shared" si="184"/>
        <v>2.4347218913784481</v>
      </c>
      <c r="Z1037" s="3">
        <f t="shared" si="185"/>
        <v>0.56745087241299996</v>
      </c>
      <c r="AA1037" s="2">
        <f t="shared" si="186"/>
        <v>39417</v>
      </c>
    </row>
    <row r="1038" spans="1:27" x14ac:dyDescent="0.2">
      <c r="A1038">
        <v>6464</v>
      </c>
      <c r="B1038" t="s">
        <v>15</v>
      </c>
      <c r="C1038">
        <v>2007</v>
      </c>
      <c r="D1038">
        <v>1</v>
      </c>
      <c r="E1038">
        <v>385</v>
      </c>
      <c r="F1038" s="4">
        <v>1565.75</v>
      </c>
      <c r="G1038" s="4">
        <v>1839.71</v>
      </c>
      <c r="H1038" s="4">
        <v>767.52</v>
      </c>
      <c r="I1038">
        <v>15</v>
      </c>
      <c r="J1038">
        <v>1000</v>
      </c>
      <c r="K1038">
        <v>42307</v>
      </c>
      <c r="L1038" t="s">
        <v>18</v>
      </c>
      <c r="M1038">
        <v>268449</v>
      </c>
      <c r="N1038">
        <v>579.20000000000005</v>
      </c>
      <c r="O1038" s="4">
        <v>114762.76</v>
      </c>
      <c r="P1038" t="s">
        <v>167</v>
      </c>
      <c r="Q1038" s="4">
        <f t="shared" si="176"/>
        <v>4.7784675324675323</v>
      </c>
      <c r="R1038" s="4">
        <f t="shared" si="177"/>
        <v>122.64733333333334</v>
      </c>
      <c r="S1038" s="4">
        <f t="shared" si="178"/>
        <v>1.83971</v>
      </c>
      <c r="T1038" s="4">
        <f t="shared" si="179"/>
        <v>3.2647493690281015</v>
      </c>
      <c r="U1038" s="4">
        <f t="shared" si="180"/>
        <v>3.1947224203733455</v>
      </c>
      <c r="V1038" s="3">
        <f t="shared" si="181"/>
        <v>1.1760912590556813</v>
      </c>
      <c r="W1038" s="3">
        <f t="shared" si="182"/>
        <v>3</v>
      </c>
      <c r="X1038" s="3">
        <f t="shared" si="183"/>
        <v>0.67928863951960095</v>
      </c>
      <c r="Y1038" s="3">
        <f t="shared" si="184"/>
        <v>2.0886581099724206</v>
      </c>
      <c r="Z1038" s="3">
        <f t="shared" si="185"/>
        <v>0.26474936902810164</v>
      </c>
      <c r="AA1038" s="2">
        <f t="shared" si="186"/>
        <v>39083</v>
      </c>
    </row>
    <row r="1039" spans="1:27" x14ac:dyDescent="0.2">
      <c r="A1039">
        <v>6464</v>
      </c>
      <c r="B1039" t="s">
        <v>15</v>
      </c>
      <c r="C1039">
        <v>2007</v>
      </c>
      <c r="D1039">
        <v>2</v>
      </c>
      <c r="E1039">
        <v>351</v>
      </c>
      <c r="F1039" s="4">
        <v>1551.24</v>
      </c>
      <c r="G1039" s="4">
        <v>1822.72</v>
      </c>
      <c r="H1039" s="4">
        <v>728.77</v>
      </c>
      <c r="I1039">
        <v>15</v>
      </c>
      <c r="J1039">
        <v>1000</v>
      </c>
      <c r="K1039">
        <v>42307</v>
      </c>
      <c r="L1039" t="s">
        <v>18</v>
      </c>
      <c r="M1039">
        <v>268449</v>
      </c>
      <c r="N1039">
        <v>579.20000000000005</v>
      </c>
      <c r="O1039" s="4">
        <v>114762.76</v>
      </c>
      <c r="P1039" t="s">
        <v>167</v>
      </c>
      <c r="Q1039" s="4">
        <f t="shared" si="176"/>
        <v>5.1929344729344731</v>
      </c>
      <c r="R1039" s="4">
        <f t="shared" si="177"/>
        <v>121.51466666666667</v>
      </c>
      <c r="S1039" s="4">
        <f t="shared" si="178"/>
        <v>1.8227200000000001</v>
      </c>
      <c r="T1039" s="4">
        <f t="shared" si="179"/>
        <v>3.2607199589487061</v>
      </c>
      <c r="U1039" s="4">
        <f t="shared" si="180"/>
        <v>3.1906789948556549</v>
      </c>
      <c r="V1039" s="3">
        <f t="shared" si="181"/>
        <v>1.1760912590556813</v>
      </c>
      <c r="W1039" s="3">
        <f t="shared" si="182"/>
        <v>3</v>
      </c>
      <c r="X1039" s="3">
        <f t="shared" si="183"/>
        <v>0.71541284248288184</v>
      </c>
      <c r="Y1039" s="3">
        <f t="shared" si="184"/>
        <v>2.0846286998930248</v>
      </c>
      <c r="Z1039" s="3">
        <f t="shared" si="185"/>
        <v>0.26071995894870598</v>
      </c>
      <c r="AA1039" s="2">
        <f t="shared" si="186"/>
        <v>39114</v>
      </c>
    </row>
    <row r="1040" spans="1:27" x14ac:dyDescent="0.2">
      <c r="A1040">
        <v>6464</v>
      </c>
      <c r="B1040" t="s">
        <v>15</v>
      </c>
      <c r="C1040">
        <v>2007</v>
      </c>
      <c r="D1040">
        <v>3</v>
      </c>
      <c r="E1040">
        <v>404</v>
      </c>
      <c r="F1040" s="4">
        <v>1750.43</v>
      </c>
      <c r="G1040" s="4">
        <v>2056.81</v>
      </c>
      <c r="H1040" s="4">
        <v>900.65</v>
      </c>
      <c r="I1040">
        <v>15</v>
      </c>
      <c r="J1040">
        <v>1000</v>
      </c>
      <c r="K1040">
        <v>42307</v>
      </c>
      <c r="L1040" t="s">
        <v>18</v>
      </c>
      <c r="M1040">
        <v>268449</v>
      </c>
      <c r="N1040">
        <v>579.20000000000005</v>
      </c>
      <c r="O1040" s="4">
        <v>114762.76</v>
      </c>
      <c r="P1040" t="s">
        <v>167</v>
      </c>
      <c r="Q1040" s="4">
        <f t="shared" si="176"/>
        <v>5.0911138613861384</v>
      </c>
      <c r="R1040" s="4">
        <f t="shared" si="177"/>
        <v>137.12066666666666</v>
      </c>
      <c r="S1040" s="4">
        <f t="shared" si="178"/>
        <v>2.05681</v>
      </c>
      <c r="T1040" s="4">
        <f t="shared" si="179"/>
        <v>3.3131941751353202</v>
      </c>
      <c r="U1040" s="4">
        <f t="shared" si="180"/>
        <v>3.2431447479364768</v>
      </c>
      <c r="V1040" s="3">
        <f t="shared" si="181"/>
        <v>1.1760912590556813</v>
      </c>
      <c r="W1040" s="3">
        <f t="shared" si="182"/>
        <v>3</v>
      </c>
      <c r="X1040" s="3">
        <f t="shared" si="183"/>
        <v>0.7068128100247153</v>
      </c>
      <c r="Y1040" s="3">
        <f t="shared" si="184"/>
        <v>2.1371029160796389</v>
      </c>
      <c r="Z1040" s="3">
        <f t="shared" si="185"/>
        <v>0.31319417513532033</v>
      </c>
      <c r="AA1040" s="2">
        <f t="shared" si="186"/>
        <v>39142</v>
      </c>
    </row>
    <row r="1041" spans="1:27" x14ac:dyDescent="0.2">
      <c r="A1041">
        <v>6464</v>
      </c>
      <c r="B1041" t="s">
        <v>15</v>
      </c>
      <c r="C1041">
        <v>2007</v>
      </c>
      <c r="D1041">
        <v>4</v>
      </c>
      <c r="E1041">
        <v>544</v>
      </c>
      <c r="F1041" s="4">
        <v>2408.3200000000002</v>
      </c>
      <c r="G1041" s="4">
        <v>2829.88</v>
      </c>
      <c r="H1041" s="4">
        <v>1170.97</v>
      </c>
      <c r="I1041">
        <v>15</v>
      </c>
      <c r="J1041">
        <v>1000</v>
      </c>
      <c r="K1041">
        <v>42307</v>
      </c>
      <c r="L1041" t="s">
        <v>18</v>
      </c>
      <c r="M1041">
        <v>268449</v>
      </c>
      <c r="N1041">
        <v>579.20000000000005</v>
      </c>
      <c r="O1041" s="4">
        <v>114762.76</v>
      </c>
      <c r="P1041" t="s">
        <v>167</v>
      </c>
      <c r="Q1041" s="4">
        <f t="shared" si="176"/>
        <v>5.2019852941176472</v>
      </c>
      <c r="R1041" s="4">
        <f t="shared" si="177"/>
        <v>188.65866666666668</v>
      </c>
      <c r="S1041" s="4">
        <f t="shared" si="178"/>
        <v>2.8298800000000002</v>
      </c>
      <c r="T1041" s="4">
        <f t="shared" si="179"/>
        <v>3.4517680198201282</v>
      </c>
      <c r="U1041" s="4">
        <f t="shared" si="180"/>
        <v>3.3817141923037517</v>
      </c>
      <c r="V1041" s="3">
        <f t="shared" si="181"/>
        <v>1.1760912590556813</v>
      </c>
      <c r="W1041" s="3">
        <f t="shared" si="182"/>
        <v>3</v>
      </c>
      <c r="X1041" s="3">
        <f t="shared" si="183"/>
        <v>0.71616912012194833</v>
      </c>
      <c r="Y1041" s="3">
        <f t="shared" si="184"/>
        <v>2.2756767607644468</v>
      </c>
      <c r="Z1041" s="3">
        <f t="shared" si="185"/>
        <v>0.45176801982012826</v>
      </c>
      <c r="AA1041" s="2">
        <f t="shared" si="186"/>
        <v>39173</v>
      </c>
    </row>
    <row r="1042" spans="1:27" x14ac:dyDescent="0.2">
      <c r="A1042">
        <v>6464</v>
      </c>
      <c r="B1042" t="s">
        <v>15</v>
      </c>
      <c r="C1042">
        <v>2007</v>
      </c>
      <c r="D1042">
        <v>8</v>
      </c>
      <c r="E1042">
        <v>710</v>
      </c>
      <c r="F1042" s="4">
        <v>2927.64</v>
      </c>
      <c r="G1042" s="4">
        <v>3440.09</v>
      </c>
      <c r="H1042" s="4">
        <v>1314.15</v>
      </c>
      <c r="I1042">
        <v>15</v>
      </c>
      <c r="J1042">
        <v>1000</v>
      </c>
      <c r="K1042">
        <v>42307</v>
      </c>
      <c r="L1042" t="s">
        <v>18</v>
      </c>
      <c r="M1042">
        <v>268449</v>
      </c>
      <c r="N1042">
        <v>579.20000000000005</v>
      </c>
      <c r="O1042" s="4">
        <v>114762.76</v>
      </c>
      <c r="P1042" t="s">
        <v>167</v>
      </c>
      <c r="Q1042" s="4">
        <f t="shared" si="176"/>
        <v>4.845197183098592</v>
      </c>
      <c r="R1042" s="4">
        <f t="shared" si="177"/>
        <v>229.33933333333334</v>
      </c>
      <c r="S1042" s="4">
        <f t="shared" si="178"/>
        <v>3.4400900000000001</v>
      </c>
      <c r="T1042" s="4">
        <f t="shared" si="179"/>
        <v>3.5365698047785283</v>
      </c>
      <c r="U1042" s="4">
        <f t="shared" si="180"/>
        <v>3.4665176722409621</v>
      </c>
      <c r="V1042" s="3">
        <f t="shared" si="181"/>
        <v>1.1760912590556813</v>
      </c>
      <c r="W1042" s="3">
        <f t="shared" si="182"/>
        <v>3</v>
      </c>
      <c r="X1042" s="3">
        <f t="shared" si="183"/>
        <v>0.68531145605945321</v>
      </c>
      <c r="Y1042" s="3">
        <f t="shared" si="184"/>
        <v>2.360478545722847</v>
      </c>
      <c r="Z1042" s="3">
        <f t="shared" si="185"/>
        <v>0.53656980477852845</v>
      </c>
      <c r="AA1042" s="2">
        <f t="shared" si="186"/>
        <v>39295</v>
      </c>
    </row>
    <row r="1043" spans="1:27" x14ac:dyDescent="0.2">
      <c r="A1043">
        <v>6464</v>
      </c>
      <c r="B1043" t="s">
        <v>15</v>
      </c>
      <c r="C1043">
        <v>2007</v>
      </c>
      <c r="D1043">
        <v>12</v>
      </c>
      <c r="E1043">
        <v>710</v>
      </c>
      <c r="F1043" s="4">
        <v>2772.99</v>
      </c>
      <c r="G1043" s="4">
        <v>3258.25</v>
      </c>
      <c r="H1043" s="4">
        <v>1040.0899999999999</v>
      </c>
      <c r="I1043">
        <v>15</v>
      </c>
      <c r="J1043">
        <v>1000</v>
      </c>
      <c r="K1043">
        <v>42307</v>
      </c>
      <c r="L1043" t="s">
        <v>18</v>
      </c>
      <c r="M1043">
        <v>268449</v>
      </c>
      <c r="N1043">
        <v>579.20000000000005</v>
      </c>
      <c r="O1043" s="4">
        <v>114762.76</v>
      </c>
      <c r="P1043" t="s">
        <v>167</v>
      </c>
      <c r="Q1043" s="4">
        <f t="shared" si="176"/>
        <v>4.5890845070422532</v>
      </c>
      <c r="R1043" s="4">
        <f t="shared" si="177"/>
        <v>217.21666666666667</v>
      </c>
      <c r="S1043" s="4">
        <f t="shared" si="178"/>
        <v>3.2582499999999999</v>
      </c>
      <c r="T1043" s="4">
        <f t="shared" si="179"/>
        <v>3.5129844039304507</v>
      </c>
      <c r="U1043" s="4">
        <f t="shared" si="180"/>
        <v>3.4429483034211179</v>
      </c>
      <c r="V1043" s="3">
        <f t="shared" si="181"/>
        <v>1.1760912590556813</v>
      </c>
      <c r="W1043" s="3">
        <f t="shared" si="182"/>
        <v>3</v>
      </c>
      <c r="X1043" s="3">
        <f t="shared" si="183"/>
        <v>0.66172605521137551</v>
      </c>
      <c r="Y1043" s="3">
        <f t="shared" si="184"/>
        <v>2.3368931448747694</v>
      </c>
      <c r="Z1043" s="3">
        <f t="shared" si="185"/>
        <v>0.51298440393045075</v>
      </c>
      <c r="AA1043" s="2">
        <f t="shared" si="186"/>
        <v>39417</v>
      </c>
    </row>
    <row r="1044" spans="1:27" x14ac:dyDescent="0.2">
      <c r="A1044">
        <v>6467</v>
      </c>
      <c r="B1044" t="s">
        <v>15</v>
      </c>
      <c r="C1044">
        <v>2007</v>
      </c>
      <c r="D1044">
        <v>1</v>
      </c>
      <c r="E1044">
        <v>46</v>
      </c>
      <c r="F1044" s="4">
        <v>177.22</v>
      </c>
      <c r="G1044" s="4">
        <v>208.23</v>
      </c>
      <c r="H1044" s="4">
        <v>91.57</v>
      </c>
      <c r="I1044">
        <v>12</v>
      </c>
      <c r="J1044">
        <v>805</v>
      </c>
      <c r="K1044">
        <v>16276</v>
      </c>
      <c r="L1044" t="s">
        <v>18</v>
      </c>
      <c r="M1044">
        <v>62100</v>
      </c>
      <c r="N1044">
        <v>487.2</v>
      </c>
      <c r="O1044" s="4">
        <v>36238.04</v>
      </c>
      <c r="P1044" t="s">
        <v>168</v>
      </c>
      <c r="Q1044" s="4">
        <f t="shared" si="176"/>
        <v>4.5267391304347822</v>
      </c>
      <c r="R1044" s="4">
        <f t="shared" si="177"/>
        <v>17.352499999999999</v>
      </c>
      <c r="S1044" s="4">
        <f t="shared" si="178"/>
        <v>0.25867080745341614</v>
      </c>
      <c r="T1044" s="4">
        <f t="shared" si="179"/>
        <v>2.3185432991220218</v>
      </c>
      <c r="U1044" s="4">
        <f t="shared" si="180"/>
        <v>2.2485127322208998</v>
      </c>
      <c r="V1044" s="3">
        <f t="shared" si="181"/>
        <v>1.0791812460476249</v>
      </c>
      <c r="W1044" s="3">
        <f t="shared" si="182"/>
        <v>2.9057958803678687</v>
      </c>
      <c r="X1044" s="3">
        <f t="shared" si="183"/>
        <v>0.65578546744044763</v>
      </c>
      <c r="Y1044" s="3">
        <f t="shared" si="184"/>
        <v>1.239362053074397</v>
      </c>
      <c r="Z1044" s="3">
        <f t="shared" si="185"/>
        <v>-0.58725258124584678</v>
      </c>
      <c r="AA1044" s="2">
        <f t="shared" si="186"/>
        <v>39083</v>
      </c>
    </row>
    <row r="1045" spans="1:27" x14ac:dyDescent="0.2">
      <c r="A1045">
        <v>6467</v>
      </c>
      <c r="B1045" t="s">
        <v>15</v>
      </c>
      <c r="C1045">
        <v>2007</v>
      </c>
      <c r="D1045">
        <v>2</v>
      </c>
      <c r="E1045">
        <v>58</v>
      </c>
      <c r="F1045" s="4">
        <v>189.15</v>
      </c>
      <c r="G1045" s="4">
        <v>222.25</v>
      </c>
      <c r="H1045" s="4">
        <v>101.01</v>
      </c>
      <c r="I1045">
        <v>12</v>
      </c>
      <c r="J1045">
        <v>805</v>
      </c>
      <c r="K1045">
        <v>16276</v>
      </c>
      <c r="L1045" t="s">
        <v>18</v>
      </c>
      <c r="M1045">
        <v>62100</v>
      </c>
      <c r="N1045">
        <v>487.2</v>
      </c>
      <c r="O1045" s="4">
        <v>36238.04</v>
      </c>
      <c r="P1045" t="s">
        <v>168</v>
      </c>
      <c r="Q1045" s="4">
        <f t="shared" si="176"/>
        <v>3.8318965517241379</v>
      </c>
      <c r="R1045" s="4">
        <f t="shared" si="177"/>
        <v>18.520833333333332</v>
      </c>
      <c r="S1045" s="4">
        <f t="shared" si="178"/>
        <v>0.27608695652173915</v>
      </c>
      <c r="T1045" s="4">
        <f t="shared" si="179"/>
        <v>2.3468417696422512</v>
      </c>
      <c r="U1045" s="4">
        <f t="shared" si="180"/>
        <v>2.2768063456287631</v>
      </c>
      <c r="V1045" s="3">
        <f t="shared" si="181"/>
        <v>1.0791812460476249</v>
      </c>
      <c r="W1045" s="3">
        <f t="shared" si="182"/>
        <v>2.9057958803678687</v>
      </c>
      <c r="X1045" s="3">
        <f t="shared" si="183"/>
        <v>0.58341377607931399</v>
      </c>
      <c r="Y1045" s="3">
        <f t="shared" si="184"/>
        <v>1.2676605235946266</v>
      </c>
      <c r="Z1045" s="3">
        <f t="shared" si="185"/>
        <v>-0.55895411072561718</v>
      </c>
      <c r="AA1045" s="2">
        <f t="shared" si="186"/>
        <v>39114</v>
      </c>
    </row>
    <row r="1046" spans="1:27" x14ac:dyDescent="0.2">
      <c r="A1046">
        <v>6467</v>
      </c>
      <c r="B1046" t="s">
        <v>15</v>
      </c>
      <c r="C1046">
        <v>2007</v>
      </c>
      <c r="D1046">
        <v>3</v>
      </c>
      <c r="E1046">
        <v>58</v>
      </c>
      <c r="F1046" s="4">
        <v>241.61</v>
      </c>
      <c r="G1046" s="4">
        <v>283.91000000000003</v>
      </c>
      <c r="H1046" s="4">
        <v>127.13</v>
      </c>
      <c r="I1046">
        <v>12</v>
      </c>
      <c r="J1046">
        <v>805</v>
      </c>
      <c r="K1046">
        <v>16276</v>
      </c>
      <c r="L1046" t="s">
        <v>18</v>
      </c>
      <c r="M1046">
        <v>62100</v>
      </c>
      <c r="N1046">
        <v>487.2</v>
      </c>
      <c r="O1046" s="4">
        <v>36238.04</v>
      </c>
      <c r="P1046" t="s">
        <v>168</v>
      </c>
      <c r="Q1046" s="4">
        <f t="shared" si="176"/>
        <v>4.8950000000000005</v>
      </c>
      <c r="R1046" s="4">
        <f t="shared" si="177"/>
        <v>23.659166666666668</v>
      </c>
      <c r="S1046" s="4">
        <f t="shared" si="178"/>
        <v>0.35268322981366462</v>
      </c>
      <c r="T1046" s="4">
        <f t="shared" si="179"/>
        <v>2.4531806897020938</v>
      </c>
      <c r="U1046" s="4">
        <f t="shared" si="180"/>
        <v>2.3831149053420688</v>
      </c>
      <c r="V1046" s="3">
        <f t="shared" si="181"/>
        <v>1.0791812460476249</v>
      </c>
      <c r="W1046" s="3">
        <f t="shared" si="182"/>
        <v>2.9057958803678687</v>
      </c>
      <c r="X1046" s="3">
        <f t="shared" si="183"/>
        <v>0.68975269613915668</v>
      </c>
      <c r="Y1046" s="3">
        <f t="shared" si="184"/>
        <v>1.3739994436544691</v>
      </c>
      <c r="Z1046" s="3">
        <f t="shared" si="185"/>
        <v>-0.45261519066577455</v>
      </c>
      <c r="AA1046" s="2">
        <f t="shared" si="186"/>
        <v>39142</v>
      </c>
    </row>
    <row r="1047" spans="1:27" x14ac:dyDescent="0.2">
      <c r="A1047">
        <v>6467</v>
      </c>
      <c r="B1047" t="s">
        <v>15</v>
      </c>
      <c r="C1047">
        <v>2007</v>
      </c>
      <c r="D1047">
        <v>4</v>
      </c>
      <c r="E1047">
        <v>64</v>
      </c>
      <c r="F1047" s="4">
        <v>269.95</v>
      </c>
      <c r="G1047" s="4">
        <v>317.20999999999998</v>
      </c>
      <c r="H1047" s="4">
        <v>132.93</v>
      </c>
      <c r="I1047">
        <v>12</v>
      </c>
      <c r="J1047">
        <v>805</v>
      </c>
      <c r="K1047">
        <v>16276</v>
      </c>
      <c r="L1047" t="s">
        <v>18</v>
      </c>
      <c r="M1047">
        <v>62100</v>
      </c>
      <c r="N1047">
        <v>487.2</v>
      </c>
      <c r="O1047" s="4">
        <v>36238.04</v>
      </c>
      <c r="P1047" t="s">
        <v>168</v>
      </c>
      <c r="Q1047" s="4">
        <f t="shared" si="176"/>
        <v>4.9564062499999997</v>
      </c>
      <c r="R1047" s="4">
        <f t="shared" si="177"/>
        <v>26.434166666666666</v>
      </c>
      <c r="S1047" s="4">
        <f t="shared" si="178"/>
        <v>0.39404968944099378</v>
      </c>
      <c r="T1047" s="4">
        <f t="shared" si="179"/>
        <v>2.5013468699329651</v>
      </c>
      <c r="U1047" s="4">
        <f t="shared" si="180"/>
        <v>2.4312833318072613</v>
      </c>
      <c r="V1047" s="3">
        <f t="shared" si="181"/>
        <v>1.0791812460476249</v>
      </c>
      <c r="W1047" s="3">
        <f t="shared" si="182"/>
        <v>2.9057958803678687</v>
      </c>
      <c r="X1047" s="3">
        <f t="shared" si="183"/>
        <v>0.69516689594907799</v>
      </c>
      <c r="Y1047" s="3">
        <f t="shared" si="184"/>
        <v>1.4221656238853404</v>
      </c>
      <c r="Z1047" s="3">
        <f t="shared" si="185"/>
        <v>-0.40444901043490333</v>
      </c>
      <c r="AA1047" s="2">
        <f t="shared" si="186"/>
        <v>39173</v>
      </c>
    </row>
    <row r="1048" spans="1:27" x14ac:dyDescent="0.2">
      <c r="A1048">
        <v>6467</v>
      </c>
      <c r="B1048" t="s">
        <v>15</v>
      </c>
      <c r="C1048">
        <v>2007</v>
      </c>
      <c r="D1048">
        <v>5</v>
      </c>
      <c r="E1048">
        <v>145</v>
      </c>
      <c r="F1048" s="4">
        <v>636.74</v>
      </c>
      <c r="G1048" s="4">
        <v>748.14</v>
      </c>
      <c r="H1048" s="4">
        <v>323.87</v>
      </c>
      <c r="I1048">
        <v>12</v>
      </c>
      <c r="J1048">
        <v>805</v>
      </c>
      <c r="K1048">
        <v>16276</v>
      </c>
      <c r="L1048" t="s">
        <v>18</v>
      </c>
      <c r="M1048">
        <v>62100</v>
      </c>
      <c r="N1048">
        <v>487.2</v>
      </c>
      <c r="O1048" s="4">
        <v>36238.04</v>
      </c>
      <c r="P1048" t="s">
        <v>168</v>
      </c>
      <c r="Q1048" s="4">
        <f t="shared" si="176"/>
        <v>5.1595862068965515</v>
      </c>
      <c r="R1048" s="4">
        <f t="shared" si="177"/>
        <v>62.344999999999999</v>
      </c>
      <c r="S1048" s="4">
        <f t="shared" si="178"/>
        <v>0.92936645962732922</v>
      </c>
      <c r="T1048" s="4">
        <f t="shared" si="179"/>
        <v>2.8739828753219774</v>
      </c>
      <c r="U1048" s="4">
        <f t="shared" si="180"/>
        <v>2.8039621330955322</v>
      </c>
      <c r="V1048" s="3">
        <f t="shared" si="181"/>
        <v>1.0791812460476249</v>
      </c>
      <c r="W1048" s="3">
        <f t="shared" si="182"/>
        <v>2.9057958803678687</v>
      </c>
      <c r="X1048" s="3">
        <f t="shared" si="183"/>
        <v>0.71261487308700233</v>
      </c>
      <c r="Y1048" s="3">
        <f t="shared" si="184"/>
        <v>1.7948016292743525</v>
      </c>
      <c r="Z1048" s="3">
        <f t="shared" si="185"/>
        <v>-3.1813005045891248E-2</v>
      </c>
      <c r="AA1048" s="2">
        <f t="shared" si="186"/>
        <v>39203</v>
      </c>
    </row>
    <row r="1049" spans="1:27" x14ac:dyDescent="0.2">
      <c r="A1049">
        <v>6467</v>
      </c>
      <c r="B1049" t="s">
        <v>15</v>
      </c>
      <c r="C1049">
        <v>2007</v>
      </c>
      <c r="D1049">
        <v>6</v>
      </c>
      <c r="E1049">
        <v>156</v>
      </c>
      <c r="F1049" s="4">
        <v>680.02</v>
      </c>
      <c r="G1049" s="4">
        <v>799.14</v>
      </c>
      <c r="H1049" s="4">
        <v>331.77</v>
      </c>
      <c r="I1049">
        <v>12</v>
      </c>
      <c r="J1049">
        <v>805</v>
      </c>
      <c r="K1049">
        <v>16276</v>
      </c>
      <c r="L1049" t="s">
        <v>18</v>
      </c>
      <c r="M1049">
        <v>62100</v>
      </c>
      <c r="N1049">
        <v>487.2</v>
      </c>
      <c r="O1049" s="4">
        <v>36238.04</v>
      </c>
      <c r="P1049" t="s">
        <v>168</v>
      </c>
      <c r="Q1049" s="4">
        <f t="shared" si="176"/>
        <v>5.1226923076923079</v>
      </c>
      <c r="R1049" s="4">
        <f t="shared" si="177"/>
        <v>66.594999999999999</v>
      </c>
      <c r="S1049" s="4">
        <f t="shared" si="178"/>
        <v>0.99272049689440989</v>
      </c>
      <c r="T1049" s="4">
        <f t="shared" si="179"/>
        <v>2.9026228693031313</v>
      </c>
      <c r="U1049" s="4">
        <f t="shared" si="180"/>
        <v>2.8325216858855113</v>
      </c>
      <c r="V1049" s="3">
        <f t="shared" si="181"/>
        <v>1.0791812460476249</v>
      </c>
      <c r="W1049" s="3">
        <f t="shared" si="182"/>
        <v>2.9057958803678687</v>
      </c>
      <c r="X1049" s="3">
        <f t="shared" si="183"/>
        <v>0.70949827094866968</v>
      </c>
      <c r="Y1049" s="3">
        <f t="shared" si="184"/>
        <v>1.8234416232555064</v>
      </c>
      <c r="Z1049" s="3">
        <f t="shared" si="185"/>
        <v>-3.1730110647372853E-3</v>
      </c>
      <c r="AA1049" s="2">
        <f t="shared" si="186"/>
        <v>39234</v>
      </c>
    </row>
    <row r="1050" spans="1:27" x14ac:dyDescent="0.2">
      <c r="A1050">
        <v>6467</v>
      </c>
      <c r="B1050" t="s">
        <v>15</v>
      </c>
      <c r="C1050">
        <v>2007</v>
      </c>
      <c r="D1050">
        <v>7</v>
      </c>
      <c r="E1050">
        <v>107</v>
      </c>
      <c r="F1050" s="4">
        <v>457.06</v>
      </c>
      <c r="G1050" s="4">
        <v>537.07000000000005</v>
      </c>
      <c r="H1050" s="4">
        <v>216.86</v>
      </c>
      <c r="I1050">
        <v>12</v>
      </c>
      <c r="J1050">
        <v>805</v>
      </c>
      <c r="K1050">
        <v>16276</v>
      </c>
      <c r="L1050" t="s">
        <v>18</v>
      </c>
      <c r="M1050">
        <v>62100</v>
      </c>
      <c r="N1050">
        <v>487.2</v>
      </c>
      <c r="O1050" s="4">
        <v>36238.04</v>
      </c>
      <c r="P1050" t="s">
        <v>168</v>
      </c>
      <c r="Q1050" s="4">
        <f t="shared" si="176"/>
        <v>5.0193457943925237</v>
      </c>
      <c r="R1050" s="4">
        <f t="shared" si="177"/>
        <v>44.755833333333335</v>
      </c>
      <c r="S1050" s="4">
        <f t="shared" si="178"/>
        <v>0.66716770186335406</v>
      </c>
      <c r="T1050" s="4">
        <f t="shared" si="179"/>
        <v>2.7300308939537219</v>
      </c>
      <c r="U1050" s="4">
        <f t="shared" si="180"/>
        <v>2.6599732152963158</v>
      </c>
      <c r="V1050" s="3">
        <f t="shared" si="181"/>
        <v>1.0791812460476249</v>
      </c>
      <c r="W1050" s="3">
        <f t="shared" si="182"/>
        <v>2.9057958803678687</v>
      </c>
      <c r="X1050" s="3">
        <f t="shared" si="183"/>
        <v>0.70064711626851239</v>
      </c>
      <c r="Y1050" s="3">
        <f t="shared" si="184"/>
        <v>1.6508496479060972</v>
      </c>
      <c r="Z1050" s="3">
        <f t="shared" si="185"/>
        <v>-0.17576498641414645</v>
      </c>
      <c r="AA1050" s="2">
        <f t="shared" si="186"/>
        <v>39264</v>
      </c>
    </row>
    <row r="1051" spans="1:27" x14ac:dyDescent="0.2">
      <c r="A1051">
        <v>6467</v>
      </c>
      <c r="B1051" t="s">
        <v>15</v>
      </c>
      <c r="C1051">
        <v>2007</v>
      </c>
      <c r="D1051">
        <v>8</v>
      </c>
      <c r="E1051">
        <v>78</v>
      </c>
      <c r="F1051" s="4">
        <v>349.73</v>
      </c>
      <c r="G1051" s="4">
        <v>411</v>
      </c>
      <c r="H1051" s="4">
        <v>134.09</v>
      </c>
      <c r="I1051">
        <v>12</v>
      </c>
      <c r="J1051">
        <v>805</v>
      </c>
      <c r="K1051">
        <v>16276</v>
      </c>
      <c r="L1051" t="s">
        <v>18</v>
      </c>
      <c r="M1051">
        <v>62100</v>
      </c>
      <c r="N1051">
        <v>487.2</v>
      </c>
      <c r="O1051" s="4">
        <v>36238.04</v>
      </c>
      <c r="P1051" t="s">
        <v>168</v>
      </c>
      <c r="Q1051" s="4">
        <f t="shared" si="176"/>
        <v>5.2692307692307692</v>
      </c>
      <c r="R1051" s="4">
        <f t="shared" si="177"/>
        <v>34.25</v>
      </c>
      <c r="S1051" s="4">
        <f t="shared" si="178"/>
        <v>0.51055900621118011</v>
      </c>
      <c r="T1051" s="4">
        <f t="shared" si="179"/>
        <v>2.6138418218760693</v>
      </c>
      <c r="U1051" s="4">
        <f t="shared" si="180"/>
        <v>2.5437328878872587</v>
      </c>
      <c r="V1051" s="3">
        <f t="shared" si="181"/>
        <v>1.0791812460476249</v>
      </c>
      <c r="W1051" s="3">
        <f t="shared" si="182"/>
        <v>2.9057958803678687</v>
      </c>
      <c r="X1051" s="3">
        <f t="shared" si="183"/>
        <v>0.72174721918558882</v>
      </c>
      <c r="Y1051" s="3">
        <f t="shared" si="184"/>
        <v>1.5346605758284444</v>
      </c>
      <c r="Z1051" s="3">
        <f t="shared" si="185"/>
        <v>-0.29195405849179934</v>
      </c>
      <c r="AA1051" s="2">
        <f t="shared" si="186"/>
        <v>39295</v>
      </c>
    </row>
    <row r="1052" spans="1:27" x14ac:dyDescent="0.2">
      <c r="A1052">
        <v>6467</v>
      </c>
      <c r="B1052" t="s">
        <v>15</v>
      </c>
      <c r="C1052">
        <v>2007</v>
      </c>
      <c r="D1052">
        <v>9</v>
      </c>
      <c r="E1052">
        <v>133</v>
      </c>
      <c r="F1052" s="4">
        <v>551.99</v>
      </c>
      <c r="G1052" s="4">
        <v>648.55999999999995</v>
      </c>
      <c r="H1052" s="4">
        <v>250.7</v>
      </c>
      <c r="I1052">
        <v>12</v>
      </c>
      <c r="J1052">
        <v>805</v>
      </c>
      <c r="K1052">
        <v>16276</v>
      </c>
      <c r="L1052" t="s">
        <v>18</v>
      </c>
      <c r="M1052">
        <v>62100</v>
      </c>
      <c r="N1052">
        <v>487.2</v>
      </c>
      <c r="O1052" s="4">
        <v>36238.04</v>
      </c>
      <c r="P1052" t="s">
        <v>168</v>
      </c>
      <c r="Q1052" s="4">
        <f t="shared" si="176"/>
        <v>4.8763909774436085</v>
      </c>
      <c r="R1052" s="4">
        <f t="shared" si="177"/>
        <v>54.04666666666666</v>
      </c>
      <c r="S1052" s="4">
        <f t="shared" si="178"/>
        <v>0.8056645962732919</v>
      </c>
      <c r="T1052" s="4">
        <f t="shared" si="179"/>
        <v>2.81195016000922</v>
      </c>
      <c r="U1052" s="4">
        <f t="shared" si="180"/>
        <v>2.7419312100042754</v>
      </c>
      <c r="V1052" s="3">
        <f t="shared" si="181"/>
        <v>1.0791812460476249</v>
      </c>
      <c r="W1052" s="3">
        <f t="shared" si="182"/>
        <v>2.9057958803678687</v>
      </c>
      <c r="X1052" s="3">
        <f t="shared" si="183"/>
        <v>0.68809851904213426</v>
      </c>
      <c r="Y1052" s="3">
        <f t="shared" si="184"/>
        <v>1.7327689139615952</v>
      </c>
      <c r="Z1052" s="3">
        <f t="shared" si="185"/>
        <v>-9.3845720358648424E-2</v>
      </c>
      <c r="AA1052" s="2">
        <f t="shared" si="186"/>
        <v>39326</v>
      </c>
    </row>
    <row r="1053" spans="1:27" x14ac:dyDescent="0.2">
      <c r="A1053">
        <v>6467</v>
      </c>
      <c r="B1053" t="s">
        <v>15</v>
      </c>
      <c r="C1053">
        <v>2007</v>
      </c>
      <c r="D1053">
        <v>10</v>
      </c>
      <c r="E1053">
        <v>481</v>
      </c>
      <c r="F1053" s="4">
        <v>1893.86</v>
      </c>
      <c r="G1053" s="4">
        <v>2225.33</v>
      </c>
      <c r="H1053" s="4">
        <v>770.21</v>
      </c>
      <c r="I1053">
        <v>12</v>
      </c>
      <c r="J1053">
        <v>805</v>
      </c>
      <c r="K1053">
        <v>16276</v>
      </c>
      <c r="L1053" t="s">
        <v>18</v>
      </c>
      <c r="M1053">
        <v>62100</v>
      </c>
      <c r="N1053">
        <v>487.2</v>
      </c>
      <c r="O1053" s="4">
        <v>36238.04</v>
      </c>
      <c r="P1053" t="s">
        <v>168</v>
      </c>
      <c r="Q1053" s="4">
        <f t="shared" si="176"/>
        <v>4.6264656964656963</v>
      </c>
      <c r="R1053" s="4">
        <f t="shared" si="177"/>
        <v>185.44416666666666</v>
      </c>
      <c r="S1053" s="4">
        <f t="shared" si="178"/>
        <v>2.7643850931677019</v>
      </c>
      <c r="T1053" s="4">
        <f t="shared" si="179"/>
        <v>3.3473944227560799</v>
      </c>
      <c r="U1053" s="4">
        <f t="shared" si="180"/>
        <v>3.2773478714599058</v>
      </c>
      <c r="V1053" s="3">
        <f t="shared" si="181"/>
        <v>1.0791812460476249</v>
      </c>
      <c r="W1053" s="3">
        <f t="shared" si="182"/>
        <v>2.9057958803678687</v>
      </c>
      <c r="X1053" s="3">
        <f t="shared" si="183"/>
        <v>0.6652493463822482</v>
      </c>
      <c r="Y1053" s="3">
        <f t="shared" si="184"/>
        <v>2.2682131767084552</v>
      </c>
      <c r="Z1053" s="3">
        <f t="shared" si="185"/>
        <v>0.44159854238821145</v>
      </c>
      <c r="AA1053" s="2">
        <f t="shared" si="186"/>
        <v>39356</v>
      </c>
    </row>
    <row r="1054" spans="1:27" x14ac:dyDescent="0.2">
      <c r="A1054">
        <v>6467</v>
      </c>
      <c r="B1054" t="s">
        <v>15</v>
      </c>
      <c r="C1054">
        <v>2007</v>
      </c>
      <c r="D1054">
        <v>11</v>
      </c>
      <c r="E1054">
        <v>325</v>
      </c>
      <c r="F1054" s="4">
        <v>1235.8499999999999</v>
      </c>
      <c r="G1054" s="4">
        <v>1452.26</v>
      </c>
      <c r="H1054" s="4">
        <v>473.72</v>
      </c>
      <c r="I1054">
        <v>12</v>
      </c>
      <c r="J1054">
        <v>805</v>
      </c>
      <c r="K1054">
        <v>16276</v>
      </c>
      <c r="L1054" t="s">
        <v>18</v>
      </c>
      <c r="M1054">
        <v>62100</v>
      </c>
      <c r="N1054">
        <v>487.2</v>
      </c>
      <c r="O1054" s="4">
        <v>36238.04</v>
      </c>
      <c r="P1054" t="s">
        <v>168</v>
      </c>
      <c r="Q1054" s="4">
        <f t="shared" si="176"/>
        <v>4.4684923076923075</v>
      </c>
      <c r="R1054" s="4">
        <f t="shared" si="177"/>
        <v>121.02166666666666</v>
      </c>
      <c r="S1054" s="4">
        <f t="shared" si="178"/>
        <v>1.8040496894409939</v>
      </c>
      <c r="T1054" s="4">
        <f t="shared" si="179"/>
        <v>3.1620443756319068</v>
      </c>
      <c r="U1054" s="4">
        <f t="shared" si="180"/>
        <v>3.0919657619133729</v>
      </c>
      <c r="V1054" s="3">
        <f t="shared" si="181"/>
        <v>1.0791812460476249</v>
      </c>
      <c r="W1054" s="3">
        <f t="shared" si="182"/>
        <v>2.9057958803678687</v>
      </c>
      <c r="X1054" s="3">
        <f t="shared" si="183"/>
        <v>0.65016101465303222</v>
      </c>
      <c r="Y1054" s="3">
        <f t="shared" si="184"/>
        <v>2.0828631295842817</v>
      </c>
      <c r="Z1054" s="3">
        <f t="shared" si="185"/>
        <v>0.25624849526403815</v>
      </c>
      <c r="AA1054" s="2">
        <f t="shared" si="186"/>
        <v>39387</v>
      </c>
    </row>
    <row r="1055" spans="1:27" x14ac:dyDescent="0.2">
      <c r="A1055">
        <v>6467</v>
      </c>
      <c r="B1055" t="s">
        <v>15</v>
      </c>
      <c r="C1055">
        <v>2007</v>
      </c>
      <c r="D1055">
        <v>12</v>
      </c>
      <c r="E1055">
        <v>208</v>
      </c>
      <c r="F1055" s="4">
        <v>775.77</v>
      </c>
      <c r="G1055" s="4">
        <v>911.5</v>
      </c>
      <c r="H1055" s="4">
        <v>308.2</v>
      </c>
      <c r="I1055">
        <v>12</v>
      </c>
      <c r="J1055">
        <v>805</v>
      </c>
      <c r="K1055">
        <v>16276</v>
      </c>
      <c r="L1055" t="s">
        <v>18</v>
      </c>
      <c r="M1055">
        <v>62100</v>
      </c>
      <c r="N1055">
        <v>487.2</v>
      </c>
      <c r="O1055" s="4">
        <v>36238.04</v>
      </c>
      <c r="P1055" t="s">
        <v>168</v>
      </c>
      <c r="Q1055" s="4">
        <f t="shared" si="176"/>
        <v>4.3822115384615383</v>
      </c>
      <c r="R1055" s="4">
        <f t="shared" si="177"/>
        <v>75.958333333333329</v>
      </c>
      <c r="S1055" s="4">
        <f t="shared" si="178"/>
        <v>1.1322981366459628</v>
      </c>
      <c r="T1055" s="4">
        <f t="shared" si="179"/>
        <v>2.959756672990995</v>
      </c>
      <c r="U1055" s="4">
        <f t="shared" si="180"/>
        <v>2.8897329808758259</v>
      </c>
      <c r="V1055" s="3">
        <f t="shared" si="181"/>
        <v>1.0791812460476249</v>
      </c>
      <c r="W1055" s="3">
        <f t="shared" si="182"/>
        <v>2.9057958803678687</v>
      </c>
      <c r="X1055" s="3">
        <f t="shared" si="183"/>
        <v>0.64169333802823358</v>
      </c>
      <c r="Y1055" s="3">
        <f t="shared" si="184"/>
        <v>1.8805754269433703</v>
      </c>
      <c r="Z1055" s="3">
        <f t="shared" si="185"/>
        <v>5.3960792623126613E-2</v>
      </c>
      <c r="AA1055" s="2">
        <f t="shared" si="186"/>
        <v>39417</v>
      </c>
    </row>
    <row r="1056" spans="1:27" x14ac:dyDescent="0.2">
      <c r="A1056">
        <v>6476</v>
      </c>
      <c r="B1056" t="s">
        <v>15</v>
      </c>
      <c r="C1056">
        <v>2007</v>
      </c>
      <c r="D1056">
        <v>1</v>
      </c>
      <c r="E1056">
        <v>156</v>
      </c>
      <c r="F1056" s="4">
        <v>612.53</v>
      </c>
      <c r="G1056" s="4">
        <v>719.74</v>
      </c>
      <c r="H1056" s="4">
        <v>283.67</v>
      </c>
      <c r="I1056">
        <v>17</v>
      </c>
      <c r="J1056">
        <v>1000</v>
      </c>
      <c r="K1056">
        <v>22006</v>
      </c>
      <c r="L1056" t="s">
        <v>18</v>
      </c>
      <c r="M1056">
        <v>134958</v>
      </c>
      <c r="N1056">
        <v>584.20000000000005</v>
      </c>
      <c r="O1056" s="4">
        <v>52450.28</v>
      </c>
      <c r="P1056" t="s">
        <v>168</v>
      </c>
      <c r="Q1056" s="4">
        <f t="shared" si="176"/>
        <v>4.6137179487179489</v>
      </c>
      <c r="R1056" s="4">
        <f t="shared" si="177"/>
        <v>42.337647058823528</v>
      </c>
      <c r="S1056" s="4">
        <f t="shared" si="178"/>
        <v>0.71974000000000005</v>
      </c>
      <c r="T1056" s="4">
        <f t="shared" si="179"/>
        <v>2.8571756395452721</v>
      </c>
      <c r="U1056" s="4">
        <f t="shared" si="180"/>
        <v>2.7871273640821115</v>
      </c>
      <c r="V1056" s="3">
        <f t="shared" si="181"/>
        <v>1.2304489213782739</v>
      </c>
      <c r="W1056" s="3">
        <f t="shared" si="182"/>
        <v>3</v>
      </c>
      <c r="X1056" s="3">
        <f t="shared" si="183"/>
        <v>0.66405104119081038</v>
      </c>
      <c r="Y1056" s="3">
        <f t="shared" si="184"/>
        <v>1.626726718166998</v>
      </c>
      <c r="Z1056" s="3">
        <f t="shared" si="185"/>
        <v>-0.14282436045472804</v>
      </c>
      <c r="AA1056" s="2">
        <f t="shared" si="186"/>
        <v>39083</v>
      </c>
    </row>
    <row r="1057" spans="1:27" x14ac:dyDescent="0.2">
      <c r="A1057">
        <v>6476</v>
      </c>
      <c r="B1057" t="s">
        <v>15</v>
      </c>
      <c r="C1057">
        <v>2007</v>
      </c>
      <c r="D1057">
        <v>2</v>
      </c>
      <c r="E1057">
        <v>187</v>
      </c>
      <c r="F1057" s="4">
        <v>708.68</v>
      </c>
      <c r="G1057" s="4">
        <v>832.64</v>
      </c>
      <c r="H1057" s="4">
        <v>339.43</v>
      </c>
      <c r="I1057">
        <v>17</v>
      </c>
      <c r="J1057">
        <v>1000</v>
      </c>
      <c r="K1057">
        <v>22006</v>
      </c>
      <c r="L1057" t="s">
        <v>18</v>
      </c>
      <c r="M1057">
        <v>134958</v>
      </c>
      <c r="N1057">
        <v>584.20000000000005</v>
      </c>
      <c r="O1057" s="4">
        <v>52450.28</v>
      </c>
      <c r="P1057" t="s">
        <v>168</v>
      </c>
      <c r="Q1057" s="4">
        <f t="shared" si="176"/>
        <v>4.4526203208556145</v>
      </c>
      <c r="R1057" s="4">
        <f t="shared" si="177"/>
        <v>48.978823529411763</v>
      </c>
      <c r="S1057" s="4">
        <f t="shared" si="178"/>
        <v>0.83263999999999994</v>
      </c>
      <c r="T1057" s="4">
        <f t="shared" si="179"/>
        <v>2.9204572705454734</v>
      </c>
      <c r="U1057" s="4">
        <f t="shared" si="180"/>
        <v>2.8504501765004733</v>
      </c>
      <c r="V1057" s="3">
        <f t="shared" si="181"/>
        <v>1.2304489213782739</v>
      </c>
      <c r="W1057" s="3">
        <f t="shared" si="182"/>
        <v>3</v>
      </c>
      <c r="X1057" s="3">
        <f t="shared" si="183"/>
        <v>0.64861566400897441</v>
      </c>
      <c r="Y1057" s="3">
        <f t="shared" si="184"/>
        <v>1.6900083491671996</v>
      </c>
      <c r="Z1057" s="3">
        <f t="shared" si="185"/>
        <v>-7.9542729454526603E-2</v>
      </c>
      <c r="AA1057" s="2">
        <f t="shared" si="186"/>
        <v>39114</v>
      </c>
    </row>
    <row r="1058" spans="1:27" x14ac:dyDescent="0.2">
      <c r="A1058">
        <v>6476</v>
      </c>
      <c r="B1058" t="s">
        <v>15</v>
      </c>
      <c r="C1058">
        <v>2007</v>
      </c>
      <c r="D1058">
        <v>3</v>
      </c>
      <c r="E1058">
        <v>157</v>
      </c>
      <c r="F1058" s="4">
        <v>614.38</v>
      </c>
      <c r="G1058" s="4">
        <v>722.02</v>
      </c>
      <c r="H1058" s="4">
        <v>259.83999999999997</v>
      </c>
      <c r="I1058">
        <v>17</v>
      </c>
      <c r="J1058">
        <v>1000</v>
      </c>
      <c r="K1058">
        <v>22006</v>
      </c>
      <c r="L1058" t="s">
        <v>18</v>
      </c>
      <c r="M1058">
        <v>134958</v>
      </c>
      <c r="N1058">
        <v>584.20000000000005</v>
      </c>
      <c r="O1058" s="4">
        <v>52450.28</v>
      </c>
      <c r="P1058" t="s">
        <v>168</v>
      </c>
      <c r="Q1058" s="4">
        <f t="shared" si="176"/>
        <v>4.5988535031847135</v>
      </c>
      <c r="R1058" s="4">
        <f t="shared" si="177"/>
        <v>42.47176470588235</v>
      </c>
      <c r="S1058" s="4">
        <f t="shared" si="178"/>
        <v>0.72202</v>
      </c>
      <c r="T1058" s="4">
        <f t="shared" si="179"/>
        <v>2.8585492277210753</v>
      </c>
      <c r="U1058" s="4">
        <f t="shared" si="180"/>
        <v>2.7884370696031868</v>
      </c>
      <c r="V1058" s="3">
        <f t="shared" si="181"/>
        <v>1.2304489213782739</v>
      </c>
      <c r="W1058" s="3">
        <f t="shared" si="182"/>
        <v>3</v>
      </c>
      <c r="X1058" s="3">
        <f t="shared" si="183"/>
        <v>0.66264957531184188</v>
      </c>
      <c r="Y1058" s="3">
        <f t="shared" si="184"/>
        <v>1.6281003063428017</v>
      </c>
      <c r="Z1058" s="3">
        <f t="shared" si="185"/>
        <v>-0.14145077227892444</v>
      </c>
      <c r="AA1058" s="2">
        <f t="shared" si="186"/>
        <v>39142</v>
      </c>
    </row>
    <row r="1059" spans="1:27" x14ac:dyDescent="0.2">
      <c r="A1059">
        <v>6476</v>
      </c>
      <c r="B1059" t="s">
        <v>15</v>
      </c>
      <c r="C1059">
        <v>2007</v>
      </c>
      <c r="D1059">
        <v>4</v>
      </c>
      <c r="E1059">
        <v>193</v>
      </c>
      <c r="F1059" s="4">
        <v>825.63</v>
      </c>
      <c r="G1059" s="4">
        <v>970.16</v>
      </c>
      <c r="H1059" s="4">
        <v>421.52</v>
      </c>
      <c r="I1059">
        <v>17</v>
      </c>
      <c r="J1059">
        <v>1000</v>
      </c>
      <c r="K1059">
        <v>22006</v>
      </c>
      <c r="L1059" t="s">
        <v>18</v>
      </c>
      <c r="M1059">
        <v>134958</v>
      </c>
      <c r="N1059">
        <v>584.20000000000005</v>
      </c>
      <c r="O1059" s="4">
        <v>52450.28</v>
      </c>
      <c r="P1059" t="s">
        <v>168</v>
      </c>
      <c r="Q1059" s="4">
        <f t="shared" si="176"/>
        <v>5.0267357512953366</v>
      </c>
      <c r="R1059" s="4">
        <f t="shared" si="177"/>
        <v>57.068235294117642</v>
      </c>
      <c r="S1059" s="4">
        <f t="shared" si="178"/>
        <v>0.97016000000000002</v>
      </c>
      <c r="T1059" s="4">
        <f t="shared" si="179"/>
        <v>2.9868433645619543</v>
      </c>
      <c r="U1059" s="4">
        <f t="shared" si="180"/>
        <v>2.9167854650459111</v>
      </c>
      <c r="V1059" s="3">
        <f t="shared" si="181"/>
        <v>1.2304489213782739</v>
      </c>
      <c r="W1059" s="3">
        <f t="shared" si="182"/>
        <v>3</v>
      </c>
      <c r="X1059" s="3">
        <f t="shared" si="183"/>
        <v>0.70128605555418078</v>
      </c>
      <c r="Y1059" s="3">
        <f t="shared" si="184"/>
        <v>1.7563944431836807</v>
      </c>
      <c r="Z1059" s="3">
        <f t="shared" si="185"/>
        <v>-1.3156635438045459E-2</v>
      </c>
      <c r="AA1059" s="2">
        <f t="shared" si="186"/>
        <v>39173</v>
      </c>
    </row>
    <row r="1060" spans="1:27" x14ac:dyDescent="0.2">
      <c r="A1060">
        <v>6476</v>
      </c>
      <c r="B1060" t="s">
        <v>15</v>
      </c>
      <c r="C1060">
        <v>2007</v>
      </c>
      <c r="D1060">
        <v>5</v>
      </c>
      <c r="E1060">
        <v>265</v>
      </c>
      <c r="F1060" s="4">
        <v>1155.6400000000001</v>
      </c>
      <c r="G1060" s="4">
        <v>1357.88</v>
      </c>
      <c r="H1060" s="4">
        <v>540.4</v>
      </c>
      <c r="I1060">
        <v>17</v>
      </c>
      <c r="J1060">
        <v>1000</v>
      </c>
      <c r="K1060">
        <v>22006</v>
      </c>
      <c r="L1060" t="s">
        <v>18</v>
      </c>
      <c r="M1060">
        <v>134958</v>
      </c>
      <c r="N1060">
        <v>584.20000000000005</v>
      </c>
      <c r="O1060" s="4">
        <v>52450.28</v>
      </c>
      <c r="P1060" t="s">
        <v>168</v>
      </c>
      <c r="Q1060" s="4">
        <f t="shared" si="176"/>
        <v>5.1240754716981138</v>
      </c>
      <c r="R1060" s="4">
        <f t="shared" si="177"/>
        <v>79.875294117647059</v>
      </c>
      <c r="S1060" s="4">
        <f t="shared" si="178"/>
        <v>1.3578800000000002</v>
      </c>
      <c r="T1060" s="4">
        <f t="shared" si="179"/>
        <v>3.1328613917113781</v>
      </c>
      <c r="U1060" s="4">
        <f t="shared" si="180"/>
        <v>3.0628225656043413</v>
      </c>
      <c r="V1060" s="3">
        <f t="shared" si="181"/>
        <v>1.2304489213782739</v>
      </c>
      <c r="W1060" s="3">
        <f t="shared" si="182"/>
        <v>3</v>
      </c>
      <c r="X1060" s="3">
        <f t="shared" si="183"/>
        <v>0.70961551777457033</v>
      </c>
      <c r="Y1060" s="3">
        <f t="shared" si="184"/>
        <v>1.9024124703331042</v>
      </c>
      <c r="Z1060" s="3">
        <f t="shared" si="185"/>
        <v>0.13286139171137817</v>
      </c>
      <c r="AA1060" s="2">
        <f t="shared" si="186"/>
        <v>39203</v>
      </c>
    </row>
    <row r="1061" spans="1:27" x14ac:dyDescent="0.2">
      <c r="A1061">
        <v>6476</v>
      </c>
      <c r="B1061" t="s">
        <v>15</v>
      </c>
      <c r="C1061">
        <v>2007</v>
      </c>
      <c r="D1061">
        <v>6</v>
      </c>
      <c r="E1061">
        <v>346</v>
      </c>
      <c r="F1061" s="4">
        <v>1373.93</v>
      </c>
      <c r="G1061" s="4">
        <v>1614.48</v>
      </c>
      <c r="H1061" s="4">
        <v>597.97</v>
      </c>
      <c r="I1061">
        <v>17</v>
      </c>
      <c r="J1061">
        <v>1000</v>
      </c>
      <c r="K1061">
        <v>22006</v>
      </c>
      <c r="L1061" t="s">
        <v>18</v>
      </c>
      <c r="M1061">
        <v>134958</v>
      </c>
      <c r="N1061">
        <v>584.20000000000005</v>
      </c>
      <c r="O1061" s="4">
        <v>52450.28</v>
      </c>
      <c r="P1061" t="s">
        <v>168</v>
      </c>
      <c r="Q1061" s="4">
        <f t="shared" si="176"/>
        <v>4.6661271676300577</v>
      </c>
      <c r="R1061" s="4">
        <f t="shared" si="177"/>
        <v>94.969411764705882</v>
      </c>
      <c r="S1061" s="4">
        <f t="shared" si="178"/>
        <v>1.6144799999999999</v>
      </c>
      <c r="T1061" s="4">
        <f t="shared" si="179"/>
        <v>3.2080326693944081</v>
      </c>
      <c r="U1061" s="4">
        <f t="shared" si="180"/>
        <v>3.1379646065312778</v>
      </c>
      <c r="V1061" s="3">
        <f t="shared" si="181"/>
        <v>1.2304489213782739</v>
      </c>
      <c r="W1061" s="3">
        <f t="shared" si="182"/>
        <v>3</v>
      </c>
      <c r="X1061" s="3">
        <f t="shared" si="183"/>
        <v>0.66895657060163161</v>
      </c>
      <c r="Y1061" s="3">
        <f t="shared" si="184"/>
        <v>1.9775837480161342</v>
      </c>
      <c r="Z1061" s="3">
        <f t="shared" si="185"/>
        <v>0.2080326693944082</v>
      </c>
      <c r="AA1061" s="2">
        <f t="shared" si="186"/>
        <v>39234</v>
      </c>
    </row>
    <row r="1062" spans="1:27" x14ac:dyDescent="0.2">
      <c r="A1062">
        <v>6476</v>
      </c>
      <c r="B1062" t="s">
        <v>15</v>
      </c>
      <c r="C1062">
        <v>2007</v>
      </c>
      <c r="D1062">
        <v>7</v>
      </c>
      <c r="E1062">
        <v>281</v>
      </c>
      <c r="F1062" s="4">
        <v>1187.32</v>
      </c>
      <c r="G1062" s="4">
        <v>1395.25</v>
      </c>
      <c r="H1062" s="4">
        <v>623.42999999999995</v>
      </c>
      <c r="I1062">
        <v>17</v>
      </c>
      <c r="J1062">
        <v>1000</v>
      </c>
      <c r="K1062">
        <v>22006</v>
      </c>
      <c r="L1062" t="s">
        <v>18</v>
      </c>
      <c r="M1062">
        <v>134958</v>
      </c>
      <c r="N1062">
        <v>584.20000000000005</v>
      </c>
      <c r="O1062" s="4">
        <v>52450.28</v>
      </c>
      <c r="P1062" t="s">
        <v>168</v>
      </c>
      <c r="Q1062" s="4">
        <f t="shared" si="176"/>
        <v>4.9653024911032029</v>
      </c>
      <c r="R1062" s="4">
        <f t="shared" si="177"/>
        <v>82.07352941176471</v>
      </c>
      <c r="S1062" s="4">
        <f t="shared" si="178"/>
        <v>1.3952500000000001</v>
      </c>
      <c r="T1062" s="4">
        <f t="shared" si="179"/>
        <v>3.1446520311886981</v>
      </c>
      <c r="U1062" s="4">
        <f t="shared" si="180"/>
        <v>3.0745677834067715</v>
      </c>
      <c r="V1062" s="3">
        <f t="shared" si="181"/>
        <v>1.2304489213782739</v>
      </c>
      <c r="W1062" s="3">
        <f t="shared" si="182"/>
        <v>3</v>
      </c>
      <c r="X1062" s="3">
        <f t="shared" si="183"/>
        <v>0.69594571128361815</v>
      </c>
      <c r="Y1062" s="3">
        <f t="shared" si="184"/>
        <v>1.9142031098104242</v>
      </c>
      <c r="Z1062" s="3">
        <f t="shared" si="185"/>
        <v>0.14465203118869807</v>
      </c>
      <c r="AA1062" s="2">
        <f t="shared" si="186"/>
        <v>39264</v>
      </c>
    </row>
    <row r="1063" spans="1:27" x14ac:dyDescent="0.2">
      <c r="A1063">
        <v>6476</v>
      </c>
      <c r="B1063" t="s">
        <v>15</v>
      </c>
      <c r="C1063">
        <v>2007</v>
      </c>
      <c r="D1063">
        <v>8</v>
      </c>
      <c r="E1063">
        <v>271</v>
      </c>
      <c r="F1063" s="4">
        <v>1071.94</v>
      </c>
      <c r="G1063" s="4">
        <v>1259.67</v>
      </c>
      <c r="H1063" s="4">
        <v>507.2</v>
      </c>
      <c r="I1063">
        <v>17</v>
      </c>
      <c r="J1063">
        <v>1000</v>
      </c>
      <c r="K1063">
        <v>22006</v>
      </c>
      <c r="L1063" t="s">
        <v>18</v>
      </c>
      <c r="M1063">
        <v>134958</v>
      </c>
      <c r="N1063">
        <v>584.20000000000005</v>
      </c>
      <c r="O1063" s="4">
        <v>52450.28</v>
      </c>
      <c r="P1063" t="s">
        <v>168</v>
      </c>
      <c r="Q1063" s="4">
        <f t="shared" si="176"/>
        <v>4.6482287822878234</v>
      </c>
      <c r="R1063" s="4">
        <f t="shared" si="177"/>
        <v>74.098235294117657</v>
      </c>
      <c r="S1063" s="4">
        <f t="shared" si="178"/>
        <v>1.2596700000000001</v>
      </c>
      <c r="T1063" s="4">
        <f t="shared" si="179"/>
        <v>3.1002567864270616</v>
      </c>
      <c r="U1063" s="4">
        <f t="shared" si="180"/>
        <v>3.0301704771495057</v>
      </c>
      <c r="V1063" s="3">
        <f t="shared" si="181"/>
        <v>1.2304489213782739</v>
      </c>
      <c r="W1063" s="3">
        <f t="shared" si="182"/>
        <v>3</v>
      </c>
      <c r="X1063" s="3">
        <f t="shared" si="183"/>
        <v>0.6672874955526561</v>
      </c>
      <c r="Y1063" s="3">
        <f t="shared" si="184"/>
        <v>1.8698078650487879</v>
      </c>
      <c r="Z1063" s="3">
        <f t="shared" si="185"/>
        <v>0.10025678642706178</v>
      </c>
      <c r="AA1063" s="2">
        <f t="shared" si="186"/>
        <v>39295</v>
      </c>
    </row>
    <row r="1064" spans="1:27" x14ac:dyDescent="0.2">
      <c r="A1064">
        <v>6476</v>
      </c>
      <c r="B1064" t="s">
        <v>15</v>
      </c>
      <c r="C1064">
        <v>2007</v>
      </c>
      <c r="D1064">
        <v>9</v>
      </c>
      <c r="E1064">
        <v>575</v>
      </c>
      <c r="F1064" s="4">
        <v>2137.89</v>
      </c>
      <c r="G1064" s="4">
        <v>2512.04</v>
      </c>
      <c r="H1064" s="4">
        <v>913.18</v>
      </c>
      <c r="I1064">
        <v>17</v>
      </c>
      <c r="J1064">
        <v>1000</v>
      </c>
      <c r="K1064">
        <v>22006</v>
      </c>
      <c r="L1064" t="s">
        <v>18</v>
      </c>
      <c r="M1064">
        <v>134958</v>
      </c>
      <c r="N1064">
        <v>584.20000000000005</v>
      </c>
      <c r="O1064" s="4">
        <v>52450.28</v>
      </c>
      <c r="P1064" t="s">
        <v>168</v>
      </c>
      <c r="Q1064" s="4">
        <f t="shared" si="176"/>
        <v>4.3687652173913039</v>
      </c>
      <c r="R1064" s="4">
        <f t="shared" si="177"/>
        <v>147.7670588235294</v>
      </c>
      <c r="S1064" s="4">
        <f t="shared" si="178"/>
        <v>2.5120399999999998</v>
      </c>
      <c r="T1064" s="4">
        <f t="shared" si="179"/>
        <v>3.4000265505273268</v>
      </c>
      <c r="U1064" s="4">
        <f t="shared" si="180"/>
        <v>3.3299853558671488</v>
      </c>
      <c r="V1064" s="3">
        <f t="shared" si="181"/>
        <v>1.2304489213782739</v>
      </c>
      <c r="W1064" s="3">
        <f t="shared" si="182"/>
        <v>3</v>
      </c>
      <c r="X1064" s="3">
        <f t="shared" si="183"/>
        <v>0.6403587058376965</v>
      </c>
      <c r="Y1064" s="3">
        <f t="shared" si="184"/>
        <v>2.1695776291490532</v>
      </c>
      <c r="Z1064" s="3">
        <f t="shared" si="185"/>
        <v>0.400026550527327</v>
      </c>
      <c r="AA1064" s="2">
        <f t="shared" si="186"/>
        <v>39326</v>
      </c>
    </row>
    <row r="1065" spans="1:27" x14ac:dyDescent="0.2">
      <c r="A1065">
        <v>6476</v>
      </c>
      <c r="B1065" t="s">
        <v>15</v>
      </c>
      <c r="C1065">
        <v>2007</v>
      </c>
      <c r="D1065">
        <v>11</v>
      </c>
      <c r="E1065">
        <v>519</v>
      </c>
      <c r="F1065" s="4">
        <v>1940.51</v>
      </c>
      <c r="G1065" s="4">
        <v>2280.38</v>
      </c>
      <c r="H1065" s="4">
        <v>924.02</v>
      </c>
      <c r="I1065">
        <v>17</v>
      </c>
      <c r="J1065">
        <v>1000</v>
      </c>
      <c r="K1065">
        <v>22006</v>
      </c>
      <c r="L1065" t="s">
        <v>18</v>
      </c>
      <c r="M1065">
        <v>134958</v>
      </c>
      <c r="N1065">
        <v>584.20000000000005</v>
      </c>
      <c r="O1065" s="4">
        <v>52450.28</v>
      </c>
      <c r="P1065" t="s">
        <v>168</v>
      </c>
      <c r="Q1065" s="4">
        <f t="shared" si="176"/>
        <v>4.3937957610789979</v>
      </c>
      <c r="R1065" s="4">
        <f t="shared" si="177"/>
        <v>134.14000000000001</v>
      </c>
      <c r="S1065" s="4">
        <f t="shared" si="178"/>
        <v>2.2803800000000001</v>
      </c>
      <c r="T1065" s="4">
        <f t="shared" si="179"/>
        <v>3.3580072233829066</v>
      </c>
      <c r="U1065" s="4">
        <f t="shared" si="180"/>
        <v>3.2879158851247987</v>
      </c>
      <c r="V1065" s="3">
        <f t="shared" si="181"/>
        <v>1.2304489213782739</v>
      </c>
      <c r="W1065" s="3">
        <f t="shared" si="182"/>
        <v>3</v>
      </c>
      <c r="X1065" s="3">
        <f t="shared" si="183"/>
        <v>0.64283986553444883</v>
      </c>
      <c r="Y1065" s="3">
        <f t="shared" si="184"/>
        <v>2.1275583020046329</v>
      </c>
      <c r="Z1065" s="3">
        <f t="shared" si="185"/>
        <v>0.35800722338290669</v>
      </c>
      <c r="AA1065" s="2">
        <f t="shared" si="186"/>
        <v>39387</v>
      </c>
    </row>
    <row r="1066" spans="1:27" x14ac:dyDescent="0.2">
      <c r="A1066">
        <v>6476</v>
      </c>
      <c r="B1066" t="s">
        <v>15</v>
      </c>
      <c r="C1066">
        <v>2007</v>
      </c>
      <c r="D1066">
        <v>12</v>
      </c>
      <c r="E1066">
        <v>325</v>
      </c>
      <c r="F1066" s="4">
        <v>1236.3800000000001</v>
      </c>
      <c r="G1066" s="4">
        <v>1452.84</v>
      </c>
      <c r="H1066" s="4">
        <v>633.66</v>
      </c>
      <c r="I1066">
        <v>17</v>
      </c>
      <c r="J1066">
        <v>1000</v>
      </c>
      <c r="K1066">
        <v>22006</v>
      </c>
      <c r="L1066" t="s">
        <v>18</v>
      </c>
      <c r="M1066">
        <v>134958</v>
      </c>
      <c r="N1066">
        <v>584.20000000000005</v>
      </c>
      <c r="O1066" s="4">
        <v>52450.28</v>
      </c>
      <c r="P1066" t="s">
        <v>168</v>
      </c>
      <c r="Q1066" s="4">
        <f t="shared" si="176"/>
        <v>4.4702769230769226</v>
      </c>
      <c r="R1066" s="4">
        <f t="shared" si="177"/>
        <v>85.461176470588228</v>
      </c>
      <c r="S1066" s="4">
        <f t="shared" si="178"/>
        <v>1.4528399999999999</v>
      </c>
      <c r="T1066" s="4">
        <f t="shared" si="179"/>
        <v>3.1622177884595892</v>
      </c>
      <c r="U1066" s="4">
        <f t="shared" si="180"/>
        <v>3.0921519711891561</v>
      </c>
      <c r="V1066" s="3">
        <f t="shared" si="181"/>
        <v>1.2304489213782739</v>
      </c>
      <c r="W1066" s="3">
        <f t="shared" si="182"/>
        <v>3</v>
      </c>
      <c r="X1066" s="3">
        <f t="shared" si="183"/>
        <v>0.65033442748071502</v>
      </c>
      <c r="Y1066" s="3">
        <f t="shared" si="184"/>
        <v>1.9317688670813156</v>
      </c>
      <c r="Z1066" s="3">
        <f t="shared" si="185"/>
        <v>0.16221778845958942</v>
      </c>
      <c r="AA1066" s="2">
        <f t="shared" si="186"/>
        <v>39417</v>
      </c>
    </row>
    <row r="1067" spans="1:27" x14ac:dyDescent="0.2">
      <c r="A1067">
        <v>6485</v>
      </c>
      <c r="B1067" t="s">
        <v>15</v>
      </c>
      <c r="C1067">
        <v>2007</v>
      </c>
      <c r="D1067">
        <v>1</v>
      </c>
      <c r="E1067">
        <v>199</v>
      </c>
      <c r="F1067" s="4">
        <v>935.1</v>
      </c>
      <c r="G1067" s="4">
        <v>1098.82</v>
      </c>
      <c r="H1067" s="4">
        <v>307.29000000000002</v>
      </c>
      <c r="I1067">
        <v>16</v>
      </c>
      <c r="J1067">
        <v>785</v>
      </c>
      <c r="K1067">
        <v>18329</v>
      </c>
      <c r="L1067" t="s">
        <v>18</v>
      </c>
      <c r="M1067">
        <v>124512</v>
      </c>
      <c r="N1067">
        <v>446</v>
      </c>
      <c r="O1067" s="4">
        <v>46173.02</v>
      </c>
      <c r="P1067" t="s">
        <v>168</v>
      </c>
      <c r="Q1067" s="4">
        <f t="shared" si="176"/>
        <v>5.5217085427135677</v>
      </c>
      <c r="R1067" s="4">
        <f t="shared" si="177"/>
        <v>68.676249999999996</v>
      </c>
      <c r="S1067" s="4">
        <f t="shared" si="178"/>
        <v>1.3997707006369426</v>
      </c>
      <c r="T1067" s="4">
        <f t="shared" si="179"/>
        <v>3.0409265555634044</v>
      </c>
      <c r="U1067" s="4">
        <f t="shared" si="180"/>
        <v>2.9708580569965024</v>
      </c>
      <c r="V1067" s="3">
        <f t="shared" si="181"/>
        <v>1.2041199826559248</v>
      </c>
      <c r="W1067" s="3">
        <f t="shared" si="182"/>
        <v>2.8948696567452528</v>
      </c>
      <c r="X1067" s="3">
        <f t="shared" si="183"/>
        <v>0.7420734791536977</v>
      </c>
      <c r="Y1067" s="3">
        <f t="shared" si="184"/>
        <v>1.8368065729074796</v>
      </c>
      <c r="Z1067" s="3">
        <f t="shared" si="185"/>
        <v>0.14605689881815179</v>
      </c>
      <c r="AA1067" s="2">
        <f t="shared" si="186"/>
        <v>39083</v>
      </c>
    </row>
    <row r="1068" spans="1:27" x14ac:dyDescent="0.2">
      <c r="A1068">
        <v>6485</v>
      </c>
      <c r="B1068" t="s">
        <v>15</v>
      </c>
      <c r="C1068">
        <v>2007</v>
      </c>
      <c r="D1068">
        <v>2</v>
      </c>
      <c r="E1068">
        <v>182</v>
      </c>
      <c r="F1068" s="4">
        <v>760.92</v>
      </c>
      <c r="G1068" s="4">
        <v>894.18</v>
      </c>
      <c r="H1068" s="4">
        <v>273.37</v>
      </c>
      <c r="I1068">
        <v>16</v>
      </c>
      <c r="J1068">
        <v>785</v>
      </c>
      <c r="K1068">
        <v>18329</v>
      </c>
      <c r="L1068" t="s">
        <v>18</v>
      </c>
      <c r="M1068">
        <v>124512</v>
      </c>
      <c r="N1068">
        <v>446</v>
      </c>
      <c r="O1068" s="4">
        <v>46173.02</v>
      </c>
      <c r="P1068" t="s">
        <v>168</v>
      </c>
      <c r="Q1068" s="4">
        <f t="shared" si="176"/>
        <v>4.9130769230769227</v>
      </c>
      <c r="R1068" s="4">
        <f t="shared" si="177"/>
        <v>55.886249999999997</v>
      </c>
      <c r="S1068" s="4">
        <f t="shared" si="178"/>
        <v>1.1390828025477706</v>
      </c>
      <c r="T1068" s="4">
        <f t="shared" si="179"/>
        <v>2.951424951836223</v>
      </c>
      <c r="U1068" s="4">
        <f t="shared" si="180"/>
        <v>2.8813389992345861</v>
      </c>
      <c r="V1068" s="3">
        <f t="shared" si="181"/>
        <v>1.2041199826559248</v>
      </c>
      <c r="W1068" s="3">
        <f t="shared" si="182"/>
        <v>2.8948696567452528</v>
      </c>
      <c r="X1068" s="3">
        <f t="shared" si="183"/>
        <v>0.69135356385114821</v>
      </c>
      <c r="Y1068" s="3">
        <f t="shared" si="184"/>
        <v>1.7473049691802982</v>
      </c>
      <c r="Z1068" s="3">
        <f t="shared" si="185"/>
        <v>5.6555295090970452E-2</v>
      </c>
      <c r="AA1068" s="2">
        <f t="shared" si="186"/>
        <v>39114</v>
      </c>
    </row>
    <row r="1069" spans="1:27" x14ac:dyDescent="0.2">
      <c r="A1069">
        <v>6485</v>
      </c>
      <c r="B1069" t="s">
        <v>15</v>
      </c>
      <c r="C1069">
        <v>2007</v>
      </c>
      <c r="D1069">
        <v>3</v>
      </c>
      <c r="E1069">
        <v>203</v>
      </c>
      <c r="F1069" s="4">
        <v>1076.75</v>
      </c>
      <c r="G1069" s="4">
        <v>1265.22</v>
      </c>
      <c r="H1069" s="4">
        <v>509.8</v>
      </c>
      <c r="I1069">
        <v>16</v>
      </c>
      <c r="J1069">
        <v>785</v>
      </c>
      <c r="K1069">
        <v>18329</v>
      </c>
      <c r="L1069" t="s">
        <v>18</v>
      </c>
      <c r="M1069">
        <v>124512</v>
      </c>
      <c r="N1069">
        <v>446</v>
      </c>
      <c r="O1069" s="4">
        <v>46173.02</v>
      </c>
      <c r="P1069" t="s">
        <v>168</v>
      </c>
      <c r="Q1069" s="4">
        <f t="shared" si="176"/>
        <v>6.2326108374384237</v>
      </c>
      <c r="R1069" s="4">
        <f t="shared" si="177"/>
        <v>79.076250000000002</v>
      </c>
      <c r="S1069" s="4">
        <f t="shared" si="178"/>
        <v>1.6117452229299363</v>
      </c>
      <c r="T1069" s="4">
        <f t="shared" si="179"/>
        <v>3.1021660484199312</v>
      </c>
      <c r="U1069" s="4">
        <f t="shared" si="180"/>
        <v>3.0321148804346376</v>
      </c>
      <c r="V1069" s="3">
        <f t="shared" si="181"/>
        <v>1.2041199826559248</v>
      </c>
      <c r="W1069" s="3">
        <f t="shared" si="182"/>
        <v>2.8948696567452528</v>
      </c>
      <c r="X1069" s="3">
        <f t="shared" si="183"/>
        <v>0.79467001050671837</v>
      </c>
      <c r="Y1069" s="3">
        <f t="shared" si="184"/>
        <v>1.8980460657640066</v>
      </c>
      <c r="Z1069" s="3">
        <f t="shared" si="185"/>
        <v>0.20729639167467873</v>
      </c>
      <c r="AA1069" s="2">
        <f t="shared" si="186"/>
        <v>39142</v>
      </c>
    </row>
    <row r="1070" spans="1:27" x14ac:dyDescent="0.2">
      <c r="A1070">
        <v>6485</v>
      </c>
      <c r="B1070" t="s">
        <v>15</v>
      </c>
      <c r="C1070">
        <v>2007</v>
      </c>
      <c r="D1070">
        <v>4</v>
      </c>
      <c r="E1070">
        <v>131</v>
      </c>
      <c r="F1070" s="4">
        <v>633.15</v>
      </c>
      <c r="G1070" s="4">
        <v>743.99</v>
      </c>
      <c r="H1070" s="4">
        <v>212.37</v>
      </c>
      <c r="I1070">
        <v>16</v>
      </c>
      <c r="J1070">
        <v>785</v>
      </c>
      <c r="K1070">
        <v>18329</v>
      </c>
      <c r="L1070" t="s">
        <v>18</v>
      </c>
      <c r="M1070">
        <v>124512</v>
      </c>
      <c r="N1070">
        <v>446</v>
      </c>
      <c r="O1070" s="4">
        <v>46173.02</v>
      </c>
      <c r="P1070" t="s">
        <v>168</v>
      </c>
      <c r="Q1070" s="4">
        <f t="shared" si="176"/>
        <v>5.6793129770992365</v>
      </c>
      <c r="R1070" s="4">
        <f t="shared" si="177"/>
        <v>46.499375000000001</v>
      </c>
      <c r="S1070" s="4">
        <f t="shared" si="178"/>
        <v>0.94775796178343952</v>
      </c>
      <c r="T1070" s="4">
        <f t="shared" si="179"/>
        <v>2.8715670982152259</v>
      </c>
      <c r="U1070" s="4">
        <f t="shared" si="180"/>
        <v>2.8015066112100895</v>
      </c>
      <c r="V1070" s="3">
        <f t="shared" si="181"/>
        <v>1.2041199826559248</v>
      </c>
      <c r="W1070" s="3">
        <f t="shared" si="182"/>
        <v>2.8948696567452528</v>
      </c>
      <c r="X1070" s="3">
        <f t="shared" si="183"/>
        <v>0.75429580255946149</v>
      </c>
      <c r="Y1070" s="3">
        <f t="shared" si="184"/>
        <v>1.6674471155593011</v>
      </c>
      <c r="Z1070" s="3">
        <f t="shared" si="185"/>
        <v>-2.3302558530026718E-2</v>
      </c>
      <c r="AA1070" s="2">
        <f t="shared" si="186"/>
        <v>39173</v>
      </c>
    </row>
    <row r="1071" spans="1:27" x14ac:dyDescent="0.2">
      <c r="A1071">
        <v>6485</v>
      </c>
      <c r="B1071" t="s">
        <v>15</v>
      </c>
      <c r="C1071">
        <v>2007</v>
      </c>
      <c r="D1071">
        <v>5</v>
      </c>
      <c r="E1071">
        <v>225</v>
      </c>
      <c r="F1071" s="4">
        <v>1119.2</v>
      </c>
      <c r="G1071" s="4">
        <v>1315.14</v>
      </c>
      <c r="H1071" s="4">
        <v>436.06</v>
      </c>
      <c r="I1071">
        <v>16</v>
      </c>
      <c r="J1071">
        <v>785</v>
      </c>
      <c r="K1071">
        <v>18329</v>
      </c>
      <c r="L1071" t="s">
        <v>18</v>
      </c>
      <c r="M1071">
        <v>124512</v>
      </c>
      <c r="N1071">
        <v>446</v>
      </c>
      <c r="O1071" s="4">
        <v>46173.02</v>
      </c>
      <c r="P1071" t="s">
        <v>168</v>
      </c>
      <c r="Q1071" s="4">
        <f t="shared" si="176"/>
        <v>5.8450666666666669</v>
      </c>
      <c r="R1071" s="4">
        <f t="shared" si="177"/>
        <v>82.196250000000006</v>
      </c>
      <c r="S1071" s="4">
        <f t="shared" si="178"/>
        <v>1.6753375796178345</v>
      </c>
      <c r="T1071" s="4">
        <f t="shared" si="179"/>
        <v>3.1189719870395631</v>
      </c>
      <c r="U1071" s="4">
        <f t="shared" si="180"/>
        <v>3.0489077014837713</v>
      </c>
      <c r="V1071" s="3">
        <f t="shared" si="181"/>
        <v>1.2041199826559248</v>
      </c>
      <c r="W1071" s="3">
        <f t="shared" si="182"/>
        <v>2.8948696567452528</v>
      </c>
      <c r="X1071" s="3">
        <f t="shared" si="183"/>
        <v>0.76678946892820044</v>
      </c>
      <c r="Y1071" s="3">
        <f t="shared" si="184"/>
        <v>1.9148520043836381</v>
      </c>
      <c r="Z1071" s="3">
        <f t="shared" si="185"/>
        <v>0.2241023302943104</v>
      </c>
      <c r="AA1071" s="2">
        <f t="shared" si="186"/>
        <v>39203</v>
      </c>
    </row>
    <row r="1072" spans="1:27" x14ac:dyDescent="0.2">
      <c r="A1072">
        <v>6485</v>
      </c>
      <c r="B1072" t="s">
        <v>15</v>
      </c>
      <c r="C1072">
        <v>2007</v>
      </c>
      <c r="D1072">
        <v>6</v>
      </c>
      <c r="E1072">
        <v>270</v>
      </c>
      <c r="F1072" s="4">
        <v>1245.72</v>
      </c>
      <c r="G1072" s="4">
        <v>1463.85</v>
      </c>
      <c r="H1072" s="4">
        <v>515.38</v>
      </c>
      <c r="I1072">
        <v>16</v>
      </c>
      <c r="J1072">
        <v>785</v>
      </c>
      <c r="K1072">
        <v>18329</v>
      </c>
      <c r="L1072" t="s">
        <v>18</v>
      </c>
      <c r="M1072">
        <v>124512</v>
      </c>
      <c r="N1072">
        <v>446</v>
      </c>
      <c r="O1072" s="4">
        <v>46173.02</v>
      </c>
      <c r="P1072" t="s">
        <v>168</v>
      </c>
      <c r="Q1072" s="4">
        <f t="shared" si="176"/>
        <v>5.421666666666666</v>
      </c>
      <c r="R1072" s="4">
        <f t="shared" si="177"/>
        <v>91.490624999999994</v>
      </c>
      <c r="S1072" s="4">
        <f t="shared" si="178"/>
        <v>1.8647770700636941</v>
      </c>
      <c r="T1072" s="4">
        <f t="shared" si="179"/>
        <v>3.1654965770571972</v>
      </c>
      <c r="U1072" s="4">
        <f t="shared" si="180"/>
        <v>3.0954204370902638</v>
      </c>
      <c r="V1072" s="3">
        <f t="shared" si="181"/>
        <v>1.2041199826559248</v>
      </c>
      <c r="W1072" s="3">
        <f t="shared" si="182"/>
        <v>2.8948696567452528</v>
      </c>
      <c r="X1072" s="3">
        <f t="shared" si="183"/>
        <v>0.73413281289820986</v>
      </c>
      <c r="Y1072" s="3">
        <f t="shared" si="184"/>
        <v>1.9613765944012724</v>
      </c>
      <c r="Z1072" s="3">
        <f t="shared" si="185"/>
        <v>0.27062692031194469</v>
      </c>
      <c r="AA1072" s="2">
        <f t="shared" si="186"/>
        <v>39234</v>
      </c>
    </row>
    <row r="1073" spans="1:27" x14ac:dyDescent="0.2">
      <c r="A1073">
        <v>6485</v>
      </c>
      <c r="B1073" t="s">
        <v>15</v>
      </c>
      <c r="C1073">
        <v>2007</v>
      </c>
      <c r="D1073">
        <v>7</v>
      </c>
      <c r="E1073">
        <v>205</v>
      </c>
      <c r="F1073" s="4">
        <v>912.3</v>
      </c>
      <c r="G1073" s="4">
        <v>1071.93</v>
      </c>
      <c r="H1073" s="4">
        <v>373.43</v>
      </c>
      <c r="I1073">
        <v>16</v>
      </c>
      <c r="J1073">
        <v>785</v>
      </c>
      <c r="K1073">
        <v>18329</v>
      </c>
      <c r="L1073" t="s">
        <v>18</v>
      </c>
      <c r="M1073">
        <v>124512</v>
      </c>
      <c r="N1073">
        <v>446</v>
      </c>
      <c r="O1073" s="4">
        <v>46173.02</v>
      </c>
      <c r="P1073" t="s">
        <v>168</v>
      </c>
      <c r="Q1073" s="4">
        <f t="shared" si="176"/>
        <v>5.2289268292682927</v>
      </c>
      <c r="R1073" s="4">
        <f t="shared" si="177"/>
        <v>66.995625000000004</v>
      </c>
      <c r="S1073" s="4">
        <f t="shared" si="178"/>
        <v>1.365515923566879</v>
      </c>
      <c r="T1073" s="4">
        <f t="shared" si="179"/>
        <v>3.0301664256493503</v>
      </c>
      <c r="U1073" s="4">
        <f t="shared" si="180"/>
        <v>2.9601376748637946</v>
      </c>
      <c r="V1073" s="3">
        <f t="shared" si="181"/>
        <v>1.2041199826559248</v>
      </c>
      <c r="W1073" s="3">
        <f t="shared" si="182"/>
        <v>2.8948696567452528</v>
      </c>
      <c r="X1073" s="3">
        <f t="shared" si="183"/>
        <v>0.71841256459359604</v>
      </c>
      <c r="Y1073" s="3">
        <f t="shared" si="184"/>
        <v>1.8260464429934256</v>
      </c>
      <c r="Z1073" s="3">
        <f t="shared" si="185"/>
        <v>0.13529676890409775</v>
      </c>
      <c r="AA1073" s="2">
        <f t="shared" si="186"/>
        <v>39264</v>
      </c>
    </row>
    <row r="1074" spans="1:27" x14ac:dyDescent="0.2">
      <c r="A1074">
        <v>6485</v>
      </c>
      <c r="B1074" t="s">
        <v>15</v>
      </c>
      <c r="C1074">
        <v>2007</v>
      </c>
      <c r="D1074">
        <v>8</v>
      </c>
      <c r="E1074">
        <v>249</v>
      </c>
      <c r="F1074" s="4">
        <v>1060.05</v>
      </c>
      <c r="G1074" s="4">
        <v>1245.57</v>
      </c>
      <c r="H1074" s="4">
        <v>432.46</v>
      </c>
      <c r="I1074">
        <v>16</v>
      </c>
      <c r="J1074">
        <v>785</v>
      </c>
      <c r="K1074">
        <v>18329</v>
      </c>
      <c r="L1074" t="s">
        <v>18</v>
      </c>
      <c r="M1074">
        <v>124512</v>
      </c>
      <c r="N1074">
        <v>446</v>
      </c>
      <c r="O1074" s="4">
        <v>46173.02</v>
      </c>
      <c r="P1074" t="s">
        <v>168</v>
      </c>
      <c r="Q1074" s="4">
        <f t="shared" si="176"/>
        <v>5.0022891566265058</v>
      </c>
      <c r="R1074" s="4">
        <f t="shared" si="177"/>
        <v>77.848124999999996</v>
      </c>
      <c r="S1074" s="4">
        <f t="shared" si="178"/>
        <v>1.5867133757961782</v>
      </c>
      <c r="T1074" s="4">
        <f t="shared" si="179"/>
        <v>3.0953681395477339</v>
      </c>
      <c r="U1074" s="4">
        <f t="shared" si="180"/>
        <v>3.0253263503704035</v>
      </c>
      <c r="V1074" s="3">
        <f t="shared" si="181"/>
        <v>1.2041199826559248</v>
      </c>
      <c r="W1074" s="3">
        <f t="shared" si="182"/>
        <v>2.8948696567452528</v>
      </c>
      <c r="X1074" s="3">
        <f t="shared" si="183"/>
        <v>0.69916879245199781</v>
      </c>
      <c r="Y1074" s="3">
        <f t="shared" si="184"/>
        <v>1.8912481568918094</v>
      </c>
      <c r="Z1074" s="3">
        <f t="shared" si="185"/>
        <v>0.20049848280248156</v>
      </c>
      <c r="AA1074" s="2">
        <f t="shared" si="186"/>
        <v>39295</v>
      </c>
    </row>
    <row r="1075" spans="1:27" x14ac:dyDescent="0.2">
      <c r="A1075">
        <v>6485</v>
      </c>
      <c r="B1075" t="s">
        <v>15</v>
      </c>
      <c r="C1075">
        <v>2007</v>
      </c>
      <c r="D1075">
        <v>9</v>
      </c>
      <c r="E1075">
        <v>355</v>
      </c>
      <c r="F1075" s="4">
        <v>1439.31</v>
      </c>
      <c r="G1075" s="4">
        <v>1691.3</v>
      </c>
      <c r="H1075" s="4">
        <v>492.56</v>
      </c>
      <c r="I1075">
        <v>16</v>
      </c>
      <c r="J1075">
        <v>785</v>
      </c>
      <c r="K1075">
        <v>18329</v>
      </c>
      <c r="L1075" t="s">
        <v>18</v>
      </c>
      <c r="M1075">
        <v>124512</v>
      </c>
      <c r="N1075">
        <v>446</v>
      </c>
      <c r="O1075" s="4">
        <v>46173.02</v>
      </c>
      <c r="P1075" t="s">
        <v>168</v>
      </c>
      <c r="Q1075" s="4">
        <f t="shared" si="176"/>
        <v>4.7642253521126756</v>
      </c>
      <c r="R1075" s="4">
        <f t="shared" si="177"/>
        <v>105.70625</v>
      </c>
      <c r="S1075" s="4">
        <f t="shared" si="178"/>
        <v>2.1545222929936303</v>
      </c>
      <c r="T1075" s="4">
        <f t="shared" si="179"/>
        <v>3.2282206488684229</v>
      </c>
      <c r="U1075" s="4">
        <f t="shared" si="180"/>
        <v>3.1581543427829146</v>
      </c>
      <c r="V1075" s="3">
        <f t="shared" si="181"/>
        <v>1.2041199826559248</v>
      </c>
      <c r="W1075" s="3">
        <f t="shared" si="182"/>
        <v>2.8948696567452528</v>
      </c>
      <c r="X1075" s="3">
        <f t="shared" si="183"/>
        <v>0.67799229581332887</v>
      </c>
      <c r="Y1075" s="3">
        <f t="shared" si="184"/>
        <v>2.0241006662124983</v>
      </c>
      <c r="Z1075" s="3">
        <f t="shared" si="185"/>
        <v>0.33335099212317043</v>
      </c>
      <c r="AA1075" s="2">
        <f t="shared" si="186"/>
        <v>39326</v>
      </c>
    </row>
    <row r="1076" spans="1:27" x14ac:dyDescent="0.2">
      <c r="A1076">
        <v>6485</v>
      </c>
      <c r="B1076" t="s">
        <v>15</v>
      </c>
      <c r="C1076">
        <v>2007</v>
      </c>
      <c r="D1076">
        <v>10</v>
      </c>
      <c r="E1076">
        <v>796</v>
      </c>
      <c r="F1076" s="4">
        <v>3367.2</v>
      </c>
      <c r="G1076" s="4">
        <v>3956.73</v>
      </c>
      <c r="H1076" s="4">
        <v>1077.95</v>
      </c>
      <c r="I1076">
        <v>16</v>
      </c>
      <c r="J1076">
        <v>785</v>
      </c>
      <c r="K1076">
        <v>18329</v>
      </c>
      <c r="L1076" t="s">
        <v>18</v>
      </c>
      <c r="M1076">
        <v>124512</v>
      </c>
      <c r="N1076">
        <v>446</v>
      </c>
      <c r="O1076" s="4">
        <v>46173.02</v>
      </c>
      <c r="P1076" t="s">
        <v>168</v>
      </c>
      <c r="Q1076" s="4">
        <f t="shared" si="176"/>
        <v>4.9707663316582913</v>
      </c>
      <c r="R1076" s="4">
        <f t="shared" si="177"/>
        <v>247.295625</v>
      </c>
      <c r="S1076" s="4">
        <f t="shared" si="178"/>
        <v>5.0404203821656051</v>
      </c>
      <c r="T1076" s="4">
        <f t="shared" si="179"/>
        <v>3.5973364158180092</v>
      </c>
      <c r="U1076" s="4">
        <f t="shared" si="180"/>
        <v>3.5272689127399661</v>
      </c>
      <c r="V1076" s="3">
        <f t="shared" si="181"/>
        <v>1.2041199826559248</v>
      </c>
      <c r="W1076" s="3">
        <f t="shared" si="182"/>
        <v>2.8948696567452528</v>
      </c>
      <c r="X1076" s="3">
        <f t="shared" si="183"/>
        <v>0.69642334808034001</v>
      </c>
      <c r="Y1076" s="3">
        <f t="shared" si="184"/>
        <v>2.3932164331620842</v>
      </c>
      <c r="Z1076" s="3">
        <f t="shared" si="185"/>
        <v>0.70246675907275657</v>
      </c>
      <c r="AA1076" s="2">
        <f t="shared" si="186"/>
        <v>39356</v>
      </c>
    </row>
    <row r="1077" spans="1:27" x14ac:dyDescent="0.2">
      <c r="A1077">
        <v>6485</v>
      </c>
      <c r="B1077" t="s">
        <v>15</v>
      </c>
      <c r="C1077">
        <v>2007</v>
      </c>
      <c r="D1077">
        <v>11</v>
      </c>
      <c r="E1077">
        <v>601</v>
      </c>
      <c r="F1077" s="4">
        <v>2461.1799999999998</v>
      </c>
      <c r="G1077" s="4">
        <v>2892.01</v>
      </c>
      <c r="H1077" s="4">
        <v>804.12</v>
      </c>
      <c r="I1077">
        <v>16</v>
      </c>
      <c r="J1077">
        <v>785</v>
      </c>
      <c r="K1077">
        <v>18329</v>
      </c>
      <c r="L1077" t="s">
        <v>18</v>
      </c>
      <c r="M1077">
        <v>124512</v>
      </c>
      <c r="N1077">
        <v>446</v>
      </c>
      <c r="O1077" s="4">
        <v>46173.02</v>
      </c>
      <c r="P1077" t="s">
        <v>168</v>
      </c>
      <c r="Q1077" s="4">
        <f t="shared" si="176"/>
        <v>4.8119966722129783</v>
      </c>
      <c r="R1077" s="4">
        <f t="shared" si="177"/>
        <v>180.75062500000001</v>
      </c>
      <c r="S1077" s="4">
        <f t="shared" si="178"/>
        <v>3.6840891719745228</v>
      </c>
      <c r="T1077" s="4">
        <f t="shared" si="179"/>
        <v>3.4611997903297236</v>
      </c>
      <c r="U1077" s="4">
        <f t="shared" si="180"/>
        <v>3.3911433772737314</v>
      </c>
      <c r="V1077" s="3">
        <f t="shared" si="181"/>
        <v>1.2041199826559248</v>
      </c>
      <c r="W1077" s="3">
        <f t="shared" si="182"/>
        <v>2.8948696567452528</v>
      </c>
      <c r="X1077" s="3">
        <f t="shared" si="183"/>
        <v>0.68232531832698418</v>
      </c>
      <c r="Y1077" s="3">
        <f t="shared" si="184"/>
        <v>2.257079807673799</v>
      </c>
      <c r="Z1077" s="3">
        <f t="shared" si="185"/>
        <v>0.56633013358447115</v>
      </c>
      <c r="AA1077" s="2">
        <f t="shared" si="186"/>
        <v>39387</v>
      </c>
    </row>
    <row r="1078" spans="1:27" x14ac:dyDescent="0.2">
      <c r="A1078">
        <v>6485</v>
      </c>
      <c r="B1078" t="s">
        <v>15</v>
      </c>
      <c r="C1078">
        <v>2007</v>
      </c>
      <c r="D1078">
        <v>12</v>
      </c>
      <c r="E1078">
        <v>385</v>
      </c>
      <c r="F1078" s="4">
        <v>1578.22</v>
      </c>
      <c r="G1078" s="4">
        <v>1854.41</v>
      </c>
      <c r="H1078" s="4">
        <v>495.13</v>
      </c>
      <c r="I1078">
        <v>16</v>
      </c>
      <c r="J1078">
        <v>785</v>
      </c>
      <c r="K1078">
        <v>18329</v>
      </c>
      <c r="L1078" t="s">
        <v>18</v>
      </c>
      <c r="M1078">
        <v>124512</v>
      </c>
      <c r="N1078">
        <v>446</v>
      </c>
      <c r="O1078" s="4">
        <v>46173.02</v>
      </c>
      <c r="P1078" t="s">
        <v>168</v>
      </c>
      <c r="Q1078" s="4">
        <f t="shared" si="176"/>
        <v>4.8166493506493513</v>
      </c>
      <c r="R1078" s="4">
        <f t="shared" si="177"/>
        <v>115.90062500000001</v>
      </c>
      <c r="S1078" s="4">
        <f t="shared" si="178"/>
        <v>2.3623057324840766</v>
      </c>
      <c r="T1078" s="4">
        <f t="shared" si="179"/>
        <v>3.268205760580861</v>
      </c>
      <c r="U1078" s="4">
        <f t="shared" si="180"/>
        <v>3.1981675426797098</v>
      </c>
      <c r="V1078" s="3">
        <f t="shared" si="181"/>
        <v>1.2041199826559248</v>
      </c>
      <c r="W1078" s="3">
        <f t="shared" si="182"/>
        <v>2.8948696567452528</v>
      </c>
      <c r="X1078" s="3">
        <f t="shared" si="183"/>
        <v>0.68274503107236029</v>
      </c>
      <c r="Y1078" s="3">
        <f t="shared" si="184"/>
        <v>2.0640857779249364</v>
      </c>
      <c r="Z1078" s="3">
        <f t="shared" si="185"/>
        <v>0.37333610383560845</v>
      </c>
      <c r="AA1078" s="2">
        <f t="shared" si="186"/>
        <v>39417</v>
      </c>
    </row>
    <row r="1079" spans="1:27" x14ac:dyDescent="0.2">
      <c r="A1079">
        <v>6488</v>
      </c>
      <c r="B1079" t="s">
        <v>15</v>
      </c>
      <c r="C1079">
        <v>2007</v>
      </c>
      <c r="D1079">
        <v>1</v>
      </c>
      <c r="E1079">
        <v>152</v>
      </c>
      <c r="F1079" s="4">
        <v>645.34</v>
      </c>
      <c r="G1079" s="4">
        <v>758.34</v>
      </c>
      <c r="H1079" s="4">
        <v>247.77</v>
      </c>
      <c r="I1079">
        <v>12</v>
      </c>
      <c r="J1079">
        <v>769</v>
      </c>
      <c r="K1079">
        <v>20908</v>
      </c>
      <c r="L1079" t="s">
        <v>18</v>
      </c>
      <c r="M1079">
        <v>73553</v>
      </c>
      <c r="N1079">
        <v>455.2</v>
      </c>
      <c r="O1079" s="4">
        <v>48737.06</v>
      </c>
      <c r="P1079" t="s">
        <v>168</v>
      </c>
      <c r="Q1079" s="4">
        <f t="shared" si="176"/>
        <v>4.9890789473684212</v>
      </c>
      <c r="R1079" s="4">
        <f t="shared" si="177"/>
        <v>63.195</v>
      </c>
      <c r="S1079" s="4">
        <f t="shared" si="178"/>
        <v>0.98613784135240579</v>
      </c>
      <c r="T1079" s="4">
        <f t="shared" si="179"/>
        <v>2.8798639642301538</v>
      </c>
      <c r="U1079" s="4">
        <f t="shared" si="180"/>
        <v>2.8097885847427815</v>
      </c>
      <c r="V1079" s="3">
        <f t="shared" si="181"/>
        <v>1.0791812460476249</v>
      </c>
      <c r="W1079" s="3">
        <f t="shared" si="182"/>
        <v>2.885926339801431</v>
      </c>
      <c r="X1079" s="3">
        <f t="shared" si="183"/>
        <v>0.69802037628538127</v>
      </c>
      <c r="Y1079" s="3">
        <f t="shared" si="184"/>
        <v>1.8006827181825291</v>
      </c>
      <c r="Z1079" s="3">
        <f t="shared" si="185"/>
        <v>-6.0623755712771602E-3</v>
      </c>
      <c r="AA1079" s="2">
        <f t="shared" si="186"/>
        <v>39083</v>
      </c>
    </row>
    <row r="1080" spans="1:27" x14ac:dyDescent="0.2">
      <c r="A1080">
        <v>6488</v>
      </c>
      <c r="B1080" t="s">
        <v>15</v>
      </c>
      <c r="C1080">
        <v>2007</v>
      </c>
      <c r="D1080">
        <v>2</v>
      </c>
      <c r="E1080">
        <v>116</v>
      </c>
      <c r="F1080" s="4">
        <v>568.91</v>
      </c>
      <c r="G1080" s="4">
        <v>668.5</v>
      </c>
      <c r="H1080" s="4">
        <v>282.11</v>
      </c>
      <c r="I1080">
        <v>12</v>
      </c>
      <c r="J1080">
        <v>769</v>
      </c>
      <c r="K1080">
        <v>20908</v>
      </c>
      <c r="L1080" t="s">
        <v>18</v>
      </c>
      <c r="M1080">
        <v>73553</v>
      </c>
      <c r="N1080">
        <v>455.2</v>
      </c>
      <c r="O1080" s="4">
        <v>48737.06</v>
      </c>
      <c r="P1080" t="s">
        <v>168</v>
      </c>
      <c r="Q1080" s="4">
        <f t="shared" si="176"/>
        <v>5.7629310344827589</v>
      </c>
      <c r="R1080" s="4">
        <f t="shared" si="177"/>
        <v>55.708333333333336</v>
      </c>
      <c r="S1080" s="4">
        <f t="shared" si="178"/>
        <v>0.86931079323797145</v>
      </c>
      <c r="T1080" s="4">
        <f t="shared" si="179"/>
        <v>2.8251014115980033</v>
      </c>
      <c r="U1080" s="4">
        <f t="shared" si="180"/>
        <v>2.7550435676342677</v>
      </c>
      <c r="V1080" s="3">
        <f t="shared" si="181"/>
        <v>1.0791812460476249</v>
      </c>
      <c r="W1080" s="3">
        <f t="shared" si="182"/>
        <v>2.885926339801431</v>
      </c>
      <c r="X1080" s="3">
        <f t="shared" si="183"/>
        <v>0.76064342237108473</v>
      </c>
      <c r="Y1080" s="3">
        <f t="shared" si="184"/>
        <v>1.7459201655503784</v>
      </c>
      <c r="Z1080" s="3">
        <f t="shared" si="185"/>
        <v>-6.0824928203427837E-2</v>
      </c>
      <c r="AA1080" s="2">
        <f t="shared" si="186"/>
        <v>39114</v>
      </c>
    </row>
    <row r="1081" spans="1:27" x14ac:dyDescent="0.2">
      <c r="A1081">
        <v>6488</v>
      </c>
      <c r="B1081" t="s">
        <v>15</v>
      </c>
      <c r="C1081">
        <v>2007</v>
      </c>
      <c r="D1081">
        <v>3</v>
      </c>
      <c r="E1081">
        <v>125</v>
      </c>
      <c r="F1081" s="4">
        <v>480.25</v>
      </c>
      <c r="G1081" s="4">
        <v>564.38</v>
      </c>
      <c r="H1081" s="4">
        <v>202.92</v>
      </c>
      <c r="I1081">
        <v>12</v>
      </c>
      <c r="J1081">
        <v>769</v>
      </c>
      <c r="K1081">
        <v>20908</v>
      </c>
      <c r="L1081" t="s">
        <v>18</v>
      </c>
      <c r="M1081">
        <v>73553</v>
      </c>
      <c r="N1081">
        <v>455.2</v>
      </c>
      <c r="O1081" s="4">
        <v>48737.06</v>
      </c>
      <c r="P1081" t="s">
        <v>168</v>
      </c>
      <c r="Q1081" s="4">
        <f t="shared" si="176"/>
        <v>4.5150399999999999</v>
      </c>
      <c r="R1081" s="4">
        <f t="shared" si="177"/>
        <v>47.031666666666666</v>
      </c>
      <c r="S1081" s="4">
        <f t="shared" si="178"/>
        <v>0.73391417425227568</v>
      </c>
      <c r="T1081" s="4">
        <f t="shared" si="179"/>
        <v>2.7515716152106986</v>
      </c>
      <c r="U1081" s="4">
        <f t="shared" si="180"/>
        <v>2.6814673735337311</v>
      </c>
      <c r="V1081" s="3">
        <f t="shared" si="181"/>
        <v>1.0791812460476249</v>
      </c>
      <c r="W1081" s="3">
        <f t="shared" si="182"/>
        <v>2.885926339801431</v>
      </c>
      <c r="X1081" s="3">
        <f t="shared" si="183"/>
        <v>0.65466160220264202</v>
      </c>
      <c r="Y1081" s="3">
        <f t="shared" si="184"/>
        <v>1.6723903691630737</v>
      </c>
      <c r="Z1081" s="3">
        <f t="shared" si="185"/>
        <v>-0.13435472459073261</v>
      </c>
      <c r="AA1081" s="2">
        <f t="shared" si="186"/>
        <v>39142</v>
      </c>
    </row>
    <row r="1082" spans="1:27" x14ac:dyDescent="0.2">
      <c r="A1082">
        <v>6488</v>
      </c>
      <c r="B1082" t="s">
        <v>15</v>
      </c>
      <c r="C1082">
        <v>2007</v>
      </c>
      <c r="D1082">
        <v>4</v>
      </c>
      <c r="E1082">
        <v>140</v>
      </c>
      <c r="F1082" s="4">
        <v>602.55999999999995</v>
      </c>
      <c r="G1082" s="4">
        <v>708.07</v>
      </c>
      <c r="H1082" s="4">
        <v>244.61</v>
      </c>
      <c r="I1082">
        <v>12</v>
      </c>
      <c r="J1082">
        <v>769</v>
      </c>
      <c r="K1082">
        <v>20908</v>
      </c>
      <c r="L1082" t="s">
        <v>18</v>
      </c>
      <c r="M1082">
        <v>73553</v>
      </c>
      <c r="N1082">
        <v>455.2</v>
      </c>
      <c r="O1082" s="4">
        <v>48737.06</v>
      </c>
      <c r="P1082" t="s">
        <v>168</v>
      </c>
      <c r="Q1082" s="4">
        <f t="shared" si="176"/>
        <v>5.0576428571428576</v>
      </c>
      <c r="R1082" s="4">
        <f t="shared" si="177"/>
        <v>59.005833333333335</v>
      </c>
      <c r="S1082" s="4">
        <f t="shared" si="178"/>
        <v>0.92076723016905082</v>
      </c>
      <c r="T1082" s="4">
        <f t="shared" si="179"/>
        <v>2.8500761942871944</v>
      </c>
      <c r="U1082" s="4">
        <f t="shared" si="180"/>
        <v>2.7800002983365708</v>
      </c>
      <c r="V1082" s="3">
        <f t="shared" si="181"/>
        <v>1.0791812460476249</v>
      </c>
      <c r="W1082" s="3">
        <f t="shared" si="182"/>
        <v>2.885926339801431</v>
      </c>
      <c r="X1082" s="3">
        <f t="shared" si="183"/>
        <v>0.70394815860895632</v>
      </c>
      <c r="Y1082" s="3">
        <f t="shared" si="184"/>
        <v>1.7708949482395695</v>
      </c>
      <c r="Z1082" s="3">
        <f t="shared" si="185"/>
        <v>-3.5850145514236716E-2</v>
      </c>
      <c r="AA1082" s="2">
        <f t="shared" si="186"/>
        <v>39173</v>
      </c>
    </row>
    <row r="1083" spans="1:27" x14ac:dyDescent="0.2">
      <c r="A1083">
        <v>6488</v>
      </c>
      <c r="B1083" t="s">
        <v>15</v>
      </c>
      <c r="C1083">
        <v>2007</v>
      </c>
      <c r="D1083">
        <v>5</v>
      </c>
      <c r="E1083">
        <v>312</v>
      </c>
      <c r="F1083" s="4">
        <v>1279.6600000000001</v>
      </c>
      <c r="G1083" s="4">
        <v>1503.76</v>
      </c>
      <c r="H1083" s="4">
        <v>417.51</v>
      </c>
      <c r="I1083">
        <v>12</v>
      </c>
      <c r="J1083">
        <v>769</v>
      </c>
      <c r="K1083">
        <v>20908</v>
      </c>
      <c r="L1083" t="s">
        <v>18</v>
      </c>
      <c r="M1083">
        <v>73553</v>
      </c>
      <c r="N1083">
        <v>455.2</v>
      </c>
      <c r="O1083" s="4">
        <v>48737.06</v>
      </c>
      <c r="P1083" t="s">
        <v>168</v>
      </c>
      <c r="Q1083" s="4">
        <f t="shared" si="176"/>
        <v>4.8197435897435899</v>
      </c>
      <c r="R1083" s="4">
        <f t="shared" si="177"/>
        <v>125.31333333333333</v>
      </c>
      <c r="S1083" s="4">
        <f t="shared" si="178"/>
        <v>1.9554746423927178</v>
      </c>
      <c r="T1083" s="4">
        <f t="shared" si="179"/>
        <v>3.1771785284146534</v>
      </c>
      <c r="U1083" s="4">
        <f t="shared" si="180"/>
        <v>3.1070945948522195</v>
      </c>
      <c r="V1083" s="3">
        <f t="shared" si="181"/>
        <v>1.0791812460476249</v>
      </c>
      <c r="W1083" s="3">
        <f t="shared" si="182"/>
        <v>2.885926339801431</v>
      </c>
      <c r="X1083" s="3">
        <f t="shared" si="183"/>
        <v>0.68302393439621067</v>
      </c>
      <c r="Y1083" s="3">
        <f t="shared" si="184"/>
        <v>2.0979972823670288</v>
      </c>
      <c r="Z1083" s="3">
        <f t="shared" si="185"/>
        <v>0.29125218861322238</v>
      </c>
      <c r="AA1083" s="2">
        <f t="shared" si="186"/>
        <v>39203</v>
      </c>
    </row>
    <row r="1084" spans="1:27" x14ac:dyDescent="0.2">
      <c r="A1084">
        <v>6488</v>
      </c>
      <c r="B1084" t="s">
        <v>15</v>
      </c>
      <c r="C1084">
        <v>2007</v>
      </c>
      <c r="D1084">
        <v>6</v>
      </c>
      <c r="E1084">
        <v>288</v>
      </c>
      <c r="F1084" s="4">
        <v>1275.95</v>
      </c>
      <c r="G1084" s="4">
        <v>1499.4</v>
      </c>
      <c r="H1084" s="4">
        <v>483.97</v>
      </c>
      <c r="I1084">
        <v>12</v>
      </c>
      <c r="J1084">
        <v>769</v>
      </c>
      <c r="K1084">
        <v>20908</v>
      </c>
      <c r="L1084" t="s">
        <v>18</v>
      </c>
      <c r="M1084">
        <v>73553</v>
      </c>
      <c r="N1084">
        <v>455.2</v>
      </c>
      <c r="O1084" s="4">
        <v>48737.06</v>
      </c>
      <c r="P1084" t="s">
        <v>168</v>
      </c>
      <c r="Q1084" s="4">
        <f t="shared" si="176"/>
        <v>5.2062500000000007</v>
      </c>
      <c r="R1084" s="4">
        <f t="shared" si="177"/>
        <v>124.95</v>
      </c>
      <c r="S1084" s="4">
        <f t="shared" si="178"/>
        <v>1.9498049414824448</v>
      </c>
      <c r="T1084" s="4">
        <f t="shared" si="179"/>
        <v>3.1759175065100935</v>
      </c>
      <c r="U1084" s="4">
        <f t="shared" si="180"/>
        <v>3.1058336562428619</v>
      </c>
      <c r="V1084" s="3">
        <f t="shared" si="181"/>
        <v>1.0791812460476249</v>
      </c>
      <c r="W1084" s="3">
        <f t="shared" si="182"/>
        <v>2.885926339801431</v>
      </c>
      <c r="X1084" s="3">
        <f t="shared" si="183"/>
        <v>0.71652501875086283</v>
      </c>
      <c r="Y1084" s="3">
        <f t="shared" si="184"/>
        <v>2.0967362604624689</v>
      </c>
      <c r="Z1084" s="3">
        <f t="shared" si="185"/>
        <v>0.28999116670866265</v>
      </c>
      <c r="AA1084" s="2">
        <f t="shared" si="186"/>
        <v>39234</v>
      </c>
    </row>
    <row r="1085" spans="1:27" x14ac:dyDescent="0.2">
      <c r="A1085">
        <v>6488</v>
      </c>
      <c r="B1085" t="s">
        <v>15</v>
      </c>
      <c r="C1085">
        <v>2007</v>
      </c>
      <c r="D1085">
        <v>7</v>
      </c>
      <c r="E1085">
        <v>214</v>
      </c>
      <c r="F1085" s="4">
        <v>871.76</v>
      </c>
      <c r="G1085" s="4">
        <v>1024.29</v>
      </c>
      <c r="H1085" s="4">
        <v>376.15</v>
      </c>
      <c r="I1085">
        <v>12</v>
      </c>
      <c r="J1085">
        <v>769</v>
      </c>
      <c r="K1085">
        <v>20908</v>
      </c>
      <c r="L1085" t="s">
        <v>18</v>
      </c>
      <c r="M1085">
        <v>73553</v>
      </c>
      <c r="N1085">
        <v>455.2</v>
      </c>
      <c r="O1085" s="4">
        <v>48737.06</v>
      </c>
      <c r="P1085" t="s">
        <v>168</v>
      </c>
      <c r="Q1085" s="4">
        <f t="shared" si="176"/>
        <v>4.7864018691588788</v>
      </c>
      <c r="R1085" s="4">
        <f t="shared" si="177"/>
        <v>85.357500000000002</v>
      </c>
      <c r="S1085" s="4">
        <f t="shared" si="178"/>
        <v>1.3319765929778933</v>
      </c>
      <c r="T1085" s="4">
        <f t="shared" si="179"/>
        <v>3.0104229327814651</v>
      </c>
      <c r="U1085" s="4">
        <f t="shared" si="180"/>
        <v>2.9403969378890351</v>
      </c>
      <c r="V1085" s="3">
        <f t="shared" si="181"/>
        <v>1.0791812460476249</v>
      </c>
      <c r="W1085" s="3">
        <f t="shared" si="182"/>
        <v>2.885926339801431</v>
      </c>
      <c r="X1085" s="3">
        <f t="shared" si="183"/>
        <v>0.68000915943227436</v>
      </c>
      <c r="Y1085" s="3">
        <f t="shared" si="184"/>
        <v>1.9312416867338404</v>
      </c>
      <c r="Z1085" s="3">
        <f t="shared" si="185"/>
        <v>0.12449659298003415</v>
      </c>
      <c r="AA1085" s="2">
        <f t="shared" si="186"/>
        <v>39264</v>
      </c>
    </row>
    <row r="1086" spans="1:27" x14ac:dyDescent="0.2">
      <c r="A1086">
        <v>6488</v>
      </c>
      <c r="B1086" t="s">
        <v>15</v>
      </c>
      <c r="C1086">
        <v>2007</v>
      </c>
      <c r="D1086">
        <v>8</v>
      </c>
      <c r="E1086">
        <v>207</v>
      </c>
      <c r="F1086" s="4">
        <v>889.77</v>
      </c>
      <c r="G1086" s="4">
        <v>1045.55</v>
      </c>
      <c r="H1086" s="4">
        <v>316.63</v>
      </c>
      <c r="I1086">
        <v>12</v>
      </c>
      <c r="J1086">
        <v>769</v>
      </c>
      <c r="K1086">
        <v>20908</v>
      </c>
      <c r="L1086" t="s">
        <v>18</v>
      </c>
      <c r="M1086">
        <v>73553</v>
      </c>
      <c r="N1086">
        <v>455.2</v>
      </c>
      <c r="O1086" s="4">
        <v>48737.06</v>
      </c>
      <c r="P1086" t="s">
        <v>168</v>
      </c>
      <c r="Q1086" s="4">
        <f t="shared" si="176"/>
        <v>5.0509661835748787</v>
      </c>
      <c r="R1086" s="4">
        <f t="shared" si="177"/>
        <v>87.129166666666663</v>
      </c>
      <c r="S1086" s="4">
        <f t="shared" si="178"/>
        <v>1.3596228868660598</v>
      </c>
      <c r="T1086" s="4">
        <f t="shared" si="179"/>
        <v>3.0193448063596868</v>
      </c>
      <c r="U1086" s="4">
        <f t="shared" si="180"/>
        <v>2.949277758734909</v>
      </c>
      <c r="V1086" s="3">
        <f t="shared" si="181"/>
        <v>1.0791812460476249</v>
      </c>
      <c r="W1086" s="3">
        <f t="shared" si="182"/>
        <v>2.885926339801431</v>
      </c>
      <c r="X1086" s="3">
        <f t="shared" si="183"/>
        <v>0.70337446090276923</v>
      </c>
      <c r="Y1086" s="3">
        <f t="shared" si="184"/>
        <v>1.9401635603120622</v>
      </c>
      <c r="Z1086" s="3">
        <f t="shared" si="185"/>
        <v>0.13341846655825595</v>
      </c>
      <c r="AA1086" s="2">
        <f t="shared" si="186"/>
        <v>39295</v>
      </c>
    </row>
    <row r="1087" spans="1:27" x14ac:dyDescent="0.2">
      <c r="A1087">
        <v>6488</v>
      </c>
      <c r="B1087" t="s">
        <v>15</v>
      </c>
      <c r="C1087">
        <v>2007</v>
      </c>
      <c r="D1087">
        <v>9</v>
      </c>
      <c r="E1087">
        <v>354</v>
      </c>
      <c r="F1087" s="4">
        <v>1425.57</v>
      </c>
      <c r="G1087" s="4">
        <v>1675.04</v>
      </c>
      <c r="H1087" s="4">
        <v>448.62</v>
      </c>
      <c r="I1087">
        <v>12</v>
      </c>
      <c r="J1087">
        <v>769</v>
      </c>
      <c r="K1087">
        <v>20908</v>
      </c>
      <c r="L1087" t="s">
        <v>18</v>
      </c>
      <c r="M1087">
        <v>73553</v>
      </c>
      <c r="N1087">
        <v>455.2</v>
      </c>
      <c r="O1087" s="4">
        <v>48737.06</v>
      </c>
      <c r="P1087" t="s">
        <v>168</v>
      </c>
      <c r="Q1087" s="4">
        <f t="shared" si="176"/>
        <v>4.7317514124293787</v>
      </c>
      <c r="R1087" s="4">
        <f t="shared" si="177"/>
        <v>139.58666666666667</v>
      </c>
      <c r="S1087" s="4">
        <f t="shared" si="178"/>
        <v>2.1782054616384916</v>
      </c>
      <c r="T1087" s="4">
        <f t="shared" si="179"/>
        <v>3.2240251824605388</v>
      </c>
      <c r="U1087" s="4">
        <f t="shared" si="180"/>
        <v>3.1539885474029941</v>
      </c>
      <c r="V1087" s="3">
        <f t="shared" si="181"/>
        <v>1.0791812460476249</v>
      </c>
      <c r="W1087" s="3">
        <f t="shared" si="182"/>
        <v>2.885926339801431</v>
      </c>
      <c r="X1087" s="3">
        <f t="shared" si="183"/>
        <v>0.67502192043475095</v>
      </c>
      <c r="Y1087" s="3">
        <f t="shared" si="184"/>
        <v>2.1448439364129142</v>
      </c>
      <c r="Z1087" s="3">
        <f t="shared" si="185"/>
        <v>0.33809884265910778</v>
      </c>
      <c r="AA1087" s="2">
        <f t="shared" si="186"/>
        <v>39326</v>
      </c>
    </row>
    <row r="1088" spans="1:27" x14ac:dyDescent="0.2">
      <c r="A1088">
        <v>6488</v>
      </c>
      <c r="B1088" t="s">
        <v>15</v>
      </c>
      <c r="C1088">
        <v>2007</v>
      </c>
      <c r="D1088">
        <v>10</v>
      </c>
      <c r="E1088">
        <v>883</v>
      </c>
      <c r="F1088" s="4">
        <v>3672.15</v>
      </c>
      <c r="G1088" s="4">
        <v>4314.75</v>
      </c>
      <c r="H1088" s="4">
        <v>1145.76</v>
      </c>
      <c r="I1088">
        <v>12</v>
      </c>
      <c r="J1088">
        <v>769</v>
      </c>
      <c r="K1088">
        <v>20908</v>
      </c>
      <c r="L1088" t="s">
        <v>18</v>
      </c>
      <c r="M1088">
        <v>73553</v>
      </c>
      <c r="N1088">
        <v>455.2</v>
      </c>
      <c r="O1088" s="4">
        <v>48737.06</v>
      </c>
      <c r="P1088" t="s">
        <v>168</v>
      </c>
      <c r="Q1088" s="4">
        <f t="shared" si="176"/>
        <v>4.886466591166478</v>
      </c>
      <c r="R1088" s="4">
        <f t="shared" si="177"/>
        <v>359.5625</v>
      </c>
      <c r="S1088" s="4">
        <f t="shared" si="178"/>
        <v>5.6108582574772434</v>
      </c>
      <c r="T1088" s="4">
        <f t="shared" si="179"/>
        <v>3.6349556374171992</v>
      </c>
      <c r="U1088" s="4">
        <f t="shared" si="180"/>
        <v>3.5649204129545216</v>
      </c>
      <c r="V1088" s="3">
        <f t="shared" si="181"/>
        <v>1.0791812460476249</v>
      </c>
      <c r="W1088" s="3">
        <f t="shared" si="182"/>
        <v>2.885926339801431</v>
      </c>
      <c r="X1088" s="3">
        <f t="shared" si="183"/>
        <v>0.68899493383963073</v>
      </c>
      <c r="Y1088" s="3">
        <f t="shared" si="184"/>
        <v>2.5557743913695745</v>
      </c>
      <c r="Z1088" s="3">
        <f t="shared" si="185"/>
        <v>0.74902929761576831</v>
      </c>
      <c r="AA1088" s="2">
        <f t="shared" si="186"/>
        <v>39356</v>
      </c>
    </row>
    <row r="1089" spans="1:27" x14ac:dyDescent="0.2">
      <c r="A1089">
        <v>6488</v>
      </c>
      <c r="B1089" t="s">
        <v>15</v>
      </c>
      <c r="C1089">
        <v>2007</v>
      </c>
      <c r="D1089">
        <v>11</v>
      </c>
      <c r="E1089">
        <v>582</v>
      </c>
      <c r="F1089" s="4">
        <v>2420.65</v>
      </c>
      <c r="G1089" s="4">
        <v>2844.36</v>
      </c>
      <c r="H1089" s="4">
        <v>780.93</v>
      </c>
      <c r="I1089">
        <v>12</v>
      </c>
      <c r="J1089">
        <v>769</v>
      </c>
      <c r="K1089">
        <v>20908</v>
      </c>
      <c r="L1089" t="s">
        <v>18</v>
      </c>
      <c r="M1089">
        <v>73553</v>
      </c>
      <c r="N1089">
        <v>455.2</v>
      </c>
      <c r="O1089" s="4">
        <v>48737.06</v>
      </c>
      <c r="P1089" t="s">
        <v>168</v>
      </c>
      <c r="Q1089" s="4">
        <f t="shared" si="176"/>
        <v>4.8872164948453607</v>
      </c>
      <c r="R1089" s="4">
        <f t="shared" si="177"/>
        <v>237.03</v>
      </c>
      <c r="S1089" s="4">
        <f t="shared" si="178"/>
        <v>3.6987776332899873</v>
      </c>
      <c r="T1089" s="4">
        <f t="shared" si="179"/>
        <v>3.4539845625637073</v>
      </c>
      <c r="U1089" s="4">
        <f t="shared" si="180"/>
        <v>3.3839319996618311</v>
      </c>
      <c r="V1089" s="3">
        <f t="shared" si="181"/>
        <v>1.0791812460476249</v>
      </c>
      <c r="W1089" s="3">
        <f t="shared" si="182"/>
        <v>2.885926339801431</v>
      </c>
      <c r="X1089" s="3">
        <f t="shared" si="183"/>
        <v>0.68906157791381872</v>
      </c>
      <c r="Y1089" s="3">
        <f t="shared" si="184"/>
        <v>2.3748033165160822</v>
      </c>
      <c r="Z1089" s="3">
        <f t="shared" si="185"/>
        <v>0.56805822276227613</v>
      </c>
      <c r="AA1089" s="2">
        <f t="shared" si="186"/>
        <v>39387</v>
      </c>
    </row>
    <row r="1090" spans="1:27" x14ac:dyDescent="0.2">
      <c r="A1090">
        <v>6488</v>
      </c>
      <c r="B1090" t="s">
        <v>15</v>
      </c>
      <c r="C1090">
        <v>2007</v>
      </c>
      <c r="D1090">
        <v>12</v>
      </c>
      <c r="E1090">
        <v>263</v>
      </c>
      <c r="F1090" s="4">
        <v>1054.72</v>
      </c>
      <c r="G1090" s="4">
        <v>1239.4000000000001</v>
      </c>
      <c r="H1090" s="4">
        <v>482.99</v>
      </c>
      <c r="I1090">
        <v>12</v>
      </c>
      <c r="J1090">
        <v>769</v>
      </c>
      <c r="K1090">
        <v>20908</v>
      </c>
      <c r="L1090" t="s">
        <v>18</v>
      </c>
      <c r="M1090">
        <v>73553</v>
      </c>
      <c r="N1090">
        <v>455.2</v>
      </c>
      <c r="O1090" s="4">
        <v>48737.06</v>
      </c>
      <c r="P1090" t="s">
        <v>168</v>
      </c>
      <c r="Q1090" s="4">
        <f t="shared" si="176"/>
        <v>4.7125475285171108</v>
      </c>
      <c r="R1090" s="4">
        <f t="shared" si="177"/>
        <v>103.28333333333335</v>
      </c>
      <c r="S1090" s="4">
        <f t="shared" si="178"/>
        <v>1.6117035110533162</v>
      </c>
      <c r="T1090" s="4">
        <f t="shared" si="179"/>
        <v>3.0932114918136602</v>
      </c>
      <c r="U1090" s="4">
        <f t="shared" si="180"/>
        <v>3.0231371813449841</v>
      </c>
      <c r="V1090" s="3">
        <f t="shared" si="181"/>
        <v>1.0791812460476249</v>
      </c>
      <c r="W1090" s="3">
        <f t="shared" si="182"/>
        <v>2.885926339801431</v>
      </c>
      <c r="X1090" s="3">
        <f t="shared" si="183"/>
        <v>0.67325574332390214</v>
      </c>
      <c r="Y1090" s="3">
        <f t="shared" si="184"/>
        <v>2.0140302457660351</v>
      </c>
      <c r="Z1090" s="3">
        <f t="shared" si="185"/>
        <v>0.20728515201222902</v>
      </c>
      <c r="AA1090" s="2">
        <f t="shared" si="186"/>
        <v>39417</v>
      </c>
    </row>
    <row r="1091" spans="1:27" x14ac:dyDescent="0.2">
      <c r="A1091">
        <v>6502</v>
      </c>
      <c r="B1091" t="s">
        <v>15</v>
      </c>
      <c r="C1091">
        <v>2007</v>
      </c>
      <c r="D1091">
        <v>4</v>
      </c>
      <c r="E1091">
        <v>301</v>
      </c>
      <c r="F1091" s="4">
        <v>1293.19</v>
      </c>
      <c r="G1091" s="4">
        <v>1519.61</v>
      </c>
      <c r="H1091" s="4">
        <v>588.91</v>
      </c>
      <c r="I1091">
        <v>15</v>
      </c>
      <c r="J1091">
        <v>710</v>
      </c>
      <c r="K1091">
        <v>26603</v>
      </c>
      <c r="L1091" t="s">
        <v>18</v>
      </c>
      <c r="M1091">
        <v>91146</v>
      </c>
      <c r="N1091">
        <v>444.2</v>
      </c>
      <c r="O1091" s="4">
        <v>66751.89</v>
      </c>
      <c r="P1091" t="s">
        <v>167</v>
      </c>
      <c r="Q1091" s="4">
        <f t="shared" ref="Q1091:Q1154" si="187">G1091/E1091</f>
        <v>5.0485382059800665</v>
      </c>
      <c r="R1091" s="4">
        <f t="shared" ref="R1091:R1154" si="188">G1091/I1091</f>
        <v>101.30733333333333</v>
      </c>
      <c r="S1091" s="4">
        <f t="shared" ref="S1091:S1154" si="189">G1091/J1091</f>
        <v>2.1402957746478872</v>
      </c>
      <c r="T1091" s="4">
        <f t="shared" ref="T1091:T1154" si="190">LOG(G1091)</f>
        <v>3.1817321428259109</v>
      </c>
      <c r="U1091" s="4">
        <f t="shared" ref="U1091:U1154" si="191">LOG(F1091)</f>
        <v>3.1116623376332933</v>
      </c>
      <c r="V1091" s="3">
        <f t="shared" ref="V1091:V1154" si="192">LOG(I1091)</f>
        <v>1.1760912590556813</v>
      </c>
      <c r="W1091" s="3">
        <f t="shared" ref="W1091:W1154" si="193">LOG(J1091)</f>
        <v>2.8512583487190755</v>
      </c>
      <c r="X1091" s="3">
        <f t="shared" ref="X1091:X1154" si="194">LOG(Q1091)</f>
        <v>0.70316564723206743</v>
      </c>
      <c r="Y1091" s="3">
        <f t="shared" ref="Y1091:Y1154" si="195">LOG(R1091)</f>
        <v>2.0056408837702295</v>
      </c>
      <c r="Z1091" s="3">
        <f t="shared" ref="Z1091:Z1154" si="196">LOG(S1091)</f>
        <v>0.33047379410683547</v>
      </c>
      <c r="AA1091" s="2">
        <f t="shared" ref="AA1091:AA1154" si="197">DATE(C1091,D1091,1)</f>
        <v>39173</v>
      </c>
    </row>
    <row r="1092" spans="1:27" x14ac:dyDescent="0.2">
      <c r="A1092">
        <v>6502</v>
      </c>
      <c r="B1092" t="s">
        <v>15</v>
      </c>
      <c r="C1092">
        <v>2007</v>
      </c>
      <c r="D1092">
        <v>5</v>
      </c>
      <c r="E1092">
        <v>395</v>
      </c>
      <c r="F1092" s="4">
        <v>1730.92</v>
      </c>
      <c r="G1092" s="4">
        <v>2034</v>
      </c>
      <c r="H1092" s="4">
        <v>762.94</v>
      </c>
      <c r="I1092">
        <v>15</v>
      </c>
      <c r="J1092">
        <v>710</v>
      </c>
      <c r="K1092">
        <v>26603</v>
      </c>
      <c r="L1092" t="s">
        <v>18</v>
      </c>
      <c r="M1092">
        <v>91146</v>
      </c>
      <c r="N1092">
        <v>444.2</v>
      </c>
      <c r="O1092" s="4">
        <v>66751.89</v>
      </c>
      <c r="P1092" t="s">
        <v>167</v>
      </c>
      <c r="Q1092" s="4">
        <f t="shared" si="187"/>
        <v>5.1493670886075948</v>
      </c>
      <c r="R1092" s="4">
        <f t="shared" si="188"/>
        <v>135.6</v>
      </c>
      <c r="S1092" s="4">
        <f t="shared" si="189"/>
        <v>2.8647887323943664</v>
      </c>
      <c r="T1092" s="4">
        <f t="shared" si="190"/>
        <v>3.308350948586726</v>
      </c>
      <c r="U1092" s="4">
        <f t="shared" si="191"/>
        <v>3.238276996031701</v>
      </c>
      <c r="V1092" s="3">
        <f t="shared" si="192"/>
        <v>1.1760912590556813</v>
      </c>
      <c r="W1092" s="3">
        <f t="shared" si="193"/>
        <v>2.8512583487190755</v>
      </c>
      <c r="X1092" s="3">
        <f t="shared" si="194"/>
        <v>0.7117538529602655</v>
      </c>
      <c r="Y1092" s="3">
        <f t="shared" si="195"/>
        <v>2.1322596895310446</v>
      </c>
      <c r="Z1092" s="3">
        <f t="shared" si="196"/>
        <v>0.45709259986765055</v>
      </c>
      <c r="AA1092" s="2">
        <f t="shared" si="197"/>
        <v>39203</v>
      </c>
    </row>
    <row r="1093" spans="1:27" x14ac:dyDescent="0.2">
      <c r="A1093">
        <v>6502</v>
      </c>
      <c r="B1093" t="s">
        <v>15</v>
      </c>
      <c r="C1093">
        <v>2007</v>
      </c>
      <c r="D1093">
        <v>6</v>
      </c>
      <c r="E1093">
        <v>486</v>
      </c>
      <c r="F1093" s="4">
        <v>2106.88</v>
      </c>
      <c r="G1093" s="4">
        <v>2475.6</v>
      </c>
      <c r="H1093" s="4">
        <v>853.12</v>
      </c>
      <c r="I1093">
        <v>15</v>
      </c>
      <c r="J1093">
        <v>710</v>
      </c>
      <c r="K1093">
        <v>26603</v>
      </c>
      <c r="L1093" t="s">
        <v>18</v>
      </c>
      <c r="M1093">
        <v>91146</v>
      </c>
      <c r="N1093">
        <v>444.2</v>
      </c>
      <c r="O1093" s="4">
        <v>66751.89</v>
      </c>
      <c r="P1093" t="s">
        <v>167</v>
      </c>
      <c r="Q1093" s="4">
        <f t="shared" si="187"/>
        <v>5.0938271604938272</v>
      </c>
      <c r="R1093" s="4">
        <f t="shared" si="188"/>
        <v>165.04</v>
      </c>
      <c r="S1093" s="4">
        <f t="shared" si="189"/>
        <v>3.4867605633802814</v>
      </c>
      <c r="T1093" s="4">
        <f t="shared" si="190"/>
        <v>3.3936804740207762</v>
      </c>
      <c r="U1093" s="4">
        <f t="shared" si="191"/>
        <v>3.3236398005241194</v>
      </c>
      <c r="V1093" s="3">
        <f t="shared" si="192"/>
        <v>1.1760912590556813</v>
      </c>
      <c r="W1093" s="3">
        <f t="shared" si="193"/>
        <v>2.8512583487190755</v>
      </c>
      <c r="X1093" s="3">
        <f t="shared" si="194"/>
        <v>0.70704420475848306</v>
      </c>
      <c r="Y1093" s="3">
        <f t="shared" si="195"/>
        <v>2.2175892149650953</v>
      </c>
      <c r="Z1093" s="3">
        <f t="shared" si="196"/>
        <v>0.54242212530170109</v>
      </c>
      <c r="AA1093" s="2">
        <f t="shared" si="197"/>
        <v>39234</v>
      </c>
    </row>
    <row r="1094" spans="1:27" x14ac:dyDescent="0.2">
      <c r="A1094">
        <v>6502</v>
      </c>
      <c r="B1094" t="s">
        <v>15</v>
      </c>
      <c r="C1094">
        <v>2007</v>
      </c>
      <c r="D1094">
        <v>7</v>
      </c>
      <c r="E1094">
        <v>368</v>
      </c>
      <c r="F1094" s="4">
        <v>1493.07</v>
      </c>
      <c r="G1094" s="4">
        <v>1754.51</v>
      </c>
      <c r="H1094" s="4">
        <v>622.35</v>
      </c>
      <c r="I1094">
        <v>15</v>
      </c>
      <c r="J1094">
        <v>710</v>
      </c>
      <c r="K1094">
        <v>26603</v>
      </c>
      <c r="L1094" t="s">
        <v>18</v>
      </c>
      <c r="M1094">
        <v>91146</v>
      </c>
      <c r="N1094">
        <v>444.2</v>
      </c>
      <c r="O1094" s="4">
        <v>66751.89</v>
      </c>
      <c r="P1094" t="s">
        <v>167</v>
      </c>
      <c r="Q1094" s="4">
        <f t="shared" si="187"/>
        <v>4.7676902173913041</v>
      </c>
      <c r="R1094" s="4">
        <f t="shared" si="188"/>
        <v>116.96733333333333</v>
      </c>
      <c r="S1094" s="4">
        <f t="shared" si="189"/>
        <v>2.4711408450704226</v>
      </c>
      <c r="T1094" s="4">
        <f t="shared" si="190"/>
        <v>3.244155847862022</v>
      </c>
      <c r="U1094" s="4">
        <f t="shared" si="191"/>
        <v>3.1740801693466478</v>
      </c>
      <c r="V1094" s="3">
        <f t="shared" si="192"/>
        <v>1.1760912590556813</v>
      </c>
      <c r="W1094" s="3">
        <f t="shared" si="193"/>
        <v>2.8512583487190755</v>
      </c>
      <c r="X1094" s="3">
        <f t="shared" si="194"/>
        <v>0.6783080291885043</v>
      </c>
      <c r="Y1094" s="3">
        <f t="shared" si="195"/>
        <v>2.0680645888063407</v>
      </c>
      <c r="Z1094" s="3">
        <f t="shared" si="196"/>
        <v>0.39289749914294675</v>
      </c>
      <c r="AA1094" s="2">
        <f t="shared" si="197"/>
        <v>39264</v>
      </c>
    </row>
    <row r="1095" spans="1:27" x14ac:dyDescent="0.2">
      <c r="A1095">
        <v>6502</v>
      </c>
      <c r="B1095" t="s">
        <v>15</v>
      </c>
      <c r="C1095">
        <v>2007</v>
      </c>
      <c r="D1095">
        <v>8</v>
      </c>
      <c r="E1095">
        <v>357</v>
      </c>
      <c r="F1095" s="4">
        <v>1331.03</v>
      </c>
      <c r="G1095" s="4">
        <v>1564.14</v>
      </c>
      <c r="H1095" s="4">
        <v>574.61</v>
      </c>
      <c r="I1095">
        <v>15</v>
      </c>
      <c r="J1095">
        <v>710</v>
      </c>
      <c r="K1095">
        <v>26603</v>
      </c>
      <c r="L1095" t="s">
        <v>18</v>
      </c>
      <c r="M1095">
        <v>91146</v>
      </c>
      <c r="N1095">
        <v>444.2</v>
      </c>
      <c r="O1095" s="4">
        <v>66751.89</v>
      </c>
      <c r="P1095" t="s">
        <v>167</v>
      </c>
      <c r="Q1095" s="4">
        <f t="shared" si="187"/>
        <v>4.3813445378151261</v>
      </c>
      <c r="R1095" s="4">
        <f t="shared" si="188"/>
        <v>104.27600000000001</v>
      </c>
      <c r="S1095" s="4">
        <f t="shared" si="189"/>
        <v>2.2030140845070423</v>
      </c>
      <c r="T1095" s="4">
        <f t="shared" si="190"/>
        <v>3.1942756224491147</v>
      </c>
      <c r="U1095" s="4">
        <f t="shared" si="191"/>
        <v>3.1241878441205264</v>
      </c>
      <c r="V1095" s="3">
        <f t="shared" si="192"/>
        <v>1.1760912590556813</v>
      </c>
      <c r="W1095" s="3">
        <f t="shared" si="193"/>
        <v>2.8512583487190755</v>
      </c>
      <c r="X1095" s="3">
        <f t="shared" si="194"/>
        <v>0.64160740633692137</v>
      </c>
      <c r="Y1095" s="3">
        <f t="shared" si="195"/>
        <v>2.0181843633934333</v>
      </c>
      <c r="Z1095" s="3">
        <f t="shared" si="196"/>
        <v>0.34301727373003926</v>
      </c>
      <c r="AA1095" s="2">
        <f t="shared" si="197"/>
        <v>39295</v>
      </c>
    </row>
    <row r="1096" spans="1:27" x14ac:dyDescent="0.2">
      <c r="A1096">
        <v>6502</v>
      </c>
      <c r="B1096" t="s">
        <v>15</v>
      </c>
      <c r="C1096">
        <v>2007</v>
      </c>
      <c r="D1096">
        <v>9</v>
      </c>
      <c r="E1096">
        <v>646</v>
      </c>
      <c r="F1096" s="4">
        <v>2518.1999999999998</v>
      </c>
      <c r="G1096" s="4">
        <v>2959.06</v>
      </c>
      <c r="H1096" s="4">
        <v>1100.5899999999999</v>
      </c>
      <c r="I1096">
        <v>15</v>
      </c>
      <c r="J1096">
        <v>710</v>
      </c>
      <c r="K1096">
        <v>26603</v>
      </c>
      <c r="L1096" t="s">
        <v>18</v>
      </c>
      <c r="M1096">
        <v>91146</v>
      </c>
      <c r="N1096">
        <v>444.2</v>
      </c>
      <c r="O1096" s="4">
        <v>66751.89</v>
      </c>
      <c r="P1096" t="s">
        <v>167</v>
      </c>
      <c r="Q1096" s="4">
        <f t="shared" si="187"/>
        <v>4.5805882352941172</v>
      </c>
      <c r="R1096" s="4">
        <f t="shared" si="188"/>
        <v>197.27066666666667</v>
      </c>
      <c r="S1096" s="4">
        <f t="shared" si="189"/>
        <v>4.1676901408450702</v>
      </c>
      <c r="T1096" s="4">
        <f t="shared" si="190"/>
        <v>3.4711537713129581</v>
      </c>
      <c r="U1096" s="4">
        <f t="shared" si="191"/>
        <v>3.4010902195951336</v>
      </c>
      <c r="V1096" s="3">
        <f t="shared" si="192"/>
        <v>1.1760912590556813</v>
      </c>
      <c r="W1096" s="3">
        <f t="shared" si="193"/>
        <v>2.8512583487190755</v>
      </c>
      <c r="X1096" s="3">
        <f t="shared" si="194"/>
        <v>0.66092125331787421</v>
      </c>
      <c r="Y1096" s="3">
        <f t="shared" si="195"/>
        <v>2.2950625122572772</v>
      </c>
      <c r="Z1096" s="3">
        <f t="shared" si="196"/>
        <v>0.61989542259388297</v>
      </c>
      <c r="AA1096" s="2">
        <f t="shared" si="197"/>
        <v>39326</v>
      </c>
    </row>
    <row r="1097" spans="1:27" x14ac:dyDescent="0.2">
      <c r="A1097">
        <v>6502</v>
      </c>
      <c r="B1097" t="s">
        <v>15</v>
      </c>
      <c r="C1097">
        <v>2007</v>
      </c>
      <c r="D1097">
        <v>12</v>
      </c>
      <c r="E1097">
        <v>395</v>
      </c>
      <c r="F1097" s="4">
        <v>1530.42</v>
      </c>
      <c r="G1097" s="4">
        <v>1798.34</v>
      </c>
      <c r="H1097" s="4">
        <v>614.19000000000005</v>
      </c>
      <c r="I1097">
        <v>15</v>
      </c>
      <c r="J1097">
        <v>710</v>
      </c>
      <c r="K1097">
        <v>26603</v>
      </c>
      <c r="L1097" t="s">
        <v>18</v>
      </c>
      <c r="M1097">
        <v>91146</v>
      </c>
      <c r="N1097">
        <v>444.2</v>
      </c>
      <c r="O1097" s="4">
        <v>66751.89</v>
      </c>
      <c r="P1097" t="s">
        <v>167</v>
      </c>
      <c r="Q1097" s="4">
        <f t="shared" si="187"/>
        <v>4.5527594936708855</v>
      </c>
      <c r="R1097" s="4">
        <f t="shared" si="188"/>
        <v>119.88933333333333</v>
      </c>
      <c r="S1097" s="4">
        <f t="shared" si="189"/>
        <v>2.5328732394366198</v>
      </c>
      <c r="T1097" s="4">
        <f t="shared" si="190"/>
        <v>3.2548718042850942</v>
      </c>
      <c r="U1097" s="4">
        <f t="shared" si="191"/>
        <v>3.1848106325503966</v>
      </c>
      <c r="V1097" s="3">
        <f t="shared" si="192"/>
        <v>1.1760912590556813</v>
      </c>
      <c r="W1097" s="3">
        <f t="shared" si="193"/>
        <v>2.8512583487190755</v>
      </c>
      <c r="X1097" s="3">
        <f t="shared" si="194"/>
        <v>0.65827470865863402</v>
      </c>
      <c r="Y1097" s="3">
        <f t="shared" si="195"/>
        <v>2.0787805452294132</v>
      </c>
      <c r="Z1097" s="3">
        <f t="shared" si="196"/>
        <v>0.40361345556601907</v>
      </c>
      <c r="AA1097" s="2">
        <f t="shared" si="197"/>
        <v>39417</v>
      </c>
    </row>
    <row r="1098" spans="1:27" x14ac:dyDescent="0.2">
      <c r="A1098">
        <v>6502</v>
      </c>
      <c r="B1098" t="s">
        <v>15</v>
      </c>
      <c r="C1098">
        <v>2007</v>
      </c>
      <c r="D1098">
        <v>1</v>
      </c>
      <c r="E1098">
        <v>194</v>
      </c>
      <c r="F1098" s="4">
        <v>739.9</v>
      </c>
      <c r="G1098" s="4">
        <v>869.47</v>
      </c>
      <c r="H1098" s="4">
        <v>417.26</v>
      </c>
      <c r="I1098">
        <v>15</v>
      </c>
      <c r="J1098">
        <v>710</v>
      </c>
      <c r="K1098">
        <v>26603</v>
      </c>
      <c r="L1098" t="s">
        <v>18</v>
      </c>
      <c r="M1098">
        <v>91146</v>
      </c>
      <c r="N1098">
        <v>444.2</v>
      </c>
      <c r="O1098" s="4">
        <v>66751.89</v>
      </c>
      <c r="P1098" t="s">
        <v>167</v>
      </c>
      <c r="Q1098" s="4">
        <f t="shared" si="187"/>
        <v>4.4818041237113402</v>
      </c>
      <c r="R1098" s="4">
        <f t="shared" si="188"/>
        <v>57.964666666666666</v>
      </c>
      <c r="S1098" s="4">
        <f t="shared" si="189"/>
        <v>1.2246056338028168</v>
      </c>
      <c r="T1098" s="4">
        <f t="shared" si="190"/>
        <v>2.93925460179678</v>
      </c>
      <c r="U1098" s="4">
        <f t="shared" si="191"/>
        <v>2.8691730273216831</v>
      </c>
      <c r="V1098" s="3">
        <f t="shared" si="192"/>
        <v>1.1760912590556813</v>
      </c>
      <c r="W1098" s="3">
        <f t="shared" si="193"/>
        <v>2.8512583487190755</v>
      </c>
      <c r="X1098" s="3">
        <f t="shared" si="194"/>
        <v>0.6514528718665541</v>
      </c>
      <c r="Y1098" s="3">
        <f t="shared" si="195"/>
        <v>1.7631633427410989</v>
      </c>
      <c r="Z1098" s="3">
        <f t="shared" si="196"/>
        <v>8.7996253077704811E-2</v>
      </c>
      <c r="AA1098" s="2">
        <f t="shared" si="197"/>
        <v>39083</v>
      </c>
    </row>
    <row r="1099" spans="1:27" x14ac:dyDescent="0.2">
      <c r="A1099">
        <v>6502</v>
      </c>
      <c r="B1099" t="s">
        <v>15</v>
      </c>
      <c r="C1099">
        <v>2007</v>
      </c>
      <c r="D1099">
        <v>2</v>
      </c>
      <c r="E1099">
        <v>208</v>
      </c>
      <c r="F1099" s="4">
        <v>878.9</v>
      </c>
      <c r="G1099" s="4">
        <v>1032.79</v>
      </c>
      <c r="H1099" s="4">
        <v>414.54</v>
      </c>
      <c r="I1099">
        <v>15</v>
      </c>
      <c r="J1099">
        <v>710</v>
      </c>
      <c r="K1099">
        <v>26603</v>
      </c>
      <c r="L1099" t="s">
        <v>18</v>
      </c>
      <c r="M1099">
        <v>91146</v>
      </c>
      <c r="N1099">
        <v>444.2</v>
      </c>
      <c r="O1099" s="4">
        <v>66751.89</v>
      </c>
      <c r="P1099" t="s">
        <v>167</v>
      </c>
      <c r="Q1099" s="4">
        <f t="shared" si="187"/>
        <v>4.9653365384615382</v>
      </c>
      <c r="R1099" s="4">
        <f t="shared" si="188"/>
        <v>68.852666666666664</v>
      </c>
      <c r="S1099" s="4">
        <f t="shared" si="189"/>
        <v>1.4546338028169015</v>
      </c>
      <c r="T1099" s="4">
        <f t="shared" si="190"/>
        <v>3.0140120242178483</v>
      </c>
      <c r="U1099" s="4">
        <f t="shared" si="191"/>
        <v>2.9439394644722165</v>
      </c>
      <c r="V1099" s="3">
        <f t="shared" si="192"/>
        <v>1.1760912590556813</v>
      </c>
      <c r="W1099" s="3">
        <f t="shared" si="193"/>
        <v>2.8512583487190755</v>
      </c>
      <c r="X1099" s="3">
        <f t="shared" si="194"/>
        <v>0.69594868925508691</v>
      </c>
      <c r="Y1099" s="3">
        <f t="shared" si="195"/>
        <v>1.8379207651621672</v>
      </c>
      <c r="Z1099" s="3">
        <f t="shared" si="196"/>
        <v>0.16275367549877326</v>
      </c>
      <c r="AA1099" s="2">
        <f t="shared" si="197"/>
        <v>39114</v>
      </c>
    </row>
    <row r="1100" spans="1:27" x14ac:dyDescent="0.2">
      <c r="A1100">
        <v>6502</v>
      </c>
      <c r="B1100" t="s">
        <v>15</v>
      </c>
      <c r="C1100">
        <v>2007</v>
      </c>
      <c r="D1100">
        <v>3</v>
      </c>
      <c r="E1100">
        <v>198</v>
      </c>
      <c r="F1100" s="4">
        <v>781.34</v>
      </c>
      <c r="G1100" s="4">
        <v>918.06</v>
      </c>
      <c r="H1100" s="4">
        <v>352.42</v>
      </c>
      <c r="I1100">
        <v>15</v>
      </c>
      <c r="J1100">
        <v>710</v>
      </c>
      <c r="K1100">
        <v>26603</v>
      </c>
      <c r="L1100" t="s">
        <v>18</v>
      </c>
      <c r="M1100">
        <v>91146</v>
      </c>
      <c r="N1100">
        <v>444.2</v>
      </c>
      <c r="O1100" s="4">
        <v>66751.89</v>
      </c>
      <c r="P1100" t="s">
        <v>167</v>
      </c>
      <c r="Q1100" s="4">
        <f t="shared" si="187"/>
        <v>4.6366666666666667</v>
      </c>
      <c r="R1100" s="4">
        <f t="shared" si="188"/>
        <v>61.203999999999994</v>
      </c>
      <c r="S1100" s="4">
        <f t="shared" si="189"/>
        <v>1.2930422535211268</v>
      </c>
      <c r="T1100" s="4">
        <f t="shared" si="190"/>
        <v>2.962871065533915</v>
      </c>
      <c r="U1100" s="4">
        <f t="shared" si="191"/>
        <v>2.8928400581948983</v>
      </c>
      <c r="V1100" s="3">
        <f t="shared" si="192"/>
        <v>1.1760912590556813</v>
      </c>
      <c r="W1100" s="3">
        <f t="shared" si="193"/>
        <v>2.8512583487190755</v>
      </c>
      <c r="X1100" s="3">
        <f t="shared" si="194"/>
        <v>0.66620587527238395</v>
      </c>
      <c r="Y1100" s="3">
        <f t="shared" si="195"/>
        <v>1.7867798064782339</v>
      </c>
      <c r="Z1100" s="3">
        <f t="shared" si="196"/>
        <v>0.11161271681483981</v>
      </c>
      <c r="AA1100" s="2">
        <f t="shared" si="197"/>
        <v>39142</v>
      </c>
    </row>
    <row r="1101" spans="1:27" x14ac:dyDescent="0.2">
      <c r="A1101">
        <v>6507</v>
      </c>
      <c r="B1101" t="s">
        <v>15</v>
      </c>
      <c r="C1101">
        <v>2007</v>
      </c>
      <c r="D1101">
        <v>1</v>
      </c>
      <c r="E1101">
        <v>234</v>
      </c>
      <c r="F1101" s="4">
        <v>990</v>
      </c>
      <c r="G1101" s="4">
        <v>1163.23</v>
      </c>
      <c r="H1101" s="4">
        <v>302.02999999999997</v>
      </c>
      <c r="I1101">
        <v>12</v>
      </c>
      <c r="J1101">
        <v>730</v>
      </c>
      <c r="K1101">
        <v>28737</v>
      </c>
      <c r="L1101" t="s">
        <v>18</v>
      </c>
      <c r="M1101">
        <v>153393</v>
      </c>
      <c r="N1101">
        <v>415.2</v>
      </c>
      <c r="O1101" s="4">
        <v>75306.990000000005</v>
      </c>
      <c r="P1101" t="s">
        <v>167</v>
      </c>
      <c r="Q1101" s="4">
        <f t="shared" si="187"/>
        <v>4.9710683760683763</v>
      </c>
      <c r="R1101" s="4">
        <f t="shared" si="188"/>
        <v>96.935833333333335</v>
      </c>
      <c r="S1101" s="4">
        <f t="shared" si="189"/>
        <v>1.5934657534246575</v>
      </c>
      <c r="T1101" s="4">
        <f t="shared" si="190"/>
        <v>3.0656655942254569</v>
      </c>
      <c r="U1101" s="4">
        <f t="shared" si="191"/>
        <v>2.9956351945975501</v>
      </c>
      <c r="V1101" s="3">
        <f t="shared" si="192"/>
        <v>1.0791812460476249</v>
      </c>
      <c r="W1101" s="3">
        <f t="shared" si="193"/>
        <v>2.8633228601204559</v>
      </c>
      <c r="X1101" s="3">
        <f t="shared" si="194"/>
        <v>0.6964497368153143</v>
      </c>
      <c r="Y1101" s="3">
        <f t="shared" si="195"/>
        <v>1.9864843481778323</v>
      </c>
      <c r="Z1101" s="3">
        <f t="shared" si="196"/>
        <v>0.20234273410500117</v>
      </c>
      <c r="AA1101" s="2">
        <f t="shared" si="197"/>
        <v>39083</v>
      </c>
    </row>
    <row r="1102" spans="1:27" x14ac:dyDescent="0.2">
      <c r="A1102">
        <v>6507</v>
      </c>
      <c r="B1102" t="s">
        <v>15</v>
      </c>
      <c r="C1102">
        <v>2007</v>
      </c>
      <c r="D1102">
        <v>2</v>
      </c>
      <c r="E1102">
        <v>238</v>
      </c>
      <c r="F1102" s="4">
        <v>1049.3499999999999</v>
      </c>
      <c r="G1102" s="4">
        <v>1233.07</v>
      </c>
      <c r="H1102" s="4">
        <v>520.6</v>
      </c>
      <c r="I1102">
        <v>12</v>
      </c>
      <c r="J1102">
        <v>730</v>
      </c>
      <c r="K1102">
        <v>28737</v>
      </c>
      <c r="L1102" t="s">
        <v>18</v>
      </c>
      <c r="M1102">
        <v>153393</v>
      </c>
      <c r="N1102">
        <v>415.2</v>
      </c>
      <c r="O1102" s="4">
        <v>75306.990000000005</v>
      </c>
      <c r="P1102" t="s">
        <v>167</v>
      </c>
      <c r="Q1102" s="4">
        <f t="shared" si="187"/>
        <v>5.1809663865546218</v>
      </c>
      <c r="R1102" s="4">
        <f t="shared" si="188"/>
        <v>102.75583333333333</v>
      </c>
      <c r="S1102" s="4">
        <f t="shared" si="189"/>
        <v>1.6891369863013699</v>
      </c>
      <c r="T1102" s="4">
        <f t="shared" si="190"/>
        <v>3.0909877317058796</v>
      </c>
      <c r="U1102" s="4">
        <f t="shared" si="191"/>
        <v>3.0209203668554356</v>
      </c>
      <c r="V1102" s="3">
        <f t="shared" si="192"/>
        <v>1.0791812460476249</v>
      </c>
      <c r="W1102" s="3">
        <f t="shared" si="193"/>
        <v>2.8633228601204559</v>
      </c>
      <c r="X1102" s="3">
        <f t="shared" si="194"/>
        <v>0.71441077464936775</v>
      </c>
      <c r="Y1102" s="3">
        <f t="shared" si="195"/>
        <v>2.0118064856582549</v>
      </c>
      <c r="Z1102" s="3">
        <f t="shared" si="196"/>
        <v>0.22766487158542378</v>
      </c>
      <c r="AA1102" s="2">
        <f t="shared" si="197"/>
        <v>39114</v>
      </c>
    </row>
    <row r="1103" spans="1:27" x14ac:dyDescent="0.2">
      <c r="A1103">
        <v>6507</v>
      </c>
      <c r="B1103" t="s">
        <v>15</v>
      </c>
      <c r="C1103">
        <v>2007</v>
      </c>
      <c r="D1103">
        <v>3</v>
      </c>
      <c r="E1103">
        <v>188</v>
      </c>
      <c r="F1103" s="4">
        <v>856.73</v>
      </c>
      <c r="G1103" s="4">
        <v>1006.78</v>
      </c>
      <c r="H1103" s="4">
        <v>378.54</v>
      </c>
      <c r="I1103">
        <v>12</v>
      </c>
      <c r="J1103">
        <v>730</v>
      </c>
      <c r="K1103">
        <v>28737</v>
      </c>
      <c r="L1103" t="s">
        <v>18</v>
      </c>
      <c r="M1103">
        <v>153393</v>
      </c>
      <c r="N1103">
        <v>415.2</v>
      </c>
      <c r="O1103" s="4">
        <v>75306.990000000005</v>
      </c>
      <c r="P1103" t="s">
        <v>167</v>
      </c>
      <c r="Q1103" s="4">
        <f t="shared" si="187"/>
        <v>5.3552127659574467</v>
      </c>
      <c r="R1103" s="4">
        <f t="shared" si="188"/>
        <v>83.898333333333326</v>
      </c>
      <c r="S1103" s="4">
        <f t="shared" si="189"/>
        <v>1.3791506849315067</v>
      </c>
      <c r="T1103" s="4">
        <f t="shared" si="190"/>
        <v>3.0029345795661229</v>
      </c>
      <c r="U1103" s="4">
        <f t="shared" si="191"/>
        <v>2.9328439747989905</v>
      </c>
      <c r="V1103" s="3">
        <f t="shared" si="192"/>
        <v>1.0791812460476249</v>
      </c>
      <c r="W1103" s="3">
        <f t="shared" si="193"/>
        <v>2.8633228601204559</v>
      </c>
      <c r="X1103" s="3">
        <f t="shared" si="194"/>
        <v>0.72877673030244317</v>
      </c>
      <c r="Y1103" s="3">
        <f t="shared" si="195"/>
        <v>1.9237533335184982</v>
      </c>
      <c r="Z1103" s="3">
        <f t="shared" si="196"/>
        <v>0.13961171944566708</v>
      </c>
      <c r="AA1103" s="2">
        <f t="shared" si="197"/>
        <v>39142</v>
      </c>
    </row>
    <row r="1104" spans="1:27" x14ac:dyDescent="0.2">
      <c r="A1104">
        <v>6507</v>
      </c>
      <c r="B1104" t="s">
        <v>15</v>
      </c>
      <c r="C1104">
        <v>2007</v>
      </c>
      <c r="D1104">
        <v>4</v>
      </c>
      <c r="E1104">
        <v>242</v>
      </c>
      <c r="F1104" s="4">
        <v>1004.68</v>
      </c>
      <c r="G1104" s="4">
        <v>1180.5</v>
      </c>
      <c r="H1104" s="4">
        <v>437.11</v>
      </c>
      <c r="I1104">
        <v>12</v>
      </c>
      <c r="J1104">
        <v>730</v>
      </c>
      <c r="K1104">
        <v>28737</v>
      </c>
      <c r="L1104" t="s">
        <v>18</v>
      </c>
      <c r="M1104">
        <v>153393</v>
      </c>
      <c r="N1104">
        <v>415.2</v>
      </c>
      <c r="O1104" s="4">
        <v>75306.990000000005</v>
      </c>
      <c r="P1104" t="s">
        <v>167</v>
      </c>
      <c r="Q1104" s="4">
        <f t="shared" si="187"/>
        <v>4.8780991735537187</v>
      </c>
      <c r="R1104" s="4">
        <f t="shared" si="188"/>
        <v>98.375</v>
      </c>
      <c r="S1104" s="4">
        <f t="shared" si="189"/>
        <v>1.6171232876712329</v>
      </c>
      <c r="T1104" s="4">
        <f t="shared" si="190"/>
        <v>3.0720659914147457</v>
      </c>
      <c r="U1104" s="4">
        <f t="shared" si="191"/>
        <v>3.0020277569165494</v>
      </c>
      <c r="V1104" s="3">
        <f t="shared" si="192"/>
        <v>1.0791812460476249</v>
      </c>
      <c r="W1104" s="3">
        <f t="shared" si="193"/>
        <v>2.8633228601204559</v>
      </c>
      <c r="X1104" s="3">
        <f t="shared" si="194"/>
        <v>0.68825062543431448</v>
      </c>
      <c r="Y1104" s="3">
        <f t="shared" si="195"/>
        <v>1.992884745367121</v>
      </c>
      <c r="Z1104" s="3">
        <f t="shared" si="196"/>
        <v>0.20874313129428992</v>
      </c>
      <c r="AA1104" s="2">
        <f t="shared" si="197"/>
        <v>39173</v>
      </c>
    </row>
    <row r="1105" spans="1:27" x14ac:dyDescent="0.2">
      <c r="A1105">
        <v>6507</v>
      </c>
      <c r="B1105" t="s">
        <v>15</v>
      </c>
      <c r="C1105">
        <v>2007</v>
      </c>
      <c r="D1105">
        <v>5</v>
      </c>
      <c r="E1105">
        <v>535</v>
      </c>
      <c r="F1105" s="4">
        <v>2367.2600000000002</v>
      </c>
      <c r="G1105" s="4">
        <v>2781.43</v>
      </c>
      <c r="H1105" s="4">
        <v>1068.98</v>
      </c>
      <c r="I1105">
        <v>12</v>
      </c>
      <c r="J1105">
        <v>730</v>
      </c>
      <c r="K1105">
        <v>28737</v>
      </c>
      <c r="L1105" t="s">
        <v>18</v>
      </c>
      <c r="M1105">
        <v>153393</v>
      </c>
      <c r="N1105">
        <v>415.2</v>
      </c>
      <c r="O1105" s="4">
        <v>75306.990000000005</v>
      </c>
      <c r="P1105" t="s">
        <v>167</v>
      </c>
      <c r="Q1105" s="4">
        <f t="shared" si="187"/>
        <v>5.1989345794392516</v>
      </c>
      <c r="R1105" s="4">
        <f t="shared" si="188"/>
        <v>231.78583333333333</v>
      </c>
      <c r="S1105" s="4">
        <f t="shared" si="189"/>
        <v>3.8101780821917806</v>
      </c>
      <c r="T1105" s="4">
        <f t="shared" si="190"/>
        <v>3.4442681345640032</v>
      </c>
      <c r="U1105" s="4">
        <f t="shared" si="191"/>
        <v>3.3742459598150831</v>
      </c>
      <c r="V1105" s="3">
        <f t="shared" si="192"/>
        <v>1.0791812460476249</v>
      </c>
      <c r="W1105" s="3">
        <f t="shared" si="193"/>
        <v>2.8633228601204559</v>
      </c>
      <c r="X1105" s="3">
        <f t="shared" si="194"/>
        <v>0.71591435254277458</v>
      </c>
      <c r="Y1105" s="3">
        <f t="shared" si="195"/>
        <v>2.365086888516378</v>
      </c>
      <c r="Z1105" s="3">
        <f t="shared" si="196"/>
        <v>0.58094527444354715</v>
      </c>
      <c r="AA1105" s="2">
        <f t="shared" si="197"/>
        <v>39203</v>
      </c>
    </row>
    <row r="1106" spans="1:27" x14ac:dyDescent="0.2">
      <c r="A1106">
        <v>6507</v>
      </c>
      <c r="B1106" t="s">
        <v>15</v>
      </c>
      <c r="C1106">
        <v>2007</v>
      </c>
      <c r="D1106">
        <v>6</v>
      </c>
      <c r="E1106">
        <v>663</v>
      </c>
      <c r="F1106" s="4">
        <v>2718.15</v>
      </c>
      <c r="G1106" s="4">
        <v>3194.01</v>
      </c>
      <c r="H1106" s="4">
        <v>1122.8800000000001</v>
      </c>
      <c r="I1106">
        <v>12</v>
      </c>
      <c r="J1106">
        <v>730</v>
      </c>
      <c r="K1106">
        <v>28737</v>
      </c>
      <c r="L1106" t="s">
        <v>18</v>
      </c>
      <c r="M1106">
        <v>153393</v>
      </c>
      <c r="N1106">
        <v>415.2</v>
      </c>
      <c r="O1106" s="4">
        <v>75306.990000000005</v>
      </c>
      <c r="P1106" t="s">
        <v>167</v>
      </c>
      <c r="Q1106" s="4">
        <f t="shared" si="187"/>
        <v>4.8175113122171949</v>
      </c>
      <c r="R1106" s="4">
        <f t="shared" si="188"/>
        <v>266.16750000000002</v>
      </c>
      <c r="S1106" s="4">
        <f t="shared" si="189"/>
        <v>4.3753561643835619</v>
      </c>
      <c r="T1106" s="4">
        <f t="shared" si="190"/>
        <v>3.5043362715200659</v>
      </c>
      <c r="U1106" s="4">
        <f t="shared" si="191"/>
        <v>3.4342734194217792</v>
      </c>
      <c r="V1106" s="3">
        <f t="shared" si="192"/>
        <v>1.0791812460476249</v>
      </c>
      <c r="W1106" s="3">
        <f t="shared" si="193"/>
        <v>2.8633228601204559</v>
      </c>
      <c r="X1106" s="3">
        <f t="shared" si="194"/>
        <v>0.6828227431152929</v>
      </c>
      <c r="Y1106" s="3">
        <f t="shared" si="195"/>
        <v>2.4251550254724412</v>
      </c>
      <c r="Z1106" s="3">
        <f t="shared" si="196"/>
        <v>0.6410134113996101</v>
      </c>
      <c r="AA1106" s="2">
        <f t="shared" si="197"/>
        <v>39234</v>
      </c>
    </row>
    <row r="1107" spans="1:27" x14ac:dyDescent="0.2">
      <c r="A1107">
        <v>6507</v>
      </c>
      <c r="B1107" t="s">
        <v>15</v>
      </c>
      <c r="C1107">
        <v>2007</v>
      </c>
      <c r="D1107">
        <v>7</v>
      </c>
      <c r="E1107">
        <v>362</v>
      </c>
      <c r="F1107" s="4">
        <v>1551.84</v>
      </c>
      <c r="G1107" s="4">
        <v>1823.56</v>
      </c>
      <c r="H1107" s="4">
        <v>750.54</v>
      </c>
      <c r="I1107">
        <v>12</v>
      </c>
      <c r="J1107">
        <v>730</v>
      </c>
      <c r="K1107">
        <v>28737</v>
      </c>
      <c r="L1107" t="s">
        <v>18</v>
      </c>
      <c r="M1107">
        <v>153393</v>
      </c>
      <c r="N1107">
        <v>415.2</v>
      </c>
      <c r="O1107" s="4">
        <v>75306.990000000005</v>
      </c>
      <c r="P1107" t="s">
        <v>167</v>
      </c>
      <c r="Q1107" s="4">
        <f t="shared" si="187"/>
        <v>5.0374585635359113</v>
      </c>
      <c r="R1107" s="4">
        <f t="shared" si="188"/>
        <v>151.96333333333334</v>
      </c>
      <c r="S1107" s="4">
        <f t="shared" si="189"/>
        <v>2.498027397260274</v>
      </c>
      <c r="T1107" s="4">
        <f t="shared" si="190"/>
        <v>3.2609200573345962</v>
      </c>
      <c r="U1107" s="4">
        <f t="shared" si="191"/>
        <v>3.1908469419871435</v>
      </c>
      <c r="V1107" s="3">
        <f t="shared" si="192"/>
        <v>1.0791812460476249</v>
      </c>
      <c r="W1107" s="3">
        <f t="shared" si="193"/>
        <v>2.8633228601204559</v>
      </c>
      <c r="X1107" s="3">
        <f t="shared" si="194"/>
        <v>0.70221148680143064</v>
      </c>
      <c r="Y1107" s="3">
        <f t="shared" si="195"/>
        <v>2.1817388112869716</v>
      </c>
      <c r="Z1107" s="3">
        <f t="shared" si="196"/>
        <v>0.3975971972141405</v>
      </c>
      <c r="AA1107" s="2">
        <f t="shared" si="197"/>
        <v>39264</v>
      </c>
    </row>
    <row r="1108" spans="1:27" x14ac:dyDescent="0.2">
      <c r="A1108">
        <v>6507</v>
      </c>
      <c r="B1108" t="s">
        <v>15</v>
      </c>
      <c r="C1108">
        <v>2007</v>
      </c>
      <c r="D1108">
        <v>8</v>
      </c>
      <c r="E1108">
        <v>430</v>
      </c>
      <c r="F1108" s="4">
        <v>1842.98</v>
      </c>
      <c r="G1108" s="4">
        <v>2165.73</v>
      </c>
      <c r="H1108" s="4">
        <v>800.29</v>
      </c>
      <c r="I1108">
        <v>12</v>
      </c>
      <c r="J1108">
        <v>730</v>
      </c>
      <c r="K1108">
        <v>28737</v>
      </c>
      <c r="L1108" t="s">
        <v>18</v>
      </c>
      <c r="M1108">
        <v>153393</v>
      </c>
      <c r="N1108">
        <v>415.2</v>
      </c>
      <c r="O1108" s="4">
        <v>75306.990000000005</v>
      </c>
      <c r="P1108" t="s">
        <v>167</v>
      </c>
      <c r="Q1108" s="4">
        <f t="shared" si="187"/>
        <v>5.0365813953488372</v>
      </c>
      <c r="R1108" s="4">
        <f t="shared" si="188"/>
        <v>180.47749999999999</v>
      </c>
      <c r="S1108" s="4">
        <f t="shared" si="189"/>
        <v>2.9667534246575342</v>
      </c>
      <c r="T1108" s="4">
        <f t="shared" si="190"/>
        <v>3.3356043124836048</v>
      </c>
      <c r="U1108" s="4">
        <f t="shared" si="191"/>
        <v>3.2655206222853965</v>
      </c>
      <c r="V1108" s="3">
        <f t="shared" si="192"/>
        <v>1.0791812460476249</v>
      </c>
      <c r="W1108" s="3">
        <f t="shared" si="193"/>
        <v>2.8633228601204559</v>
      </c>
      <c r="X1108" s="3">
        <f t="shared" si="194"/>
        <v>0.70213585690401814</v>
      </c>
      <c r="Y1108" s="3">
        <f t="shared" si="195"/>
        <v>2.2564230664359797</v>
      </c>
      <c r="Z1108" s="3">
        <f t="shared" si="196"/>
        <v>0.47228145236314872</v>
      </c>
      <c r="AA1108" s="2">
        <f t="shared" si="197"/>
        <v>39295</v>
      </c>
    </row>
    <row r="1109" spans="1:27" x14ac:dyDescent="0.2">
      <c r="A1109">
        <v>6507</v>
      </c>
      <c r="B1109" t="s">
        <v>15</v>
      </c>
      <c r="C1109">
        <v>2007</v>
      </c>
      <c r="D1109">
        <v>9</v>
      </c>
      <c r="E1109">
        <v>696</v>
      </c>
      <c r="F1109" s="4">
        <v>2778.63</v>
      </c>
      <c r="G1109" s="4">
        <v>3264.96</v>
      </c>
      <c r="H1109" s="4">
        <v>953.5</v>
      </c>
      <c r="I1109">
        <v>12</v>
      </c>
      <c r="J1109">
        <v>730</v>
      </c>
      <c r="K1109">
        <v>28737</v>
      </c>
      <c r="L1109" t="s">
        <v>18</v>
      </c>
      <c r="M1109">
        <v>153393</v>
      </c>
      <c r="N1109">
        <v>415.2</v>
      </c>
      <c r="O1109" s="4">
        <v>75306.990000000005</v>
      </c>
      <c r="P1109" t="s">
        <v>167</v>
      </c>
      <c r="Q1109" s="4">
        <f t="shared" si="187"/>
        <v>4.6910344827586208</v>
      </c>
      <c r="R1109" s="4">
        <f t="shared" si="188"/>
        <v>272.08</v>
      </c>
      <c r="S1109" s="4">
        <f t="shared" si="189"/>
        <v>4.4725479452054797</v>
      </c>
      <c r="T1109" s="4">
        <f t="shared" si="190"/>
        <v>3.5138778649722906</v>
      </c>
      <c r="U1109" s="4">
        <f t="shared" si="191"/>
        <v>3.4438307203446867</v>
      </c>
      <c r="V1109" s="3">
        <f t="shared" si="192"/>
        <v>1.0791812460476249</v>
      </c>
      <c r="W1109" s="3">
        <f t="shared" si="193"/>
        <v>2.8633228601204559</v>
      </c>
      <c r="X1109" s="3">
        <f t="shared" si="194"/>
        <v>0.67126862536172849</v>
      </c>
      <c r="Y1109" s="3">
        <f t="shared" si="195"/>
        <v>2.4346966189246655</v>
      </c>
      <c r="Z1109" s="3">
        <f t="shared" si="196"/>
        <v>0.65055500485183471</v>
      </c>
      <c r="AA1109" s="2">
        <f t="shared" si="197"/>
        <v>39326</v>
      </c>
    </row>
    <row r="1110" spans="1:27" x14ac:dyDescent="0.2">
      <c r="A1110">
        <v>6507</v>
      </c>
      <c r="B1110" t="s">
        <v>15</v>
      </c>
      <c r="C1110">
        <v>2007</v>
      </c>
      <c r="D1110">
        <v>11</v>
      </c>
      <c r="E1110">
        <v>944</v>
      </c>
      <c r="F1110" s="4">
        <v>3796.57</v>
      </c>
      <c r="G1110" s="4">
        <v>4461.17</v>
      </c>
      <c r="H1110" s="4">
        <v>1332.54</v>
      </c>
      <c r="I1110">
        <v>12</v>
      </c>
      <c r="J1110">
        <v>730</v>
      </c>
      <c r="K1110">
        <v>28737</v>
      </c>
      <c r="L1110" t="s">
        <v>18</v>
      </c>
      <c r="M1110">
        <v>153393</v>
      </c>
      <c r="N1110">
        <v>415.2</v>
      </c>
      <c r="O1110" s="4">
        <v>75306.990000000005</v>
      </c>
      <c r="P1110" t="s">
        <v>167</v>
      </c>
      <c r="Q1110" s="4">
        <f t="shared" si="187"/>
        <v>4.7258156779661018</v>
      </c>
      <c r="R1110" s="4">
        <f t="shared" si="188"/>
        <v>371.76416666666665</v>
      </c>
      <c r="S1110" s="4">
        <f t="shared" si="189"/>
        <v>6.1111917808219181</v>
      </c>
      <c r="T1110" s="4">
        <f t="shared" si="190"/>
        <v>3.6494487730410339</v>
      </c>
      <c r="U1110" s="4">
        <f t="shared" si="191"/>
        <v>3.5793914116769865</v>
      </c>
      <c r="V1110" s="3">
        <f t="shared" si="192"/>
        <v>1.0791812460476249</v>
      </c>
      <c r="W1110" s="3">
        <f t="shared" si="193"/>
        <v>2.8633228601204559</v>
      </c>
      <c r="X1110" s="3">
        <f t="shared" si="194"/>
        <v>0.67447677874296474</v>
      </c>
      <c r="Y1110" s="3">
        <f t="shared" si="195"/>
        <v>2.5702675269934088</v>
      </c>
      <c r="Z1110" s="3">
        <f t="shared" si="196"/>
        <v>0.78612591292057787</v>
      </c>
      <c r="AA1110" s="2">
        <f t="shared" si="197"/>
        <v>39387</v>
      </c>
    </row>
    <row r="1111" spans="1:27" x14ac:dyDescent="0.2">
      <c r="A1111">
        <v>6507</v>
      </c>
      <c r="B1111" t="s">
        <v>15</v>
      </c>
      <c r="C1111">
        <v>2007</v>
      </c>
      <c r="D1111">
        <v>12</v>
      </c>
      <c r="E1111">
        <v>475</v>
      </c>
      <c r="F1111" s="4">
        <v>1866.01</v>
      </c>
      <c r="G1111" s="4">
        <v>2192.75</v>
      </c>
      <c r="H1111" s="4">
        <v>664.75</v>
      </c>
      <c r="I1111">
        <v>12</v>
      </c>
      <c r="J1111">
        <v>730</v>
      </c>
      <c r="K1111">
        <v>28737</v>
      </c>
      <c r="L1111" t="s">
        <v>18</v>
      </c>
      <c r="M1111">
        <v>153393</v>
      </c>
      <c r="N1111">
        <v>415.2</v>
      </c>
      <c r="O1111" s="4">
        <v>75306.990000000005</v>
      </c>
      <c r="P1111" t="s">
        <v>167</v>
      </c>
      <c r="Q1111" s="4">
        <f t="shared" si="187"/>
        <v>4.6163157894736839</v>
      </c>
      <c r="R1111" s="4">
        <f t="shared" si="188"/>
        <v>182.72916666666666</v>
      </c>
      <c r="S1111" s="4">
        <f t="shared" si="189"/>
        <v>3.003767123287671</v>
      </c>
      <c r="T1111" s="4">
        <f t="shared" si="190"/>
        <v>3.3409891196804447</v>
      </c>
      <c r="U1111" s="4">
        <f t="shared" si="191"/>
        <v>3.270913966813044</v>
      </c>
      <c r="V1111" s="3">
        <f t="shared" si="192"/>
        <v>1.0791812460476249</v>
      </c>
      <c r="W1111" s="3">
        <f t="shared" si="193"/>
        <v>2.8633228601204559</v>
      </c>
      <c r="X1111" s="3">
        <f t="shared" si="194"/>
        <v>0.66429551005557785</v>
      </c>
      <c r="Y1111" s="3">
        <f t="shared" si="195"/>
        <v>2.2618078736328195</v>
      </c>
      <c r="Z1111" s="3">
        <f t="shared" si="196"/>
        <v>0.47766625955998854</v>
      </c>
      <c r="AA1111" s="2">
        <f t="shared" si="197"/>
        <v>39417</v>
      </c>
    </row>
    <row r="1112" spans="1:27" x14ac:dyDescent="0.2">
      <c r="A1112">
        <v>6509</v>
      </c>
      <c r="B1112" t="s">
        <v>15</v>
      </c>
      <c r="C1112">
        <v>2007</v>
      </c>
      <c r="D1112">
        <v>1</v>
      </c>
      <c r="E1112">
        <v>160</v>
      </c>
      <c r="F1112" s="4">
        <v>741.12</v>
      </c>
      <c r="G1112" s="4">
        <v>870.85</v>
      </c>
      <c r="H1112" s="4">
        <v>253.78</v>
      </c>
      <c r="I1112">
        <v>12</v>
      </c>
      <c r="J1112">
        <v>675</v>
      </c>
      <c r="K1112">
        <v>23844</v>
      </c>
      <c r="L1112" t="s">
        <v>18</v>
      </c>
      <c r="M1112">
        <v>70095</v>
      </c>
      <c r="N1112">
        <v>378.2</v>
      </c>
      <c r="O1112" s="4">
        <v>56605.42</v>
      </c>
      <c r="P1112" t="s">
        <v>168</v>
      </c>
      <c r="Q1112" s="4">
        <f t="shared" si="187"/>
        <v>5.4428125000000005</v>
      </c>
      <c r="R1112" s="4">
        <f t="shared" si="188"/>
        <v>72.57083333333334</v>
      </c>
      <c r="S1112" s="4">
        <f t="shared" si="189"/>
        <v>1.2901481481481483</v>
      </c>
      <c r="T1112" s="4">
        <f t="shared" si="190"/>
        <v>2.9399433561760229</v>
      </c>
      <c r="U1112" s="4">
        <f t="shared" si="191"/>
        <v>2.8698885333753044</v>
      </c>
      <c r="V1112" s="3">
        <f t="shared" si="192"/>
        <v>1.0791812460476249</v>
      </c>
      <c r="W1112" s="3">
        <f t="shared" si="193"/>
        <v>2.8293037728310249</v>
      </c>
      <c r="X1112" s="3">
        <f t="shared" si="194"/>
        <v>0.73582337352009797</v>
      </c>
      <c r="Y1112" s="3">
        <f t="shared" si="195"/>
        <v>1.860762110128398</v>
      </c>
      <c r="Z1112" s="3">
        <f t="shared" si="196"/>
        <v>0.11063958334499779</v>
      </c>
      <c r="AA1112" s="2">
        <f t="shared" si="197"/>
        <v>39083</v>
      </c>
    </row>
    <row r="1113" spans="1:27" x14ac:dyDescent="0.2">
      <c r="A1113">
        <v>6509</v>
      </c>
      <c r="B1113" t="s">
        <v>15</v>
      </c>
      <c r="C1113">
        <v>2007</v>
      </c>
      <c r="D1113">
        <v>2</v>
      </c>
      <c r="E1113">
        <v>114</v>
      </c>
      <c r="F1113" s="4">
        <v>500.69</v>
      </c>
      <c r="G1113" s="4">
        <v>588.4</v>
      </c>
      <c r="H1113" s="4">
        <v>191.23</v>
      </c>
      <c r="I1113">
        <v>12</v>
      </c>
      <c r="J1113">
        <v>675</v>
      </c>
      <c r="K1113">
        <v>23844</v>
      </c>
      <c r="L1113" t="s">
        <v>18</v>
      </c>
      <c r="M1113">
        <v>70095</v>
      </c>
      <c r="N1113">
        <v>378.2</v>
      </c>
      <c r="O1113" s="4">
        <v>56605.42</v>
      </c>
      <c r="P1113" t="s">
        <v>168</v>
      </c>
      <c r="Q1113" s="4">
        <f t="shared" si="187"/>
        <v>5.1614035087719294</v>
      </c>
      <c r="R1113" s="4">
        <f t="shared" si="188"/>
        <v>49.033333333333331</v>
      </c>
      <c r="S1113" s="4">
        <f t="shared" si="189"/>
        <v>0.87170370370370365</v>
      </c>
      <c r="T1113" s="4">
        <f t="shared" si="190"/>
        <v>2.7696726640554923</v>
      </c>
      <c r="U1113" s="4">
        <f t="shared" si="191"/>
        <v>2.6995689175658986</v>
      </c>
      <c r="V1113" s="3">
        <f t="shared" si="192"/>
        <v>1.0791812460476249</v>
      </c>
      <c r="W1113" s="3">
        <f t="shared" si="193"/>
        <v>2.8293037728310249</v>
      </c>
      <c r="X1113" s="3">
        <f t="shared" si="194"/>
        <v>0.7127678127190199</v>
      </c>
      <c r="Y1113" s="3">
        <f t="shared" si="195"/>
        <v>1.6904914180078676</v>
      </c>
      <c r="Z1113" s="3">
        <f t="shared" si="196"/>
        <v>-5.9631108775532446E-2</v>
      </c>
      <c r="AA1113" s="2">
        <f t="shared" si="197"/>
        <v>39114</v>
      </c>
    </row>
    <row r="1114" spans="1:27" x14ac:dyDescent="0.2">
      <c r="A1114">
        <v>6509</v>
      </c>
      <c r="B1114" t="s">
        <v>15</v>
      </c>
      <c r="C1114">
        <v>2007</v>
      </c>
      <c r="D1114">
        <v>3</v>
      </c>
      <c r="E1114">
        <v>118</v>
      </c>
      <c r="F1114" s="4">
        <v>538.04</v>
      </c>
      <c r="G1114" s="4">
        <v>632.29999999999995</v>
      </c>
      <c r="H1114" s="4">
        <v>250.38</v>
      </c>
      <c r="I1114">
        <v>12</v>
      </c>
      <c r="J1114">
        <v>675</v>
      </c>
      <c r="K1114">
        <v>23844</v>
      </c>
      <c r="L1114" t="s">
        <v>18</v>
      </c>
      <c r="M1114">
        <v>70095</v>
      </c>
      <c r="N1114">
        <v>378.2</v>
      </c>
      <c r="O1114" s="4">
        <v>56605.42</v>
      </c>
      <c r="P1114" t="s">
        <v>168</v>
      </c>
      <c r="Q1114" s="4">
        <f t="shared" si="187"/>
        <v>5.3584745762711856</v>
      </c>
      <c r="R1114" s="4">
        <f t="shared" si="188"/>
        <v>52.691666666666663</v>
      </c>
      <c r="S1114" s="4">
        <f t="shared" si="189"/>
        <v>0.93674074074074065</v>
      </c>
      <c r="T1114" s="4">
        <f t="shared" si="190"/>
        <v>2.8009231818132183</v>
      </c>
      <c r="U1114" s="4">
        <f t="shared" si="191"/>
        <v>2.7308145640186514</v>
      </c>
      <c r="V1114" s="3">
        <f t="shared" si="192"/>
        <v>1.0791812460476249</v>
      </c>
      <c r="W1114" s="3">
        <f t="shared" si="193"/>
        <v>2.8293037728310249</v>
      </c>
      <c r="X1114" s="3">
        <f t="shared" si="194"/>
        <v>0.72904117450709283</v>
      </c>
      <c r="Y1114" s="3">
        <f t="shared" si="195"/>
        <v>1.7217419357655934</v>
      </c>
      <c r="Z1114" s="3">
        <f t="shared" si="196"/>
        <v>-2.838059101780669E-2</v>
      </c>
      <c r="AA1114" s="2">
        <f t="shared" si="197"/>
        <v>39142</v>
      </c>
    </row>
    <row r="1115" spans="1:27" x14ac:dyDescent="0.2">
      <c r="A1115">
        <v>6509</v>
      </c>
      <c r="B1115" t="s">
        <v>15</v>
      </c>
      <c r="C1115">
        <v>2007</v>
      </c>
      <c r="D1115">
        <v>4</v>
      </c>
      <c r="E1115">
        <v>129</v>
      </c>
      <c r="F1115" s="4">
        <v>642.41</v>
      </c>
      <c r="G1115" s="4">
        <v>754.99</v>
      </c>
      <c r="H1115" s="4">
        <v>261.95999999999998</v>
      </c>
      <c r="I1115">
        <v>12</v>
      </c>
      <c r="J1115">
        <v>675</v>
      </c>
      <c r="K1115">
        <v>23844</v>
      </c>
      <c r="L1115" t="s">
        <v>18</v>
      </c>
      <c r="M1115">
        <v>70095</v>
      </c>
      <c r="N1115">
        <v>378.2</v>
      </c>
      <c r="O1115" s="4">
        <v>56605.42</v>
      </c>
      <c r="P1115" t="s">
        <v>168</v>
      </c>
      <c r="Q1115" s="4">
        <f t="shared" si="187"/>
        <v>5.8526356589147284</v>
      </c>
      <c r="R1115" s="4">
        <f t="shared" si="188"/>
        <v>62.915833333333332</v>
      </c>
      <c r="S1115" s="4">
        <f t="shared" si="189"/>
        <v>1.1185037037037038</v>
      </c>
      <c r="T1115" s="4">
        <f t="shared" si="190"/>
        <v>2.8779411993463002</v>
      </c>
      <c r="U1115" s="4">
        <f t="shared" si="191"/>
        <v>2.8078122927174127</v>
      </c>
      <c r="V1115" s="3">
        <f t="shared" si="192"/>
        <v>1.0791812460476249</v>
      </c>
      <c r="W1115" s="3">
        <f t="shared" si="193"/>
        <v>2.8293037728310249</v>
      </c>
      <c r="X1115" s="3">
        <f t="shared" si="194"/>
        <v>0.76735148904705119</v>
      </c>
      <c r="Y1115" s="3">
        <f t="shared" si="195"/>
        <v>1.7987599532986753</v>
      </c>
      <c r="Z1115" s="3">
        <f t="shared" si="196"/>
        <v>4.8637426515275257E-2</v>
      </c>
      <c r="AA1115" s="2">
        <f t="shared" si="197"/>
        <v>39173</v>
      </c>
    </row>
    <row r="1116" spans="1:27" x14ac:dyDescent="0.2">
      <c r="A1116">
        <v>6509</v>
      </c>
      <c r="B1116" t="s">
        <v>15</v>
      </c>
      <c r="C1116">
        <v>2007</v>
      </c>
      <c r="D1116">
        <v>5</v>
      </c>
      <c r="E1116">
        <v>248</v>
      </c>
      <c r="F1116" s="4">
        <v>1213.2</v>
      </c>
      <c r="G1116" s="4">
        <v>1425.65</v>
      </c>
      <c r="H1116" s="4">
        <v>519.41999999999996</v>
      </c>
      <c r="I1116">
        <v>12</v>
      </c>
      <c r="J1116">
        <v>675</v>
      </c>
      <c r="K1116">
        <v>23844</v>
      </c>
      <c r="L1116" t="s">
        <v>18</v>
      </c>
      <c r="M1116">
        <v>70095</v>
      </c>
      <c r="N1116">
        <v>378.2</v>
      </c>
      <c r="O1116" s="4">
        <v>56605.42</v>
      </c>
      <c r="P1116" t="s">
        <v>168</v>
      </c>
      <c r="Q1116" s="4">
        <f t="shared" si="187"/>
        <v>5.7485887096774198</v>
      </c>
      <c r="R1116" s="4">
        <f t="shared" si="188"/>
        <v>118.80416666666667</v>
      </c>
      <c r="S1116" s="4">
        <f t="shared" si="189"/>
        <v>2.1120740740740742</v>
      </c>
      <c r="T1116" s="4">
        <f t="shared" si="190"/>
        <v>3.1540129184150949</v>
      </c>
      <c r="U1116" s="4">
        <f t="shared" si="191"/>
        <v>3.0839324016386258</v>
      </c>
      <c r="V1116" s="3">
        <f t="shared" si="192"/>
        <v>1.0791812460476249</v>
      </c>
      <c r="W1116" s="3">
        <f t="shared" si="193"/>
        <v>2.8293037728310249</v>
      </c>
      <c r="X1116" s="3">
        <f t="shared" si="194"/>
        <v>0.75956123758887872</v>
      </c>
      <c r="Y1116" s="3">
        <f t="shared" si="195"/>
        <v>2.0748316723674702</v>
      </c>
      <c r="Z1116" s="3">
        <f t="shared" si="196"/>
        <v>0.3247091455840701</v>
      </c>
      <c r="AA1116" s="2">
        <f t="shared" si="197"/>
        <v>39203</v>
      </c>
    </row>
    <row r="1117" spans="1:27" x14ac:dyDescent="0.2">
      <c r="A1117">
        <v>6509</v>
      </c>
      <c r="B1117" t="s">
        <v>15</v>
      </c>
      <c r="C1117">
        <v>2007</v>
      </c>
      <c r="D1117">
        <v>6</v>
      </c>
      <c r="E1117">
        <v>277</v>
      </c>
      <c r="F1117" s="4">
        <v>1319.32</v>
      </c>
      <c r="G1117" s="4">
        <v>1550.4</v>
      </c>
      <c r="H1117" s="4">
        <v>461.62</v>
      </c>
      <c r="I1117">
        <v>12</v>
      </c>
      <c r="J1117">
        <v>675</v>
      </c>
      <c r="K1117">
        <v>23844</v>
      </c>
      <c r="L1117" t="s">
        <v>18</v>
      </c>
      <c r="M1117">
        <v>70095</v>
      </c>
      <c r="N1117">
        <v>378.2</v>
      </c>
      <c r="O1117" s="4">
        <v>56605.42</v>
      </c>
      <c r="P1117" t="s">
        <v>168</v>
      </c>
      <c r="Q1117" s="4">
        <f t="shared" si="187"/>
        <v>5.5971119133574012</v>
      </c>
      <c r="R1117" s="4">
        <f t="shared" si="188"/>
        <v>129.20000000000002</v>
      </c>
      <c r="S1117" s="4">
        <f t="shared" si="189"/>
        <v>2.2968888888888892</v>
      </c>
      <c r="T1117" s="4">
        <f t="shared" si="190"/>
        <v>3.1904437597066901</v>
      </c>
      <c r="U1117" s="4">
        <f t="shared" si="191"/>
        <v>3.1203501460989065</v>
      </c>
      <c r="V1117" s="3">
        <f t="shared" si="192"/>
        <v>1.0791812460476249</v>
      </c>
      <c r="W1117" s="3">
        <f t="shared" si="193"/>
        <v>2.8293037728310249</v>
      </c>
      <c r="X1117" s="3">
        <f t="shared" si="194"/>
        <v>0.74796399064224162</v>
      </c>
      <c r="Y1117" s="3">
        <f t="shared" si="195"/>
        <v>2.1112625136590655</v>
      </c>
      <c r="Z1117" s="3">
        <f t="shared" si="196"/>
        <v>0.36113998687566523</v>
      </c>
      <c r="AA1117" s="2">
        <f t="shared" si="197"/>
        <v>39234</v>
      </c>
    </row>
    <row r="1118" spans="1:27" x14ac:dyDescent="0.2">
      <c r="A1118">
        <v>6509</v>
      </c>
      <c r="B1118" t="s">
        <v>15</v>
      </c>
      <c r="C1118">
        <v>2007</v>
      </c>
      <c r="D1118">
        <v>7</v>
      </c>
      <c r="E1118">
        <v>235</v>
      </c>
      <c r="F1118" s="4">
        <v>1045.6600000000001</v>
      </c>
      <c r="G1118" s="4">
        <v>1228.76</v>
      </c>
      <c r="H1118" s="4">
        <v>459.41</v>
      </c>
      <c r="I1118">
        <v>12</v>
      </c>
      <c r="J1118">
        <v>675</v>
      </c>
      <c r="K1118">
        <v>23844</v>
      </c>
      <c r="L1118" t="s">
        <v>18</v>
      </c>
      <c r="M1118">
        <v>70095</v>
      </c>
      <c r="N1118">
        <v>378.2</v>
      </c>
      <c r="O1118" s="4">
        <v>56605.42</v>
      </c>
      <c r="P1118" t="s">
        <v>168</v>
      </c>
      <c r="Q1118" s="4">
        <f t="shared" si="187"/>
        <v>5.2287659574468082</v>
      </c>
      <c r="R1118" s="4">
        <f t="shared" si="188"/>
        <v>102.39666666666666</v>
      </c>
      <c r="S1118" s="4">
        <f t="shared" si="189"/>
        <v>1.8203851851851851</v>
      </c>
      <c r="T1118" s="4">
        <f t="shared" si="190"/>
        <v>3.0894670652671681</v>
      </c>
      <c r="U1118" s="4">
        <f t="shared" si="191"/>
        <v>3.0193904951169648</v>
      </c>
      <c r="V1118" s="3">
        <f t="shared" si="192"/>
        <v>1.0791812460476249</v>
      </c>
      <c r="W1118" s="3">
        <f t="shared" si="193"/>
        <v>2.8293037728310249</v>
      </c>
      <c r="X1118" s="3">
        <f t="shared" si="194"/>
        <v>0.71839920299543192</v>
      </c>
      <c r="Y1118" s="3">
        <f t="shared" si="195"/>
        <v>2.0102858192195434</v>
      </c>
      <c r="Z1118" s="3">
        <f t="shared" si="196"/>
        <v>0.26016329243614322</v>
      </c>
      <c r="AA1118" s="2">
        <f t="shared" si="197"/>
        <v>39264</v>
      </c>
    </row>
    <row r="1119" spans="1:27" x14ac:dyDescent="0.2">
      <c r="A1119">
        <v>6509</v>
      </c>
      <c r="B1119" t="s">
        <v>15</v>
      </c>
      <c r="C1119">
        <v>2007</v>
      </c>
      <c r="D1119">
        <v>8</v>
      </c>
      <c r="E1119">
        <v>310</v>
      </c>
      <c r="F1119" s="4">
        <v>1328.15</v>
      </c>
      <c r="G1119" s="4">
        <v>1560.79</v>
      </c>
      <c r="H1119" s="4">
        <v>543.17999999999995</v>
      </c>
      <c r="I1119">
        <v>12</v>
      </c>
      <c r="J1119">
        <v>675</v>
      </c>
      <c r="K1119">
        <v>23844</v>
      </c>
      <c r="L1119" t="s">
        <v>18</v>
      </c>
      <c r="M1119">
        <v>70095</v>
      </c>
      <c r="N1119">
        <v>378.2</v>
      </c>
      <c r="O1119" s="4">
        <v>56605.42</v>
      </c>
      <c r="P1119" t="s">
        <v>168</v>
      </c>
      <c r="Q1119" s="4">
        <f t="shared" si="187"/>
        <v>5.0348064516129032</v>
      </c>
      <c r="R1119" s="4">
        <f t="shared" si="188"/>
        <v>130.06583333333333</v>
      </c>
      <c r="S1119" s="4">
        <f t="shared" si="189"/>
        <v>2.3122814814814814</v>
      </c>
      <c r="T1119" s="4">
        <f t="shared" si="190"/>
        <v>3.1933444738654906</v>
      </c>
      <c r="U1119" s="4">
        <f t="shared" si="191"/>
        <v>3.1232471266084194</v>
      </c>
      <c r="V1119" s="3">
        <f t="shared" si="192"/>
        <v>1.0791812460476249</v>
      </c>
      <c r="W1119" s="3">
        <f t="shared" si="193"/>
        <v>2.8293037728310249</v>
      </c>
      <c r="X1119" s="3">
        <f t="shared" si="194"/>
        <v>0.70198278003121795</v>
      </c>
      <c r="Y1119" s="3">
        <f t="shared" si="195"/>
        <v>2.1141632278178659</v>
      </c>
      <c r="Z1119" s="3">
        <f t="shared" si="196"/>
        <v>0.36404070103446562</v>
      </c>
      <c r="AA1119" s="2">
        <f t="shared" si="197"/>
        <v>39295</v>
      </c>
    </row>
    <row r="1120" spans="1:27" x14ac:dyDescent="0.2">
      <c r="A1120">
        <v>6509</v>
      </c>
      <c r="B1120" t="s">
        <v>15</v>
      </c>
      <c r="C1120">
        <v>2007</v>
      </c>
      <c r="D1120">
        <v>9</v>
      </c>
      <c r="E1120">
        <v>316</v>
      </c>
      <c r="F1120" s="4">
        <v>1444.03</v>
      </c>
      <c r="G1120" s="4">
        <v>1696.92</v>
      </c>
      <c r="H1120" s="4">
        <v>460.99</v>
      </c>
      <c r="I1120">
        <v>12</v>
      </c>
      <c r="J1120">
        <v>675</v>
      </c>
      <c r="K1120">
        <v>23844</v>
      </c>
      <c r="L1120" t="s">
        <v>18</v>
      </c>
      <c r="M1120">
        <v>70095</v>
      </c>
      <c r="N1120">
        <v>378.2</v>
      </c>
      <c r="O1120" s="4">
        <v>56605.42</v>
      </c>
      <c r="P1120" t="s">
        <v>168</v>
      </c>
      <c r="Q1120" s="4">
        <f t="shared" si="187"/>
        <v>5.37</v>
      </c>
      <c r="R1120" s="4">
        <f t="shared" si="188"/>
        <v>141.41</v>
      </c>
      <c r="S1120" s="4">
        <f t="shared" si="189"/>
        <v>2.5139555555555555</v>
      </c>
      <c r="T1120" s="4">
        <f t="shared" si="190"/>
        <v>3.2296613683179594</v>
      </c>
      <c r="U1120" s="4">
        <f t="shared" si="191"/>
        <v>3.1595762158784386</v>
      </c>
      <c r="V1120" s="3">
        <f t="shared" si="192"/>
        <v>1.0791812460476249</v>
      </c>
      <c r="W1120" s="3">
        <f t="shared" si="193"/>
        <v>2.8293037728310249</v>
      </c>
      <c r="X1120" s="3">
        <f t="shared" si="194"/>
        <v>0.72997428569955558</v>
      </c>
      <c r="Y1120" s="3">
        <f t="shared" si="195"/>
        <v>2.1504801222703347</v>
      </c>
      <c r="Z1120" s="3">
        <f t="shared" si="196"/>
        <v>0.4003575954869345</v>
      </c>
      <c r="AA1120" s="2">
        <f t="shared" si="197"/>
        <v>39326</v>
      </c>
    </row>
    <row r="1121" spans="1:27" x14ac:dyDescent="0.2">
      <c r="A1121">
        <v>6509</v>
      </c>
      <c r="B1121" t="s">
        <v>15</v>
      </c>
      <c r="C1121">
        <v>2007</v>
      </c>
      <c r="D1121">
        <v>11</v>
      </c>
      <c r="E1121">
        <v>733</v>
      </c>
      <c r="F1121" s="4">
        <v>3120.96</v>
      </c>
      <c r="G1121" s="4">
        <v>3667.45</v>
      </c>
      <c r="H1121" s="4">
        <v>920.56</v>
      </c>
      <c r="I1121">
        <v>12</v>
      </c>
      <c r="J1121">
        <v>675</v>
      </c>
      <c r="K1121">
        <v>23844</v>
      </c>
      <c r="L1121" t="s">
        <v>18</v>
      </c>
      <c r="M1121">
        <v>70095</v>
      </c>
      <c r="N1121">
        <v>378.2</v>
      </c>
      <c r="O1121" s="4">
        <v>56605.42</v>
      </c>
      <c r="P1121" t="s">
        <v>168</v>
      </c>
      <c r="Q1121" s="4">
        <f t="shared" si="187"/>
        <v>5.0033424283765342</v>
      </c>
      <c r="R1121" s="4">
        <f t="shared" si="188"/>
        <v>305.62083333333334</v>
      </c>
      <c r="S1121" s="4">
        <f t="shared" si="189"/>
        <v>5.433259259259259</v>
      </c>
      <c r="T1121" s="4">
        <f t="shared" si="190"/>
        <v>3.5643642016231274</v>
      </c>
      <c r="U1121" s="4">
        <f t="shared" si="191"/>
        <v>3.4942882025356949</v>
      </c>
      <c r="V1121" s="3">
        <f t="shared" si="192"/>
        <v>1.0791812460476249</v>
      </c>
      <c r="W1121" s="3">
        <f t="shared" si="193"/>
        <v>2.8293037728310249</v>
      </c>
      <c r="X1121" s="3">
        <f t="shared" si="194"/>
        <v>0.6992602269819993</v>
      </c>
      <c r="Y1121" s="3">
        <f t="shared" si="195"/>
        <v>2.4851829555755023</v>
      </c>
      <c r="Z1121" s="3">
        <f t="shared" si="196"/>
        <v>0.73506042879210232</v>
      </c>
      <c r="AA1121" s="2">
        <f t="shared" si="197"/>
        <v>39387</v>
      </c>
    </row>
    <row r="1122" spans="1:27" x14ac:dyDescent="0.2">
      <c r="A1122">
        <v>6509</v>
      </c>
      <c r="B1122" t="s">
        <v>15</v>
      </c>
      <c r="C1122">
        <v>2007</v>
      </c>
      <c r="D1122">
        <v>12</v>
      </c>
      <c r="E1122">
        <v>369</v>
      </c>
      <c r="F1122" s="4">
        <v>1555.58</v>
      </c>
      <c r="G1122" s="4">
        <v>1827.93</v>
      </c>
      <c r="H1122" s="4">
        <v>548.95000000000005</v>
      </c>
      <c r="I1122">
        <v>12</v>
      </c>
      <c r="J1122">
        <v>675</v>
      </c>
      <c r="K1122">
        <v>23844</v>
      </c>
      <c r="L1122" t="s">
        <v>18</v>
      </c>
      <c r="M1122">
        <v>70095</v>
      </c>
      <c r="N1122">
        <v>378.2</v>
      </c>
      <c r="O1122" s="4">
        <v>56605.42</v>
      </c>
      <c r="P1122" t="s">
        <v>168</v>
      </c>
      <c r="Q1122" s="4">
        <f t="shared" si="187"/>
        <v>4.9537398373983743</v>
      </c>
      <c r="R1122" s="4">
        <f t="shared" si="188"/>
        <v>152.32750000000001</v>
      </c>
      <c r="S1122" s="4">
        <f t="shared" si="189"/>
        <v>2.7080444444444445</v>
      </c>
      <c r="T1122" s="4">
        <f t="shared" si="190"/>
        <v>3.2619595605467095</v>
      </c>
      <c r="U1122" s="4">
        <f t="shared" si="191"/>
        <v>3.1918923508128643</v>
      </c>
      <c r="V1122" s="3">
        <f t="shared" si="192"/>
        <v>1.0791812460476249</v>
      </c>
      <c r="W1122" s="3">
        <f t="shared" si="193"/>
        <v>2.8293037728310249</v>
      </c>
      <c r="X1122" s="3">
        <f t="shared" si="194"/>
        <v>0.694933194387649</v>
      </c>
      <c r="Y1122" s="3">
        <f t="shared" si="195"/>
        <v>2.1827783144990844</v>
      </c>
      <c r="Z1122" s="3">
        <f t="shared" si="196"/>
        <v>0.43265578771568447</v>
      </c>
      <c r="AA1122" s="2">
        <f t="shared" si="197"/>
        <v>39417</v>
      </c>
    </row>
    <row r="1123" spans="1:27" x14ac:dyDescent="0.2">
      <c r="A1123">
        <v>6533</v>
      </c>
      <c r="B1123" t="s">
        <v>15</v>
      </c>
      <c r="C1123">
        <v>2007</v>
      </c>
      <c r="D1123">
        <v>1</v>
      </c>
      <c r="E1123">
        <v>248</v>
      </c>
      <c r="F1123" s="4">
        <v>945.37</v>
      </c>
      <c r="G1123" s="4">
        <v>1110.92</v>
      </c>
      <c r="H1123" s="4">
        <v>424.12</v>
      </c>
      <c r="I1123">
        <v>15</v>
      </c>
      <c r="J1123">
        <v>740</v>
      </c>
      <c r="K1123">
        <v>23880</v>
      </c>
      <c r="L1123" t="s">
        <v>18</v>
      </c>
      <c r="M1123">
        <v>153529</v>
      </c>
      <c r="N1123">
        <v>459</v>
      </c>
      <c r="O1123" s="4">
        <v>56811.83</v>
      </c>
      <c r="P1123" t="s">
        <v>168</v>
      </c>
      <c r="Q1123" s="4">
        <f t="shared" si="187"/>
        <v>4.479516129032258</v>
      </c>
      <c r="R1123" s="4">
        <f t="shared" si="188"/>
        <v>74.061333333333337</v>
      </c>
      <c r="S1123" s="4">
        <f t="shared" si="189"/>
        <v>1.5012432432432434</v>
      </c>
      <c r="T1123" s="4">
        <f t="shared" si="190"/>
        <v>3.0456827854849671</v>
      </c>
      <c r="U1123" s="4">
        <f t="shared" si="191"/>
        <v>2.9756018164551743</v>
      </c>
      <c r="V1123" s="3">
        <f t="shared" si="192"/>
        <v>1.1760912590556813</v>
      </c>
      <c r="W1123" s="3">
        <f t="shared" si="193"/>
        <v>2.8692317197309762</v>
      </c>
      <c r="X1123" s="3">
        <f t="shared" si="194"/>
        <v>0.65123110465875078</v>
      </c>
      <c r="Y1123" s="3">
        <f t="shared" si="195"/>
        <v>1.8695915264292859</v>
      </c>
      <c r="Z1123" s="3">
        <f t="shared" si="196"/>
        <v>0.17645106575399092</v>
      </c>
      <c r="AA1123" s="2">
        <f t="shared" si="197"/>
        <v>39083</v>
      </c>
    </row>
    <row r="1124" spans="1:27" x14ac:dyDescent="0.2">
      <c r="A1124">
        <v>6533</v>
      </c>
      <c r="B1124" t="s">
        <v>15</v>
      </c>
      <c r="C1124">
        <v>2007</v>
      </c>
      <c r="D1124">
        <v>2</v>
      </c>
      <c r="E1124">
        <v>202</v>
      </c>
      <c r="F1124" s="4">
        <v>870</v>
      </c>
      <c r="G1124" s="4">
        <v>1022.36</v>
      </c>
      <c r="H1124" s="4">
        <v>501.35</v>
      </c>
      <c r="I1124">
        <v>15</v>
      </c>
      <c r="J1124">
        <v>740</v>
      </c>
      <c r="K1124">
        <v>23880</v>
      </c>
      <c r="L1124" t="s">
        <v>18</v>
      </c>
      <c r="M1124">
        <v>153529</v>
      </c>
      <c r="N1124">
        <v>459</v>
      </c>
      <c r="O1124" s="4">
        <v>56811.83</v>
      </c>
      <c r="P1124" t="s">
        <v>168</v>
      </c>
      <c r="Q1124" s="4">
        <f t="shared" si="187"/>
        <v>5.0611881188118817</v>
      </c>
      <c r="R1124" s="4">
        <f t="shared" si="188"/>
        <v>68.157333333333341</v>
      </c>
      <c r="S1124" s="4">
        <f t="shared" si="189"/>
        <v>1.3815675675675676</v>
      </c>
      <c r="T1124" s="4">
        <f t="shared" si="190"/>
        <v>3.0096038493050248</v>
      </c>
      <c r="U1124" s="4">
        <f t="shared" si="191"/>
        <v>2.9395192526186187</v>
      </c>
      <c r="V1124" s="3">
        <f t="shared" si="192"/>
        <v>1.1760912590556813</v>
      </c>
      <c r="W1124" s="3">
        <f t="shared" si="193"/>
        <v>2.8692317197309762</v>
      </c>
      <c r="X1124" s="3">
        <f t="shared" si="194"/>
        <v>0.704252479858401</v>
      </c>
      <c r="Y1124" s="3">
        <f t="shared" si="195"/>
        <v>1.8335125902493434</v>
      </c>
      <c r="Z1124" s="3">
        <f t="shared" si="196"/>
        <v>0.14037212957404854</v>
      </c>
      <c r="AA1124" s="2">
        <f t="shared" si="197"/>
        <v>39114</v>
      </c>
    </row>
    <row r="1125" spans="1:27" x14ac:dyDescent="0.2">
      <c r="A1125">
        <v>6533</v>
      </c>
      <c r="B1125" t="s">
        <v>15</v>
      </c>
      <c r="C1125">
        <v>2007</v>
      </c>
      <c r="D1125">
        <v>3</v>
      </c>
      <c r="E1125">
        <v>180</v>
      </c>
      <c r="F1125" s="4">
        <v>839.88</v>
      </c>
      <c r="G1125" s="4">
        <v>986.8</v>
      </c>
      <c r="H1125" s="4">
        <v>475.9</v>
      </c>
      <c r="I1125">
        <v>15</v>
      </c>
      <c r="J1125">
        <v>740</v>
      </c>
      <c r="K1125">
        <v>23880</v>
      </c>
      <c r="L1125" t="s">
        <v>18</v>
      </c>
      <c r="M1125">
        <v>153529</v>
      </c>
      <c r="N1125">
        <v>459</v>
      </c>
      <c r="O1125" s="4">
        <v>56811.83</v>
      </c>
      <c r="P1125" t="s">
        <v>168</v>
      </c>
      <c r="Q1125" s="4">
        <f t="shared" si="187"/>
        <v>5.4822222222222221</v>
      </c>
      <c r="R1125" s="4">
        <f t="shared" si="188"/>
        <v>65.786666666666662</v>
      </c>
      <c r="S1125" s="4">
        <f t="shared" si="189"/>
        <v>1.3335135135135134</v>
      </c>
      <c r="T1125" s="4">
        <f t="shared" si="190"/>
        <v>2.9942291408176982</v>
      </c>
      <c r="U1125" s="4">
        <f t="shared" si="191"/>
        <v>2.92421723956104</v>
      </c>
      <c r="V1125" s="3">
        <f t="shared" si="192"/>
        <v>1.1760912590556813</v>
      </c>
      <c r="W1125" s="3">
        <f t="shared" si="193"/>
        <v>2.8692317197309762</v>
      </c>
      <c r="X1125" s="3">
        <f t="shared" si="194"/>
        <v>0.7389566357143923</v>
      </c>
      <c r="Y1125" s="3">
        <f t="shared" si="195"/>
        <v>1.8181378817620171</v>
      </c>
      <c r="Z1125" s="3">
        <f t="shared" si="196"/>
        <v>0.12499742108672221</v>
      </c>
      <c r="AA1125" s="2">
        <f t="shared" si="197"/>
        <v>39142</v>
      </c>
    </row>
    <row r="1126" spans="1:27" x14ac:dyDescent="0.2">
      <c r="A1126">
        <v>6533</v>
      </c>
      <c r="B1126" t="s">
        <v>15</v>
      </c>
      <c r="C1126">
        <v>2007</v>
      </c>
      <c r="D1126">
        <v>4</v>
      </c>
      <c r="E1126">
        <v>279</v>
      </c>
      <c r="F1126" s="4">
        <v>1188.3599999999999</v>
      </c>
      <c r="G1126" s="4">
        <v>1396.43</v>
      </c>
      <c r="H1126" s="4">
        <v>620.32000000000005</v>
      </c>
      <c r="I1126">
        <v>15</v>
      </c>
      <c r="J1126">
        <v>740</v>
      </c>
      <c r="K1126">
        <v>23880</v>
      </c>
      <c r="L1126" t="s">
        <v>18</v>
      </c>
      <c r="M1126">
        <v>153529</v>
      </c>
      <c r="N1126">
        <v>459</v>
      </c>
      <c r="O1126" s="4">
        <v>56811.83</v>
      </c>
      <c r="P1126" t="s">
        <v>168</v>
      </c>
      <c r="Q1126" s="4">
        <f t="shared" si="187"/>
        <v>5.0051254480286742</v>
      </c>
      <c r="R1126" s="4">
        <f t="shared" si="188"/>
        <v>93.095333333333343</v>
      </c>
      <c r="S1126" s="4">
        <f t="shared" si="189"/>
        <v>1.8870675675675677</v>
      </c>
      <c r="T1126" s="4">
        <f t="shared" si="190"/>
        <v>3.1450191703444506</v>
      </c>
      <c r="U1126" s="4">
        <f t="shared" si="191"/>
        <v>3.0749480250975987</v>
      </c>
      <c r="V1126" s="3">
        <f t="shared" si="192"/>
        <v>1.1760912590556813</v>
      </c>
      <c r="W1126" s="3">
        <f t="shared" si="193"/>
        <v>2.8692317197309762</v>
      </c>
      <c r="X1126" s="3">
        <f t="shared" si="194"/>
        <v>0.69941496707085293</v>
      </c>
      <c r="Y1126" s="3">
        <f t="shared" si="195"/>
        <v>1.9689279112887692</v>
      </c>
      <c r="Z1126" s="3">
        <f t="shared" si="196"/>
        <v>0.27578745061347426</v>
      </c>
      <c r="AA1126" s="2">
        <f t="shared" si="197"/>
        <v>39173</v>
      </c>
    </row>
    <row r="1127" spans="1:27" x14ac:dyDescent="0.2">
      <c r="A1127">
        <v>6533</v>
      </c>
      <c r="B1127" t="s">
        <v>15</v>
      </c>
      <c r="C1127">
        <v>2007</v>
      </c>
      <c r="D1127">
        <v>5</v>
      </c>
      <c r="E1127">
        <v>415</v>
      </c>
      <c r="F1127" s="4">
        <v>1793.88</v>
      </c>
      <c r="G1127" s="4">
        <v>2108.04</v>
      </c>
      <c r="H1127" s="4">
        <v>858.02</v>
      </c>
      <c r="I1127">
        <v>15</v>
      </c>
      <c r="J1127">
        <v>740</v>
      </c>
      <c r="K1127">
        <v>23880</v>
      </c>
      <c r="L1127" t="s">
        <v>18</v>
      </c>
      <c r="M1127">
        <v>153529</v>
      </c>
      <c r="N1127">
        <v>459</v>
      </c>
      <c r="O1127" s="4">
        <v>56811.83</v>
      </c>
      <c r="P1127" t="s">
        <v>168</v>
      </c>
      <c r="Q1127" s="4">
        <f t="shared" si="187"/>
        <v>5.0796144578313251</v>
      </c>
      <c r="R1127" s="4">
        <f t="shared" si="188"/>
        <v>140.536</v>
      </c>
      <c r="S1127" s="4">
        <f t="shared" si="189"/>
        <v>2.8487027027027025</v>
      </c>
      <c r="T1127" s="4">
        <f t="shared" si="190"/>
        <v>3.3238788473443326</v>
      </c>
      <c r="U1127" s="4">
        <f t="shared" si="191"/>
        <v>3.2537933879383441</v>
      </c>
      <c r="V1127" s="3">
        <f t="shared" si="192"/>
        <v>1.1760912590556813</v>
      </c>
      <c r="W1127" s="3">
        <f t="shared" si="193"/>
        <v>2.8692317197309762</v>
      </c>
      <c r="X1127" s="3">
        <f t="shared" si="194"/>
        <v>0.7058307506322401</v>
      </c>
      <c r="Y1127" s="3">
        <f t="shared" si="195"/>
        <v>2.1477875882886517</v>
      </c>
      <c r="Z1127" s="3">
        <f t="shared" si="196"/>
        <v>0.45464712761335657</v>
      </c>
      <c r="AA1127" s="2">
        <f t="shared" si="197"/>
        <v>39203</v>
      </c>
    </row>
    <row r="1128" spans="1:27" x14ac:dyDescent="0.2">
      <c r="A1128">
        <v>6533</v>
      </c>
      <c r="B1128" t="s">
        <v>15</v>
      </c>
      <c r="C1128">
        <v>2007</v>
      </c>
      <c r="D1128">
        <v>6</v>
      </c>
      <c r="E1128">
        <v>513</v>
      </c>
      <c r="F1128" s="4">
        <v>2059.6</v>
      </c>
      <c r="G1128" s="4">
        <v>2420.09</v>
      </c>
      <c r="H1128" s="4">
        <v>1064.73</v>
      </c>
      <c r="I1128">
        <v>15</v>
      </c>
      <c r="J1128">
        <v>740</v>
      </c>
      <c r="K1128">
        <v>23880</v>
      </c>
      <c r="L1128" t="s">
        <v>18</v>
      </c>
      <c r="M1128">
        <v>153529</v>
      </c>
      <c r="N1128">
        <v>459</v>
      </c>
      <c r="O1128" s="4">
        <v>56811.83</v>
      </c>
      <c r="P1128" t="s">
        <v>168</v>
      </c>
      <c r="Q1128" s="4">
        <f t="shared" si="187"/>
        <v>4.7175243664717348</v>
      </c>
      <c r="R1128" s="4">
        <f t="shared" si="188"/>
        <v>161.33933333333334</v>
      </c>
      <c r="S1128" s="4">
        <f t="shared" si="189"/>
        <v>3.2703918918918919</v>
      </c>
      <c r="T1128" s="4">
        <f t="shared" si="190"/>
        <v>3.383831517127776</v>
      </c>
      <c r="U1128" s="4">
        <f t="shared" si="191"/>
        <v>3.3137828831551972</v>
      </c>
      <c r="V1128" s="3">
        <f t="shared" si="192"/>
        <v>1.1760912590556813</v>
      </c>
      <c r="W1128" s="3">
        <f t="shared" si="193"/>
        <v>2.8692317197309762</v>
      </c>
      <c r="X1128" s="3">
        <f t="shared" si="194"/>
        <v>0.67371415201595974</v>
      </c>
      <c r="Y1128" s="3">
        <f t="shared" si="195"/>
        <v>2.2077402580720946</v>
      </c>
      <c r="Z1128" s="3">
        <f t="shared" si="196"/>
        <v>0.51459979739679984</v>
      </c>
      <c r="AA1128" s="2">
        <f t="shared" si="197"/>
        <v>39234</v>
      </c>
    </row>
    <row r="1129" spans="1:27" x14ac:dyDescent="0.2">
      <c r="A1129">
        <v>6533</v>
      </c>
      <c r="B1129" t="s">
        <v>15</v>
      </c>
      <c r="C1129">
        <v>2007</v>
      </c>
      <c r="D1129">
        <v>7</v>
      </c>
      <c r="E1129">
        <v>405</v>
      </c>
      <c r="F1129" s="4">
        <v>1709.08</v>
      </c>
      <c r="G1129" s="4">
        <v>2008.13</v>
      </c>
      <c r="H1129" s="4">
        <v>949.49</v>
      </c>
      <c r="I1129">
        <v>15</v>
      </c>
      <c r="J1129">
        <v>740</v>
      </c>
      <c r="K1129">
        <v>23880</v>
      </c>
      <c r="L1129" t="s">
        <v>18</v>
      </c>
      <c r="M1129">
        <v>153529</v>
      </c>
      <c r="N1129">
        <v>459</v>
      </c>
      <c r="O1129" s="4">
        <v>56811.83</v>
      </c>
      <c r="P1129" t="s">
        <v>168</v>
      </c>
      <c r="Q1129" s="4">
        <f t="shared" si="187"/>
        <v>4.9583456790123464</v>
      </c>
      <c r="R1129" s="4">
        <f t="shared" si="188"/>
        <v>133.87533333333334</v>
      </c>
      <c r="S1129" s="4">
        <f t="shared" si="189"/>
        <v>2.7136891891891892</v>
      </c>
      <c r="T1129" s="4">
        <f t="shared" si="190"/>
        <v>3.3027918242374947</v>
      </c>
      <c r="U1129" s="4">
        <f t="shared" si="191"/>
        <v>3.2327623920041701</v>
      </c>
      <c r="V1129" s="3">
        <f t="shared" si="192"/>
        <v>1.1760912590556813</v>
      </c>
      <c r="W1129" s="3">
        <f t="shared" si="193"/>
        <v>2.8692317197309762</v>
      </c>
      <c r="X1129" s="3">
        <f t="shared" si="194"/>
        <v>0.69533680102282636</v>
      </c>
      <c r="Y1129" s="3">
        <f t="shared" si="195"/>
        <v>2.1267005651818138</v>
      </c>
      <c r="Z1129" s="3">
        <f t="shared" si="196"/>
        <v>0.43356010450651872</v>
      </c>
      <c r="AA1129" s="2">
        <f t="shared" si="197"/>
        <v>39264</v>
      </c>
    </row>
    <row r="1130" spans="1:27" x14ac:dyDescent="0.2">
      <c r="A1130">
        <v>6533</v>
      </c>
      <c r="B1130" t="s">
        <v>15</v>
      </c>
      <c r="C1130">
        <v>2007</v>
      </c>
      <c r="D1130">
        <v>8</v>
      </c>
      <c r="E1130">
        <v>431</v>
      </c>
      <c r="F1130" s="4">
        <v>1781.15</v>
      </c>
      <c r="G1130" s="4">
        <v>2092.98</v>
      </c>
      <c r="H1130" s="4">
        <v>899.22</v>
      </c>
      <c r="I1130">
        <v>15</v>
      </c>
      <c r="J1130">
        <v>740</v>
      </c>
      <c r="K1130">
        <v>23880</v>
      </c>
      <c r="L1130" t="s">
        <v>18</v>
      </c>
      <c r="M1130">
        <v>153529</v>
      </c>
      <c r="N1130">
        <v>459</v>
      </c>
      <c r="O1130" s="4">
        <v>56811.83</v>
      </c>
      <c r="P1130" t="s">
        <v>168</v>
      </c>
      <c r="Q1130" s="4">
        <f t="shared" si="187"/>
        <v>4.8561020881670531</v>
      </c>
      <c r="R1130" s="4">
        <f t="shared" si="188"/>
        <v>139.53200000000001</v>
      </c>
      <c r="S1130" s="4">
        <f t="shared" si="189"/>
        <v>2.8283513513513512</v>
      </c>
      <c r="T1130" s="4">
        <f t="shared" si="190"/>
        <v>3.3207650783476983</v>
      </c>
      <c r="U1130" s="4">
        <f t="shared" si="191"/>
        <v>3.2507004952235703</v>
      </c>
      <c r="V1130" s="3">
        <f t="shared" si="192"/>
        <v>1.1760912590556813</v>
      </c>
      <c r="W1130" s="3">
        <f t="shared" si="193"/>
        <v>2.8692317197309762</v>
      </c>
      <c r="X1130" s="3">
        <f t="shared" si="194"/>
        <v>0.68628780818696677</v>
      </c>
      <c r="Y1130" s="3">
        <f t="shared" si="195"/>
        <v>2.1446738192920174</v>
      </c>
      <c r="Z1130" s="3">
        <f t="shared" si="196"/>
        <v>0.45153335861672217</v>
      </c>
      <c r="AA1130" s="2">
        <f t="shared" si="197"/>
        <v>39295</v>
      </c>
    </row>
    <row r="1131" spans="1:27" x14ac:dyDescent="0.2">
      <c r="A1131">
        <v>6533</v>
      </c>
      <c r="B1131" t="s">
        <v>15</v>
      </c>
      <c r="C1131">
        <v>2007</v>
      </c>
      <c r="D1131">
        <v>9</v>
      </c>
      <c r="E1131">
        <v>509</v>
      </c>
      <c r="F1131" s="4">
        <v>1844.52</v>
      </c>
      <c r="G1131" s="4">
        <v>2167.3200000000002</v>
      </c>
      <c r="H1131" s="4">
        <v>803.46</v>
      </c>
      <c r="I1131">
        <v>15</v>
      </c>
      <c r="J1131">
        <v>740</v>
      </c>
      <c r="K1131">
        <v>23880</v>
      </c>
      <c r="L1131" t="s">
        <v>18</v>
      </c>
      <c r="M1131">
        <v>153529</v>
      </c>
      <c r="N1131">
        <v>459</v>
      </c>
      <c r="O1131" s="4">
        <v>56811.83</v>
      </c>
      <c r="P1131" t="s">
        <v>168</v>
      </c>
      <c r="Q1131" s="4">
        <f t="shared" si="187"/>
        <v>4.2579960707269162</v>
      </c>
      <c r="R1131" s="4">
        <f t="shared" si="188"/>
        <v>144.488</v>
      </c>
      <c r="S1131" s="4">
        <f t="shared" si="189"/>
        <v>2.9288108108108108</v>
      </c>
      <c r="T1131" s="4">
        <f t="shared" si="190"/>
        <v>3.3359230386728798</v>
      </c>
      <c r="U1131" s="4">
        <f t="shared" si="191"/>
        <v>3.2658833686127262</v>
      </c>
      <c r="V1131" s="3">
        <f t="shared" si="192"/>
        <v>1.1760912590556813</v>
      </c>
      <c r="W1131" s="3">
        <f t="shared" si="193"/>
        <v>2.8692317197309762</v>
      </c>
      <c r="X1131" s="3">
        <f t="shared" si="194"/>
        <v>0.62920525633612112</v>
      </c>
      <c r="Y1131" s="3">
        <f t="shared" si="195"/>
        <v>2.1598317796171984</v>
      </c>
      <c r="Z1131" s="3">
        <f t="shared" si="196"/>
        <v>0.46669131894190363</v>
      </c>
      <c r="AA1131" s="2">
        <f t="shared" si="197"/>
        <v>39326</v>
      </c>
    </row>
    <row r="1132" spans="1:27" x14ac:dyDescent="0.2">
      <c r="A1132">
        <v>6533</v>
      </c>
      <c r="B1132" t="s">
        <v>15</v>
      </c>
      <c r="C1132">
        <v>2007</v>
      </c>
      <c r="D1132">
        <v>11</v>
      </c>
      <c r="E1132">
        <v>698</v>
      </c>
      <c r="F1132" s="4">
        <v>2607.46</v>
      </c>
      <c r="G1132" s="4">
        <v>3063.98</v>
      </c>
      <c r="H1132" s="4">
        <v>1209.29</v>
      </c>
      <c r="I1132">
        <v>15</v>
      </c>
      <c r="J1132">
        <v>740</v>
      </c>
      <c r="K1132">
        <v>23880</v>
      </c>
      <c r="L1132" t="s">
        <v>18</v>
      </c>
      <c r="M1132">
        <v>153529</v>
      </c>
      <c r="N1132">
        <v>459</v>
      </c>
      <c r="O1132" s="4">
        <v>56811.83</v>
      </c>
      <c r="P1132" t="s">
        <v>168</v>
      </c>
      <c r="Q1132" s="4">
        <f t="shared" si="187"/>
        <v>4.3896561604584523</v>
      </c>
      <c r="R1132" s="4">
        <f t="shared" si="188"/>
        <v>204.26533333333333</v>
      </c>
      <c r="S1132" s="4">
        <f t="shared" si="189"/>
        <v>4.1405135135135138</v>
      </c>
      <c r="T1132" s="4">
        <f t="shared" si="190"/>
        <v>3.4862859261309365</v>
      </c>
      <c r="U1132" s="4">
        <f t="shared" si="191"/>
        <v>3.416217654811887</v>
      </c>
      <c r="V1132" s="3">
        <f t="shared" si="192"/>
        <v>1.1760912590556813</v>
      </c>
      <c r="W1132" s="3">
        <f t="shared" si="193"/>
        <v>2.8692317197309762</v>
      </c>
      <c r="X1132" s="3">
        <f t="shared" si="194"/>
        <v>0.6424305035077752</v>
      </c>
      <c r="Y1132" s="3">
        <f t="shared" si="195"/>
        <v>2.3101946670752551</v>
      </c>
      <c r="Z1132" s="3">
        <f t="shared" si="196"/>
        <v>0.61705420639996011</v>
      </c>
      <c r="AA1132" s="2">
        <f t="shared" si="197"/>
        <v>39387</v>
      </c>
    </row>
    <row r="1133" spans="1:27" x14ac:dyDescent="0.2">
      <c r="A1133">
        <v>6533</v>
      </c>
      <c r="B1133" t="s">
        <v>15</v>
      </c>
      <c r="C1133">
        <v>2007</v>
      </c>
      <c r="D1133">
        <v>12</v>
      </c>
      <c r="E1133">
        <v>384</v>
      </c>
      <c r="F1133" s="4">
        <v>1384.86</v>
      </c>
      <c r="G1133" s="4">
        <v>1627.3</v>
      </c>
      <c r="H1133" s="4">
        <v>596.75</v>
      </c>
      <c r="I1133">
        <v>15</v>
      </c>
      <c r="J1133">
        <v>740</v>
      </c>
      <c r="K1133">
        <v>23880</v>
      </c>
      <c r="L1133" t="s">
        <v>18</v>
      </c>
      <c r="M1133">
        <v>153529</v>
      </c>
      <c r="N1133">
        <v>459</v>
      </c>
      <c r="O1133" s="4">
        <v>56811.83</v>
      </c>
      <c r="P1133" t="s">
        <v>168</v>
      </c>
      <c r="Q1133" s="4">
        <f t="shared" si="187"/>
        <v>4.2377604166666663</v>
      </c>
      <c r="R1133" s="4">
        <f t="shared" si="188"/>
        <v>108.48666666666666</v>
      </c>
      <c r="S1133" s="4">
        <f t="shared" si="189"/>
        <v>2.199054054054054</v>
      </c>
      <c r="T1133" s="4">
        <f t="shared" si="190"/>
        <v>3.211467624439142</v>
      </c>
      <c r="U1133" s="4">
        <f t="shared" si="191"/>
        <v>3.1414058713783302</v>
      </c>
      <c r="V1133" s="3">
        <f t="shared" si="192"/>
        <v>1.1760912590556813</v>
      </c>
      <c r="W1133" s="3">
        <f t="shared" si="193"/>
        <v>2.8692317197309762</v>
      </c>
      <c r="X1133" s="3">
        <f t="shared" si="194"/>
        <v>0.62713640007161109</v>
      </c>
      <c r="Y1133" s="3">
        <f t="shared" si="195"/>
        <v>2.0353763653834607</v>
      </c>
      <c r="Z1133" s="3">
        <f t="shared" si="196"/>
        <v>0.34223590470816573</v>
      </c>
      <c r="AA1133" s="2">
        <f t="shared" si="197"/>
        <v>39417</v>
      </c>
    </row>
    <row r="1134" spans="1:27" x14ac:dyDescent="0.2">
      <c r="A1134">
        <v>6538</v>
      </c>
      <c r="B1134" t="s">
        <v>15</v>
      </c>
      <c r="C1134">
        <v>2007</v>
      </c>
      <c r="D1134">
        <v>1</v>
      </c>
      <c r="E1134">
        <v>167</v>
      </c>
      <c r="F1134" s="4">
        <v>754.93</v>
      </c>
      <c r="G1134" s="4">
        <v>887.19</v>
      </c>
      <c r="H1134" s="4">
        <v>302.60000000000002</v>
      </c>
      <c r="I1134">
        <v>16</v>
      </c>
      <c r="J1134">
        <v>1633</v>
      </c>
      <c r="K1134">
        <v>26448</v>
      </c>
      <c r="L1134" t="s">
        <v>18</v>
      </c>
      <c r="M1134">
        <v>153932</v>
      </c>
      <c r="N1134">
        <v>856.2</v>
      </c>
      <c r="O1134" s="4">
        <v>63473.19</v>
      </c>
      <c r="P1134" t="s">
        <v>168</v>
      </c>
      <c r="Q1134" s="4">
        <f t="shared" si="187"/>
        <v>5.3125149700598806</v>
      </c>
      <c r="R1134" s="4">
        <f t="shared" si="188"/>
        <v>55.449375000000003</v>
      </c>
      <c r="S1134" s="4">
        <f t="shared" si="189"/>
        <v>0.54328842620943052</v>
      </c>
      <c r="T1134" s="4">
        <f t="shared" si="190"/>
        <v>2.9480166379998787</v>
      </c>
      <c r="U1134" s="4">
        <f t="shared" si="191"/>
        <v>2.8779066840488965</v>
      </c>
      <c r="V1134" s="3">
        <f t="shared" si="192"/>
        <v>1.2041199826559248</v>
      </c>
      <c r="W1134" s="3">
        <f t="shared" si="193"/>
        <v>3.2129861847366681</v>
      </c>
      <c r="X1134" s="3">
        <f t="shared" si="194"/>
        <v>0.72530016685229548</v>
      </c>
      <c r="Y1134" s="3">
        <f t="shared" si="195"/>
        <v>1.7438966553439539</v>
      </c>
      <c r="Z1134" s="3">
        <f t="shared" si="196"/>
        <v>-0.26496954673678946</v>
      </c>
      <c r="AA1134" s="2">
        <f t="shared" si="197"/>
        <v>39083</v>
      </c>
    </row>
    <row r="1135" spans="1:27" x14ac:dyDescent="0.2">
      <c r="A1135">
        <v>6538</v>
      </c>
      <c r="B1135" t="s">
        <v>15</v>
      </c>
      <c r="C1135">
        <v>2007</v>
      </c>
      <c r="D1135">
        <v>2</v>
      </c>
      <c r="E1135">
        <v>119</v>
      </c>
      <c r="F1135" s="4">
        <v>573.97</v>
      </c>
      <c r="G1135" s="4">
        <v>674.51</v>
      </c>
      <c r="H1135" s="4">
        <v>270.43</v>
      </c>
      <c r="I1135">
        <v>16</v>
      </c>
      <c r="J1135">
        <v>1633</v>
      </c>
      <c r="K1135">
        <v>26448</v>
      </c>
      <c r="L1135" t="s">
        <v>18</v>
      </c>
      <c r="M1135">
        <v>153932</v>
      </c>
      <c r="N1135">
        <v>856.2</v>
      </c>
      <c r="O1135" s="4">
        <v>63473.19</v>
      </c>
      <c r="P1135" t="s">
        <v>168</v>
      </c>
      <c r="Q1135" s="4">
        <f t="shared" si="187"/>
        <v>5.6681512605042013</v>
      </c>
      <c r="R1135" s="4">
        <f t="shared" si="188"/>
        <v>42.156874999999999</v>
      </c>
      <c r="S1135" s="4">
        <f t="shared" si="189"/>
        <v>0.41304960195958357</v>
      </c>
      <c r="T1135" s="4">
        <f t="shared" si="190"/>
        <v>2.8289883927219712</v>
      </c>
      <c r="U1135" s="4">
        <f t="shared" si="191"/>
        <v>2.758889193486922</v>
      </c>
      <c r="V1135" s="3">
        <f t="shared" si="192"/>
        <v>1.2041199826559248</v>
      </c>
      <c r="W1135" s="3">
        <f t="shared" si="193"/>
        <v>3.2129861847366681</v>
      </c>
      <c r="X1135" s="3">
        <f t="shared" si="194"/>
        <v>0.75344143132944053</v>
      </c>
      <c r="Y1135" s="3">
        <f t="shared" si="195"/>
        <v>1.6248684100660464</v>
      </c>
      <c r="Z1135" s="3">
        <f t="shared" si="196"/>
        <v>-0.38399779201469691</v>
      </c>
      <c r="AA1135" s="2">
        <f t="shared" si="197"/>
        <v>39114</v>
      </c>
    </row>
    <row r="1136" spans="1:27" x14ac:dyDescent="0.2">
      <c r="A1136">
        <v>6538</v>
      </c>
      <c r="B1136" t="s">
        <v>15</v>
      </c>
      <c r="C1136">
        <v>2007</v>
      </c>
      <c r="D1136">
        <v>3</v>
      </c>
      <c r="E1136">
        <v>165</v>
      </c>
      <c r="F1136" s="4">
        <v>761.84</v>
      </c>
      <c r="G1136" s="4">
        <v>895.21</v>
      </c>
      <c r="H1136" s="4">
        <v>310.87</v>
      </c>
      <c r="I1136">
        <v>16</v>
      </c>
      <c r="J1136">
        <v>1633</v>
      </c>
      <c r="K1136">
        <v>26448</v>
      </c>
      <c r="L1136" t="s">
        <v>18</v>
      </c>
      <c r="M1136">
        <v>153932</v>
      </c>
      <c r="N1136">
        <v>856.2</v>
      </c>
      <c r="O1136" s="4">
        <v>63473.19</v>
      </c>
      <c r="P1136" t="s">
        <v>168</v>
      </c>
      <c r="Q1136" s="4">
        <f t="shared" si="187"/>
        <v>5.4255151515151514</v>
      </c>
      <c r="R1136" s="4">
        <f t="shared" si="188"/>
        <v>55.950625000000002</v>
      </c>
      <c r="S1136" s="4">
        <f t="shared" si="189"/>
        <v>0.54819963257807713</v>
      </c>
      <c r="T1136" s="4">
        <f t="shared" si="190"/>
        <v>2.9519249248614043</v>
      </c>
      <c r="U1136" s="4">
        <f t="shared" si="191"/>
        <v>2.8818637713220658</v>
      </c>
      <c r="V1136" s="3">
        <f t="shared" si="192"/>
        <v>1.2041199826559248</v>
      </c>
      <c r="W1136" s="3">
        <f t="shared" si="193"/>
        <v>3.2129861847366681</v>
      </c>
      <c r="X1136" s="3">
        <f t="shared" si="194"/>
        <v>0.73444098064749808</v>
      </c>
      <c r="Y1136" s="3">
        <f t="shared" si="195"/>
        <v>1.7478049422054796</v>
      </c>
      <c r="Z1136" s="3">
        <f t="shared" si="196"/>
        <v>-0.2610612598752638</v>
      </c>
      <c r="AA1136" s="2">
        <f t="shared" si="197"/>
        <v>39142</v>
      </c>
    </row>
    <row r="1137" spans="1:27" x14ac:dyDescent="0.2">
      <c r="A1137">
        <v>6538</v>
      </c>
      <c r="B1137" t="s">
        <v>15</v>
      </c>
      <c r="C1137">
        <v>2007</v>
      </c>
      <c r="D1137">
        <v>4</v>
      </c>
      <c r="E1137">
        <v>138</v>
      </c>
      <c r="F1137" s="4">
        <v>599.64</v>
      </c>
      <c r="G1137" s="4">
        <v>704.6</v>
      </c>
      <c r="H1137" s="4">
        <v>276.27</v>
      </c>
      <c r="I1137">
        <v>16</v>
      </c>
      <c r="J1137">
        <v>1633</v>
      </c>
      <c r="K1137">
        <v>26448</v>
      </c>
      <c r="L1137" t="s">
        <v>18</v>
      </c>
      <c r="M1137">
        <v>153932</v>
      </c>
      <c r="N1137">
        <v>856.2</v>
      </c>
      <c r="O1137" s="4">
        <v>63473.19</v>
      </c>
      <c r="P1137" t="s">
        <v>168</v>
      </c>
      <c r="Q1137" s="4">
        <f t="shared" si="187"/>
        <v>5.1057971014492756</v>
      </c>
      <c r="R1137" s="4">
        <f t="shared" si="188"/>
        <v>44.037500000000001</v>
      </c>
      <c r="S1137" s="4">
        <f t="shared" si="189"/>
        <v>0.43147581139007962</v>
      </c>
      <c r="T1137" s="4">
        <f t="shared" si="190"/>
        <v>2.8479426388452236</v>
      </c>
      <c r="U1137" s="4">
        <f t="shared" si="191"/>
        <v>2.7778905954902116</v>
      </c>
      <c r="V1137" s="3">
        <f t="shared" si="192"/>
        <v>1.2041199826559248</v>
      </c>
      <c r="W1137" s="3">
        <f t="shared" si="193"/>
        <v>3.2129861847366681</v>
      </c>
      <c r="X1137" s="3">
        <f t="shared" si="194"/>
        <v>0.70806355244398722</v>
      </c>
      <c r="Y1137" s="3">
        <f t="shared" si="195"/>
        <v>1.643822656189299</v>
      </c>
      <c r="Z1137" s="3">
        <f t="shared" si="196"/>
        <v>-0.36504354589144444</v>
      </c>
      <c r="AA1137" s="2">
        <f t="shared" si="197"/>
        <v>39173</v>
      </c>
    </row>
    <row r="1138" spans="1:27" x14ac:dyDescent="0.2">
      <c r="A1138">
        <v>6538</v>
      </c>
      <c r="B1138" t="s">
        <v>15</v>
      </c>
      <c r="C1138">
        <v>2007</v>
      </c>
      <c r="D1138">
        <v>5</v>
      </c>
      <c r="E1138">
        <v>309</v>
      </c>
      <c r="F1138" s="4">
        <v>1443.95</v>
      </c>
      <c r="G1138" s="4">
        <v>1696.75</v>
      </c>
      <c r="H1138" s="4">
        <v>648.35</v>
      </c>
      <c r="I1138">
        <v>16</v>
      </c>
      <c r="J1138">
        <v>1633</v>
      </c>
      <c r="K1138">
        <v>26448</v>
      </c>
      <c r="L1138" t="s">
        <v>18</v>
      </c>
      <c r="M1138">
        <v>153932</v>
      </c>
      <c r="N1138">
        <v>856.2</v>
      </c>
      <c r="O1138" s="4">
        <v>63473.19</v>
      </c>
      <c r="P1138" t="s">
        <v>168</v>
      </c>
      <c r="Q1138" s="4">
        <f t="shared" si="187"/>
        <v>5.4911003236245959</v>
      </c>
      <c r="R1138" s="4">
        <f t="shared" si="188"/>
        <v>106.046875</v>
      </c>
      <c r="S1138" s="4">
        <f t="shared" si="189"/>
        <v>1.0390385793018984</v>
      </c>
      <c r="T1138" s="4">
        <f t="shared" si="190"/>
        <v>3.2296178578635044</v>
      </c>
      <c r="U1138" s="4">
        <f t="shared" si="191"/>
        <v>3.1595521550756902</v>
      </c>
      <c r="V1138" s="3">
        <f t="shared" si="192"/>
        <v>1.2041199826559248</v>
      </c>
      <c r="W1138" s="3">
        <f t="shared" si="193"/>
        <v>3.2129861847366681</v>
      </c>
      <c r="X1138" s="3">
        <f t="shared" si="194"/>
        <v>0.73965937843866969</v>
      </c>
      <c r="Y1138" s="3">
        <f t="shared" si="195"/>
        <v>2.0254978752075794</v>
      </c>
      <c r="Z1138" s="3">
        <f t="shared" si="196"/>
        <v>1.6631673126836173E-2</v>
      </c>
      <c r="AA1138" s="2">
        <f t="shared" si="197"/>
        <v>39203</v>
      </c>
    </row>
    <row r="1139" spans="1:27" x14ac:dyDescent="0.2">
      <c r="A1139">
        <v>6538</v>
      </c>
      <c r="B1139" t="s">
        <v>15</v>
      </c>
      <c r="C1139">
        <v>2007</v>
      </c>
      <c r="D1139">
        <v>6</v>
      </c>
      <c r="E1139">
        <v>289</v>
      </c>
      <c r="F1139" s="4">
        <v>1266.5</v>
      </c>
      <c r="G1139" s="4">
        <v>1488.27</v>
      </c>
      <c r="H1139" s="4">
        <v>549.47</v>
      </c>
      <c r="I1139">
        <v>16</v>
      </c>
      <c r="J1139">
        <v>1633</v>
      </c>
      <c r="K1139">
        <v>26448</v>
      </c>
      <c r="L1139" t="s">
        <v>18</v>
      </c>
      <c r="M1139">
        <v>153932</v>
      </c>
      <c r="N1139">
        <v>856.2</v>
      </c>
      <c r="O1139" s="4">
        <v>63473.19</v>
      </c>
      <c r="P1139" t="s">
        <v>168</v>
      </c>
      <c r="Q1139" s="4">
        <f t="shared" si="187"/>
        <v>5.1497231833910035</v>
      </c>
      <c r="R1139" s="4">
        <f t="shared" si="188"/>
        <v>93.016874999999999</v>
      </c>
      <c r="S1139" s="4">
        <f t="shared" si="189"/>
        <v>0.91137170851194116</v>
      </c>
      <c r="T1139" s="4">
        <f t="shared" si="190"/>
        <v>3.1726817274954358</v>
      </c>
      <c r="U1139" s="4">
        <f t="shared" si="191"/>
        <v>3.1026051941265669</v>
      </c>
      <c r="V1139" s="3">
        <f t="shared" si="192"/>
        <v>1.2041199826559248</v>
      </c>
      <c r="W1139" s="3">
        <f t="shared" si="193"/>
        <v>3.2129861847366681</v>
      </c>
      <c r="X1139" s="3">
        <f t="shared" si="194"/>
        <v>0.71178388473888798</v>
      </c>
      <c r="Y1139" s="3">
        <f t="shared" si="195"/>
        <v>1.968561744839511</v>
      </c>
      <c r="Z1139" s="3">
        <f t="shared" si="196"/>
        <v>-4.0304457241232355E-2</v>
      </c>
      <c r="AA1139" s="2">
        <f t="shared" si="197"/>
        <v>39234</v>
      </c>
    </row>
    <row r="1140" spans="1:27" x14ac:dyDescent="0.2">
      <c r="A1140">
        <v>6538</v>
      </c>
      <c r="B1140" t="s">
        <v>15</v>
      </c>
      <c r="C1140">
        <v>2007</v>
      </c>
      <c r="D1140">
        <v>7</v>
      </c>
      <c r="E1140">
        <v>270</v>
      </c>
      <c r="F1140" s="4">
        <v>1186.3699999999999</v>
      </c>
      <c r="G1140" s="4">
        <v>1394.15</v>
      </c>
      <c r="H1140" s="4">
        <v>579.37</v>
      </c>
      <c r="I1140">
        <v>16</v>
      </c>
      <c r="J1140">
        <v>1633</v>
      </c>
      <c r="K1140">
        <v>26448</v>
      </c>
      <c r="L1140" t="s">
        <v>18</v>
      </c>
      <c r="M1140">
        <v>153932</v>
      </c>
      <c r="N1140">
        <v>856.2</v>
      </c>
      <c r="O1140" s="4">
        <v>63473.19</v>
      </c>
      <c r="P1140" t="s">
        <v>168</v>
      </c>
      <c r="Q1140" s="4">
        <f t="shared" si="187"/>
        <v>5.1635185185185186</v>
      </c>
      <c r="R1140" s="4">
        <f t="shared" si="188"/>
        <v>87.134375000000006</v>
      </c>
      <c r="S1140" s="4">
        <f t="shared" si="189"/>
        <v>0.85373545621555424</v>
      </c>
      <c r="T1140" s="4">
        <f t="shared" si="190"/>
        <v>3.1443095030788126</v>
      </c>
      <c r="U1140" s="4">
        <f t="shared" si="191"/>
        <v>3.0742201560587721</v>
      </c>
      <c r="V1140" s="3">
        <f t="shared" si="192"/>
        <v>1.2041199826559248</v>
      </c>
      <c r="W1140" s="3">
        <f t="shared" si="193"/>
        <v>3.2129861847366681</v>
      </c>
      <c r="X1140" s="3">
        <f t="shared" si="194"/>
        <v>0.71294573891982516</v>
      </c>
      <c r="Y1140" s="3">
        <f t="shared" si="195"/>
        <v>1.9401895204228876</v>
      </c>
      <c r="Z1140" s="3">
        <f t="shared" si="196"/>
        <v>-6.8676681657855732E-2</v>
      </c>
      <c r="AA1140" s="2">
        <f t="shared" si="197"/>
        <v>39264</v>
      </c>
    </row>
    <row r="1141" spans="1:27" x14ac:dyDescent="0.2">
      <c r="A1141">
        <v>6538</v>
      </c>
      <c r="B1141" t="s">
        <v>15</v>
      </c>
      <c r="C1141">
        <v>2007</v>
      </c>
      <c r="D1141">
        <v>8</v>
      </c>
      <c r="E1141">
        <v>357</v>
      </c>
      <c r="F1141" s="4">
        <v>1345.78</v>
      </c>
      <c r="G1141" s="4">
        <v>1581.35</v>
      </c>
      <c r="H1141" s="4">
        <v>574.39</v>
      </c>
      <c r="I1141">
        <v>16</v>
      </c>
      <c r="J1141">
        <v>1633</v>
      </c>
      <c r="K1141">
        <v>26448</v>
      </c>
      <c r="L1141" t="s">
        <v>18</v>
      </c>
      <c r="M1141">
        <v>153932</v>
      </c>
      <c r="N1141">
        <v>856.2</v>
      </c>
      <c r="O1141" s="4">
        <v>63473.19</v>
      </c>
      <c r="P1141" t="s">
        <v>168</v>
      </c>
      <c r="Q1141" s="4">
        <f t="shared" si="187"/>
        <v>4.4295518207282907</v>
      </c>
      <c r="R1141" s="4">
        <f t="shared" si="188"/>
        <v>98.834374999999994</v>
      </c>
      <c r="S1141" s="4">
        <f t="shared" si="189"/>
        <v>0.96837109614206973</v>
      </c>
      <c r="T1141" s="4">
        <f t="shared" si="190"/>
        <v>3.1990280029151408</v>
      </c>
      <c r="U1141" s="4">
        <f t="shared" si="191"/>
        <v>3.1289740698469952</v>
      </c>
      <c r="V1141" s="3">
        <f t="shared" si="192"/>
        <v>1.2041199826559248</v>
      </c>
      <c r="W1141" s="3">
        <f t="shared" si="193"/>
        <v>3.2129861847366681</v>
      </c>
      <c r="X1141" s="3">
        <f t="shared" si="194"/>
        <v>0.64635978680294737</v>
      </c>
      <c r="Y1141" s="3">
        <f t="shared" si="195"/>
        <v>1.9949080202592158</v>
      </c>
      <c r="Z1141" s="3">
        <f t="shared" si="196"/>
        <v>-1.3958181821527608E-2</v>
      </c>
      <c r="AA1141" s="2">
        <f t="shared" si="197"/>
        <v>39295</v>
      </c>
    </row>
    <row r="1142" spans="1:27" x14ac:dyDescent="0.2">
      <c r="A1142">
        <v>6538</v>
      </c>
      <c r="B1142" t="s">
        <v>15</v>
      </c>
      <c r="C1142">
        <v>2007</v>
      </c>
      <c r="D1142">
        <v>9</v>
      </c>
      <c r="E1142">
        <v>418</v>
      </c>
      <c r="F1142" s="4">
        <v>1692.13</v>
      </c>
      <c r="G1142" s="4">
        <v>1988.32</v>
      </c>
      <c r="H1142" s="4">
        <v>654.54999999999995</v>
      </c>
      <c r="I1142">
        <v>16</v>
      </c>
      <c r="J1142">
        <v>1633</v>
      </c>
      <c r="K1142">
        <v>26448</v>
      </c>
      <c r="L1142" t="s">
        <v>18</v>
      </c>
      <c r="M1142">
        <v>153932</v>
      </c>
      <c r="N1142">
        <v>856.2</v>
      </c>
      <c r="O1142" s="4">
        <v>63473.19</v>
      </c>
      <c r="P1142" t="s">
        <v>168</v>
      </c>
      <c r="Q1142" s="4">
        <f t="shared" si="187"/>
        <v>4.7567464114832534</v>
      </c>
      <c r="R1142" s="4">
        <f t="shared" si="188"/>
        <v>124.27</v>
      </c>
      <c r="S1142" s="4">
        <f t="shared" si="189"/>
        <v>1.2175872627066748</v>
      </c>
      <c r="T1142" s="4">
        <f t="shared" si="190"/>
        <v>3.298486280992059</v>
      </c>
      <c r="U1142" s="4">
        <f t="shared" si="191"/>
        <v>3.2284337252005537</v>
      </c>
      <c r="V1142" s="3">
        <f t="shared" si="192"/>
        <v>1.2041199826559248</v>
      </c>
      <c r="W1142" s="3">
        <f t="shared" si="193"/>
        <v>3.2129861847366681</v>
      </c>
      <c r="X1142" s="3">
        <f t="shared" si="194"/>
        <v>0.67730999921702395</v>
      </c>
      <c r="Y1142" s="3">
        <f t="shared" si="195"/>
        <v>2.0943662983361344</v>
      </c>
      <c r="Z1142" s="3">
        <f t="shared" si="196"/>
        <v>8.5500096255390998E-2</v>
      </c>
      <c r="AA1142" s="2">
        <f t="shared" si="197"/>
        <v>39326</v>
      </c>
    </row>
    <row r="1143" spans="1:27" x14ac:dyDescent="0.2">
      <c r="A1143">
        <v>6538</v>
      </c>
      <c r="B1143" t="s">
        <v>15</v>
      </c>
      <c r="C1143">
        <v>2007</v>
      </c>
      <c r="D1143">
        <v>11</v>
      </c>
      <c r="E1143">
        <v>870</v>
      </c>
      <c r="F1143" s="4">
        <v>3305.87</v>
      </c>
      <c r="G1143" s="4">
        <v>3884.59</v>
      </c>
      <c r="H1143" s="4">
        <v>1173.07</v>
      </c>
      <c r="I1143">
        <v>16</v>
      </c>
      <c r="J1143">
        <v>1633</v>
      </c>
      <c r="K1143">
        <v>26448</v>
      </c>
      <c r="L1143" t="s">
        <v>18</v>
      </c>
      <c r="M1143">
        <v>153932</v>
      </c>
      <c r="N1143">
        <v>856.2</v>
      </c>
      <c r="O1143" s="4">
        <v>63473.19</v>
      </c>
      <c r="P1143" t="s">
        <v>168</v>
      </c>
      <c r="Q1143" s="4">
        <f t="shared" si="187"/>
        <v>4.4650459770114947</v>
      </c>
      <c r="R1143" s="4">
        <f t="shared" si="188"/>
        <v>242.78687500000001</v>
      </c>
      <c r="S1143" s="4">
        <f t="shared" si="189"/>
        <v>2.3788058787507658</v>
      </c>
      <c r="T1143" s="4">
        <f t="shared" si="190"/>
        <v>3.5893451878386107</v>
      </c>
      <c r="U1143" s="4">
        <f t="shared" si="191"/>
        <v>3.519285771379193</v>
      </c>
      <c r="V1143" s="3">
        <f t="shared" si="192"/>
        <v>1.2041199826559248</v>
      </c>
      <c r="W1143" s="3">
        <f t="shared" si="193"/>
        <v>3.2129861847366681</v>
      </c>
      <c r="X1143" s="3">
        <f t="shared" si="194"/>
        <v>0.64982593521999243</v>
      </c>
      <c r="Y1143" s="3">
        <f t="shared" si="195"/>
        <v>2.3852252051826861</v>
      </c>
      <c r="Z1143" s="3">
        <f t="shared" si="196"/>
        <v>0.37635900310194276</v>
      </c>
      <c r="AA1143" s="2">
        <f t="shared" si="197"/>
        <v>39387</v>
      </c>
    </row>
    <row r="1144" spans="1:27" x14ac:dyDescent="0.2">
      <c r="A1144">
        <v>6538</v>
      </c>
      <c r="B1144" t="s">
        <v>15</v>
      </c>
      <c r="C1144">
        <v>2007</v>
      </c>
      <c r="D1144">
        <v>12</v>
      </c>
      <c r="E1144">
        <v>464</v>
      </c>
      <c r="F1144" s="4">
        <v>1803.94</v>
      </c>
      <c r="G1144" s="4">
        <v>2119.84</v>
      </c>
      <c r="H1144" s="4">
        <v>710.96</v>
      </c>
      <c r="I1144">
        <v>16</v>
      </c>
      <c r="J1144">
        <v>1633</v>
      </c>
      <c r="K1144">
        <v>26448</v>
      </c>
      <c r="L1144" t="s">
        <v>18</v>
      </c>
      <c r="M1144">
        <v>153932</v>
      </c>
      <c r="N1144">
        <v>856.2</v>
      </c>
      <c r="O1144" s="4">
        <v>63473.19</v>
      </c>
      <c r="P1144" t="s">
        <v>168</v>
      </c>
      <c r="Q1144" s="4">
        <f t="shared" si="187"/>
        <v>4.5686206896551731</v>
      </c>
      <c r="R1144" s="4">
        <f t="shared" si="188"/>
        <v>132.49</v>
      </c>
      <c r="S1144" s="4">
        <f t="shared" si="189"/>
        <v>1.2981261481935089</v>
      </c>
      <c r="T1144" s="4">
        <f t="shared" si="190"/>
        <v>3.326303082749793</v>
      </c>
      <c r="U1144" s="4">
        <f t="shared" si="191"/>
        <v>3.2562220885816129</v>
      </c>
      <c r="V1144" s="3">
        <f t="shared" si="192"/>
        <v>1.2041199826559248</v>
      </c>
      <c r="W1144" s="3">
        <f t="shared" si="193"/>
        <v>3.2129861847366681</v>
      </c>
      <c r="X1144" s="3">
        <f t="shared" si="194"/>
        <v>0.65978510219491227</v>
      </c>
      <c r="Y1144" s="3">
        <f t="shared" si="195"/>
        <v>2.1221831000938685</v>
      </c>
      <c r="Z1144" s="3">
        <f t="shared" si="196"/>
        <v>0.11331689801312488</v>
      </c>
      <c r="AA1144" s="2">
        <f t="shared" si="197"/>
        <v>39417</v>
      </c>
    </row>
    <row r="1145" spans="1:27" x14ac:dyDescent="0.2">
      <c r="A1145">
        <v>6551</v>
      </c>
      <c r="B1145" t="s">
        <v>15</v>
      </c>
      <c r="C1145">
        <v>2007</v>
      </c>
      <c r="D1145">
        <v>1</v>
      </c>
      <c r="E1145">
        <v>196</v>
      </c>
      <c r="F1145" s="4">
        <v>730.99</v>
      </c>
      <c r="G1145" s="4">
        <v>858.97</v>
      </c>
      <c r="H1145" s="4">
        <v>341.9</v>
      </c>
      <c r="I1145">
        <v>18</v>
      </c>
      <c r="J1145">
        <v>775</v>
      </c>
      <c r="K1145">
        <v>22232</v>
      </c>
      <c r="L1145" t="s">
        <v>18</v>
      </c>
      <c r="M1145">
        <v>91517</v>
      </c>
      <c r="N1145">
        <v>480</v>
      </c>
      <c r="O1145" s="4">
        <v>50952.99</v>
      </c>
      <c r="P1145" t="s">
        <v>168</v>
      </c>
      <c r="Q1145" s="4">
        <f t="shared" si="187"/>
        <v>4.3825000000000003</v>
      </c>
      <c r="R1145" s="4">
        <f t="shared" si="188"/>
        <v>47.720555555555556</v>
      </c>
      <c r="S1145" s="4">
        <f t="shared" si="189"/>
        <v>1.1083483870967743</v>
      </c>
      <c r="T1145" s="4">
        <f t="shared" si="190"/>
        <v>2.9339779961223087</v>
      </c>
      <c r="U1145" s="4">
        <f t="shared" si="191"/>
        <v>2.8639114358162399</v>
      </c>
      <c r="V1145" s="3">
        <f t="shared" si="192"/>
        <v>1.255272505103306</v>
      </c>
      <c r="W1145" s="3">
        <f t="shared" si="193"/>
        <v>2.8893017025063101</v>
      </c>
      <c r="X1145" s="3">
        <f t="shared" si="194"/>
        <v>0.64172192476583256</v>
      </c>
      <c r="Y1145" s="3">
        <f t="shared" si="195"/>
        <v>1.6787054910190025</v>
      </c>
      <c r="Z1145" s="3">
        <f t="shared" si="196"/>
        <v>4.4676293615998348E-2</v>
      </c>
      <c r="AA1145" s="2">
        <f t="shared" si="197"/>
        <v>39083</v>
      </c>
    </row>
    <row r="1146" spans="1:27" x14ac:dyDescent="0.2">
      <c r="A1146">
        <v>6551</v>
      </c>
      <c r="B1146" t="s">
        <v>15</v>
      </c>
      <c r="C1146">
        <v>2007</v>
      </c>
      <c r="D1146">
        <v>2</v>
      </c>
      <c r="E1146">
        <v>195</v>
      </c>
      <c r="F1146" s="4">
        <v>874.14</v>
      </c>
      <c r="G1146" s="4">
        <v>1027.28</v>
      </c>
      <c r="H1146" s="4">
        <v>497.74</v>
      </c>
      <c r="I1146">
        <v>18</v>
      </c>
      <c r="J1146">
        <v>775</v>
      </c>
      <c r="K1146">
        <v>22232</v>
      </c>
      <c r="L1146" t="s">
        <v>18</v>
      </c>
      <c r="M1146">
        <v>91517</v>
      </c>
      <c r="N1146">
        <v>480</v>
      </c>
      <c r="O1146" s="4">
        <v>50952.99</v>
      </c>
      <c r="P1146" t="s">
        <v>168</v>
      </c>
      <c r="Q1146" s="4">
        <f t="shared" si="187"/>
        <v>5.2681025641025636</v>
      </c>
      <c r="R1146" s="4">
        <f t="shared" si="188"/>
        <v>57.071111111111108</v>
      </c>
      <c r="S1146" s="4">
        <f t="shared" si="189"/>
        <v>1.3255225806451612</v>
      </c>
      <c r="T1146" s="4">
        <f t="shared" si="190"/>
        <v>3.0116888329655103</v>
      </c>
      <c r="U1146" s="4">
        <f t="shared" si="191"/>
        <v>2.9415809936851156</v>
      </c>
      <c r="V1146" s="3">
        <f t="shared" si="192"/>
        <v>1.255272505103306</v>
      </c>
      <c r="W1146" s="3">
        <f t="shared" si="193"/>
        <v>2.8893017025063101</v>
      </c>
      <c r="X1146" s="3">
        <f t="shared" si="194"/>
        <v>0.72165422160299231</v>
      </c>
      <c r="Y1146" s="3">
        <f t="shared" si="195"/>
        <v>1.7564163278622043</v>
      </c>
      <c r="Z1146" s="3">
        <f t="shared" si="196"/>
        <v>0.12238713045919999</v>
      </c>
      <c r="AA1146" s="2">
        <f t="shared" si="197"/>
        <v>39114</v>
      </c>
    </row>
    <row r="1147" spans="1:27" x14ac:dyDescent="0.2">
      <c r="A1147">
        <v>6551</v>
      </c>
      <c r="B1147" t="s">
        <v>15</v>
      </c>
      <c r="C1147">
        <v>2007</v>
      </c>
      <c r="D1147">
        <v>3</v>
      </c>
      <c r="E1147">
        <v>156</v>
      </c>
      <c r="F1147" s="4">
        <v>619.64</v>
      </c>
      <c r="G1147" s="4">
        <v>728.17</v>
      </c>
      <c r="H1147" s="4">
        <v>240.48</v>
      </c>
      <c r="I1147">
        <v>18</v>
      </c>
      <c r="J1147">
        <v>775</v>
      </c>
      <c r="K1147">
        <v>22232</v>
      </c>
      <c r="L1147" t="s">
        <v>18</v>
      </c>
      <c r="M1147">
        <v>91517</v>
      </c>
      <c r="N1147">
        <v>480</v>
      </c>
      <c r="O1147" s="4">
        <v>50952.99</v>
      </c>
      <c r="P1147" t="s">
        <v>168</v>
      </c>
      <c r="Q1147" s="4">
        <f t="shared" si="187"/>
        <v>4.66775641025641</v>
      </c>
      <c r="R1147" s="4">
        <f t="shared" si="188"/>
        <v>40.453888888888883</v>
      </c>
      <c r="S1147" s="4">
        <f t="shared" si="189"/>
        <v>0.939574193548387</v>
      </c>
      <c r="T1147" s="4">
        <f t="shared" si="190"/>
        <v>2.8622327823940772</v>
      </c>
      <c r="U1147" s="4">
        <f t="shared" si="191"/>
        <v>2.792139445269477</v>
      </c>
      <c r="V1147" s="3">
        <f t="shared" si="192"/>
        <v>1.255272505103306</v>
      </c>
      <c r="W1147" s="3">
        <f t="shared" si="193"/>
        <v>2.8893017025063101</v>
      </c>
      <c r="X1147" s="3">
        <f t="shared" si="194"/>
        <v>0.66910818403961547</v>
      </c>
      <c r="Y1147" s="3">
        <f t="shared" si="195"/>
        <v>1.606960277290771</v>
      </c>
      <c r="Z1147" s="3">
        <f t="shared" si="196"/>
        <v>-2.7068920112233198E-2</v>
      </c>
      <c r="AA1147" s="2">
        <f t="shared" si="197"/>
        <v>39142</v>
      </c>
    </row>
    <row r="1148" spans="1:27" x14ac:dyDescent="0.2">
      <c r="A1148">
        <v>6551</v>
      </c>
      <c r="B1148" t="s">
        <v>15</v>
      </c>
      <c r="C1148">
        <v>2007</v>
      </c>
      <c r="D1148">
        <v>4</v>
      </c>
      <c r="E1148">
        <v>332</v>
      </c>
      <c r="F1148" s="4">
        <v>1331.93</v>
      </c>
      <c r="G1148" s="4">
        <v>1565.04</v>
      </c>
      <c r="H1148" s="4">
        <v>577.05999999999995</v>
      </c>
      <c r="I1148">
        <v>18</v>
      </c>
      <c r="J1148">
        <v>775</v>
      </c>
      <c r="K1148">
        <v>22232</v>
      </c>
      <c r="L1148" t="s">
        <v>18</v>
      </c>
      <c r="M1148">
        <v>91517</v>
      </c>
      <c r="N1148">
        <v>480</v>
      </c>
      <c r="O1148" s="4">
        <v>50952.99</v>
      </c>
      <c r="P1148" t="s">
        <v>168</v>
      </c>
      <c r="Q1148" s="4">
        <f t="shared" si="187"/>
        <v>4.7139759036144575</v>
      </c>
      <c r="R1148" s="4">
        <f t="shared" si="188"/>
        <v>86.946666666666658</v>
      </c>
      <c r="S1148" s="4">
        <f t="shared" si="189"/>
        <v>2.0194064516129031</v>
      </c>
      <c r="T1148" s="4">
        <f t="shared" si="190"/>
        <v>3.1945254419190654</v>
      </c>
      <c r="U1148" s="4">
        <f t="shared" si="191"/>
        <v>3.1244814009509669</v>
      </c>
      <c r="V1148" s="3">
        <f t="shared" si="192"/>
        <v>1.255272505103306</v>
      </c>
      <c r="W1148" s="3">
        <f t="shared" si="193"/>
        <v>2.8893017025063101</v>
      </c>
      <c r="X1148" s="3">
        <f t="shared" si="194"/>
        <v>0.67338735821502926</v>
      </c>
      <c r="Y1148" s="3">
        <f t="shared" si="195"/>
        <v>1.9392529368157594</v>
      </c>
      <c r="Z1148" s="3">
        <f t="shared" si="196"/>
        <v>0.30522373941275527</v>
      </c>
      <c r="AA1148" s="2">
        <f t="shared" si="197"/>
        <v>39173</v>
      </c>
    </row>
    <row r="1149" spans="1:27" x14ac:dyDescent="0.2">
      <c r="A1149">
        <v>6551</v>
      </c>
      <c r="B1149" t="s">
        <v>15</v>
      </c>
      <c r="C1149">
        <v>2007</v>
      </c>
      <c r="D1149">
        <v>5</v>
      </c>
      <c r="E1149">
        <v>400</v>
      </c>
      <c r="F1149" s="4">
        <v>1562.89</v>
      </c>
      <c r="G1149" s="4">
        <v>1836.36</v>
      </c>
      <c r="H1149" s="4">
        <v>676.63</v>
      </c>
      <c r="I1149">
        <v>18</v>
      </c>
      <c r="J1149">
        <v>775</v>
      </c>
      <c r="K1149">
        <v>22232</v>
      </c>
      <c r="L1149" t="s">
        <v>18</v>
      </c>
      <c r="M1149">
        <v>91517</v>
      </c>
      <c r="N1149">
        <v>480</v>
      </c>
      <c r="O1149" s="4">
        <v>50952.99</v>
      </c>
      <c r="P1149" t="s">
        <v>168</v>
      </c>
      <c r="Q1149" s="4">
        <f t="shared" si="187"/>
        <v>4.5908999999999995</v>
      </c>
      <c r="R1149" s="4">
        <f t="shared" si="188"/>
        <v>102.02</v>
      </c>
      <c r="S1149" s="4">
        <f t="shared" si="189"/>
        <v>2.3694967741935482</v>
      </c>
      <c r="T1149" s="4">
        <f t="shared" si="190"/>
        <v>3.2639578242984744</v>
      </c>
      <c r="U1149" s="4">
        <f t="shared" si="191"/>
        <v>3.1939284123927387</v>
      </c>
      <c r="V1149" s="3">
        <f t="shared" si="192"/>
        <v>1.255272505103306</v>
      </c>
      <c r="W1149" s="3">
        <f t="shared" si="193"/>
        <v>2.8893017025063101</v>
      </c>
      <c r="X1149" s="3">
        <f t="shared" si="194"/>
        <v>0.66189783297051175</v>
      </c>
      <c r="Y1149" s="3">
        <f t="shared" si="195"/>
        <v>2.0086853191951679</v>
      </c>
      <c r="Z1149" s="3">
        <f t="shared" si="196"/>
        <v>0.37465612179216384</v>
      </c>
      <c r="AA1149" s="2">
        <f t="shared" si="197"/>
        <v>39203</v>
      </c>
    </row>
    <row r="1150" spans="1:27" x14ac:dyDescent="0.2">
      <c r="A1150">
        <v>6551</v>
      </c>
      <c r="B1150" t="s">
        <v>15</v>
      </c>
      <c r="C1150">
        <v>2007</v>
      </c>
      <c r="D1150">
        <v>6</v>
      </c>
      <c r="E1150">
        <v>429</v>
      </c>
      <c r="F1150" s="4">
        <v>1746.8</v>
      </c>
      <c r="G1150" s="4">
        <v>2052.59</v>
      </c>
      <c r="H1150" s="4">
        <v>821.31</v>
      </c>
      <c r="I1150">
        <v>18</v>
      </c>
      <c r="J1150">
        <v>775</v>
      </c>
      <c r="K1150">
        <v>22232</v>
      </c>
      <c r="L1150" t="s">
        <v>18</v>
      </c>
      <c r="M1150">
        <v>91517</v>
      </c>
      <c r="N1150">
        <v>480</v>
      </c>
      <c r="O1150" s="4">
        <v>50952.99</v>
      </c>
      <c r="P1150" t="s">
        <v>168</v>
      </c>
      <c r="Q1150" s="4">
        <f t="shared" si="187"/>
        <v>4.7845920745920747</v>
      </c>
      <c r="R1150" s="4">
        <f t="shared" si="188"/>
        <v>114.03277777777778</v>
      </c>
      <c r="S1150" s="4">
        <f t="shared" si="189"/>
        <v>2.6485032258064516</v>
      </c>
      <c r="T1150" s="4">
        <f t="shared" si="190"/>
        <v>3.3123022087373712</v>
      </c>
      <c r="U1150" s="4">
        <f t="shared" si="191"/>
        <v>3.2422431832493026</v>
      </c>
      <c r="V1150" s="3">
        <f t="shared" si="192"/>
        <v>1.255272505103306</v>
      </c>
      <c r="W1150" s="3">
        <f t="shared" si="193"/>
        <v>2.8893017025063101</v>
      </c>
      <c r="X1150" s="3">
        <f t="shared" si="194"/>
        <v>0.67984491655264701</v>
      </c>
      <c r="Y1150" s="3">
        <f t="shared" si="195"/>
        <v>2.0570297036340652</v>
      </c>
      <c r="Z1150" s="3">
        <f t="shared" si="196"/>
        <v>0.42300050623106089</v>
      </c>
      <c r="AA1150" s="2">
        <f t="shared" si="197"/>
        <v>39234</v>
      </c>
    </row>
    <row r="1151" spans="1:27" x14ac:dyDescent="0.2">
      <c r="A1151">
        <v>6551</v>
      </c>
      <c r="B1151" t="s">
        <v>15</v>
      </c>
      <c r="C1151">
        <v>2007</v>
      </c>
      <c r="D1151">
        <v>7</v>
      </c>
      <c r="E1151">
        <v>541</v>
      </c>
      <c r="F1151" s="4">
        <v>2112.86</v>
      </c>
      <c r="G1151" s="4">
        <v>2482.62</v>
      </c>
      <c r="H1151" s="4">
        <v>1074.3599999999999</v>
      </c>
      <c r="I1151">
        <v>18</v>
      </c>
      <c r="J1151">
        <v>775</v>
      </c>
      <c r="K1151">
        <v>22232</v>
      </c>
      <c r="L1151" t="s">
        <v>18</v>
      </c>
      <c r="M1151">
        <v>91517</v>
      </c>
      <c r="N1151">
        <v>480</v>
      </c>
      <c r="O1151" s="4">
        <v>50952.99</v>
      </c>
      <c r="P1151" t="s">
        <v>168</v>
      </c>
      <c r="Q1151" s="4">
        <f t="shared" si="187"/>
        <v>4.5889463955637702</v>
      </c>
      <c r="R1151" s="4">
        <f t="shared" si="188"/>
        <v>137.92333333333332</v>
      </c>
      <c r="S1151" s="4">
        <f t="shared" si="189"/>
        <v>3.2033806451612903</v>
      </c>
      <c r="T1151" s="4">
        <f t="shared" si="190"/>
        <v>3.394910249746788</v>
      </c>
      <c r="U1151" s="4">
        <f t="shared" si="191"/>
        <v>3.3248707212634852</v>
      </c>
      <c r="V1151" s="3">
        <f t="shared" si="192"/>
        <v>1.255272505103306</v>
      </c>
      <c r="W1151" s="3">
        <f t="shared" si="193"/>
        <v>2.8893017025063101</v>
      </c>
      <c r="X1151" s="3">
        <f t="shared" si="194"/>
        <v>0.66171298464021833</v>
      </c>
      <c r="Y1151" s="3">
        <f t="shared" si="195"/>
        <v>2.1396377446434816</v>
      </c>
      <c r="Z1151" s="3">
        <f t="shared" si="196"/>
        <v>0.50560854724047755</v>
      </c>
      <c r="AA1151" s="2">
        <f t="shared" si="197"/>
        <v>39264</v>
      </c>
    </row>
    <row r="1152" spans="1:27" x14ac:dyDescent="0.2">
      <c r="A1152">
        <v>6551</v>
      </c>
      <c r="B1152" t="s">
        <v>15</v>
      </c>
      <c r="C1152">
        <v>2007</v>
      </c>
      <c r="D1152">
        <v>8</v>
      </c>
      <c r="E1152">
        <v>317</v>
      </c>
      <c r="F1152" s="4">
        <v>1223.8599999999999</v>
      </c>
      <c r="G1152" s="4">
        <v>1438.2</v>
      </c>
      <c r="H1152" s="4">
        <v>530.95000000000005</v>
      </c>
      <c r="I1152">
        <v>18</v>
      </c>
      <c r="J1152">
        <v>775</v>
      </c>
      <c r="K1152">
        <v>22232</v>
      </c>
      <c r="L1152" t="s">
        <v>18</v>
      </c>
      <c r="M1152">
        <v>91517</v>
      </c>
      <c r="N1152">
        <v>480</v>
      </c>
      <c r="O1152" s="4">
        <v>50952.99</v>
      </c>
      <c r="P1152" t="s">
        <v>168</v>
      </c>
      <c r="Q1152" s="4">
        <f t="shared" si="187"/>
        <v>4.5369085173501578</v>
      </c>
      <c r="R1152" s="4">
        <f t="shared" si="188"/>
        <v>79.900000000000006</v>
      </c>
      <c r="S1152" s="4">
        <f t="shared" si="189"/>
        <v>1.8557419354838711</v>
      </c>
      <c r="T1152" s="4">
        <f t="shared" si="190"/>
        <v>3.1578192844172976</v>
      </c>
      <c r="U1152" s="4">
        <f t="shared" si="191"/>
        <v>3.0877317407630342</v>
      </c>
      <c r="V1152" s="3">
        <f t="shared" si="192"/>
        <v>1.255272505103306</v>
      </c>
      <c r="W1152" s="3">
        <f t="shared" si="193"/>
        <v>2.8893017025063101</v>
      </c>
      <c r="X1152" s="3">
        <f t="shared" si="194"/>
        <v>0.65676002219954599</v>
      </c>
      <c r="Y1152" s="3">
        <f t="shared" si="195"/>
        <v>1.9025467793139914</v>
      </c>
      <c r="Z1152" s="3">
        <f t="shared" si="196"/>
        <v>0.26851758191098724</v>
      </c>
      <c r="AA1152" s="2">
        <f t="shared" si="197"/>
        <v>39295</v>
      </c>
    </row>
    <row r="1153" spans="1:27" x14ac:dyDescent="0.2">
      <c r="A1153">
        <v>6551</v>
      </c>
      <c r="B1153" t="s">
        <v>15</v>
      </c>
      <c r="C1153">
        <v>2007</v>
      </c>
      <c r="D1153">
        <v>9</v>
      </c>
      <c r="E1153">
        <v>572</v>
      </c>
      <c r="F1153" s="4">
        <v>2114.52</v>
      </c>
      <c r="G1153" s="4">
        <v>2484.5300000000002</v>
      </c>
      <c r="H1153" s="4">
        <v>804.66</v>
      </c>
      <c r="I1153">
        <v>18</v>
      </c>
      <c r="J1153">
        <v>775</v>
      </c>
      <c r="K1153">
        <v>22232</v>
      </c>
      <c r="L1153" t="s">
        <v>18</v>
      </c>
      <c r="M1153">
        <v>91517</v>
      </c>
      <c r="N1153">
        <v>480</v>
      </c>
      <c r="O1153" s="4">
        <v>50952.99</v>
      </c>
      <c r="P1153" t="s">
        <v>168</v>
      </c>
      <c r="Q1153" s="4">
        <f t="shared" si="187"/>
        <v>4.343583916083916</v>
      </c>
      <c r="R1153" s="4">
        <f t="shared" si="188"/>
        <v>138.02944444444447</v>
      </c>
      <c r="S1153" s="4">
        <f t="shared" si="189"/>
        <v>3.2058451612903229</v>
      </c>
      <c r="T1153" s="4">
        <f t="shared" si="190"/>
        <v>3.3952442450967646</v>
      </c>
      <c r="U1153" s="4">
        <f t="shared" si="191"/>
        <v>3.3252117972382091</v>
      </c>
      <c r="V1153" s="3">
        <f t="shared" si="192"/>
        <v>1.255272505103306</v>
      </c>
      <c r="W1153" s="3">
        <f t="shared" si="193"/>
        <v>2.8893017025063101</v>
      </c>
      <c r="X1153" s="3">
        <f t="shared" si="194"/>
        <v>0.63784821630374056</v>
      </c>
      <c r="Y1153" s="3">
        <f t="shared" si="195"/>
        <v>2.1399717399934586</v>
      </c>
      <c r="Z1153" s="3">
        <f t="shared" si="196"/>
        <v>0.50594254259045446</v>
      </c>
      <c r="AA1153" s="2">
        <f t="shared" si="197"/>
        <v>39326</v>
      </c>
    </row>
    <row r="1154" spans="1:27" x14ac:dyDescent="0.2">
      <c r="A1154">
        <v>6551</v>
      </c>
      <c r="B1154" t="s">
        <v>15</v>
      </c>
      <c r="C1154">
        <v>2007</v>
      </c>
      <c r="D1154">
        <v>11</v>
      </c>
      <c r="E1154">
        <v>808</v>
      </c>
      <c r="F1154" s="4">
        <v>2937.11</v>
      </c>
      <c r="G1154" s="4">
        <v>3451.3</v>
      </c>
      <c r="H1154" s="4">
        <v>1004.78</v>
      </c>
      <c r="I1154">
        <v>18</v>
      </c>
      <c r="J1154">
        <v>775</v>
      </c>
      <c r="K1154">
        <v>22232</v>
      </c>
      <c r="L1154" t="s">
        <v>18</v>
      </c>
      <c r="M1154">
        <v>91517</v>
      </c>
      <c r="N1154">
        <v>480</v>
      </c>
      <c r="O1154" s="4">
        <v>50952.99</v>
      </c>
      <c r="P1154" t="s">
        <v>168</v>
      </c>
      <c r="Q1154" s="4">
        <f t="shared" si="187"/>
        <v>4.2714108910891095</v>
      </c>
      <c r="R1154" s="4">
        <f t="shared" si="188"/>
        <v>191.73888888888891</v>
      </c>
      <c r="S1154" s="4">
        <f t="shared" si="189"/>
        <v>4.4532903225806457</v>
      </c>
      <c r="T1154" s="4">
        <f t="shared" si="190"/>
        <v>3.5379827114450162</v>
      </c>
      <c r="U1154" s="4">
        <f t="shared" si="191"/>
        <v>3.4679202119291395</v>
      </c>
      <c r="V1154" s="3">
        <f t="shared" si="192"/>
        <v>1.255272505103306</v>
      </c>
      <c r="W1154" s="3">
        <f t="shared" si="193"/>
        <v>2.8893017025063101</v>
      </c>
      <c r="X1154" s="3">
        <f t="shared" si="194"/>
        <v>0.63057135067043013</v>
      </c>
      <c r="Y1154" s="3">
        <f t="shared" si="195"/>
        <v>2.2827102063417102</v>
      </c>
      <c r="Z1154" s="3">
        <f t="shared" si="196"/>
        <v>0.64868100893870606</v>
      </c>
      <c r="AA1154" s="2">
        <f t="shared" si="197"/>
        <v>39387</v>
      </c>
    </row>
    <row r="1155" spans="1:27" x14ac:dyDescent="0.2">
      <c r="A1155">
        <v>6551</v>
      </c>
      <c r="B1155" t="s">
        <v>15</v>
      </c>
      <c r="C1155">
        <v>2007</v>
      </c>
      <c r="D1155">
        <v>12</v>
      </c>
      <c r="E1155">
        <v>406</v>
      </c>
      <c r="F1155" s="4">
        <v>1519.94</v>
      </c>
      <c r="G1155" s="4">
        <v>1785.93</v>
      </c>
      <c r="H1155" s="4">
        <v>563</v>
      </c>
      <c r="I1155">
        <v>18</v>
      </c>
      <c r="J1155">
        <v>775</v>
      </c>
      <c r="K1155">
        <v>22232</v>
      </c>
      <c r="L1155" t="s">
        <v>18</v>
      </c>
      <c r="M1155">
        <v>91517</v>
      </c>
      <c r="N1155">
        <v>480</v>
      </c>
      <c r="O1155" s="4">
        <v>50952.99</v>
      </c>
      <c r="P1155" t="s">
        <v>168</v>
      </c>
      <c r="Q1155" s="4">
        <f t="shared" ref="Q1155:Q1201" si="198">G1155/E1155</f>
        <v>4.3988423645320198</v>
      </c>
      <c r="R1155" s="4">
        <f t="shared" ref="R1155:R1201" si="199">G1155/I1155</f>
        <v>99.218333333333334</v>
      </c>
      <c r="S1155" s="4">
        <f t="shared" ref="S1155:S1201" si="200">G1155/J1155</f>
        <v>2.3044258064516128</v>
      </c>
      <c r="T1155" s="4">
        <f t="shared" ref="T1155:T1201" si="201">LOG(G1155)</f>
        <v>3.2518644325987172</v>
      </c>
      <c r="U1155" s="4">
        <f t="shared" ref="U1155:U1201" si="202">LOG(F1155)</f>
        <v>3.1818264444031779</v>
      </c>
      <c r="V1155" s="3">
        <f t="shared" ref="V1155:V1201" si="203">LOG(I1155)</f>
        <v>1.255272505103306</v>
      </c>
      <c r="W1155" s="3">
        <f t="shared" ref="W1155:W1201" si="204">LOG(J1155)</f>
        <v>2.8893017025063101</v>
      </c>
      <c r="X1155" s="3">
        <f t="shared" ref="X1155:X1201" si="205">LOG(Q1155)</f>
        <v>0.64333839902152301</v>
      </c>
      <c r="Y1155" s="3">
        <f t="shared" ref="Y1155:Y1201" si="206">LOG(R1155)</f>
        <v>1.9965919274954111</v>
      </c>
      <c r="Z1155" s="3">
        <f t="shared" ref="Z1155:Z1201" si="207">LOG(S1155)</f>
        <v>0.36256273009240686</v>
      </c>
      <c r="AA1155" s="2">
        <f t="shared" ref="AA1155:AA1201" si="208">DATE(C1155,D1155,1)</f>
        <v>39417</v>
      </c>
    </row>
    <row r="1156" spans="1:27" x14ac:dyDescent="0.2">
      <c r="A1156">
        <v>6561</v>
      </c>
      <c r="B1156" t="s">
        <v>15</v>
      </c>
      <c r="C1156">
        <v>2007</v>
      </c>
      <c r="D1156">
        <v>1</v>
      </c>
      <c r="E1156">
        <v>128</v>
      </c>
      <c r="F1156" s="4">
        <v>502.53</v>
      </c>
      <c r="G1156" s="4">
        <v>590.5</v>
      </c>
      <c r="H1156" s="4">
        <v>287.52</v>
      </c>
      <c r="I1156">
        <v>15</v>
      </c>
      <c r="J1156">
        <v>696</v>
      </c>
      <c r="K1156">
        <v>16353</v>
      </c>
      <c r="L1156" t="s">
        <v>18</v>
      </c>
      <c r="M1156">
        <v>136420</v>
      </c>
      <c r="N1156">
        <v>438</v>
      </c>
      <c r="O1156" s="4">
        <v>39239.1</v>
      </c>
      <c r="P1156" t="s">
        <v>168</v>
      </c>
      <c r="Q1156" s="4">
        <f t="shared" si="198"/>
        <v>4.61328125</v>
      </c>
      <c r="R1156" s="4">
        <f t="shared" si="199"/>
        <v>39.366666666666667</v>
      </c>
      <c r="S1156" s="4">
        <f t="shared" si="200"/>
        <v>0.84841954022988508</v>
      </c>
      <c r="T1156" s="4">
        <f t="shared" si="201"/>
        <v>2.7712199019495336</v>
      </c>
      <c r="U1156" s="4">
        <f t="shared" si="202"/>
        <v>2.7011619933473567</v>
      </c>
      <c r="V1156" s="3">
        <f t="shared" si="203"/>
        <v>1.1760912590556813</v>
      </c>
      <c r="W1156" s="3">
        <f t="shared" si="204"/>
        <v>2.842609239610562</v>
      </c>
      <c r="X1156" s="3">
        <f t="shared" si="205"/>
        <v>0.66400993230166527</v>
      </c>
      <c r="Y1156" s="3">
        <f t="shared" si="206"/>
        <v>1.5951286428938525</v>
      </c>
      <c r="Z1156" s="3">
        <f t="shared" si="207"/>
        <v>-7.1389337661028493E-2</v>
      </c>
      <c r="AA1156" s="2">
        <f t="shared" si="208"/>
        <v>39083</v>
      </c>
    </row>
    <row r="1157" spans="1:27" x14ac:dyDescent="0.2">
      <c r="A1157">
        <v>6561</v>
      </c>
      <c r="B1157" t="s">
        <v>15</v>
      </c>
      <c r="C1157">
        <v>2007</v>
      </c>
      <c r="D1157">
        <v>2</v>
      </c>
      <c r="E1157">
        <v>109</v>
      </c>
      <c r="F1157" s="4">
        <v>452.9</v>
      </c>
      <c r="G1157" s="4">
        <v>532.17999999999995</v>
      </c>
      <c r="H1157" s="4">
        <v>199.08</v>
      </c>
      <c r="I1157">
        <v>15</v>
      </c>
      <c r="J1157">
        <v>696</v>
      </c>
      <c r="K1157">
        <v>16353</v>
      </c>
      <c r="L1157" t="s">
        <v>18</v>
      </c>
      <c r="M1157">
        <v>136420</v>
      </c>
      <c r="N1157">
        <v>438</v>
      </c>
      <c r="O1157" s="4">
        <v>39239.1</v>
      </c>
      <c r="P1157" t="s">
        <v>168</v>
      </c>
      <c r="Q1157" s="4">
        <f t="shared" si="198"/>
        <v>4.8823853211009167</v>
      </c>
      <c r="R1157" s="4">
        <f t="shared" si="199"/>
        <v>35.478666666666662</v>
      </c>
      <c r="S1157" s="4">
        <f t="shared" si="200"/>
        <v>0.76462643678160913</v>
      </c>
      <c r="T1157" s="4">
        <f t="shared" si="201"/>
        <v>2.7260585491840859</v>
      </c>
      <c r="U1157" s="4">
        <f t="shared" si="202"/>
        <v>2.6560023206829571</v>
      </c>
      <c r="V1157" s="3">
        <f t="shared" si="203"/>
        <v>1.1760912590556813</v>
      </c>
      <c r="W1157" s="3">
        <f t="shared" si="204"/>
        <v>2.842609239610562</v>
      </c>
      <c r="X1157" s="3">
        <f t="shared" si="205"/>
        <v>0.68863205124346227</v>
      </c>
      <c r="Y1157" s="3">
        <f t="shared" si="206"/>
        <v>1.5499672901284047</v>
      </c>
      <c r="Z1157" s="3">
        <f t="shared" si="207"/>
        <v>-0.11655069042647623</v>
      </c>
      <c r="AA1157" s="2">
        <f t="shared" si="208"/>
        <v>39114</v>
      </c>
    </row>
    <row r="1158" spans="1:27" x14ac:dyDescent="0.2">
      <c r="A1158">
        <v>6561</v>
      </c>
      <c r="B1158" t="s">
        <v>15</v>
      </c>
      <c r="C1158">
        <v>2007</v>
      </c>
      <c r="D1158">
        <v>3</v>
      </c>
      <c r="E1158">
        <v>144</v>
      </c>
      <c r="F1158" s="4">
        <v>593.98</v>
      </c>
      <c r="G1158" s="4">
        <v>697.97</v>
      </c>
      <c r="H1158" s="4">
        <v>278.16000000000003</v>
      </c>
      <c r="I1158">
        <v>15</v>
      </c>
      <c r="J1158">
        <v>696</v>
      </c>
      <c r="K1158">
        <v>16353</v>
      </c>
      <c r="L1158" t="s">
        <v>18</v>
      </c>
      <c r="M1158">
        <v>136420</v>
      </c>
      <c r="N1158">
        <v>438</v>
      </c>
      <c r="O1158" s="4">
        <v>39239.1</v>
      </c>
      <c r="P1158" t="s">
        <v>168</v>
      </c>
      <c r="Q1158" s="4">
        <f t="shared" si="198"/>
        <v>4.8470138888888892</v>
      </c>
      <c r="R1158" s="4">
        <f t="shared" si="199"/>
        <v>46.531333333333336</v>
      </c>
      <c r="S1158" s="4">
        <f t="shared" si="200"/>
        <v>1.002830459770115</v>
      </c>
      <c r="T1158" s="4">
        <f t="shared" si="201"/>
        <v>2.8438367562700746</v>
      </c>
      <c r="U1158" s="4">
        <f t="shared" si="202"/>
        <v>2.7737718220251861</v>
      </c>
      <c r="V1158" s="3">
        <f t="shared" si="203"/>
        <v>1.1760912590556813</v>
      </c>
      <c r="W1158" s="3">
        <f t="shared" si="204"/>
        <v>2.842609239610562</v>
      </c>
      <c r="X1158" s="3">
        <f t="shared" si="205"/>
        <v>0.68547426417482493</v>
      </c>
      <c r="Y1158" s="3">
        <f t="shared" si="206"/>
        <v>1.6677454972143932</v>
      </c>
      <c r="Z1158" s="3">
        <f t="shared" si="207"/>
        <v>1.2275166595124649E-3</v>
      </c>
      <c r="AA1158" s="2">
        <f t="shared" si="208"/>
        <v>39142</v>
      </c>
    </row>
    <row r="1159" spans="1:27" x14ac:dyDescent="0.2">
      <c r="A1159">
        <v>6561</v>
      </c>
      <c r="B1159" t="s">
        <v>15</v>
      </c>
      <c r="C1159">
        <v>2007</v>
      </c>
      <c r="D1159">
        <v>4</v>
      </c>
      <c r="E1159">
        <v>152</v>
      </c>
      <c r="F1159" s="4">
        <v>634.94000000000005</v>
      </c>
      <c r="G1159" s="4">
        <v>746.05</v>
      </c>
      <c r="H1159" s="4">
        <v>364.53</v>
      </c>
      <c r="I1159">
        <v>15</v>
      </c>
      <c r="J1159">
        <v>696</v>
      </c>
      <c r="K1159">
        <v>16353</v>
      </c>
      <c r="L1159" t="s">
        <v>18</v>
      </c>
      <c r="M1159">
        <v>136420</v>
      </c>
      <c r="N1159">
        <v>438</v>
      </c>
      <c r="O1159" s="4">
        <v>39239.1</v>
      </c>
      <c r="P1159" t="s">
        <v>168</v>
      </c>
      <c r="Q1159" s="4">
        <f t="shared" si="198"/>
        <v>4.908223684210526</v>
      </c>
      <c r="R1159" s="4">
        <f t="shared" si="199"/>
        <v>49.736666666666665</v>
      </c>
      <c r="S1159" s="4">
        <f t="shared" si="200"/>
        <v>1.0719109195402299</v>
      </c>
      <c r="T1159" s="4">
        <f t="shared" si="201"/>
        <v>2.872767934706479</v>
      </c>
      <c r="U1159" s="4">
        <f t="shared" si="202"/>
        <v>2.8027326876540815</v>
      </c>
      <c r="V1159" s="3">
        <f t="shared" si="203"/>
        <v>1.1760912590556813</v>
      </c>
      <c r="W1159" s="3">
        <f t="shared" si="204"/>
        <v>2.842609239610562</v>
      </c>
      <c r="X1159" s="3">
        <f t="shared" si="205"/>
        <v>0.69092434676170644</v>
      </c>
      <c r="Y1159" s="3">
        <f t="shared" si="206"/>
        <v>1.6966766756507978</v>
      </c>
      <c r="Z1159" s="3">
        <f t="shared" si="207"/>
        <v>3.0158695095916937E-2</v>
      </c>
      <c r="AA1159" s="2">
        <f t="shared" si="208"/>
        <v>39173</v>
      </c>
    </row>
    <row r="1160" spans="1:27" x14ac:dyDescent="0.2">
      <c r="A1160">
        <v>6561</v>
      </c>
      <c r="B1160" t="s">
        <v>15</v>
      </c>
      <c r="C1160">
        <v>2007</v>
      </c>
      <c r="D1160">
        <v>5</v>
      </c>
      <c r="E1160">
        <v>285</v>
      </c>
      <c r="F1160" s="4">
        <v>1126.17</v>
      </c>
      <c r="G1160" s="4">
        <v>1323.37</v>
      </c>
      <c r="H1160" s="4">
        <v>470.7</v>
      </c>
      <c r="I1160">
        <v>15</v>
      </c>
      <c r="J1160">
        <v>696</v>
      </c>
      <c r="K1160">
        <v>16353</v>
      </c>
      <c r="L1160" t="s">
        <v>18</v>
      </c>
      <c r="M1160">
        <v>136420</v>
      </c>
      <c r="N1160">
        <v>438</v>
      </c>
      <c r="O1160" s="4">
        <v>39239.1</v>
      </c>
      <c r="P1160" t="s">
        <v>168</v>
      </c>
      <c r="Q1160" s="4">
        <f t="shared" si="198"/>
        <v>4.6434035087719296</v>
      </c>
      <c r="R1160" s="4">
        <f t="shared" si="199"/>
        <v>88.224666666666664</v>
      </c>
      <c r="S1160" s="4">
        <f t="shared" si="200"/>
        <v>1.9013936781609193</v>
      </c>
      <c r="T1160" s="4">
        <f t="shared" si="201"/>
        <v>3.1216812852251117</v>
      </c>
      <c r="U1160" s="4">
        <f t="shared" si="202"/>
        <v>3.0516039540048188</v>
      </c>
      <c r="V1160" s="3">
        <f t="shared" si="203"/>
        <v>1.1760912590556813</v>
      </c>
      <c r="W1160" s="3">
        <f t="shared" si="204"/>
        <v>2.842609239610562</v>
      </c>
      <c r="X1160" s="3">
        <f t="shared" si="205"/>
        <v>0.66683642521660169</v>
      </c>
      <c r="Y1160" s="3">
        <f t="shared" si="206"/>
        <v>1.9455900261694308</v>
      </c>
      <c r="Z1160" s="3">
        <f t="shared" si="207"/>
        <v>0.27907204561454979</v>
      </c>
      <c r="AA1160" s="2">
        <f t="shared" si="208"/>
        <v>39203</v>
      </c>
    </row>
    <row r="1161" spans="1:27" x14ac:dyDescent="0.2">
      <c r="A1161">
        <v>6561</v>
      </c>
      <c r="B1161" t="s">
        <v>15</v>
      </c>
      <c r="C1161">
        <v>2007</v>
      </c>
      <c r="D1161">
        <v>6</v>
      </c>
      <c r="E1161">
        <v>314</v>
      </c>
      <c r="F1161" s="4">
        <v>1333.92</v>
      </c>
      <c r="G1161" s="4">
        <v>1567.5</v>
      </c>
      <c r="H1161" s="4">
        <v>605.54999999999995</v>
      </c>
      <c r="I1161">
        <v>15</v>
      </c>
      <c r="J1161">
        <v>696</v>
      </c>
      <c r="K1161">
        <v>16353</v>
      </c>
      <c r="L1161" t="s">
        <v>18</v>
      </c>
      <c r="M1161">
        <v>136420</v>
      </c>
      <c r="N1161">
        <v>438</v>
      </c>
      <c r="O1161" s="4">
        <v>39239.1</v>
      </c>
      <c r="P1161" t="s">
        <v>168</v>
      </c>
      <c r="Q1161" s="4">
        <f t="shared" si="198"/>
        <v>4.9920382165605099</v>
      </c>
      <c r="R1161" s="4">
        <f t="shared" si="199"/>
        <v>104.5</v>
      </c>
      <c r="S1161" s="4">
        <f t="shared" si="200"/>
        <v>2.2521551724137931</v>
      </c>
      <c r="T1161" s="4">
        <f t="shared" si="201"/>
        <v>3.1952075495027539</v>
      </c>
      <c r="U1161" s="4">
        <f t="shared" si="202"/>
        <v>3.1251297841529593</v>
      </c>
      <c r="V1161" s="3">
        <f t="shared" si="203"/>
        <v>1.1760912590556813</v>
      </c>
      <c r="W1161" s="3">
        <f t="shared" si="204"/>
        <v>2.842609239610562</v>
      </c>
      <c r="X1161" s="3">
        <f t="shared" si="205"/>
        <v>0.69827790142953916</v>
      </c>
      <c r="Y1161" s="3">
        <f t="shared" si="206"/>
        <v>2.019116290447073</v>
      </c>
      <c r="Z1161" s="3">
        <f t="shared" si="207"/>
        <v>0.35259830989219193</v>
      </c>
      <c r="AA1161" s="2">
        <f t="shared" si="208"/>
        <v>39234</v>
      </c>
    </row>
    <row r="1162" spans="1:27" x14ac:dyDescent="0.2">
      <c r="A1162">
        <v>6561</v>
      </c>
      <c r="B1162" t="s">
        <v>15</v>
      </c>
      <c r="C1162">
        <v>2007</v>
      </c>
      <c r="D1162">
        <v>7</v>
      </c>
      <c r="E1162">
        <v>240</v>
      </c>
      <c r="F1162" s="4">
        <v>1039.8800000000001</v>
      </c>
      <c r="G1162" s="4">
        <v>1221.93</v>
      </c>
      <c r="H1162" s="4">
        <v>494.55</v>
      </c>
      <c r="I1162">
        <v>15</v>
      </c>
      <c r="J1162">
        <v>696</v>
      </c>
      <c r="K1162">
        <v>16353</v>
      </c>
      <c r="L1162" t="s">
        <v>18</v>
      </c>
      <c r="M1162">
        <v>136420</v>
      </c>
      <c r="N1162">
        <v>438</v>
      </c>
      <c r="O1162" s="4">
        <v>39239.1</v>
      </c>
      <c r="P1162" t="s">
        <v>168</v>
      </c>
      <c r="Q1162" s="4">
        <f t="shared" si="198"/>
        <v>5.0913750000000002</v>
      </c>
      <c r="R1162" s="4">
        <f t="shared" si="199"/>
        <v>81.462000000000003</v>
      </c>
      <c r="S1162" s="4">
        <f t="shared" si="200"/>
        <v>1.755646551724138</v>
      </c>
      <c r="T1162" s="4">
        <f t="shared" si="201"/>
        <v>3.0870463274413247</v>
      </c>
      <c r="U1162" s="4">
        <f t="shared" si="202"/>
        <v>3.0169832255057862</v>
      </c>
      <c r="V1162" s="3">
        <f t="shared" si="203"/>
        <v>1.1760912590556813</v>
      </c>
      <c r="W1162" s="3">
        <f t="shared" si="204"/>
        <v>2.842609239610562</v>
      </c>
      <c r="X1162" s="3">
        <f t="shared" si="205"/>
        <v>0.70683508572971843</v>
      </c>
      <c r="Y1162" s="3">
        <f t="shared" si="206"/>
        <v>1.9109550683856433</v>
      </c>
      <c r="Z1162" s="3">
        <f t="shared" si="207"/>
        <v>0.24443708783076235</v>
      </c>
      <c r="AA1162" s="2">
        <f t="shared" si="208"/>
        <v>39264</v>
      </c>
    </row>
    <row r="1163" spans="1:27" x14ac:dyDescent="0.2">
      <c r="A1163">
        <v>6561</v>
      </c>
      <c r="B1163" t="s">
        <v>15</v>
      </c>
      <c r="C1163">
        <v>2007</v>
      </c>
      <c r="D1163">
        <v>8</v>
      </c>
      <c r="E1163">
        <v>268</v>
      </c>
      <c r="F1163" s="4">
        <v>1133.6400000000001</v>
      </c>
      <c r="G1163" s="4">
        <v>1332.06</v>
      </c>
      <c r="H1163" s="4">
        <v>590.9</v>
      </c>
      <c r="I1163">
        <v>15</v>
      </c>
      <c r="J1163">
        <v>696</v>
      </c>
      <c r="K1163">
        <v>16353</v>
      </c>
      <c r="L1163" t="s">
        <v>18</v>
      </c>
      <c r="M1163">
        <v>136420</v>
      </c>
      <c r="N1163">
        <v>438</v>
      </c>
      <c r="O1163" s="4">
        <v>39239.1</v>
      </c>
      <c r="P1163" t="s">
        <v>168</v>
      </c>
      <c r="Q1163" s="4">
        <f t="shared" si="198"/>
        <v>4.9703731343283577</v>
      </c>
      <c r="R1163" s="4">
        <f t="shared" si="199"/>
        <v>88.804000000000002</v>
      </c>
      <c r="S1163" s="4">
        <f t="shared" si="200"/>
        <v>1.9138793103448275</v>
      </c>
      <c r="T1163" s="4">
        <f t="shared" si="201"/>
        <v>3.1245237872081919</v>
      </c>
      <c r="U1163" s="4">
        <f t="shared" si="202"/>
        <v>3.0544751614038312</v>
      </c>
      <c r="V1163" s="3">
        <f t="shared" si="203"/>
        <v>1.1760912590556813</v>
      </c>
      <c r="W1163" s="3">
        <f t="shared" si="204"/>
        <v>2.842609239610562</v>
      </c>
      <c r="X1163" s="3">
        <f t="shared" si="205"/>
        <v>0.69638899317940284</v>
      </c>
      <c r="Y1163" s="3">
        <f t="shared" si="206"/>
        <v>1.9484325281525106</v>
      </c>
      <c r="Z1163" s="3">
        <f t="shared" si="207"/>
        <v>0.28191454759762957</v>
      </c>
      <c r="AA1163" s="2">
        <f t="shared" si="208"/>
        <v>39295</v>
      </c>
    </row>
    <row r="1164" spans="1:27" x14ac:dyDescent="0.2">
      <c r="A1164">
        <v>6561</v>
      </c>
      <c r="B1164" t="s">
        <v>15</v>
      </c>
      <c r="C1164">
        <v>2007</v>
      </c>
      <c r="D1164">
        <v>9</v>
      </c>
      <c r="E1164">
        <v>401</v>
      </c>
      <c r="F1164" s="4">
        <v>1639.55</v>
      </c>
      <c r="G1164" s="4">
        <v>1926.52</v>
      </c>
      <c r="H1164" s="4">
        <v>809.98</v>
      </c>
      <c r="I1164">
        <v>15</v>
      </c>
      <c r="J1164">
        <v>696</v>
      </c>
      <c r="K1164">
        <v>16353</v>
      </c>
      <c r="L1164" t="s">
        <v>18</v>
      </c>
      <c r="M1164">
        <v>136420</v>
      </c>
      <c r="N1164">
        <v>438</v>
      </c>
      <c r="O1164" s="4">
        <v>39239.1</v>
      </c>
      <c r="P1164" t="s">
        <v>168</v>
      </c>
      <c r="Q1164" s="4">
        <f t="shared" si="198"/>
        <v>4.8042892768079799</v>
      </c>
      <c r="R1164" s="4">
        <f t="shared" si="199"/>
        <v>128.43466666666666</v>
      </c>
      <c r="S1164" s="4">
        <f t="shared" si="200"/>
        <v>2.7679885057471263</v>
      </c>
      <c r="T1164" s="4">
        <f t="shared" si="201"/>
        <v>3.2847735219628542</v>
      </c>
      <c r="U1164" s="4">
        <f t="shared" si="202"/>
        <v>3.2147246655268744</v>
      </c>
      <c r="V1164" s="3">
        <f t="shared" si="203"/>
        <v>1.1760912590556813</v>
      </c>
      <c r="W1164" s="3">
        <f t="shared" si="204"/>
        <v>2.842609239610562</v>
      </c>
      <c r="X1164" s="3">
        <f t="shared" si="205"/>
        <v>0.68162914934267183</v>
      </c>
      <c r="Y1164" s="3">
        <f t="shared" si="206"/>
        <v>2.1086822629071729</v>
      </c>
      <c r="Z1164" s="3">
        <f t="shared" si="207"/>
        <v>0.44216428235229199</v>
      </c>
      <c r="AA1164" s="2">
        <f t="shared" si="208"/>
        <v>39326</v>
      </c>
    </row>
    <row r="1165" spans="1:27" x14ac:dyDescent="0.2">
      <c r="A1165">
        <v>6561</v>
      </c>
      <c r="B1165" t="s">
        <v>15</v>
      </c>
      <c r="C1165">
        <v>2007</v>
      </c>
      <c r="D1165">
        <v>11</v>
      </c>
      <c r="E1165">
        <v>585</v>
      </c>
      <c r="F1165" s="4">
        <v>2291.2600000000002</v>
      </c>
      <c r="G1165" s="4">
        <v>2692.52</v>
      </c>
      <c r="H1165" s="4">
        <v>735.14</v>
      </c>
      <c r="I1165">
        <v>15</v>
      </c>
      <c r="J1165">
        <v>696</v>
      </c>
      <c r="K1165">
        <v>16353</v>
      </c>
      <c r="L1165" t="s">
        <v>18</v>
      </c>
      <c r="M1165">
        <v>136420</v>
      </c>
      <c r="N1165">
        <v>438</v>
      </c>
      <c r="O1165" s="4">
        <v>39239.1</v>
      </c>
      <c r="P1165" t="s">
        <v>168</v>
      </c>
      <c r="Q1165" s="4">
        <f t="shared" si="198"/>
        <v>4.6025982905982907</v>
      </c>
      <c r="R1165" s="4">
        <f t="shared" si="199"/>
        <v>179.50133333333332</v>
      </c>
      <c r="S1165" s="4">
        <f t="shared" si="200"/>
        <v>3.8685632183908045</v>
      </c>
      <c r="T1165" s="4">
        <f t="shared" si="201"/>
        <v>3.4301589379151922</v>
      </c>
      <c r="U1165" s="4">
        <f t="shared" si="202"/>
        <v>3.3600743734139575</v>
      </c>
      <c r="V1165" s="3">
        <f t="shared" si="203"/>
        <v>1.1760912590556813</v>
      </c>
      <c r="W1165" s="3">
        <f t="shared" si="204"/>
        <v>2.842609239610562</v>
      </c>
      <c r="X1165" s="3">
        <f t="shared" si="205"/>
        <v>0.66300307183301188</v>
      </c>
      <c r="Y1165" s="3">
        <f t="shared" si="206"/>
        <v>2.2540676788595109</v>
      </c>
      <c r="Z1165" s="3">
        <f t="shared" si="207"/>
        <v>0.58754969830463022</v>
      </c>
      <c r="AA1165" s="2">
        <f t="shared" si="208"/>
        <v>39387</v>
      </c>
    </row>
    <row r="1166" spans="1:27" x14ac:dyDescent="0.2">
      <c r="A1166">
        <v>6561</v>
      </c>
      <c r="B1166" t="s">
        <v>15</v>
      </c>
      <c r="C1166">
        <v>2007</v>
      </c>
      <c r="D1166">
        <v>12</v>
      </c>
      <c r="E1166">
        <v>352</v>
      </c>
      <c r="F1166" s="4">
        <v>1402.56</v>
      </c>
      <c r="G1166" s="4">
        <v>1647.97</v>
      </c>
      <c r="H1166" s="4">
        <v>447.95</v>
      </c>
      <c r="I1166">
        <v>15</v>
      </c>
      <c r="J1166">
        <v>696</v>
      </c>
      <c r="K1166">
        <v>16353</v>
      </c>
      <c r="L1166" t="s">
        <v>18</v>
      </c>
      <c r="M1166">
        <v>136420</v>
      </c>
      <c r="N1166">
        <v>438</v>
      </c>
      <c r="O1166" s="4">
        <v>39239.1</v>
      </c>
      <c r="P1166" t="s">
        <v>168</v>
      </c>
      <c r="Q1166" s="4">
        <f t="shared" si="198"/>
        <v>4.6817329545454545</v>
      </c>
      <c r="R1166" s="4">
        <f t="shared" si="199"/>
        <v>109.86466666666666</v>
      </c>
      <c r="S1166" s="4">
        <f t="shared" si="200"/>
        <v>2.367772988505747</v>
      </c>
      <c r="T1166" s="4">
        <f t="shared" si="201"/>
        <v>3.2169493014429866</v>
      </c>
      <c r="U1166" s="4">
        <f t="shared" si="202"/>
        <v>3.1469214489738651</v>
      </c>
      <c r="V1166" s="3">
        <f t="shared" si="203"/>
        <v>1.1760912590556813</v>
      </c>
      <c r="W1166" s="3">
        <f t="shared" si="204"/>
        <v>2.842609239610562</v>
      </c>
      <c r="X1166" s="3">
        <f t="shared" si="205"/>
        <v>0.67040663796485533</v>
      </c>
      <c r="Y1166" s="3">
        <f t="shared" si="206"/>
        <v>2.0408580423873053</v>
      </c>
      <c r="Z1166" s="3">
        <f t="shared" si="207"/>
        <v>0.3743400618324243</v>
      </c>
      <c r="AA1166" s="2">
        <f t="shared" si="208"/>
        <v>39417</v>
      </c>
    </row>
    <row r="1167" spans="1:27" x14ac:dyDescent="0.2">
      <c r="A1167">
        <v>6561</v>
      </c>
      <c r="B1167" t="s">
        <v>15</v>
      </c>
      <c r="C1167">
        <v>2007</v>
      </c>
      <c r="D1167">
        <v>10</v>
      </c>
      <c r="E1167">
        <v>784</v>
      </c>
      <c r="F1167" s="4">
        <v>3130.72</v>
      </c>
      <c r="G1167" s="4">
        <v>3678.77</v>
      </c>
      <c r="H1167" s="4">
        <v>1173.53</v>
      </c>
      <c r="I1167">
        <v>15</v>
      </c>
      <c r="J1167">
        <v>696</v>
      </c>
      <c r="K1167">
        <v>16353</v>
      </c>
      <c r="L1167" t="s">
        <v>18</v>
      </c>
      <c r="M1167">
        <v>136420</v>
      </c>
      <c r="N1167">
        <v>438</v>
      </c>
      <c r="O1167" s="4">
        <v>39239.1</v>
      </c>
      <c r="P1167" t="s">
        <v>168</v>
      </c>
      <c r="Q1167" s="4">
        <f t="shared" si="198"/>
        <v>4.6923086734693875</v>
      </c>
      <c r="R1167" s="4">
        <f t="shared" si="199"/>
        <v>245.25133333333332</v>
      </c>
      <c r="S1167" s="4">
        <f t="shared" si="200"/>
        <v>5.2855890804597703</v>
      </c>
      <c r="T1167" s="4">
        <f t="shared" si="201"/>
        <v>3.56570263619935</v>
      </c>
      <c r="U1167" s="4">
        <f t="shared" si="202"/>
        <v>3.4956442276639903</v>
      </c>
      <c r="V1167" s="3">
        <f t="shared" si="203"/>
        <v>1.1760912590556813</v>
      </c>
      <c r="W1167" s="3">
        <f t="shared" si="204"/>
        <v>2.842609239610562</v>
      </c>
      <c r="X1167" s="3">
        <f t="shared" si="205"/>
        <v>0.67138657351491149</v>
      </c>
      <c r="Y1167" s="3">
        <f t="shared" si="206"/>
        <v>2.3896113771436687</v>
      </c>
      <c r="Z1167" s="3">
        <f t="shared" si="207"/>
        <v>0.7230933965887878</v>
      </c>
      <c r="AA1167" s="2">
        <f t="shared" si="208"/>
        <v>39356</v>
      </c>
    </row>
    <row r="1168" spans="1:27" x14ac:dyDescent="0.2">
      <c r="A1168">
        <v>6565</v>
      </c>
      <c r="B1168" t="s">
        <v>15</v>
      </c>
      <c r="C1168">
        <v>2007</v>
      </c>
      <c r="D1168">
        <v>7</v>
      </c>
      <c r="E1168">
        <v>218</v>
      </c>
      <c r="F1168" s="4">
        <v>926.94</v>
      </c>
      <c r="G1168" s="4">
        <v>1089.21</v>
      </c>
      <c r="H1168" s="4">
        <v>462.04</v>
      </c>
      <c r="I1168">
        <v>12</v>
      </c>
      <c r="J1168">
        <v>736</v>
      </c>
      <c r="K1168">
        <v>16429</v>
      </c>
      <c r="L1168" t="s">
        <v>18</v>
      </c>
      <c r="M1168">
        <v>292562</v>
      </c>
      <c r="N1168">
        <v>437</v>
      </c>
      <c r="O1168" s="4">
        <v>38590.21</v>
      </c>
      <c r="P1168" t="s">
        <v>168</v>
      </c>
      <c r="Q1168" s="4">
        <f t="shared" si="198"/>
        <v>4.9963761467889913</v>
      </c>
      <c r="R1168" s="4">
        <f t="shared" si="199"/>
        <v>90.767499999999998</v>
      </c>
      <c r="S1168" s="4">
        <f t="shared" si="200"/>
        <v>1.4799048913043478</v>
      </c>
      <c r="T1168" s="4">
        <f t="shared" si="201"/>
        <v>3.0371116199291119</v>
      </c>
      <c r="U1168" s="4">
        <f t="shared" si="202"/>
        <v>2.9670516235595557</v>
      </c>
      <c r="V1168" s="3">
        <f t="shared" si="203"/>
        <v>1.0791812460476249</v>
      </c>
      <c r="W1168" s="3">
        <f t="shared" si="204"/>
        <v>2.8668778143374989</v>
      </c>
      <c r="X1168" s="3">
        <f t="shared" si="205"/>
        <v>0.69865512632450721</v>
      </c>
      <c r="Y1168" s="3">
        <f t="shared" si="206"/>
        <v>1.9579303738814873</v>
      </c>
      <c r="Z1168" s="3">
        <f t="shared" si="207"/>
        <v>0.17023380559161314</v>
      </c>
      <c r="AA1168" s="2">
        <f t="shared" si="208"/>
        <v>39264</v>
      </c>
    </row>
    <row r="1169" spans="1:27" x14ac:dyDescent="0.2">
      <c r="A1169">
        <v>6565</v>
      </c>
      <c r="B1169" t="s">
        <v>15</v>
      </c>
      <c r="C1169">
        <v>2007</v>
      </c>
      <c r="D1169">
        <v>8</v>
      </c>
      <c r="E1169">
        <v>185</v>
      </c>
      <c r="F1169" s="4">
        <v>749.26</v>
      </c>
      <c r="G1169" s="4">
        <v>880.42</v>
      </c>
      <c r="H1169" s="4">
        <v>370.87</v>
      </c>
      <c r="I1169">
        <v>12</v>
      </c>
      <c r="J1169">
        <v>736</v>
      </c>
      <c r="K1169">
        <v>16429</v>
      </c>
      <c r="L1169" t="s">
        <v>18</v>
      </c>
      <c r="M1169">
        <v>292562</v>
      </c>
      <c r="N1169">
        <v>437</v>
      </c>
      <c r="O1169" s="4">
        <v>38590.21</v>
      </c>
      <c r="P1169" t="s">
        <v>168</v>
      </c>
      <c r="Q1169" s="4">
        <f t="shared" si="198"/>
        <v>4.7590270270270265</v>
      </c>
      <c r="R1169" s="4">
        <f t="shared" si="199"/>
        <v>73.368333333333325</v>
      </c>
      <c r="S1169" s="4">
        <f t="shared" si="200"/>
        <v>1.1962228260869565</v>
      </c>
      <c r="T1169" s="4">
        <f t="shared" si="201"/>
        <v>2.9446898996139104</v>
      </c>
      <c r="U1169" s="4">
        <f t="shared" si="202"/>
        <v>2.8746325479684831</v>
      </c>
      <c r="V1169" s="3">
        <f t="shared" si="203"/>
        <v>1.0791812460476249</v>
      </c>
      <c r="W1169" s="3">
        <f t="shared" si="204"/>
        <v>2.8668778143374989</v>
      </c>
      <c r="X1169" s="3">
        <f t="shared" si="205"/>
        <v>0.67751817121089664</v>
      </c>
      <c r="Y1169" s="3">
        <f t="shared" si="206"/>
        <v>1.8655086535662855</v>
      </c>
      <c r="Z1169" s="3">
        <f t="shared" si="207"/>
        <v>7.7812085276411577E-2</v>
      </c>
      <c r="AA1169" s="2">
        <f t="shared" si="208"/>
        <v>39295</v>
      </c>
    </row>
    <row r="1170" spans="1:27" x14ac:dyDescent="0.2">
      <c r="A1170">
        <v>6565</v>
      </c>
      <c r="B1170" t="s">
        <v>15</v>
      </c>
      <c r="C1170">
        <v>2007</v>
      </c>
      <c r="D1170">
        <v>9</v>
      </c>
      <c r="E1170">
        <v>484</v>
      </c>
      <c r="F1170" s="4">
        <v>1941.34</v>
      </c>
      <c r="G1170" s="4">
        <v>2281.16</v>
      </c>
      <c r="H1170" s="4">
        <v>665.14</v>
      </c>
      <c r="I1170">
        <v>12</v>
      </c>
      <c r="J1170">
        <v>736</v>
      </c>
      <c r="K1170">
        <v>16429</v>
      </c>
      <c r="L1170" t="s">
        <v>18</v>
      </c>
      <c r="M1170">
        <v>292562</v>
      </c>
      <c r="N1170">
        <v>437</v>
      </c>
      <c r="O1170" s="4">
        <v>38590.21</v>
      </c>
      <c r="P1170" t="s">
        <v>168</v>
      </c>
      <c r="Q1170" s="4">
        <f t="shared" si="198"/>
        <v>4.7131404958677683</v>
      </c>
      <c r="R1170" s="4">
        <f t="shared" si="199"/>
        <v>190.09666666666666</v>
      </c>
      <c r="S1170" s="4">
        <f t="shared" si="200"/>
        <v>3.0994021739130431</v>
      </c>
      <c r="T1170" s="4">
        <f t="shared" si="201"/>
        <v>3.3581557476528618</v>
      </c>
      <c r="U1170" s="4">
        <f t="shared" si="202"/>
        <v>3.2881016029786432</v>
      </c>
      <c r="V1170" s="3">
        <f t="shared" si="203"/>
        <v>1.0791812460476249</v>
      </c>
      <c r="W1170" s="3">
        <f t="shared" si="204"/>
        <v>2.8668778143374989</v>
      </c>
      <c r="X1170" s="3">
        <f t="shared" si="205"/>
        <v>0.6733103860084495</v>
      </c>
      <c r="Y1170" s="3">
        <f t="shared" si="206"/>
        <v>2.2789745016052372</v>
      </c>
      <c r="Z1170" s="3">
        <f t="shared" si="207"/>
        <v>0.49127793331536312</v>
      </c>
      <c r="AA1170" s="2">
        <f t="shared" si="208"/>
        <v>39326</v>
      </c>
    </row>
    <row r="1171" spans="1:27" x14ac:dyDescent="0.2">
      <c r="A1171">
        <v>6565</v>
      </c>
      <c r="B1171" t="s">
        <v>15</v>
      </c>
      <c r="C1171">
        <v>2007</v>
      </c>
      <c r="D1171">
        <v>10</v>
      </c>
      <c r="E1171">
        <v>785</v>
      </c>
      <c r="F1171" s="4">
        <v>3212.11</v>
      </c>
      <c r="G1171" s="4">
        <v>3774.38</v>
      </c>
      <c r="H1171" s="4">
        <v>1122.23</v>
      </c>
      <c r="I1171">
        <v>12</v>
      </c>
      <c r="J1171">
        <v>736</v>
      </c>
      <c r="K1171">
        <v>16429</v>
      </c>
      <c r="L1171" t="s">
        <v>18</v>
      </c>
      <c r="M1171">
        <v>292562</v>
      </c>
      <c r="N1171">
        <v>437</v>
      </c>
      <c r="O1171" s="4">
        <v>38590.21</v>
      </c>
      <c r="P1171" t="s">
        <v>168</v>
      </c>
      <c r="Q1171" s="4">
        <f t="shared" si="198"/>
        <v>4.8081273885350324</v>
      </c>
      <c r="R1171" s="4">
        <f t="shared" si="199"/>
        <v>314.53166666666669</v>
      </c>
      <c r="S1171" s="4">
        <f t="shared" si="200"/>
        <v>5.1282336956521739</v>
      </c>
      <c r="T1171" s="4">
        <f t="shared" si="201"/>
        <v>3.5768456222717422</v>
      </c>
      <c r="U1171" s="4">
        <f t="shared" si="202"/>
        <v>3.5067904094506681</v>
      </c>
      <c r="V1171" s="3">
        <f t="shared" si="203"/>
        <v>1.0791812460476249</v>
      </c>
      <c r="W1171" s="3">
        <f t="shared" si="204"/>
        <v>2.8668778143374989</v>
      </c>
      <c r="X1171" s="3">
        <f t="shared" si="205"/>
        <v>0.68197596552648954</v>
      </c>
      <c r="Y1171" s="3">
        <f t="shared" si="206"/>
        <v>2.4976643762241171</v>
      </c>
      <c r="Z1171" s="3">
        <f t="shared" si="207"/>
        <v>0.70996780793424319</v>
      </c>
      <c r="AA1171" s="2">
        <f t="shared" si="208"/>
        <v>39356</v>
      </c>
    </row>
    <row r="1172" spans="1:27" x14ac:dyDescent="0.2">
      <c r="A1172">
        <v>6565</v>
      </c>
      <c r="B1172" t="s">
        <v>15</v>
      </c>
      <c r="C1172">
        <v>2007</v>
      </c>
      <c r="D1172">
        <v>11</v>
      </c>
      <c r="E1172">
        <v>482</v>
      </c>
      <c r="F1172" s="4">
        <v>1949.18</v>
      </c>
      <c r="G1172" s="4">
        <v>2290.5</v>
      </c>
      <c r="H1172" s="4">
        <v>746.19</v>
      </c>
      <c r="I1172">
        <v>12</v>
      </c>
      <c r="J1172">
        <v>736</v>
      </c>
      <c r="K1172">
        <v>16429</v>
      </c>
      <c r="L1172" t="s">
        <v>18</v>
      </c>
      <c r="M1172">
        <v>292562</v>
      </c>
      <c r="N1172">
        <v>437</v>
      </c>
      <c r="O1172" s="4">
        <v>38590.21</v>
      </c>
      <c r="P1172" t="s">
        <v>168</v>
      </c>
      <c r="Q1172" s="4">
        <f t="shared" si="198"/>
        <v>4.7520746887966805</v>
      </c>
      <c r="R1172" s="4">
        <f t="shared" si="199"/>
        <v>190.875</v>
      </c>
      <c r="S1172" s="4">
        <f t="shared" si="200"/>
        <v>3.1120923913043477</v>
      </c>
      <c r="T1172" s="4">
        <f t="shared" si="201"/>
        <v>3.3599302961121023</v>
      </c>
      <c r="U1172" s="4">
        <f t="shared" si="202"/>
        <v>3.2898519465558609</v>
      </c>
      <c r="V1172" s="3">
        <f t="shared" si="203"/>
        <v>1.0791812460476249</v>
      </c>
      <c r="W1172" s="3">
        <f t="shared" si="204"/>
        <v>2.8668778143374989</v>
      </c>
      <c r="X1172" s="3">
        <f t="shared" si="205"/>
        <v>0.67688325787325287</v>
      </c>
      <c r="Y1172" s="3">
        <f t="shared" si="206"/>
        <v>2.2807490500644776</v>
      </c>
      <c r="Z1172" s="3">
        <f t="shared" si="207"/>
        <v>0.49305248177460353</v>
      </c>
      <c r="AA1172" s="2">
        <f t="shared" si="208"/>
        <v>39387</v>
      </c>
    </row>
    <row r="1173" spans="1:27" x14ac:dyDescent="0.2">
      <c r="A1173">
        <v>6565</v>
      </c>
      <c r="B1173" t="s">
        <v>15</v>
      </c>
      <c r="C1173">
        <v>2007</v>
      </c>
      <c r="D1173">
        <v>12</v>
      </c>
      <c r="E1173">
        <v>297</v>
      </c>
      <c r="F1173" s="4">
        <v>1112.8599999999999</v>
      </c>
      <c r="G1173" s="4">
        <v>1307.77</v>
      </c>
      <c r="H1173" s="4">
        <v>456.16</v>
      </c>
      <c r="I1173">
        <v>12</v>
      </c>
      <c r="J1173">
        <v>736</v>
      </c>
      <c r="K1173">
        <v>16429</v>
      </c>
      <c r="L1173" t="s">
        <v>18</v>
      </c>
      <c r="M1173">
        <v>292562</v>
      </c>
      <c r="N1173">
        <v>437</v>
      </c>
      <c r="O1173" s="4">
        <v>38590.21</v>
      </c>
      <c r="P1173" t="s">
        <v>168</v>
      </c>
      <c r="Q1173" s="4">
        <f t="shared" si="198"/>
        <v>4.4032659932659932</v>
      </c>
      <c r="R1173" s="4">
        <f t="shared" si="199"/>
        <v>108.98083333333334</v>
      </c>
      <c r="S1173" s="4">
        <f t="shared" si="200"/>
        <v>1.7768614130434783</v>
      </c>
      <c r="T1173" s="4">
        <f t="shared" si="201"/>
        <v>3.116531370506562</v>
      </c>
      <c r="U1173" s="4">
        <f t="shared" si="202"/>
        <v>3.0464405326619648</v>
      </c>
      <c r="V1173" s="3">
        <f t="shared" si="203"/>
        <v>1.0791812460476249</v>
      </c>
      <c r="W1173" s="3">
        <f t="shared" si="204"/>
        <v>2.8668778143374989</v>
      </c>
      <c r="X1173" s="3">
        <f t="shared" si="205"/>
        <v>0.64377492118934987</v>
      </c>
      <c r="Y1173" s="3">
        <f t="shared" si="206"/>
        <v>2.0373501244589374</v>
      </c>
      <c r="Z1173" s="3">
        <f t="shared" si="207"/>
        <v>0.2496535561690634</v>
      </c>
      <c r="AA1173" s="2">
        <f t="shared" si="208"/>
        <v>39417</v>
      </c>
    </row>
    <row r="1174" spans="1:27" x14ac:dyDescent="0.2">
      <c r="A1174">
        <v>6565</v>
      </c>
      <c r="B1174" t="s">
        <v>15</v>
      </c>
      <c r="C1174">
        <v>2007</v>
      </c>
      <c r="D1174">
        <v>1</v>
      </c>
      <c r="E1174">
        <v>99</v>
      </c>
      <c r="F1174" s="4">
        <v>448.61</v>
      </c>
      <c r="G1174" s="4">
        <v>527.21</v>
      </c>
      <c r="H1174" s="4">
        <v>175.64</v>
      </c>
      <c r="I1174">
        <v>12</v>
      </c>
      <c r="J1174">
        <v>736</v>
      </c>
      <c r="K1174">
        <v>16429</v>
      </c>
      <c r="L1174" t="s">
        <v>18</v>
      </c>
      <c r="M1174">
        <v>292562</v>
      </c>
      <c r="N1174">
        <v>437</v>
      </c>
      <c r="O1174" s="4">
        <v>38590.21</v>
      </c>
      <c r="P1174" t="s">
        <v>168</v>
      </c>
      <c r="Q1174" s="4">
        <f t="shared" si="198"/>
        <v>5.3253535353535355</v>
      </c>
      <c r="R1174" s="4">
        <f t="shared" si="199"/>
        <v>43.93416666666667</v>
      </c>
      <c r="S1174" s="4">
        <f t="shared" si="200"/>
        <v>0.71631793478260875</v>
      </c>
      <c r="T1174" s="4">
        <f t="shared" si="201"/>
        <v>2.7219836392635535</v>
      </c>
      <c r="U1174" s="4">
        <f t="shared" si="202"/>
        <v>2.6518689502465347</v>
      </c>
      <c r="V1174" s="3">
        <f t="shared" si="203"/>
        <v>1.0791812460476249</v>
      </c>
      <c r="W1174" s="3">
        <f t="shared" si="204"/>
        <v>2.8668778143374989</v>
      </c>
      <c r="X1174" s="3">
        <f t="shared" si="205"/>
        <v>0.72634844466600368</v>
      </c>
      <c r="Y1174" s="3">
        <f t="shared" si="206"/>
        <v>1.6428023932159288</v>
      </c>
      <c r="Z1174" s="3">
        <f t="shared" si="207"/>
        <v>-0.14489417507394528</v>
      </c>
      <c r="AA1174" s="2">
        <f t="shared" si="208"/>
        <v>39083</v>
      </c>
    </row>
    <row r="1175" spans="1:27" x14ac:dyDescent="0.2">
      <c r="A1175">
        <v>6565</v>
      </c>
      <c r="B1175" t="s">
        <v>15</v>
      </c>
      <c r="C1175">
        <v>2007</v>
      </c>
      <c r="D1175">
        <v>3</v>
      </c>
      <c r="E1175">
        <v>136</v>
      </c>
      <c r="F1175" s="4">
        <v>585.1</v>
      </c>
      <c r="G1175" s="4">
        <v>687.52</v>
      </c>
      <c r="H1175" s="4">
        <v>225.44</v>
      </c>
      <c r="I1175">
        <v>12</v>
      </c>
      <c r="J1175">
        <v>736</v>
      </c>
      <c r="K1175">
        <v>16429</v>
      </c>
      <c r="L1175" t="s">
        <v>18</v>
      </c>
      <c r="M1175">
        <v>292562</v>
      </c>
      <c r="N1175">
        <v>437</v>
      </c>
      <c r="O1175" s="4">
        <v>38590.21</v>
      </c>
      <c r="P1175" t="s">
        <v>168</v>
      </c>
      <c r="Q1175" s="4">
        <f t="shared" si="198"/>
        <v>5.0552941176470583</v>
      </c>
      <c r="R1175" s="4">
        <f t="shared" si="199"/>
        <v>57.293333333333329</v>
      </c>
      <c r="S1175" s="4">
        <f t="shared" si="200"/>
        <v>0.93413043478260871</v>
      </c>
      <c r="T1175" s="4">
        <f t="shared" si="201"/>
        <v>2.837285336339828</v>
      </c>
      <c r="U1175" s="4">
        <f t="shared" si="202"/>
        <v>2.7672300981107183</v>
      </c>
      <c r="V1175" s="3">
        <f t="shared" si="203"/>
        <v>1.0791812460476249</v>
      </c>
      <c r="W1175" s="3">
        <f t="shared" si="204"/>
        <v>2.8668778143374989</v>
      </c>
      <c r="X1175" s="3">
        <f t="shared" si="205"/>
        <v>0.7037464279696104</v>
      </c>
      <c r="Y1175" s="3">
        <f t="shared" si="206"/>
        <v>1.7581040902922032</v>
      </c>
      <c r="Z1175" s="3">
        <f t="shared" si="207"/>
        <v>-2.9592477997670875E-2</v>
      </c>
      <c r="AA1175" s="2">
        <f t="shared" si="208"/>
        <v>39142</v>
      </c>
    </row>
    <row r="1176" spans="1:27" x14ac:dyDescent="0.2">
      <c r="A1176">
        <v>6565</v>
      </c>
      <c r="B1176" t="s">
        <v>15</v>
      </c>
      <c r="C1176">
        <v>2007</v>
      </c>
      <c r="D1176">
        <v>4</v>
      </c>
      <c r="E1176">
        <v>199</v>
      </c>
      <c r="F1176" s="4">
        <v>855.19</v>
      </c>
      <c r="G1176" s="4">
        <v>1004.91</v>
      </c>
      <c r="H1176" s="4">
        <v>339.71</v>
      </c>
      <c r="I1176">
        <v>12</v>
      </c>
      <c r="J1176">
        <v>736</v>
      </c>
      <c r="K1176">
        <v>16429</v>
      </c>
      <c r="L1176" t="s">
        <v>18</v>
      </c>
      <c r="M1176">
        <v>292562</v>
      </c>
      <c r="N1176">
        <v>437</v>
      </c>
      <c r="O1176" s="4">
        <v>38590.21</v>
      </c>
      <c r="P1176" t="s">
        <v>168</v>
      </c>
      <c r="Q1176" s="4">
        <f t="shared" si="198"/>
        <v>5.0497989949748741</v>
      </c>
      <c r="R1176" s="4">
        <f t="shared" si="199"/>
        <v>83.742499999999993</v>
      </c>
      <c r="S1176" s="4">
        <f t="shared" si="200"/>
        <v>1.365366847826087</v>
      </c>
      <c r="T1176" s="4">
        <f t="shared" si="201"/>
        <v>3.0021271679718136</v>
      </c>
      <c r="U1176" s="4">
        <f t="shared" si="202"/>
        <v>2.9320626138913077</v>
      </c>
      <c r="V1176" s="3">
        <f t="shared" si="203"/>
        <v>1.0791812460476249</v>
      </c>
      <c r="W1176" s="3">
        <f t="shared" si="204"/>
        <v>2.8668778143374989</v>
      </c>
      <c r="X1176" s="3">
        <f t="shared" si="205"/>
        <v>0.70327409156210674</v>
      </c>
      <c r="Y1176" s="3">
        <f t="shared" si="206"/>
        <v>1.9229459219241885</v>
      </c>
      <c r="Z1176" s="3">
        <f t="shared" si="207"/>
        <v>0.13524935363431456</v>
      </c>
      <c r="AA1176" s="2">
        <f t="shared" si="208"/>
        <v>39173</v>
      </c>
    </row>
    <row r="1177" spans="1:27" x14ac:dyDescent="0.2">
      <c r="A1177">
        <v>6565</v>
      </c>
      <c r="B1177" t="s">
        <v>15</v>
      </c>
      <c r="C1177">
        <v>2007</v>
      </c>
      <c r="D1177">
        <v>5</v>
      </c>
      <c r="E1177">
        <v>272</v>
      </c>
      <c r="F1177" s="4">
        <v>1240.3800000000001</v>
      </c>
      <c r="G1177" s="4">
        <v>1457.58</v>
      </c>
      <c r="H1177" s="4">
        <v>413.09</v>
      </c>
      <c r="I1177">
        <v>12</v>
      </c>
      <c r="J1177">
        <v>736</v>
      </c>
      <c r="K1177">
        <v>16429</v>
      </c>
      <c r="L1177" t="s">
        <v>18</v>
      </c>
      <c r="M1177">
        <v>292562</v>
      </c>
      <c r="N1177">
        <v>437</v>
      </c>
      <c r="O1177" s="4">
        <v>38590.21</v>
      </c>
      <c r="P1177" t="s">
        <v>168</v>
      </c>
      <c r="Q1177" s="4">
        <f t="shared" si="198"/>
        <v>5.3587499999999997</v>
      </c>
      <c r="R1177" s="4">
        <f t="shared" si="199"/>
        <v>121.46499999999999</v>
      </c>
      <c r="S1177" s="4">
        <f t="shared" si="200"/>
        <v>1.9804076086956521</v>
      </c>
      <c r="T1177" s="4">
        <f t="shared" si="201"/>
        <v>3.163632400552888</v>
      </c>
      <c r="U1177" s="4">
        <f t="shared" si="202"/>
        <v>3.0935547550179945</v>
      </c>
      <c r="V1177" s="3">
        <f t="shared" si="203"/>
        <v>1.0791812460476249</v>
      </c>
      <c r="W1177" s="3">
        <f t="shared" si="204"/>
        <v>2.8668778143374989</v>
      </c>
      <c r="X1177" s="3">
        <f t="shared" si="205"/>
        <v>0.72906349651868907</v>
      </c>
      <c r="Y1177" s="3">
        <f t="shared" si="206"/>
        <v>2.0844511545052629</v>
      </c>
      <c r="Z1177" s="3">
        <f t="shared" si="207"/>
        <v>0.29675458621538892</v>
      </c>
      <c r="AA1177" s="2">
        <f t="shared" si="208"/>
        <v>39203</v>
      </c>
    </row>
    <row r="1178" spans="1:27" x14ac:dyDescent="0.2">
      <c r="A1178">
        <v>6565</v>
      </c>
      <c r="B1178" t="s">
        <v>15</v>
      </c>
      <c r="C1178">
        <v>2007</v>
      </c>
      <c r="D1178">
        <v>2</v>
      </c>
      <c r="E1178">
        <v>94</v>
      </c>
      <c r="F1178" s="4">
        <v>390.24</v>
      </c>
      <c r="G1178" s="4">
        <v>458.62</v>
      </c>
      <c r="H1178" s="4">
        <v>117.57</v>
      </c>
      <c r="I1178">
        <v>12</v>
      </c>
      <c r="J1178">
        <v>736</v>
      </c>
      <c r="K1178">
        <v>16429</v>
      </c>
      <c r="L1178" t="s">
        <v>18</v>
      </c>
      <c r="M1178">
        <v>292562</v>
      </c>
      <c r="N1178">
        <v>437</v>
      </c>
      <c r="O1178" s="4">
        <v>38590.21</v>
      </c>
      <c r="P1178" t="s">
        <v>168</v>
      </c>
      <c r="Q1178" s="4">
        <f t="shared" si="198"/>
        <v>4.878936170212766</v>
      </c>
      <c r="R1178" s="4">
        <f t="shared" si="199"/>
        <v>38.218333333333334</v>
      </c>
      <c r="S1178" s="4">
        <f t="shared" si="200"/>
        <v>0.62312500000000004</v>
      </c>
      <c r="T1178" s="4">
        <f t="shared" si="201"/>
        <v>2.6614529899932298</v>
      </c>
      <c r="U1178" s="4">
        <f t="shared" si="202"/>
        <v>2.5913317829696556</v>
      </c>
      <c r="V1178" s="3">
        <f t="shared" si="203"/>
        <v>1.0791812460476249</v>
      </c>
      <c r="W1178" s="3">
        <f t="shared" si="204"/>
        <v>2.8668778143374989</v>
      </c>
      <c r="X1178" s="3">
        <f t="shared" si="205"/>
        <v>0.6883251363935311</v>
      </c>
      <c r="Y1178" s="3">
        <f t="shared" si="206"/>
        <v>1.5822717439456049</v>
      </c>
      <c r="Z1178" s="3">
        <f t="shared" si="207"/>
        <v>-0.20542482434426904</v>
      </c>
      <c r="AA1178" s="2">
        <f t="shared" si="208"/>
        <v>39114</v>
      </c>
    </row>
    <row r="1179" spans="1:27" x14ac:dyDescent="0.2">
      <c r="A1179">
        <v>6565</v>
      </c>
      <c r="B1179" t="s">
        <v>15</v>
      </c>
      <c r="C1179">
        <v>2007</v>
      </c>
      <c r="D1179">
        <v>6</v>
      </c>
      <c r="E1179">
        <v>324</v>
      </c>
      <c r="F1179" s="4">
        <v>1384.76</v>
      </c>
      <c r="G1179" s="4">
        <v>1627.21</v>
      </c>
      <c r="H1179" s="4">
        <v>530.96</v>
      </c>
      <c r="I1179">
        <v>12</v>
      </c>
      <c r="J1179">
        <v>736</v>
      </c>
      <c r="K1179">
        <v>16429</v>
      </c>
      <c r="L1179" t="s">
        <v>18</v>
      </c>
      <c r="M1179">
        <v>292562</v>
      </c>
      <c r="N1179">
        <v>437</v>
      </c>
      <c r="O1179" s="4">
        <v>38590.21</v>
      </c>
      <c r="P1179" t="s">
        <v>168</v>
      </c>
      <c r="Q1179" s="4">
        <f t="shared" si="198"/>
        <v>5.0222530864197532</v>
      </c>
      <c r="R1179" s="4">
        <f t="shared" si="199"/>
        <v>135.60083333333333</v>
      </c>
      <c r="S1179" s="4">
        <f t="shared" si="200"/>
        <v>2.210883152173913</v>
      </c>
      <c r="T1179" s="4">
        <f t="shared" si="201"/>
        <v>3.2114436045385233</v>
      </c>
      <c r="U1179" s="4">
        <f t="shared" si="202"/>
        <v>3.1413745100737405</v>
      </c>
      <c r="V1179" s="3">
        <f t="shared" si="203"/>
        <v>1.0791812460476249</v>
      </c>
      <c r="W1179" s="3">
        <f t="shared" si="204"/>
        <v>2.8668778143374989</v>
      </c>
      <c r="X1179" s="3">
        <f t="shared" si="205"/>
        <v>0.70089859433191115</v>
      </c>
      <c r="Y1179" s="3">
        <f t="shared" si="206"/>
        <v>2.1322623584908986</v>
      </c>
      <c r="Z1179" s="3">
        <f t="shared" si="207"/>
        <v>0.3445657902010244</v>
      </c>
      <c r="AA1179" s="2">
        <f t="shared" si="208"/>
        <v>39234</v>
      </c>
    </row>
    <row r="1180" spans="1:27" x14ac:dyDescent="0.2">
      <c r="A1180">
        <v>6566</v>
      </c>
      <c r="B1180" t="s">
        <v>15</v>
      </c>
      <c r="C1180">
        <v>2007</v>
      </c>
      <c r="D1180">
        <v>1</v>
      </c>
      <c r="E1180">
        <v>165</v>
      </c>
      <c r="F1180" s="4">
        <v>726.56</v>
      </c>
      <c r="G1180" s="4">
        <v>853.72</v>
      </c>
      <c r="H1180" s="4">
        <v>355.99</v>
      </c>
      <c r="I1180">
        <v>12</v>
      </c>
      <c r="J1180">
        <v>980</v>
      </c>
      <c r="K1180">
        <v>20651</v>
      </c>
      <c r="L1180" t="s">
        <v>18</v>
      </c>
      <c r="M1180">
        <v>297849</v>
      </c>
      <c r="N1180">
        <v>617</v>
      </c>
      <c r="O1180" s="4">
        <v>57909.15</v>
      </c>
      <c r="P1180" t="s">
        <v>168</v>
      </c>
      <c r="Q1180" s="4">
        <f t="shared" si="198"/>
        <v>5.174060606060606</v>
      </c>
      <c r="R1180" s="4">
        <f t="shared" si="199"/>
        <v>71.143333333333331</v>
      </c>
      <c r="S1180" s="4">
        <f t="shared" si="200"/>
        <v>0.87114285714285722</v>
      </c>
      <c r="T1180" s="4">
        <f t="shared" si="201"/>
        <v>2.9313154557075998</v>
      </c>
      <c r="U1180" s="4">
        <f t="shared" si="202"/>
        <v>2.8612714845568914</v>
      </c>
      <c r="V1180" s="3">
        <f t="shared" si="203"/>
        <v>1.0791812460476249</v>
      </c>
      <c r="W1180" s="3">
        <f t="shared" si="204"/>
        <v>2.9912260756924947</v>
      </c>
      <c r="X1180" s="3">
        <f t="shared" si="205"/>
        <v>0.71383151149369362</v>
      </c>
      <c r="Y1180" s="3">
        <f t="shared" si="206"/>
        <v>1.8521342096599751</v>
      </c>
      <c r="Z1180" s="3">
        <f t="shared" si="207"/>
        <v>-5.9910619984894914E-2</v>
      </c>
      <c r="AA1180" s="2">
        <f t="shared" si="208"/>
        <v>39083</v>
      </c>
    </row>
    <row r="1181" spans="1:27" x14ac:dyDescent="0.2">
      <c r="A1181">
        <v>6566</v>
      </c>
      <c r="B1181" t="s">
        <v>15</v>
      </c>
      <c r="C1181">
        <v>2007</v>
      </c>
      <c r="D1181">
        <v>2</v>
      </c>
      <c r="E1181">
        <v>150</v>
      </c>
      <c r="F1181" s="4">
        <v>679.23</v>
      </c>
      <c r="G1181" s="4">
        <v>798.05</v>
      </c>
      <c r="H1181" s="4">
        <v>270.77999999999997</v>
      </c>
      <c r="I1181">
        <v>12</v>
      </c>
      <c r="J1181">
        <v>980</v>
      </c>
      <c r="K1181">
        <v>20651</v>
      </c>
      <c r="L1181" t="s">
        <v>18</v>
      </c>
      <c r="M1181">
        <v>297849</v>
      </c>
      <c r="N1181">
        <v>617</v>
      </c>
      <c r="O1181" s="4">
        <v>57909.15</v>
      </c>
      <c r="P1181" t="s">
        <v>168</v>
      </c>
      <c r="Q1181" s="4">
        <f t="shared" si="198"/>
        <v>5.3203333333333331</v>
      </c>
      <c r="R1181" s="4">
        <f t="shared" si="199"/>
        <v>66.504166666666663</v>
      </c>
      <c r="S1181" s="4">
        <f t="shared" si="200"/>
        <v>0.81433673469387746</v>
      </c>
      <c r="T1181" s="4">
        <f t="shared" si="201"/>
        <v>2.9020301019319796</v>
      </c>
      <c r="U1181" s="4">
        <f t="shared" si="202"/>
        <v>2.8320168594307229</v>
      </c>
      <c r="V1181" s="3">
        <f t="shared" si="203"/>
        <v>1.0791812460476249</v>
      </c>
      <c r="W1181" s="3">
        <f t="shared" si="204"/>
        <v>2.9912260756924947</v>
      </c>
      <c r="X1181" s="3">
        <f t="shared" si="205"/>
        <v>0.72593884287629851</v>
      </c>
      <c r="Y1181" s="3">
        <f t="shared" si="206"/>
        <v>1.822848855884355</v>
      </c>
      <c r="Z1181" s="3">
        <f t="shared" si="207"/>
        <v>-8.919597376051519E-2</v>
      </c>
      <c r="AA1181" s="2">
        <f t="shared" si="208"/>
        <v>39114</v>
      </c>
    </row>
    <row r="1182" spans="1:27" x14ac:dyDescent="0.2">
      <c r="A1182">
        <v>6566</v>
      </c>
      <c r="B1182" t="s">
        <v>15</v>
      </c>
      <c r="C1182">
        <v>2007</v>
      </c>
      <c r="D1182">
        <v>3</v>
      </c>
      <c r="E1182">
        <v>148</v>
      </c>
      <c r="F1182" s="4">
        <v>580.58000000000004</v>
      </c>
      <c r="G1182" s="4">
        <v>682.25</v>
      </c>
      <c r="H1182" s="4">
        <v>199.81</v>
      </c>
      <c r="I1182">
        <v>12</v>
      </c>
      <c r="J1182">
        <v>980</v>
      </c>
      <c r="K1182">
        <v>20651</v>
      </c>
      <c r="L1182" t="s">
        <v>18</v>
      </c>
      <c r="M1182">
        <v>297849</v>
      </c>
      <c r="N1182">
        <v>617</v>
      </c>
      <c r="O1182" s="4">
        <v>57909.15</v>
      </c>
      <c r="P1182" t="s">
        <v>168</v>
      </c>
      <c r="Q1182" s="4">
        <f t="shared" si="198"/>
        <v>4.6097972972972974</v>
      </c>
      <c r="R1182" s="4">
        <f t="shared" si="199"/>
        <v>56.854166666666664</v>
      </c>
      <c r="S1182" s="4">
        <f t="shared" si="200"/>
        <v>0.69617346938775515</v>
      </c>
      <c r="T1182" s="4">
        <f t="shared" si="201"/>
        <v>2.8339435443419343</v>
      </c>
      <c r="U1182" s="4">
        <f t="shared" si="202"/>
        <v>2.7638620710422561</v>
      </c>
      <c r="V1182" s="3">
        <f t="shared" si="203"/>
        <v>1.0791812460476249</v>
      </c>
      <c r="W1182" s="3">
        <f t="shared" si="204"/>
        <v>2.9912260756924947</v>
      </c>
      <c r="X1182" s="3">
        <f t="shared" si="205"/>
        <v>0.6636818289469768</v>
      </c>
      <c r="Y1182" s="3">
        <f t="shared" si="206"/>
        <v>1.7547622982943092</v>
      </c>
      <c r="Z1182" s="3">
        <f t="shared" si="207"/>
        <v>-0.15728253135056069</v>
      </c>
      <c r="AA1182" s="2">
        <f t="shared" si="208"/>
        <v>39142</v>
      </c>
    </row>
    <row r="1183" spans="1:27" x14ac:dyDescent="0.2">
      <c r="A1183">
        <v>6566</v>
      </c>
      <c r="B1183" t="s">
        <v>15</v>
      </c>
      <c r="C1183">
        <v>2007</v>
      </c>
      <c r="D1183">
        <v>4</v>
      </c>
      <c r="E1183">
        <v>226</v>
      </c>
      <c r="F1183" s="4">
        <v>945.92</v>
      </c>
      <c r="G1183" s="4">
        <v>1111.43</v>
      </c>
      <c r="H1183" s="4">
        <v>488.76</v>
      </c>
      <c r="I1183">
        <v>12</v>
      </c>
      <c r="J1183">
        <v>980</v>
      </c>
      <c r="K1183">
        <v>20651</v>
      </c>
      <c r="L1183" t="s">
        <v>18</v>
      </c>
      <c r="M1183">
        <v>297849</v>
      </c>
      <c r="N1183">
        <v>617</v>
      </c>
      <c r="O1183" s="4">
        <v>57909.15</v>
      </c>
      <c r="P1183" t="s">
        <v>168</v>
      </c>
      <c r="Q1183" s="4">
        <f t="shared" si="198"/>
        <v>4.9178318584070801</v>
      </c>
      <c r="R1183" s="4">
        <f t="shared" si="199"/>
        <v>92.619166666666672</v>
      </c>
      <c r="S1183" s="4">
        <f t="shared" si="200"/>
        <v>1.1341122448979593</v>
      </c>
      <c r="T1183" s="4">
        <f t="shared" si="201"/>
        <v>3.0458821151942019</v>
      </c>
      <c r="U1183" s="4">
        <f t="shared" si="202"/>
        <v>2.9758544080426943</v>
      </c>
      <c r="V1183" s="3">
        <f t="shared" si="203"/>
        <v>1.0791812460476249</v>
      </c>
      <c r="W1183" s="3">
        <f t="shared" si="204"/>
        <v>2.9912260756924947</v>
      </c>
      <c r="X1183" s="3">
        <f t="shared" si="205"/>
        <v>0.69177367604680085</v>
      </c>
      <c r="Y1183" s="3">
        <f t="shared" si="206"/>
        <v>1.966700869146577</v>
      </c>
      <c r="Z1183" s="3">
        <f t="shared" si="207"/>
        <v>5.4656039501706929E-2</v>
      </c>
      <c r="AA1183" s="2">
        <f t="shared" si="208"/>
        <v>39173</v>
      </c>
    </row>
    <row r="1184" spans="1:27" x14ac:dyDescent="0.2">
      <c r="A1184">
        <v>6566</v>
      </c>
      <c r="B1184" t="s">
        <v>15</v>
      </c>
      <c r="C1184">
        <v>2007</v>
      </c>
      <c r="D1184">
        <v>5</v>
      </c>
      <c r="E1184">
        <v>490</v>
      </c>
      <c r="F1184" s="4">
        <v>2181.89</v>
      </c>
      <c r="G1184" s="4">
        <v>2563.79</v>
      </c>
      <c r="H1184" s="4">
        <v>995.95</v>
      </c>
      <c r="I1184">
        <v>12</v>
      </c>
      <c r="J1184">
        <v>980</v>
      </c>
      <c r="K1184">
        <v>20651</v>
      </c>
      <c r="L1184" t="s">
        <v>18</v>
      </c>
      <c r="M1184">
        <v>297849</v>
      </c>
      <c r="N1184">
        <v>617</v>
      </c>
      <c r="O1184" s="4">
        <v>57909.15</v>
      </c>
      <c r="P1184" t="s">
        <v>168</v>
      </c>
      <c r="Q1184" s="4">
        <f t="shared" si="198"/>
        <v>5.232224489795918</v>
      </c>
      <c r="R1184" s="4">
        <f t="shared" si="199"/>
        <v>213.64916666666667</v>
      </c>
      <c r="S1184" s="4">
        <f t="shared" si="200"/>
        <v>2.616112244897959</v>
      </c>
      <c r="T1184" s="4">
        <f t="shared" si="201"/>
        <v>3.4088824492491714</v>
      </c>
      <c r="U1184" s="4">
        <f t="shared" si="202"/>
        <v>3.3388328518448014</v>
      </c>
      <c r="V1184" s="3">
        <f t="shared" si="203"/>
        <v>1.0791812460476249</v>
      </c>
      <c r="W1184" s="3">
        <f t="shared" si="204"/>
        <v>2.9912260756924947</v>
      </c>
      <c r="X1184" s="3">
        <f t="shared" si="205"/>
        <v>0.71868636922065754</v>
      </c>
      <c r="Y1184" s="3">
        <f t="shared" si="206"/>
        <v>2.3297012032015463</v>
      </c>
      <c r="Z1184" s="3">
        <f t="shared" si="207"/>
        <v>0.41765637355667634</v>
      </c>
      <c r="AA1184" s="2">
        <f t="shared" si="208"/>
        <v>39203</v>
      </c>
    </row>
    <row r="1185" spans="1:27" x14ac:dyDescent="0.2">
      <c r="A1185">
        <v>6566</v>
      </c>
      <c r="B1185" t="s">
        <v>15</v>
      </c>
      <c r="C1185">
        <v>2007</v>
      </c>
      <c r="D1185">
        <v>6</v>
      </c>
      <c r="E1185">
        <v>448</v>
      </c>
      <c r="F1185" s="4">
        <v>1977.58</v>
      </c>
      <c r="G1185" s="4">
        <v>2323.63</v>
      </c>
      <c r="H1185" s="4">
        <v>906.23</v>
      </c>
      <c r="I1185">
        <v>12</v>
      </c>
      <c r="J1185">
        <v>980</v>
      </c>
      <c r="K1185">
        <v>20651</v>
      </c>
      <c r="L1185" t="s">
        <v>18</v>
      </c>
      <c r="M1185">
        <v>297849</v>
      </c>
      <c r="N1185">
        <v>617</v>
      </c>
      <c r="O1185" s="4">
        <v>57909.15</v>
      </c>
      <c r="P1185" t="s">
        <v>168</v>
      </c>
      <c r="Q1185" s="4">
        <f t="shared" si="198"/>
        <v>5.1866741071428573</v>
      </c>
      <c r="R1185" s="4">
        <f t="shared" si="199"/>
        <v>193.63583333333335</v>
      </c>
      <c r="S1185" s="4">
        <f t="shared" si="200"/>
        <v>2.3710510204081632</v>
      </c>
      <c r="T1185" s="4">
        <f t="shared" si="201"/>
        <v>3.3661669749441248</v>
      </c>
      <c r="U1185" s="4">
        <f t="shared" si="202"/>
        <v>3.2961340612497616</v>
      </c>
      <c r="V1185" s="3">
        <f t="shared" si="203"/>
        <v>1.0791812460476249</v>
      </c>
      <c r="W1185" s="3">
        <f t="shared" si="204"/>
        <v>2.9912260756924947</v>
      </c>
      <c r="X1185" s="3">
        <f t="shared" si="205"/>
        <v>0.71488896094598098</v>
      </c>
      <c r="Y1185" s="3">
        <f t="shared" si="206"/>
        <v>2.2869857288965001</v>
      </c>
      <c r="Z1185" s="3">
        <f t="shared" si="207"/>
        <v>0.37494089925163004</v>
      </c>
      <c r="AA1185" s="2">
        <f t="shared" si="208"/>
        <v>39234</v>
      </c>
    </row>
    <row r="1186" spans="1:27" x14ac:dyDescent="0.2">
      <c r="A1186">
        <v>6566</v>
      </c>
      <c r="B1186" t="s">
        <v>15</v>
      </c>
      <c r="C1186">
        <v>2007</v>
      </c>
      <c r="D1186">
        <v>7</v>
      </c>
      <c r="E1186">
        <v>332</v>
      </c>
      <c r="F1186" s="4">
        <v>1399.98</v>
      </c>
      <c r="G1186" s="4">
        <v>1645.03</v>
      </c>
      <c r="H1186" s="4">
        <v>780.98</v>
      </c>
      <c r="I1186">
        <v>12</v>
      </c>
      <c r="J1186">
        <v>980</v>
      </c>
      <c r="K1186">
        <v>20651</v>
      </c>
      <c r="L1186" t="s">
        <v>18</v>
      </c>
      <c r="M1186">
        <v>297849</v>
      </c>
      <c r="N1186">
        <v>617</v>
      </c>
      <c r="O1186" s="4">
        <v>57909.15</v>
      </c>
      <c r="P1186" t="s">
        <v>168</v>
      </c>
      <c r="Q1186" s="4">
        <f t="shared" si="198"/>
        <v>4.9549096385542164</v>
      </c>
      <c r="R1186" s="4">
        <f t="shared" si="199"/>
        <v>137.08583333333334</v>
      </c>
      <c r="S1186" s="4">
        <f t="shared" si="200"/>
        <v>1.6786020408163265</v>
      </c>
      <c r="T1186" s="4">
        <f t="shared" si="201"/>
        <v>3.2161738224778804</v>
      </c>
      <c r="U1186" s="4">
        <f t="shared" si="202"/>
        <v>3.1461218314270374</v>
      </c>
      <c r="V1186" s="3">
        <f t="shared" si="203"/>
        <v>1.0791812460476249</v>
      </c>
      <c r="W1186" s="3">
        <f t="shared" si="204"/>
        <v>2.9912260756924947</v>
      </c>
      <c r="X1186" s="3">
        <f t="shared" si="205"/>
        <v>0.69503573877384406</v>
      </c>
      <c r="Y1186" s="3">
        <f t="shared" si="206"/>
        <v>2.1369925764302558</v>
      </c>
      <c r="Z1186" s="3">
        <f t="shared" si="207"/>
        <v>0.22494774678538551</v>
      </c>
      <c r="AA1186" s="2">
        <f t="shared" si="208"/>
        <v>39264</v>
      </c>
    </row>
    <row r="1187" spans="1:27" x14ac:dyDescent="0.2">
      <c r="A1187">
        <v>6566</v>
      </c>
      <c r="B1187" t="s">
        <v>15</v>
      </c>
      <c r="C1187">
        <v>2007</v>
      </c>
      <c r="D1187">
        <v>8</v>
      </c>
      <c r="E1187">
        <v>376</v>
      </c>
      <c r="F1187" s="4">
        <v>1448.96</v>
      </c>
      <c r="G1187" s="4">
        <v>1702.62</v>
      </c>
      <c r="H1187" s="4">
        <v>707.37</v>
      </c>
      <c r="I1187">
        <v>12</v>
      </c>
      <c r="J1187">
        <v>980</v>
      </c>
      <c r="K1187">
        <v>20651</v>
      </c>
      <c r="L1187" t="s">
        <v>18</v>
      </c>
      <c r="M1187">
        <v>297849</v>
      </c>
      <c r="N1187">
        <v>617</v>
      </c>
      <c r="O1187" s="4">
        <v>57909.15</v>
      </c>
      <c r="P1187" t="s">
        <v>168</v>
      </c>
      <c r="Q1187" s="4">
        <f t="shared" si="198"/>
        <v>4.5282446808510635</v>
      </c>
      <c r="R1187" s="4">
        <f t="shared" si="199"/>
        <v>141.88499999999999</v>
      </c>
      <c r="S1187" s="4">
        <f t="shared" si="200"/>
        <v>1.7373673469387754</v>
      </c>
      <c r="T1187" s="4">
        <f t="shared" si="201"/>
        <v>3.2311177305708729</v>
      </c>
      <c r="U1187" s="4">
        <f t="shared" si="202"/>
        <v>3.161056396500121</v>
      </c>
      <c r="V1187" s="3">
        <f t="shared" si="203"/>
        <v>1.0791812460476249</v>
      </c>
      <c r="W1187" s="3">
        <f t="shared" si="204"/>
        <v>2.9912260756924947</v>
      </c>
      <c r="X1187" s="3">
        <f t="shared" si="205"/>
        <v>0.65592988564321209</v>
      </c>
      <c r="Y1187" s="3">
        <f t="shared" si="206"/>
        <v>2.1519364845232483</v>
      </c>
      <c r="Z1187" s="3">
        <f t="shared" si="207"/>
        <v>0.23989165487837827</v>
      </c>
      <c r="AA1187" s="2">
        <f t="shared" si="208"/>
        <v>39295</v>
      </c>
    </row>
    <row r="1188" spans="1:27" x14ac:dyDescent="0.2">
      <c r="A1188">
        <v>6566</v>
      </c>
      <c r="B1188" t="s">
        <v>15</v>
      </c>
      <c r="C1188">
        <v>2007</v>
      </c>
      <c r="D1188">
        <v>9</v>
      </c>
      <c r="E1188">
        <v>471</v>
      </c>
      <c r="F1188" s="4">
        <v>1847.11</v>
      </c>
      <c r="G1188" s="4">
        <v>2170.4899999999998</v>
      </c>
      <c r="H1188" s="4">
        <v>762.06</v>
      </c>
      <c r="I1188">
        <v>12</v>
      </c>
      <c r="J1188">
        <v>980</v>
      </c>
      <c r="K1188">
        <v>20651</v>
      </c>
      <c r="L1188" t="s">
        <v>18</v>
      </c>
      <c r="M1188">
        <v>297849</v>
      </c>
      <c r="N1188">
        <v>617</v>
      </c>
      <c r="O1188" s="4">
        <v>57909.15</v>
      </c>
      <c r="P1188" t="s">
        <v>168</v>
      </c>
      <c r="Q1188" s="4">
        <f t="shared" si="198"/>
        <v>4.6082590233545639</v>
      </c>
      <c r="R1188" s="4">
        <f t="shared" si="199"/>
        <v>180.87416666666664</v>
      </c>
      <c r="S1188" s="4">
        <f t="shared" si="200"/>
        <v>2.2147857142857141</v>
      </c>
      <c r="T1188" s="4">
        <f t="shared" si="201"/>
        <v>3.3365577892740856</v>
      </c>
      <c r="U1188" s="4">
        <f t="shared" si="202"/>
        <v>3.2664927595282212</v>
      </c>
      <c r="V1188" s="3">
        <f t="shared" si="203"/>
        <v>1.0791812460476249</v>
      </c>
      <c r="W1188" s="3">
        <f t="shared" si="204"/>
        <v>2.9912260756924947</v>
      </c>
      <c r="X1188" s="3">
        <f t="shared" si="205"/>
        <v>0.66353688214518969</v>
      </c>
      <c r="Y1188" s="3">
        <f t="shared" si="206"/>
        <v>2.257376543226461</v>
      </c>
      <c r="Z1188" s="3">
        <f t="shared" si="207"/>
        <v>0.34533171358159098</v>
      </c>
      <c r="AA1188" s="2">
        <f t="shared" si="208"/>
        <v>39326</v>
      </c>
    </row>
    <row r="1189" spans="1:27" x14ac:dyDescent="0.2">
      <c r="A1189">
        <v>6566</v>
      </c>
      <c r="B1189" t="s">
        <v>15</v>
      </c>
      <c r="C1189">
        <v>2007</v>
      </c>
      <c r="D1189">
        <v>11</v>
      </c>
      <c r="E1189">
        <v>724</v>
      </c>
      <c r="F1189" s="4">
        <v>2944.04</v>
      </c>
      <c r="G1189" s="4">
        <v>3459.34</v>
      </c>
      <c r="H1189" s="4">
        <v>1171.17</v>
      </c>
      <c r="I1189">
        <v>12</v>
      </c>
      <c r="J1189">
        <v>980</v>
      </c>
      <c r="K1189">
        <v>20651</v>
      </c>
      <c r="L1189" t="s">
        <v>18</v>
      </c>
      <c r="M1189">
        <v>297849</v>
      </c>
      <c r="N1189">
        <v>617</v>
      </c>
      <c r="O1189" s="4">
        <v>57909.15</v>
      </c>
      <c r="P1189" t="s">
        <v>168</v>
      </c>
      <c r="Q1189" s="4">
        <f t="shared" si="198"/>
        <v>4.7780939226519337</v>
      </c>
      <c r="R1189" s="4">
        <f t="shared" si="199"/>
        <v>288.27833333333336</v>
      </c>
      <c r="S1189" s="4">
        <f t="shared" si="200"/>
        <v>3.5299387755102041</v>
      </c>
      <c r="T1189" s="4">
        <f t="shared" si="201"/>
        <v>3.5389932485906113</v>
      </c>
      <c r="U1189" s="4">
        <f t="shared" si="202"/>
        <v>3.4689437063656183</v>
      </c>
      <c r="V1189" s="3">
        <f t="shared" si="203"/>
        <v>1.0791812460476249</v>
      </c>
      <c r="W1189" s="3">
        <f t="shared" si="204"/>
        <v>2.9912260756924947</v>
      </c>
      <c r="X1189" s="3">
        <f t="shared" si="205"/>
        <v>0.67925468239346432</v>
      </c>
      <c r="Y1189" s="3">
        <f t="shared" si="206"/>
        <v>2.4598120025429866</v>
      </c>
      <c r="Z1189" s="3">
        <f t="shared" si="207"/>
        <v>0.54776717289811638</v>
      </c>
      <c r="AA1189" s="2">
        <f t="shared" si="208"/>
        <v>39387</v>
      </c>
    </row>
    <row r="1190" spans="1:27" x14ac:dyDescent="0.2">
      <c r="A1190">
        <v>6566</v>
      </c>
      <c r="B1190" t="s">
        <v>15</v>
      </c>
      <c r="C1190">
        <v>2007</v>
      </c>
      <c r="D1190">
        <v>12</v>
      </c>
      <c r="E1190">
        <v>338</v>
      </c>
      <c r="F1190" s="4">
        <v>1406.53</v>
      </c>
      <c r="G1190" s="4">
        <v>1652.77</v>
      </c>
      <c r="H1190" s="4">
        <v>428.96</v>
      </c>
      <c r="I1190">
        <v>12</v>
      </c>
      <c r="J1190">
        <v>980</v>
      </c>
      <c r="K1190">
        <v>20651</v>
      </c>
      <c r="L1190" t="s">
        <v>18</v>
      </c>
      <c r="M1190">
        <v>297849</v>
      </c>
      <c r="N1190">
        <v>617</v>
      </c>
      <c r="O1190" s="4">
        <v>57909.15</v>
      </c>
      <c r="P1190" t="s">
        <v>168</v>
      </c>
      <c r="Q1190" s="4">
        <f t="shared" si="198"/>
        <v>4.889852071005917</v>
      </c>
      <c r="R1190" s="4">
        <f t="shared" si="199"/>
        <v>137.73083333333332</v>
      </c>
      <c r="S1190" s="4">
        <f t="shared" si="200"/>
        <v>1.6864999999999999</v>
      </c>
      <c r="T1190" s="4">
        <f t="shared" si="201"/>
        <v>3.2182124212177152</v>
      </c>
      <c r="U1190" s="4">
        <f t="shared" si="202"/>
        <v>3.148148999704568</v>
      </c>
      <c r="V1190" s="3">
        <f t="shared" si="203"/>
        <v>1.0791812460476249</v>
      </c>
      <c r="W1190" s="3">
        <f t="shared" si="204"/>
        <v>2.9912260756924947</v>
      </c>
      <c r="X1190" s="3">
        <f t="shared" si="205"/>
        <v>0.68929572094006042</v>
      </c>
      <c r="Y1190" s="3">
        <f t="shared" si="206"/>
        <v>2.1390311751700901</v>
      </c>
      <c r="Z1190" s="3">
        <f t="shared" si="207"/>
        <v>0.22698634552522023</v>
      </c>
      <c r="AA1190" s="2">
        <f t="shared" si="208"/>
        <v>39417</v>
      </c>
    </row>
    <row r="1191" spans="1:27" x14ac:dyDescent="0.2">
      <c r="A1191">
        <v>6577</v>
      </c>
      <c r="B1191" t="s">
        <v>15</v>
      </c>
      <c r="C1191">
        <v>2007</v>
      </c>
      <c r="D1191">
        <v>1</v>
      </c>
      <c r="E1191">
        <v>199</v>
      </c>
      <c r="F1191" s="4">
        <v>752.8</v>
      </c>
      <c r="G1191" s="4">
        <v>884.67</v>
      </c>
      <c r="H1191" s="4">
        <v>346.56</v>
      </c>
      <c r="I1191">
        <v>18</v>
      </c>
      <c r="J1191">
        <v>1075</v>
      </c>
      <c r="K1191">
        <v>22168</v>
      </c>
      <c r="L1191" t="s">
        <v>18</v>
      </c>
      <c r="M1191">
        <v>145258</v>
      </c>
      <c r="N1191">
        <v>645</v>
      </c>
      <c r="O1191" s="4">
        <v>50108.97</v>
      </c>
      <c r="P1191" t="s">
        <v>168</v>
      </c>
      <c r="Q1191" s="4">
        <f t="shared" si="198"/>
        <v>4.445577889447236</v>
      </c>
      <c r="R1191" s="4">
        <f t="shared" si="199"/>
        <v>49.148333333333333</v>
      </c>
      <c r="S1191" s="4">
        <f t="shared" si="200"/>
        <v>0.82294883720930234</v>
      </c>
      <c r="T1191" s="4">
        <f t="shared" si="201"/>
        <v>2.9467813001827698</v>
      </c>
      <c r="U1191" s="4">
        <f t="shared" si="202"/>
        <v>2.8766796104192003</v>
      </c>
      <c r="V1191" s="3">
        <f t="shared" si="203"/>
        <v>1.255272505103306</v>
      </c>
      <c r="W1191" s="3">
        <f t="shared" si="204"/>
        <v>3.0314084642516241</v>
      </c>
      <c r="X1191" s="3">
        <f t="shared" si="205"/>
        <v>0.64792822377306314</v>
      </c>
      <c r="Y1191" s="3">
        <f t="shared" si="206"/>
        <v>1.6915087950794636</v>
      </c>
      <c r="Z1191" s="3">
        <f t="shared" si="207"/>
        <v>-8.4627164068854344E-2</v>
      </c>
      <c r="AA1191" s="2">
        <f t="shared" si="208"/>
        <v>39083</v>
      </c>
    </row>
    <row r="1192" spans="1:27" x14ac:dyDescent="0.2">
      <c r="A1192">
        <v>6577</v>
      </c>
      <c r="B1192" t="s">
        <v>15</v>
      </c>
      <c r="C1192">
        <v>2007</v>
      </c>
      <c r="D1192">
        <v>2</v>
      </c>
      <c r="E1192">
        <v>152</v>
      </c>
      <c r="F1192" s="4">
        <v>683.19</v>
      </c>
      <c r="G1192" s="4">
        <v>802.75</v>
      </c>
      <c r="H1192" s="4">
        <v>330.16</v>
      </c>
      <c r="I1192">
        <v>18</v>
      </c>
      <c r="J1192">
        <v>1075</v>
      </c>
      <c r="K1192">
        <v>22168</v>
      </c>
      <c r="L1192" t="s">
        <v>18</v>
      </c>
      <c r="M1192">
        <v>145258</v>
      </c>
      <c r="N1192">
        <v>645</v>
      </c>
      <c r="O1192" s="4">
        <v>50108.97</v>
      </c>
      <c r="P1192" t="s">
        <v>168</v>
      </c>
      <c r="Q1192" s="4">
        <f t="shared" si="198"/>
        <v>5.28125</v>
      </c>
      <c r="R1192" s="4">
        <f t="shared" si="199"/>
        <v>44.597222222222221</v>
      </c>
      <c r="S1192" s="4">
        <f t="shared" si="200"/>
        <v>0.7467441860465116</v>
      </c>
      <c r="T1192" s="4">
        <f t="shared" si="201"/>
        <v>2.9045803142385402</v>
      </c>
      <c r="U1192" s="4">
        <f t="shared" si="202"/>
        <v>2.8345415008650776</v>
      </c>
      <c r="V1192" s="3">
        <f t="shared" si="203"/>
        <v>1.255272505103306</v>
      </c>
      <c r="W1192" s="3">
        <f t="shared" si="204"/>
        <v>3.0314084642516241</v>
      </c>
      <c r="X1192" s="3">
        <f t="shared" si="205"/>
        <v>0.72273672629376762</v>
      </c>
      <c r="Y1192" s="3">
        <f t="shared" si="206"/>
        <v>1.649307809135234</v>
      </c>
      <c r="Z1192" s="3">
        <f t="shared" si="207"/>
        <v>-0.12682815001308403</v>
      </c>
      <c r="AA1192" s="2">
        <f t="shared" si="208"/>
        <v>39114</v>
      </c>
    </row>
    <row r="1193" spans="1:27" x14ac:dyDescent="0.2">
      <c r="A1193">
        <v>6577</v>
      </c>
      <c r="B1193" t="s">
        <v>15</v>
      </c>
      <c r="C1193">
        <v>2007</v>
      </c>
      <c r="D1193">
        <v>3</v>
      </c>
      <c r="E1193">
        <v>219</v>
      </c>
      <c r="F1193" s="4">
        <v>937.51</v>
      </c>
      <c r="G1193" s="4">
        <v>1101.73</v>
      </c>
      <c r="H1193" s="4">
        <v>430.18</v>
      </c>
      <c r="I1193">
        <v>18</v>
      </c>
      <c r="J1193">
        <v>1075</v>
      </c>
      <c r="K1193">
        <v>22168</v>
      </c>
      <c r="L1193" t="s">
        <v>18</v>
      </c>
      <c r="M1193">
        <v>145258</v>
      </c>
      <c r="N1193">
        <v>645</v>
      </c>
      <c r="O1193" s="4">
        <v>50108.97</v>
      </c>
      <c r="P1193" t="s">
        <v>168</v>
      </c>
      <c r="Q1193" s="4">
        <f t="shared" si="198"/>
        <v>5.0307305936073057</v>
      </c>
      <c r="R1193" s="4">
        <f t="shared" si="199"/>
        <v>61.207222222222221</v>
      </c>
      <c r="S1193" s="4">
        <f t="shared" si="200"/>
        <v>1.0248651162790698</v>
      </c>
      <c r="T1193" s="4">
        <f t="shared" si="201"/>
        <v>3.0420751753893756</v>
      </c>
      <c r="U1193" s="4">
        <f t="shared" si="202"/>
        <v>2.9719759088495237</v>
      </c>
      <c r="V1193" s="3">
        <f t="shared" si="203"/>
        <v>1.255272505103306</v>
      </c>
      <c r="W1193" s="3">
        <f t="shared" si="204"/>
        <v>3.0314084642516241</v>
      </c>
      <c r="X1193" s="3">
        <f t="shared" si="205"/>
        <v>0.70163106054925706</v>
      </c>
      <c r="Y1193" s="3">
        <f t="shared" si="206"/>
        <v>1.7868026702860693</v>
      </c>
      <c r="Z1193" s="3">
        <f t="shared" si="207"/>
        <v>1.0666711137751334E-2</v>
      </c>
      <c r="AA1193" s="2">
        <f t="shared" si="208"/>
        <v>39142</v>
      </c>
    </row>
    <row r="1194" spans="1:27" x14ac:dyDescent="0.2">
      <c r="A1194">
        <v>6577</v>
      </c>
      <c r="B1194" t="s">
        <v>15</v>
      </c>
      <c r="C1194">
        <v>2007</v>
      </c>
      <c r="D1194">
        <v>4</v>
      </c>
      <c r="E1194">
        <v>280</v>
      </c>
      <c r="F1194" s="4">
        <v>1132.95</v>
      </c>
      <c r="G1194" s="4">
        <v>1331.2</v>
      </c>
      <c r="H1194" s="4">
        <v>510.66</v>
      </c>
      <c r="I1194">
        <v>18</v>
      </c>
      <c r="J1194">
        <v>1075</v>
      </c>
      <c r="K1194">
        <v>22168</v>
      </c>
      <c r="L1194" t="s">
        <v>18</v>
      </c>
      <c r="M1194">
        <v>145258</v>
      </c>
      <c r="N1194">
        <v>645</v>
      </c>
      <c r="O1194" s="4">
        <v>50108.97</v>
      </c>
      <c r="P1194" t="s">
        <v>168</v>
      </c>
      <c r="Q1194" s="4">
        <f t="shared" si="198"/>
        <v>4.7542857142857144</v>
      </c>
      <c r="R1194" s="4">
        <f t="shared" si="199"/>
        <v>73.955555555555563</v>
      </c>
      <c r="S1194" s="4">
        <f t="shared" si="200"/>
        <v>1.2383255813953489</v>
      </c>
      <c r="T1194" s="4">
        <f t="shared" si="201"/>
        <v>3.1242433089466486</v>
      </c>
      <c r="U1194" s="4">
        <f t="shared" si="202"/>
        <v>3.054210743752849</v>
      </c>
      <c r="V1194" s="3">
        <f t="shared" si="203"/>
        <v>1.255272505103306</v>
      </c>
      <c r="W1194" s="3">
        <f t="shared" si="204"/>
        <v>3.0314084642516241</v>
      </c>
      <c r="X1194" s="3">
        <f t="shared" si="205"/>
        <v>0.67708527760442949</v>
      </c>
      <c r="Y1194" s="3">
        <f t="shared" si="206"/>
        <v>1.8689708038433428</v>
      </c>
      <c r="Z1194" s="3">
        <f t="shared" si="207"/>
        <v>9.2834844695024593E-2</v>
      </c>
      <c r="AA1194" s="2">
        <f t="shared" si="208"/>
        <v>39173</v>
      </c>
    </row>
    <row r="1195" spans="1:27" x14ac:dyDescent="0.2">
      <c r="A1195">
        <v>6577</v>
      </c>
      <c r="B1195" t="s">
        <v>15</v>
      </c>
      <c r="C1195">
        <v>2007</v>
      </c>
      <c r="D1195">
        <v>5</v>
      </c>
      <c r="E1195">
        <v>367</v>
      </c>
      <c r="F1195" s="4">
        <v>1510.44</v>
      </c>
      <c r="G1195" s="4">
        <v>1774.89</v>
      </c>
      <c r="H1195" s="4">
        <v>677.68</v>
      </c>
      <c r="I1195">
        <v>18</v>
      </c>
      <c r="J1195">
        <v>1075</v>
      </c>
      <c r="K1195">
        <v>22168</v>
      </c>
      <c r="L1195" t="s">
        <v>18</v>
      </c>
      <c r="M1195">
        <v>145258</v>
      </c>
      <c r="N1195">
        <v>645</v>
      </c>
      <c r="O1195" s="4">
        <v>50108.97</v>
      </c>
      <c r="P1195" t="s">
        <v>168</v>
      </c>
      <c r="Q1195" s="4">
        <f t="shared" si="198"/>
        <v>4.8362125340599453</v>
      </c>
      <c r="R1195" s="4">
        <f t="shared" si="199"/>
        <v>98.605000000000004</v>
      </c>
      <c r="S1195" s="4">
        <f t="shared" si="200"/>
        <v>1.6510604651162792</v>
      </c>
      <c r="T1195" s="4">
        <f t="shared" si="201"/>
        <v>3.2491714425328921</v>
      </c>
      <c r="U1195" s="4">
        <f t="shared" si="202"/>
        <v>3.1791034782445466</v>
      </c>
      <c r="V1195" s="3">
        <f t="shared" si="203"/>
        <v>1.255272505103306</v>
      </c>
      <c r="W1195" s="3">
        <f t="shared" si="204"/>
        <v>3.0314084642516241</v>
      </c>
      <c r="X1195" s="3">
        <f t="shared" si="205"/>
        <v>0.68450537828080282</v>
      </c>
      <c r="Y1195" s="3">
        <f t="shared" si="206"/>
        <v>1.9938989374295861</v>
      </c>
      <c r="Z1195" s="3">
        <f t="shared" si="207"/>
        <v>0.21776297828126803</v>
      </c>
      <c r="AA1195" s="2">
        <f t="shared" si="208"/>
        <v>39203</v>
      </c>
    </row>
    <row r="1196" spans="1:27" x14ac:dyDescent="0.2">
      <c r="A1196">
        <v>6577</v>
      </c>
      <c r="B1196" t="s">
        <v>15</v>
      </c>
      <c r="C1196">
        <v>2007</v>
      </c>
      <c r="D1196">
        <v>6</v>
      </c>
      <c r="E1196">
        <v>362</v>
      </c>
      <c r="F1196" s="4">
        <v>1414.27</v>
      </c>
      <c r="G1196" s="4">
        <v>1661.95</v>
      </c>
      <c r="H1196" s="4">
        <v>624.09</v>
      </c>
      <c r="I1196">
        <v>18</v>
      </c>
      <c r="J1196">
        <v>1075</v>
      </c>
      <c r="K1196">
        <v>22168</v>
      </c>
      <c r="L1196" t="s">
        <v>18</v>
      </c>
      <c r="M1196">
        <v>145258</v>
      </c>
      <c r="N1196">
        <v>645</v>
      </c>
      <c r="O1196" s="4">
        <v>50108.97</v>
      </c>
      <c r="P1196" t="s">
        <v>168</v>
      </c>
      <c r="Q1196" s="4">
        <f t="shared" si="198"/>
        <v>4.5910220994475139</v>
      </c>
      <c r="R1196" s="4">
        <f t="shared" si="199"/>
        <v>92.330555555555563</v>
      </c>
      <c r="S1196" s="4">
        <f t="shared" si="200"/>
        <v>1.546</v>
      </c>
      <c r="T1196" s="4">
        <f t="shared" si="201"/>
        <v>3.2206179538339303</v>
      </c>
      <c r="U1196" s="4">
        <f t="shared" si="202"/>
        <v>3.1505323290622411</v>
      </c>
      <c r="V1196" s="3">
        <f t="shared" si="203"/>
        <v>1.255272505103306</v>
      </c>
      <c r="W1196" s="3">
        <f t="shared" si="204"/>
        <v>3.0314084642516241</v>
      </c>
      <c r="X1196" s="3">
        <f t="shared" si="205"/>
        <v>0.66190938330076454</v>
      </c>
      <c r="Y1196" s="3">
        <f t="shared" si="206"/>
        <v>1.9653454487306241</v>
      </c>
      <c r="Z1196" s="3">
        <f t="shared" si="207"/>
        <v>0.18920948958230613</v>
      </c>
      <c r="AA1196" s="2">
        <f t="shared" si="208"/>
        <v>39234</v>
      </c>
    </row>
    <row r="1197" spans="1:27" x14ac:dyDescent="0.2">
      <c r="A1197">
        <v>6577</v>
      </c>
      <c r="B1197" t="s">
        <v>15</v>
      </c>
      <c r="C1197">
        <v>2007</v>
      </c>
      <c r="D1197">
        <v>7</v>
      </c>
      <c r="E1197">
        <v>300</v>
      </c>
      <c r="F1197" s="4">
        <v>1132.25</v>
      </c>
      <c r="G1197" s="4">
        <v>1330.6</v>
      </c>
      <c r="H1197" s="4">
        <v>483.14</v>
      </c>
      <c r="I1197">
        <v>18</v>
      </c>
      <c r="J1197">
        <v>1075</v>
      </c>
      <c r="K1197">
        <v>22168</v>
      </c>
      <c r="L1197" t="s">
        <v>18</v>
      </c>
      <c r="M1197">
        <v>145258</v>
      </c>
      <c r="N1197">
        <v>645</v>
      </c>
      <c r="O1197" s="4">
        <v>50108.97</v>
      </c>
      <c r="P1197" t="s">
        <v>168</v>
      </c>
      <c r="Q1197" s="4">
        <f t="shared" si="198"/>
        <v>4.4353333333333333</v>
      </c>
      <c r="R1197" s="4">
        <f t="shared" si="199"/>
        <v>73.922222222222217</v>
      </c>
      <c r="S1197" s="4">
        <f t="shared" si="200"/>
        <v>1.2377674418604649</v>
      </c>
      <c r="T1197" s="4">
        <f t="shared" si="201"/>
        <v>3.1240475191100305</v>
      </c>
      <c r="U1197" s="4">
        <f t="shared" si="202"/>
        <v>3.053942329354995</v>
      </c>
      <c r="V1197" s="3">
        <f t="shared" si="203"/>
        <v>1.255272505103306</v>
      </c>
      <c r="W1197" s="3">
        <f t="shared" si="204"/>
        <v>3.0314084642516241</v>
      </c>
      <c r="X1197" s="3">
        <f t="shared" si="205"/>
        <v>0.64692626439036804</v>
      </c>
      <c r="Y1197" s="3">
        <f t="shared" si="206"/>
        <v>1.8687750140067243</v>
      </c>
      <c r="Z1197" s="3">
        <f t="shared" si="207"/>
        <v>9.2639054858406233E-2</v>
      </c>
      <c r="AA1197" s="2">
        <f t="shared" si="208"/>
        <v>39264</v>
      </c>
    </row>
    <row r="1198" spans="1:27" x14ac:dyDescent="0.2">
      <c r="A1198">
        <v>6577</v>
      </c>
      <c r="B1198" t="s">
        <v>15</v>
      </c>
      <c r="C1198">
        <v>2007</v>
      </c>
      <c r="D1198">
        <v>8</v>
      </c>
      <c r="E1198">
        <v>376</v>
      </c>
      <c r="F1198" s="4">
        <v>1478.31</v>
      </c>
      <c r="G1198" s="4">
        <v>1737.2</v>
      </c>
      <c r="H1198" s="4">
        <v>551.26</v>
      </c>
      <c r="I1198">
        <v>18</v>
      </c>
      <c r="J1198">
        <v>1075</v>
      </c>
      <c r="K1198">
        <v>22168</v>
      </c>
      <c r="L1198" t="s">
        <v>18</v>
      </c>
      <c r="M1198">
        <v>145258</v>
      </c>
      <c r="N1198">
        <v>645</v>
      </c>
      <c r="O1198" s="4">
        <v>50108.97</v>
      </c>
      <c r="P1198" t="s">
        <v>168</v>
      </c>
      <c r="Q1198" s="4">
        <f t="shared" si="198"/>
        <v>4.6202127659574472</v>
      </c>
      <c r="R1198" s="4">
        <f t="shared" si="199"/>
        <v>96.51111111111112</v>
      </c>
      <c r="S1198" s="4">
        <f t="shared" si="200"/>
        <v>1.6160000000000001</v>
      </c>
      <c r="T1198" s="4">
        <f t="shared" si="201"/>
        <v>3.2398498206901913</v>
      </c>
      <c r="U1198" s="4">
        <f t="shared" si="202"/>
        <v>3.16976551468965</v>
      </c>
      <c r="V1198" s="3">
        <f t="shared" si="203"/>
        <v>1.255272505103306</v>
      </c>
      <c r="W1198" s="3">
        <f t="shared" si="204"/>
        <v>3.0314084642516241</v>
      </c>
      <c r="X1198" s="3">
        <f t="shared" si="205"/>
        <v>0.6646619757625305</v>
      </c>
      <c r="Y1198" s="3">
        <f t="shared" si="206"/>
        <v>1.9845773155868855</v>
      </c>
      <c r="Z1198" s="3">
        <f t="shared" si="207"/>
        <v>0.20844135643856737</v>
      </c>
      <c r="AA1198" s="2">
        <f t="shared" si="208"/>
        <v>39295</v>
      </c>
    </row>
    <row r="1199" spans="1:27" x14ac:dyDescent="0.2">
      <c r="A1199">
        <v>6577</v>
      </c>
      <c r="B1199" t="s">
        <v>15</v>
      </c>
      <c r="C1199">
        <v>2007</v>
      </c>
      <c r="D1199">
        <v>9</v>
      </c>
      <c r="E1199">
        <v>514</v>
      </c>
      <c r="F1199" s="4">
        <v>1945.52</v>
      </c>
      <c r="G1199" s="4">
        <v>2286.08</v>
      </c>
      <c r="H1199" s="4">
        <v>779.53</v>
      </c>
      <c r="I1199">
        <v>18</v>
      </c>
      <c r="J1199">
        <v>1075</v>
      </c>
      <c r="K1199">
        <v>22168</v>
      </c>
      <c r="L1199" t="s">
        <v>18</v>
      </c>
      <c r="M1199">
        <v>145258</v>
      </c>
      <c r="N1199">
        <v>645</v>
      </c>
      <c r="O1199" s="4">
        <v>50108.97</v>
      </c>
      <c r="P1199" t="s">
        <v>168</v>
      </c>
      <c r="Q1199" s="4">
        <f t="shared" si="198"/>
        <v>4.4476264591439687</v>
      </c>
      <c r="R1199" s="4">
        <f t="shared" si="199"/>
        <v>127.00444444444445</v>
      </c>
      <c r="S1199" s="4">
        <f t="shared" si="200"/>
        <v>2.126586046511628</v>
      </c>
      <c r="T1199" s="4">
        <f t="shared" si="201"/>
        <v>3.359091424200396</v>
      </c>
      <c r="U1199" s="4">
        <f t="shared" si="202"/>
        <v>3.2890356997221271</v>
      </c>
      <c r="V1199" s="3">
        <f t="shared" si="203"/>
        <v>1.255272505103306</v>
      </c>
      <c r="W1199" s="3">
        <f t="shared" si="204"/>
        <v>3.0314084642516241</v>
      </c>
      <c r="X1199" s="3">
        <f t="shared" si="205"/>
        <v>0.64812830520512021</v>
      </c>
      <c r="Y1199" s="3">
        <f t="shared" si="206"/>
        <v>2.10381891909709</v>
      </c>
      <c r="Z1199" s="3">
        <f t="shared" si="207"/>
        <v>0.32768295994877189</v>
      </c>
      <c r="AA1199" s="2">
        <f t="shared" si="208"/>
        <v>39326</v>
      </c>
    </row>
    <row r="1200" spans="1:27" x14ac:dyDescent="0.2">
      <c r="A1200">
        <v>6577</v>
      </c>
      <c r="B1200" t="s">
        <v>15</v>
      </c>
      <c r="C1200">
        <v>2007</v>
      </c>
      <c r="D1200">
        <v>11</v>
      </c>
      <c r="E1200">
        <v>691</v>
      </c>
      <c r="F1200" s="4">
        <v>2561.8200000000002</v>
      </c>
      <c r="G1200" s="4">
        <v>3010.35</v>
      </c>
      <c r="H1200" s="4">
        <v>964.79</v>
      </c>
      <c r="I1200">
        <v>18</v>
      </c>
      <c r="J1200">
        <v>1075</v>
      </c>
      <c r="K1200">
        <v>22168</v>
      </c>
      <c r="L1200" t="s">
        <v>18</v>
      </c>
      <c r="M1200">
        <v>145258</v>
      </c>
      <c r="N1200">
        <v>645</v>
      </c>
      <c r="O1200" s="4">
        <v>50108.97</v>
      </c>
      <c r="P1200" t="s">
        <v>168</v>
      </c>
      <c r="Q1200" s="4">
        <f t="shared" si="198"/>
        <v>4.3565123010130247</v>
      </c>
      <c r="R1200" s="4">
        <f t="shared" si="199"/>
        <v>167.24166666666667</v>
      </c>
      <c r="S1200" s="4">
        <f t="shared" si="200"/>
        <v>2.8003255813953487</v>
      </c>
      <c r="T1200" s="4">
        <f t="shared" si="201"/>
        <v>3.4786169920164225</v>
      </c>
      <c r="U1200" s="4">
        <f t="shared" si="202"/>
        <v>3.4085486118438761</v>
      </c>
      <c r="V1200" s="3">
        <f t="shared" si="203"/>
        <v>1.255272505103306</v>
      </c>
      <c r="W1200" s="3">
        <f t="shared" si="204"/>
        <v>3.0314084642516241</v>
      </c>
      <c r="X1200" s="3">
        <f t="shared" si="205"/>
        <v>0.6391389446422242</v>
      </c>
      <c r="Y1200" s="3">
        <f t="shared" si="206"/>
        <v>2.2233444869131165</v>
      </c>
      <c r="Z1200" s="3">
        <f t="shared" si="207"/>
        <v>0.44720852776479841</v>
      </c>
      <c r="AA1200" s="2">
        <f t="shared" si="208"/>
        <v>39387</v>
      </c>
    </row>
    <row r="1201" spans="1:27" x14ac:dyDescent="0.2">
      <c r="A1201">
        <v>6577</v>
      </c>
      <c r="B1201" t="s">
        <v>15</v>
      </c>
      <c r="C1201">
        <v>2007</v>
      </c>
      <c r="D1201">
        <v>12</v>
      </c>
      <c r="E1201">
        <v>348</v>
      </c>
      <c r="F1201" s="4">
        <v>1315.77</v>
      </c>
      <c r="G1201" s="4">
        <v>1546.26</v>
      </c>
      <c r="H1201" s="4">
        <v>498.89</v>
      </c>
      <c r="I1201">
        <v>18</v>
      </c>
      <c r="J1201">
        <v>1075</v>
      </c>
      <c r="K1201">
        <v>22168</v>
      </c>
      <c r="L1201" t="s">
        <v>18</v>
      </c>
      <c r="M1201">
        <v>145258</v>
      </c>
      <c r="N1201">
        <v>645</v>
      </c>
      <c r="O1201" s="4">
        <v>50108.97</v>
      </c>
      <c r="P1201" t="s">
        <v>168</v>
      </c>
      <c r="Q1201" s="4">
        <f t="shared" si="198"/>
        <v>4.4432758620689654</v>
      </c>
      <c r="R1201" s="4">
        <f t="shared" si="199"/>
        <v>85.903333333333336</v>
      </c>
      <c r="S1201" s="4">
        <f t="shared" si="200"/>
        <v>1.4383813953488371</v>
      </c>
      <c r="T1201" s="4">
        <f t="shared" si="201"/>
        <v>3.1892825213232081</v>
      </c>
      <c r="U1201" s="4">
        <f t="shared" si="202"/>
        <v>3.1191799801133122</v>
      </c>
      <c r="V1201" s="3">
        <f t="shared" si="203"/>
        <v>1.255272505103306</v>
      </c>
      <c r="W1201" s="3">
        <f t="shared" si="204"/>
        <v>3.0314084642516241</v>
      </c>
      <c r="X1201" s="3">
        <f t="shared" si="205"/>
        <v>0.64770327737662725</v>
      </c>
      <c r="Y1201" s="3">
        <f t="shared" si="206"/>
        <v>1.9340100162199021</v>
      </c>
      <c r="Z1201" s="3">
        <f t="shared" si="207"/>
        <v>0.15787405707158403</v>
      </c>
      <c r="AA1201" s="2">
        <f t="shared" si="208"/>
        <v>39417</v>
      </c>
    </row>
    <row r="1203" spans="1:27" x14ac:dyDescent="0.2">
      <c r="F1203" s="4" t="s">
        <v>191</v>
      </c>
      <c r="G1203" s="4">
        <f>_xlfn.AGGREGATE(1, 6, G2:G1201)</f>
        <v>1399.4993416666659</v>
      </c>
      <c r="I1203" s="4" t="s">
        <v>191</v>
      </c>
      <c r="J1203" s="10">
        <f>_xlfn.AGGREGATE(1, 6, J2:J1201)</f>
        <v>651.01083333333338</v>
      </c>
    </row>
    <row r="1204" spans="1:27" x14ac:dyDescent="0.2">
      <c r="F1204" s="4" t="s">
        <v>192</v>
      </c>
      <c r="G1204" s="4">
        <f>_xlfn.AGGREGATE(9, 6, G2:G1201)</f>
        <v>1679399.209999999</v>
      </c>
      <c r="I1204" s="4" t="s">
        <v>192</v>
      </c>
      <c r="J1204" s="10">
        <f>_xlfn.AGGREGATE(9, 6, J2:J1201)</f>
        <v>781213</v>
      </c>
    </row>
    <row r="1205" spans="1:27" x14ac:dyDescent="0.2">
      <c r="F1205" s="4" t="s">
        <v>193</v>
      </c>
      <c r="G1205" s="4">
        <f>_xlfn.AGGREGATE(4, 6, G2:G1201)</f>
        <v>4594.17</v>
      </c>
      <c r="I1205" s="4" t="s">
        <v>193</v>
      </c>
      <c r="J1205" s="10">
        <f>_xlfn.AGGREGATE(4, 6, J2:J1201)</f>
        <v>2652</v>
      </c>
    </row>
    <row r="1206" spans="1:27" x14ac:dyDescent="0.2">
      <c r="F1206" s="4" t="s">
        <v>194</v>
      </c>
      <c r="G1206" s="4">
        <f>_xlfn.AGGREGATE(5, 6, G2:G1201)</f>
        <v>43.28</v>
      </c>
      <c r="I1206" s="4" t="s">
        <v>194</v>
      </c>
      <c r="J1206" s="10">
        <f>_xlfn.AGGREGATE(5, 6, J2:J1201)</f>
        <v>199</v>
      </c>
    </row>
    <row r="1207" spans="1:27" x14ac:dyDescent="0.2">
      <c r="F1207" s="4" t="s">
        <v>195</v>
      </c>
      <c r="G1207" s="4">
        <f>_xlfn.PERCENTILE.INC(G2:G1201, 0.99)</f>
        <v>3965.8397999999997</v>
      </c>
      <c r="I1207" s="4" t="s">
        <v>195</v>
      </c>
      <c r="J1207" s="10">
        <f>_xlfn.PERCENTILE.INC(J2:J1201, 0.99)</f>
        <v>2147</v>
      </c>
    </row>
    <row r="1208" spans="1:27" x14ac:dyDescent="0.2">
      <c r="F1208" s="4" t="s">
        <v>196</v>
      </c>
      <c r="G1208" s="4">
        <f>_xlfn.PERCENTILE.INC(G2:G1201, 0.01)</f>
        <v>135.91929999999999</v>
      </c>
      <c r="I1208" s="4" t="s">
        <v>196</v>
      </c>
      <c r="J1208" s="10">
        <f>_xlfn.PERCENTILE.INC(J2:J1201, 0.01)</f>
        <v>199</v>
      </c>
    </row>
    <row r="1209" spans="1:27" x14ac:dyDescent="0.2">
      <c r="F1209" s="4" t="s">
        <v>197</v>
      </c>
      <c r="G1209" s="10">
        <f>COUNTIF(G2:G1201, "&gt;"&amp;G1207)</f>
        <v>12</v>
      </c>
      <c r="I1209" s="4" t="s">
        <v>197</v>
      </c>
      <c r="J1209" s="10">
        <f>COUNTIF(J2:J1201, "&gt;"&amp;J1207)</f>
        <v>9</v>
      </c>
    </row>
    <row r="1210" spans="1:27" x14ac:dyDescent="0.2">
      <c r="F1210" s="4" t="s">
        <v>198</v>
      </c>
      <c r="G1210" s="10">
        <f>COUNTIF(G1:G1200, "&lt;"&amp;G1208)</f>
        <v>12</v>
      </c>
      <c r="I1210" s="4" t="s">
        <v>198</v>
      </c>
      <c r="J1210" s="10">
        <f>COUNTIF(J1:J1200, "&lt;"&amp;J1208)</f>
        <v>0</v>
      </c>
    </row>
    <row r="1213" spans="1:27" ht="17" customHeight="1" x14ac:dyDescent="0.3">
      <c r="B1213" s="11"/>
    </row>
    <row r="1214" spans="1:27" x14ac:dyDescent="0.2">
      <c r="F1214" s="19" t="s">
        <v>6</v>
      </c>
      <c r="G1214" s="19"/>
      <c r="H1214" s="19"/>
      <c r="I1214" s="19"/>
      <c r="K1214" s="19" t="s">
        <v>199</v>
      </c>
      <c r="L1214" s="19"/>
      <c r="M1214" s="19"/>
      <c r="N1214" s="19"/>
    </row>
    <row r="1215" spans="1:27" x14ac:dyDescent="0.2">
      <c r="G1215" s="4" t="s">
        <v>17</v>
      </c>
      <c r="H1215" s="4" t="s">
        <v>18</v>
      </c>
      <c r="I1215" t="s">
        <v>16</v>
      </c>
      <c r="K1215" s="4"/>
      <c r="L1215" s="4" t="s">
        <v>17</v>
      </c>
      <c r="M1215" s="4" t="s">
        <v>18</v>
      </c>
      <c r="N1215" t="s">
        <v>16</v>
      </c>
    </row>
    <row r="1216" spans="1:27" x14ac:dyDescent="0.2">
      <c r="F1216" s="4" t="s">
        <v>192</v>
      </c>
      <c r="G1216" s="4">
        <f>SUMIF($L2:$L1201,"Chemist",$G2:$G1201)</f>
        <v>74083.140000000014</v>
      </c>
      <c r="H1216" s="4">
        <f>SUMIF($L2:$L1201,"Destination",$G2:$G1201)</f>
        <v>1515225.3300000005</v>
      </c>
      <c r="I1216" s="4">
        <f>SUMIF($L2:$L1201,"Convenience",$G2:$G1201)</f>
        <v>90090.74</v>
      </c>
      <c r="K1216" s="4" t="s">
        <v>192</v>
      </c>
      <c r="L1216" s="10">
        <f>SUMIF($L2:$L1201,"Chemist",$J2:$J1201)</f>
        <v>20652</v>
      </c>
      <c r="M1216" s="10">
        <f>SUMIF($L2:$L1201,"Destination",$J2:$J1201)</f>
        <v>740559</v>
      </c>
      <c r="N1216" s="10">
        <f>SUMIF($L2:$L1201,"Convenience",$J2:$J1201)</f>
        <v>20002</v>
      </c>
    </row>
    <row r="1217" spans="6:14" x14ac:dyDescent="0.2">
      <c r="F1217" s="4" t="s">
        <v>194</v>
      </c>
      <c r="G1217" s="4">
        <f>_xlfn.MINIFS($G2:$G1201,$L2:$L1201,"Chemist")</f>
        <v>87.89</v>
      </c>
      <c r="H1217" s="4">
        <f>_xlfn.MINIFS($G2:$G1201,$L2:$L1201,"Destination")</f>
        <v>43.28</v>
      </c>
      <c r="I1217" s="4">
        <f>_xlfn.MINIFS($G2:$G1201,$L2:$L1201,"Convenience")</f>
        <v>195.48</v>
      </c>
      <c r="K1217" s="4" t="s">
        <v>194</v>
      </c>
      <c r="L1217" s="10">
        <f>_xlfn.MINIFS($J2:$J1201,$L2:$L1201,"Chemist")</f>
        <v>199</v>
      </c>
      <c r="M1217" s="10">
        <f>_xlfn.MINIFS($J2:$J1201,$L2:$L1201,"Destination")</f>
        <v>199</v>
      </c>
      <c r="N1217" s="10">
        <f>_xlfn.MINIFS($J2:$J1201,$L2:$L1201,"Convenience")</f>
        <v>215</v>
      </c>
    </row>
    <row r="1218" spans="6:14" x14ac:dyDescent="0.2">
      <c r="F1218" s="4" t="s">
        <v>193</v>
      </c>
      <c r="G1218" s="4">
        <f>_xlfn.MAXIFS($G2:$G1201,$L2:$L1201,"Chemist")</f>
        <v>3681.9</v>
      </c>
      <c r="H1218" s="4">
        <f t="array" ref="H1218">_xlfn.MAXIFS($G2:$G1201,$L2:$L1201,"Destination")</f>
        <v>4594.17</v>
      </c>
      <c r="I1218" s="4">
        <f t="array" ref="I1218">_xlfn.MAXIFS($G2:$G1201,$L2:$L1201,"Convenience")</f>
        <v>4244.46</v>
      </c>
      <c r="K1218" s="4" t="s">
        <v>193</v>
      </c>
      <c r="L1218" s="10">
        <f>_xlfn.MAXIFS($J2:$J1201,$L2:$L1201,"Chemist")</f>
        <v>294</v>
      </c>
      <c r="M1218" s="10">
        <f>_xlfn.MAXIFS($J2:$J1201,$L2:$L1201,"Destination")</f>
        <v>2652</v>
      </c>
      <c r="N1218" s="10">
        <f>_xlfn.MAXIFS($J2:$J1201,$L2:$L1201,"Convenience")</f>
        <v>777</v>
      </c>
    </row>
    <row r="1219" spans="6:14" x14ac:dyDescent="0.2">
      <c r="F1219" s="4" t="s">
        <v>195</v>
      </c>
      <c r="G1219" s="4">
        <f t="array" ref="G1219">PERCENTILE(IF($L2:$L1201 ="Chemist",$G2:$G1201),0.99)</f>
        <v>3087.8026000000013</v>
      </c>
      <c r="H1219" s="4">
        <f t="array" ref="H1219">PERCENTILE(IF($L2:$L1201 ="Destination",$G2:$G1201),0.99)</f>
        <v>3967.7322000000004</v>
      </c>
      <c r="I1219" s="4">
        <f t="array" ref="I1219">PERCENTILE(IF($L2:$L1201 ="Convenience",$G2:$G1201),0.99)</f>
        <v>4090.0709999999995</v>
      </c>
      <c r="K1219" s="4" t="s">
        <v>195</v>
      </c>
      <c r="L1219" s="10">
        <f t="array" ref="L1219">PERCENTILE(IF($L2:$L1201 ="Chemist",$J2:$J1201),0.99)</f>
        <v>294</v>
      </c>
      <c r="M1219" s="10">
        <f t="array" ref="M1219">PERCENTILE(IF($L2:$L1201 ="Destination",$J2:$J1201),0.99)</f>
        <v>2147</v>
      </c>
      <c r="N1219" s="10">
        <f t="array" ref="N1219">PERCENTILE(IF($L2:$L1201 ="Convenience",$J2:$J1201),0.99)</f>
        <v>777</v>
      </c>
    </row>
    <row r="1220" spans="6:14" x14ac:dyDescent="0.2">
      <c r="F1220" s="4" t="s">
        <v>196</v>
      </c>
      <c r="G1220" s="4">
        <f t="array" ref="G1220">PERCENTILE(IF($L2:$L1201 ="Chemist",$G2:$G1201),0.01)</f>
        <v>142.72810000000001</v>
      </c>
      <c r="H1220" s="4">
        <f t="array" ref="H1220">PERCENTILE(IF($L2:$L1201 ="Destination",$G2:$G1201),0.01)</f>
        <v>127.53269999999998</v>
      </c>
      <c r="I1220" s="4">
        <f t="array" ref="I1220">PERCENTILE(IF($L2:$L1201 ="Convenience",$G2:$G1201),0.01)</f>
        <v>232.50049999999999</v>
      </c>
      <c r="K1220" s="4" t="s">
        <v>196</v>
      </c>
      <c r="L1220" s="10">
        <f t="array" ref="L1220">PERCENTILE(IF($L2:$L1201 ="Chemist",$J2:$J1201),0.01)</f>
        <v>199</v>
      </c>
      <c r="M1220" s="10">
        <f t="array" ref="M1220">PERCENTILE(IF($L2:$L1201 ="Destination",$J2:$J1201),0.01)</f>
        <v>199</v>
      </c>
      <c r="N1220" s="10">
        <f t="array" ref="N1220">PERCENTILE(IF($L2:$L1201 ="Convenience",$J2:$J1201),0.01)</f>
        <v>215</v>
      </c>
    </row>
    <row r="1221" spans="6:14" x14ac:dyDescent="0.2">
      <c r="F1221" s="4" t="s">
        <v>197</v>
      </c>
      <c r="G1221" s="10">
        <f t="array" ref="G1221">COUNTIFS($G2:$G1201, "&gt;"&amp;$G1219, $L2:$L1201, "=Chemist")</f>
        <v>1</v>
      </c>
      <c r="H1221" s="10">
        <f>COUNTIFS($G2:$G1201, "&gt;"&amp;$H1219, $L2:$L1201, "=Destination")</f>
        <v>11</v>
      </c>
      <c r="I1221" s="10">
        <f>COUNTIFS($G2:$G1201, "&gt;"&amp;$I1219, $L2:$L1201, "=Convenience")</f>
        <v>1</v>
      </c>
      <c r="K1221" s="4" t="s">
        <v>197</v>
      </c>
      <c r="L1221" s="10">
        <f>COUNTIFS($J2:$J1201, "&gt;"&amp;$L1219, $L2:$L1201, "=Chemist")</f>
        <v>0</v>
      </c>
      <c r="M1221" s="10">
        <f t="array" ref="M1221">COUNTIFS($J2:$J1201, "&gt;"&amp;$M1219, $L2:$L1201, "=Destination")</f>
        <v>9</v>
      </c>
      <c r="N1221" s="10">
        <f t="array" ref="N1221">COUNTIFS($J2:$J1201, "&gt;"&amp;$N1219, $L2:$L1201, "=Convenience")</f>
        <v>0</v>
      </c>
    </row>
    <row r="1222" spans="6:14" x14ac:dyDescent="0.2">
      <c r="F1222" s="4" t="s">
        <v>198</v>
      </c>
      <c r="G1222" s="10">
        <f t="array" ref="G1222">COUNTIFS($G2:$G1201, "&lt;"&amp;$G1220, $L2:$L1201, "=Chemist")</f>
        <v>1</v>
      </c>
      <c r="H1222" s="10">
        <f t="array" ref="H1222">COUNTIFS($G2:$G1201, "&lt;"&amp;$H1220, $L2:$L1201, "=Destination")</f>
        <v>11</v>
      </c>
      <c r="I1222" s="10">
        <f t="array" ref="I1222">COUNTIFS($G2:$G1201, "&lt;"&amp;$I1220, $L2:$L1201, "=Convenience")</f>
        <v>1</v>
      </c>
      <c r="K1222" s="4" t="s">
        <v>198</v>
      </c>
      <c r="L1222" s="10">
        <f t="array" ref="L1222">COUNTIFS($J2:$J1201, "&lt;"&amp;$L1220, $L2:$L1201, "=Chemist")</f>
        <v>0</v>
      </c>
      <c r="M1222" s="10">
        <f>COUNTIFS($J2:$J1201, "&lt;"&amp;$M1220, $L2:$L1201, "=Destination")</f>
        <v>0</v>
      </c>
      <c r="N1222" s="10">
        <f t="array" ref="N1222">COUNTIFS($J2:$J1201, "&lt;"&amp;$N1220, $L2:$L1201, "=Convenience")</f>
        <v>0</v>
      </c>
    </row>
    <row r="1223" spans="6:14" x14ac:dyDescent="0.2">
      <c r="F1223" s="4" t="s">
        <v>200</v>
      </c>
      <c r="G1223" s="10">
        <f>COUNTIF($L2:$L1201, "=Chemist")</f>
        <v>84</v>
      </c>
      <c r="H1223" s="10">
        <f>COUNTIF($L2:$L1201, "=Destination")</f>
        <v>1062</v>
      </c>
      <c r="I1223" s="10">
        <f t="array" ref="I1223">COUNTIF($L2:$L1201, "=Convenience")</f>
        <v>54</v>
      </c>
      <c r="K1223" s="4"/>
      <c r="L1223" s="10"/>
      <c r="M1223" s="10"/>
      <c r="N1223" s="10"/>
    </row>
  </sheetData>
  <autoFilter ref="A1:AA1201" xr:uid="{9A0B69BB-77E2-7D47-BA3A-7920B38876AA}"/>
  <mergeCells count="2">
    <mergeCell ref="F1214:I1214"/>
    <mergeCell ref="K1214:N1214"/>
  </mergeCells>
  <conditionalFormatting sqref="G12">
    <cfRule type="expression" dxfId="35" priority="19">
      <formula>AND($L12="Chemist",$G12&gt;3087)</formula>
    </cfRule>
    <cfRule type="expression" dxfId="34" priority="18">
      <formula>AND($L12="Destination",$G12&gt;3967)</formula>
    </cfRule>
  </conditionalFormatting>
  <conditionalFormatting sqref="G12">
    <cfRule type="expression" dxfId="33" priority="16">
      <formula>AND($L12="Convenience",$G12&gt;4090)</formula>
    </cfRule>
    <cfRule type="expression" dxfId="32" priority="15">
      <formula>AND($L12="Chemist",$G12&lt;142.73)</formula>
    </cfRule>
    <cfRule type="expression" dxfId="31" priority="14">
      <formula>AND($L12="Destination",$G12&lt;127.53)</formula>
    </cfRule>
    <cfRule type="expression" dxfId="30" priority="13">
      <formula>AND($L12="Convenience",$G12&lt;232.5)</formula>
    </cfRule>
  </conditionalFormatting>
  <conditionalFormatting sqref="G13:G1201">
    <cfRule type="expression" dxfId="29" priority="5">
      <formula>AND($L13="Destination",$G13&gt;3967)</formula>
    </cfRule>
    <cfRule type="expression" dxfId="28" priority="6">
      <formula>AND($L13="Chemist",$G13&gt;3087)</formula>
    </cfRule>
  </conditionalFormatting>
  <conditionalFormatting sqref="G13:G1201">
    <cfRule type="expression" dxfId="27" priority="1">
      <formula>AND($L13="Convenience",$G13&lt;232.5)</formula>
    </cfRule>
    <cfRule type="expression" dxfId="26" priority="2">
      <formula>AND($L13="Destination",$G13&lt;127.53)</formula>
    </cfRule>
    <cfRule type="expression" dxfId="25" priority="3">
      <formula>AND($L13="Chemist",$G13&lt;142.73)</formula>
    </cfRule>
    <cfRule type="expression" dxfId="24" priority="4">
      <formula>AND($L13="Convenience",$G13&gt;4090)</formula>
    </cfRule>
  </conditionalFormatting>
  <conditionalFormatting sqref="G2:G1201">
    <cfRule type="expression" dxfId="23" priority="7">
      <formula>AND($L2="Convenience",$G2&lt;232.5)</formula>
    </cfRule>
    <cfRule type="expression" dxfId="22" priority="8">
      <formula>AND($L2="Destination",$G2&lt;127.53)</formula>
    </cfRule>
    <cfRule type="expression" dxfId="21" priority="9">
      <formula>AND($L2="Chemist",$G2&lt;142.73)</formula>
    </cfRule>
    <cfRule type="expression" dxfId="20" priority="10">
      <formula>AND($L2="Convenience",$G2&gt;4090)</formula>
    </cfRule>
    <cfRule type="expression" dxfId="19" priority="11">
      <formula>AND($L2="Destination",$G2&gt;3967)</formula>
    </cfRule>
    <cfRule type="expression" dxfId="18" priority="12">
      <formula>AND($L2="Chemist",$G2&gt;3087)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3ECBD-2C25-C541-8FAE-25982430B048}">
  <dimension ref="A1:U20"/>
  <sheetViews>
    <sheetView workbookViewId="0">
      <selection activeCell="L12" sqref="L12"/>
    </sheetView>
  </sheetViews>
  <sheetFormatPr baseColWidth="10" defaultRowHeight="15" x14ac:dyDescent="0.2"/>
  <cols>
    <col min="5" max="5" width="15.1640625" customWidth="1"/>
  </cols>
  <sheetData>
    <row r="1" spans="1:21" x14ac:dyDescent="0.2">
      <c r="A1" t="s">
        <v>170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</row>
    <row r="2" spans="1:21" x14ac:dyDescent="0.2">
      <c r="A2" t="s">
        <v>171</v>
      </c>
      <c r="B2">
        <v>2</v>
      </c>
    </row>
    <row r="3" spans="1:21" x14ac:dyDescent="0.2">
      <c r="A3" t="s">
        <v>172</v>
      </c>
      <c r="B3">
        <v>3</v>
      </c>
    </row>
    <row r="4" spans="1:21" x14ac:dyDescent="0.2">
      <c r="A4" t="s">
        <v>173</v>
      </c>
      <c r="B4">
        <v>4</v>
      </c>
    </row>
    <row r="5" spans="1:21" x14ac:dyDescent="0.2">
      <c r="A5" t="s">
        <v>174</v>
      </c>
      <c r="B5">
        <v>5</v>
      </c>
      <c r="D5" t="s">
        <v>177</v>
      </c>
      <c r="E5" s="5">
        <f ca="1">NOW()</f>
        <v>43898.817984143519</v>
      </c>
    </row>
    <row r="6" spans="1:21" x14ac:dyDescent="0.2">
      <c r="A6" t="s">
        <v>175</v>
      </c>
      <c r="B6">
        <v>6</v>
      </c>
      <c r="I6" s="6"/>
    </row>
    <row r="7" spans="1:21" x14ac:dyDescent="0.2">
      <c r="A7" t="s">
        <v>176</v>
      </c>
      <c r="B7">
        <v>7</v>
      </c>
      <c r="D7" t="s">
        <v>167</v>
      </c>
      <c r="E7" t="s">
        <v>178</v>
      </c>
      <c r="F7" t="s">
        <v>169</v>
      </c>
      <c r="G7" t="s">
        <v>179</v>
      </c>
      <c r="H7" t="s">
        <v>168</v>
      </c>
      <c r="I7" t="s">
        <v>180</v>
      </c>
      <c r="J7" t="s">
        <v>167</v>
      </c>
    </row>
    <row r="8" spans="1:21" x14ac:dyDescent="0.2">
      <c r="B8">
        <v>8</v>
      </c>
    </row>
    <row r="9" spans="1:21" x14ac:dyDescent="0.2">
      <c r="B9">
        <v>9</v>
      </c>
    </row>
    <row r="10" spans="1:21" x14ac:dyDescent="0.2">
      <c r="B10">
        <v>10</v>
      </c>
    </row>
    <row r="11" spans="1:21" x14ac:dyDescent="0.2">
      <c r="B11">
        <v>11</v>
      </c>
    </row>
    <row r="12" spans="1:21" x14ac:dyDescent="0.2">
      <c r="B12">
        <v>12</v>
      </c>
    </row>
    <row r="13" spans="1:21" x14ac:dyDescent="0.2">
      <c r="B13">
        <v>13</v>
      </c>
    </row>
    <row r="14" spans="1:21" x14ac:dyDescent="0.2">
      <c r="B14">
        <v>14</v>
      </c>
    </row>
    <row r="15" spans="1:21" x14ac:dyDescent="0.2">
      <c r="B15">
        <v>15</v>
      </c>
    </row>
    <row r="16" spans="1:21" x14ac:dyDescent="0.2">
      <c r="B16">
        <v>16</v>
      </c>
    </row>
    <row r="17" spans="2:2" x14ac:dyDescent="0.2">
      <c r="B17">
        <v>17</v>
      </c>
    </row>
    <row r="18" spans="2:2" x14ac:dyDescent="0.2">
      <c r="B18">
        <v>18</v>
      </c>
    </row>
    <row r="19" spans="2:2" x14ac:dyDescent="0.2">
      <c r="B19">
        <v>19</v>
      </c>
    </row>
    <row r="20" spans="2:2" x14ac:dyDescent="0.2">
      <c r="B20">
        <v>20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201"/>
  <sheetViews>
    <sheetView workbookViewId="0">
      <selection activeCell="F7" sqref="F7"/>
    </sheetView>
  </sheetViews>
  <sheetFormatPr baseColWidth="10" defaultColWidth="8.83203125" defaultRowHeight="15" x14ac:dyDescent="0.2"/>
  <cols>
    <col min="1" max="1" width="10.83203125" bestFit="1" customWidth="1"/>
    <col min="2" max="2" width="18.33203125" bestFit="1" customWidth="1"/>
    <col min="3" max="3" width="7.33203125" bestFit="1" customWidth="1"/>
    <col min="4" max="4" width="9.5" bestFit="1" customWidth="1"/>
    <col min="5" max="5" width="13.33203125" bestFit="1" customWidth="1"/>
    <col min="6" max="6" width="12.33203125" bestFit="1" customWidth="1"/>
    <col min="7" max="7" width="12" bestFit="1" customWidth="1"/>
    <col min="8" max="8" width="15.83203125" bestFit="1" customWidth="1"/>
    <col min="9" max="9" width="8.33203125" bestFit="1" customWidth="1"/>
    <col min="10" max="10" width="7.83203125" bestFit="1" customWidth="1"/>
    <col min="11" max="11" width="7.5" bestFit="1" customWidth="1"/>
    <col min="12" max="12" width="10.83203125" bestFit="1" customWidth="1"/>
    <col min="13" max="13" width="19.1640625" bestFit="1" customWidth="1"/>
    <col min="14" max="14" width="13.83203125" bestFit="1" customWidth="1"/>
    <col min="15" max="15" width="12.33203125" bestFit="1" customWidth="1"/>
    <col min="16" max="16" width="8.83203125" bestFit="1" customWidth="1"/>
  </cols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37</v>
      </c>
    </row>
    <row r="2" spans="1:16" x14ac:dyDescent="0.2">
      <c r="A2">
        <v>10</v>
      </c>
      <c r="B2" t="s">
        <v>15</v>
      </c>
      <c r="C2">
        <v>2007</v>
      </c>
      <c r="D2">
        <v>2</v>
      </c>
      <c r="E2">
        <v>276</v>
      </c>
      <c r="F2">
        <v>1154.3699999999999</v>
      </c>
      <c r="G2">
        <v>1356.44</v>
      </c>
      <c r="H2">
        <v>592.80999999999995</v>
      </c>
      <c r="I2">
        <v>18</v>
      </c>
      <c r="J2">
        <v>777</v>
      </c>
      <c r="K2">
        <v>68936</v>
      </c>
      <c r="L2" t="s">
        <v>16</v>
      </c>
      <c r="M2">
        <v>525825</v>
      </c>
      <c r="N2">
        <v>442</v>
      </c>
      <c r="O2">
        <v>94679.84</v>
      </c>
      <c r="P2">
        <v>3</v>
      </c>
    </row>
    <row r="3" spans="1:16" x14ac:dyDescent="0.2">
      <c r="A3">
        <v>10</v>
      </c>
      <c r="B3" t="s">
        <v>15</v>
      </c>
      <c r="C3">
        <v>2007</v>
      </c>
      <c r="D3">
        <v>3</v>
      </c>
      <c r="E3">
        <v>268</v>
      </c>
      <c r="F3">
        <v>1074.0999999999999</v>
      </c>
      <c r="G3">
        <v>1262.1300000000001</v>
      </c>
      <c r="H3">
        <v>517.88</v>
      </c>
      <c r="I3">
        <v>18</v>
      </c>
      <c r="J3">
        <v>777</v>
      </c>
      <c r="K3">
        <v>68936</v>
      </c>
      <c r="L3" t="s">
        <v>16</v>
      </c>
      <c r="M3">
        <v>525825</v>
      </c>
      <c r="N3">
        <v>442</v>
      </c>
      <c r="O3">
        <v>94679.84</v>
      </c>
      <c r="P3">
        <v>3</v>
      </c>
    </row>
    <row r="4" spans="1:16" x14ac:dyDescent="0.2">
      <c r="A4">
        <v>10</v>
      </c>
      <c r="B4" t="s">
        <v>15</v>
      </c>
      <c r="C4">
        <v>2007</v>
      </c>
      <c r="D4">
        <v>4</v>
      </c>
      <c r="E4">
        <v>310</v>
      </c>
      <c r="F4">
        <v>1205.5999999999999</v>
      </c>
      <c r="G4">
        <v>1416.68</v>
      </c>
      <c r="H4">
        <v>597.74</v>
      </c>
      <c r="I4">
        <v>18</v>
      </c>
      <c r="J4">
        <v>777</v>
      </c>
      <c r="K4">
        <v>68936</v>
      </c>
      <c r="L4" t="s">
        <v>16</v>
      </c>
      <c r="M4">
        <v>525825</v>
      </c>
      <c r="N4">
        <v>442</v>
      </c>
      <c r="O4">
        <v>94679.84</v>
      </c>
      <c r="P4">
        <v>3</v>
      </c>
    </row>
    <row r="5" spans="1:16" x14ac:dyDescent="0.2">
      <c r="A5">
        <v>10</v>
      </c>
      <c r="B5" t="s">
        <v>15</v>
      </c>
      <c r="C5">
        <v>2007</v>
      </c>
      <c r="D5">
        <v>1</v>
      </c>
      <c r="E5">
        <v>299</v>
      </c>
      <c r="F5">
        <v>1253.21</v>
      </c>
      <c r="G5">
        <v>1472.53</v>
      </c>
      <c r="H5">
        <v>679.61</v>
      </c>
      <c r="I5">
        <v>18</v>
      </c>
      <c r="J5">
        <v>777</v>
      </c>
      <c r="K5">
        <v>68936</v>
      </c>
      <c r="L5" t="s">
        <v>16</v>
      </c>
      <c r="M5">
        <v>525825</v>
      </c>
      <c r="N5">
        <v>442</v>
      </c>
      <c r="O5">
        <v>94679.84</v>
      </c>
      <c r="P5">
        <v>3</v>
      </c>
    </row>
    <row r="6" spans="1:16" x14ac:dyDescent="0.2">
      <c r="A6">
        <v>10</v>
      </c>
      <c r="B6" t="s">
        <v>15</v>
      </c>
      <c r="C6">
        <v>2007</v>
      </c>
      <c r="D6">
        <v>6</v>
      </c>
      <c r="E6">
        <v>714</v>
      </c>
      <c r="F6">
        <v>2820.43</v>
      </c>
      <c r="G6">
        <v>3314.06</v>
      </c>
      <c r="H6">
        <v>1306.18</v>
      </c>
      <c r="I6">
        <v>18</v>
      </c>
      <c r="J6">
        <v>777</v>
      </c>
      <c r="K6">
        <v>68936</v>
      </c>
      <c r="L6" t="s">
        <v>16</v>
      </c>
      <c r="M6">
        <v>525825</v>
      </c>
      <c r="N6">
        <v>442</v>
      </c>
      <c r="O6">
        <v>94679.84</v>
      </c>
      <c r="P6">
        <v>3</v>
      </c>
    </row>
    <row r="7" spans="1:16" x14ac:dyDescent="0.2">
      <c r="A7">
        <v>10</v>
      </c>
      <c r="B7" t="s">
        <v>15</v>
      </c>
      <c r="C7">
        <v>2007</v>
      </c>
      <c r="D7">
        <v>7</v>
      </c>
      <c r="E7">
        <v>446</v>
      </c>
      <c r="F7">
        <v>1786.66</v>
      </c>
      <c r="G7">
        <v>2099.41</v>
      </c>
      <c r="H7">
        <v>981.44</v>
      </c>
      <c r="I7">
        <v>18</v>
      </c>
      <c r="J7">
        <v>777</v>
      </c>
      <c r="K7">
        <v>68936</v>
      </c>
      <c r="L7" t="s">
        <v>16</v>
      </c>
      <c r="M7">
        <v>525825</v>
      </c>
      <c r="N7">
        <v>442</v>
      </c>
      <c r="O7">
        <v>94679.84</v>
      </c>
      <c r="P7">
        <v>3</v>
      </c>
    </row>
    <row r="8" spans="1:16" x14ac:dyDescent="0.2">
      <c r="A8">
        <v>10</v>
      </c>
      <c r="B8" t="s">
        <v>15</v>
      </c>
      <c r="C8">
        <v>2007</v>
      </c>
      <c r="D8">
        <v>8</v>
      </c>
      <c r="E8">
        <v>556</v>
      </c>
      <c r="F8">
        <v>2208.33</v>
      </c>
      <c r="G8">
        <v>2594.9699999999998</v>
      </c>
      <c r="H8">
        <v>780.4</v>
      </c>
      <c r="I8">
        <v>18</v>
      </c>
      <c r="J8">
        <v>777</v>
      </c>
      <c r="K8">
        <v>68936</v>
      </c>
      <c r="L8" t="s">
        <v>16</v>
      </c>
      <c r="M8">
        <v>525825</v>
      </c>
      <c r="N8">
        <v>442</v>
      </c>
      <c r="O8">
        <v>94679.84</v>
      </c>
      <c r="P8">
        <v>3</v>
      </c>
    </row>
    <row r="9" spans="1:16" x14ac:dyDescent="0.2">
      <c r="A9">
        <v>10</v>
      </c>
      <c r="B9" t="s">
        <v>15</v>
      </c>
      <c r="C9">
        <v>2007</v>
      </c>
      <c r="D9">
        <v>5</v>
      </c>
      <c r="E9">
        <v>705</v>
      </c>
      <c r="F9">
        <v>2779.81</v>
      </c>
      <c r="G9">
        <v>3266.26</v>
      </c>
      <c r="H9">
        <v>1274.5999999999999</v>
      </c>
      <c r="I9">
        <v>18</v>
      </c>
      <c r="J9">
        <v>777</v>
      </c>
      <c r="K9">
        <v>68936</v>
      </c>
      <c r="L9" t="s">
        <v>16</v>
      </c>
      <c r="M9">
        <v>525825</v>
      </c>
      <c r="N9">
        <v>442</v>
      </c>
      <c r="O9">
        <v>94679.84</v>
      </c>
      <c r="P9">
        <v>3</v>
      </c>
    </row>
    <row r="10" spans="1:16" x14ac:dyDescent="0.2">
      <c r="A10">
        <v>10</v>
      </c>
      <c r="B10" t="s">
        <v>15</v>
      </c>
      <c r="C10">
        <v>2007</v>
      </c>
      <c r="D10">
        <v>12</v>
      </c>
      <c r="E10">
        <v>700</v>
      </c>
      <c r="F10">
        <v>2628.96</v>
      </c>
      <c r="G10">
        <v>3089.03</v>
      </c>
      <c r="H10">
        <v>861.01</v>
      </c>
      <c r="I10">
        <v>18</v>
      </c>
      <c r="J10">
        <v>777</v>
      </c>
      <c r="K10">
        <v>68936</v>
      </c>
      <c r="L10" t="s">
        <v>16</v>
      </c>
      <c r="M10">
        <v>525825</v>
      </c>
      <c r="N10">
        <v>442</v>
      </c>
      <c r="O10">
        <v>94679.84</v>
      </c>
      <c r="P10">
        <v>3</v>
      </c>
    </row>
    <row r="11" spans="1:16" x14ac:dyDescent="0.2">
      <c r="A11">
        <v>10</v>
      </c>
      <c r="B11" t="s">
        <v>15</v>
      </c>
      <c r="C11">
        <v>2007</v>
      </c>
      <c r="D11">
        <v>9</v>
      </c>
      <c r="E11">
        <v>882</v>
      </c>
      <c r="F11">
        <v>3364.38</v>
      </c>
      <c r="G11">
        <v>3953.16</v>
      </c>
      <c r="H11">
        <v>1356.92</v>
      </c>
      <c r="I11">
        <v>18</v>
      </c>
      <c r="J11">
        <v>777</v>
      </c>
      <c r="K11">
        <v>68936</v>
      </c>
      <c r="L11" t="s">
        <v>16</v>
      </c>
      <c r="M11">
        <v>525825</v>
      </c>
      <c r="N11">
        <v>442</v>
      </c>
      <c r="O11">
        <v>94679.84</v>
      </c>
      <c r="P11">
        <v>3</v>
      </c>
    </row>
    <row r="12" spans="1:16" x14ac:dyDescent="0.2">
      <c r="A12">
        <v>19</v>
      </c>
      <c r="B12" t="s">
        <v>15</v>
      </c>
      <c r="C12">
        <v>2007</v>
      </c>
      <c r="D12">
        <v>6</v>
      </c>
      <c r="E12">
        <v>159</v>
      </c>
      <c r="F12">
        <v>614.47</v>
      </c>
      <c r="G12">
        <v>722.04</v>
      </c>
      <c r="H12">
        <v>255.87</v>
      </c>
      <c r="I12">
        <v>5</v>
      </c>
      <c r="J12">
        <v>237</v>
      </c>
      <c r="K12">
        <v>11545</v>
      </c>
      <c r="L12" t="s">
        <v>17</v>
      </c>
      <c r="M12">
        <v>32981</v>
      </c>
      <c r="N12">
        <v>160</v>
      </c>
      <c r="O12">
        <v>16435.91</v>
      </c>
      <c r="P12">
        <v>2</v>
      </c>
    </row>
    <row r="13" spans="1:16" x14ac:dyDescent="0.2">
      <c r="A13">
        <v>19</v>
      </c>
      <c r="B13" t="s">
        <v>15</v>
      </c>
      <c r="C13">
        <v>2007</v>
      </c>
      <c r="D13">
        <v>7</v>
      </c>
      <c r="E13">
        <v>94</v>
      </c>
      <c r="F13">
        <v>437.54</v>
      </c>
      <c r="G13">
        <v>514.08000000000004</v>
      </c>
      <c r="H13">
        <v>209.28</v>
      </c>
      <c r="I13">
        <v>5</v>
      </c>
      <c r="J13">
        <v>237</v>
      </c>
      <c r="K13">
        <v>11545</v>
      </c>
      <c r="L13" t="s">
        <v>17</v>
      </c>
      <c r="M13">
        <v>32981</v>
      </c>
      <c r="N13">
        <v>160</v>
      </c>
      <c r="O13">
        <v>16435.91</v>
      </c>
      <c r="P13">
        <v>2</v>
      </c>
    </row>
    <row r="14" spans="1:16" x14ac:dyDescent="0.2">
      <c r="A14">
        <v>19</v>
      </c>
      <c r="B14" t="s">
        <v>15</v>
      </c>
      <c r="C14">
        <v>2007</v>
      </c>
      <c r="D14">
        <v>5</v>
      </c>
      <c r="E14">
        <v>160</v>
      </c>
      <c r="F14">
        <v>688.84</v>
      </c>
      <c r="G14">
        <v>809.43</v>
      </c>
      <c r="H14">
        <v>290.86</v>
      </c>
      <c r="I14">
        <v>5</v>
      </c>
      <c r="J14">
        <v>237</v>
      </c>
      <c r="K14">
        <v>11545</v>
      </c>
      <c r="L14" t="s">
        <v>17</v>
      </c>
      <c r="M14">
        <v>32981</v>
      </c>
      <c r="N14">
        <v>160</v>
      </c>
      <c r="O14">
        <v>16435.91</v>
      </c>
      <c r="P14">
        <v>2</v>
      </c>
    </row>
    <row r="15" spans="1:16" x14ac:dyDescent="0.2">
      <c r="A15">
        <v>19</v>
      </c>
      <c r="B15" t="s">
        <v>15</v>
      </c>
      <c r="C15">
        <v>2007</v>
      </c>
      <c r="D15">
        <v>1</v>
      </c>
      <c r="E15">
        <v>65</v>
      </c>
      <c r="F15">
        <v>270.75</v>
      </c>
      <c r="G15">
        <v>318.16000000000003</v>
      </c>
      <c r="H15">
        <v>139.38999999999999</v>
      </c>
      <c r="I15">
        <v>5</v>
      </c>
      <c r="J15">
        <v>237</v>
      </c>
      <c r="K15">
        <v>11545</v>
      </c>
      <c r="L15" t="s">
        <v>17</v>
      </c>
      <c r="M15">
        <v>32981</v>
      </c>
      <c r="N15">
        <v>160</v>
      </c>
      <c r="O15">
        <v>16435.91</v>
      </c>
      <c r="P15">
        <v>2</v>
      </c>
    </row>
    <row r="16" spans="1:16" x14ac:dyDescent="0.2">
      <c r="A16">
        <v>19</v>
      </c>
      <c r="B16" t="s">
        <v>15</v>
      </c>
      <c r="C16">
        <v>2007</v>
      </c>
      <c r="D16">
        <v>2</v>
      </c>
      <c r="E16">
        <v>40</v>
      </c>
      <c r="F16">
        <v>131.01</v>
      </c>
      <c r="G16">
        <v>153.96</v>
      </c>
      <c r="H16">
        <v>45.22</v>
      </c>
      <c r="I16">
        <v>5</v>
      </c>
      <c r="J16">
        <v>237</v>
      </c>
      <c r="K16">
        <v>11545</v>
      </c>
      <c r="L16" t="s">
        <v>17</v>
      </c>
      <c r="M16">
        <v>32981</v>
      </c>
      <c r="N16">
        <v>160</v>
      </c>
      <c r="O16">
        <v>16435.91</v>
      </c>
      <c r="P16">
        <v>2</v>
      </c>
    </row>
    <row r="17" spans="1:16" x14ac:dyDescent="0.2">
      <c r="A17">
        <v>19</v>
      </c>
      <c r="B17" t="s">
        <v>15</v>
      </c>
      <c r="C17">
        <v>2007</v>
      </c>
      <c r="D17">
        <v>3</v>
      </c>
      <c r="E17">
        <v>40</v>
      </c>
      <c r="F17">
        <v>138.78</v>
      </c>
      <c r="G17">
        <v>163.1</v>
      </c>
      <c r="H17">
        <v>54.46</v>
      </c>
      <c r="I17">
        <v>5</v>
      </c>
      <c r="J17">
        <v>237</v>
      </c>
      <c r="K17">
        <v>11545</v>
      </c>
      <c r="L17" t="s">
        <v>17</v>
      </c>
      <c r="M17">
        <v>32981</v>
      </c>
      <c r="N17">
        <v>160</v>
      </c>
      <c r="O17">
        <v>16435.91</v>
      </c>
      <c r="P17">
        <v>2</v>
      </c>
    </row>
    <row r="18" spans="1:16" x14ac:dyDescent="0.2">
      <c r="A18">
        <v>19</v>
      </c>
      <c r="B18" t="s">
        <v>15</v>
      </c>
      <c r="C18">
        <v>2007</v>
      </c>
      <c r="D18">
        <v>4</v>
      </c>
      <c r="E18">
        <v>76</v>
      </c>
      <c r="F18">
        <v>323.35000000000002</v>
      </c>
      <c r="G18">
        <v>379.96</v>
      </c>
      <c r="H18">
        <v>200.73</v>
      </c>
      <c r="I18">
        <v>5</v>
      </c>
      <c r="J18">
        <v>237</v>
      </c>
      <c r="K18">
        <v>11545</v>
      </c>
      <c r="L18" t="s">
        <v>17</v>
      </c>
      <c r="M18">
        <v>32981</v>
      </c>
      <c r="N18">
        <v>160</v>
      </c>
      <c r="O18">
        <v>16435.91</v>
      </c>
      <c r="P18">
        <v>2</v>
      </c>
    </row>
    <row r="19" spans="1:16" x14ac:dyDescent="0.2">
      <c r="A19">
        <v>19</v>
      </c>
      <c r="B19" t="s">
        <v>15</v>
      </c>
      <c r="C19">
        <v>2007</v>
      </c>
      <c r="D19">
        <v>9</v>
      </c>
      <c r="E19">
        <v>215</v>
      </c>
      <c r="F19">
        <v>876.59</v>
      </c>
      <c r="G19">
        <v>1030.02</v>
      </c>
      <c r="H19">
        <v>294.54000000000002</v>
      </c>
      <c r="I19">
        <v>5</v>
      </c>
      <c r="J19">
        <v>237</v>
      </c>
      <c r="K19">
        <v>11545</v>
      </c>
      <c r="L19" t="s">
        <v>17</v>
      </c>
      <c r="M19">
        <v>32981</v>
      </c>
      <c r="N19">
        <v>160</v>
      </c>
      <c r="O19">
        <v>16435.91</v>
      </c>
      <c r="P19">
        <v>2</v>
      </c>
    </row>
    <row r="20" spans="1:16" x14ac:dyDescent="0.2">
      <c r="A20">
        <v>19</v>
      </c>
      <c r="B20" t="s">
        <v>15</v>
      </c>
      <c r="C20">
        <v>2007</v>
      </c>
      <c r="D20">
        <v>10</v>
      </c>
      <c r="E20">
        <v>460</v>
      </c>
      <c r="F20">
        <v>1792.52</v>
      </c>
      <c r="G20">
        <v>2106.39</v>
      </c>
      <c r="H20">
        <v>583.78</v>
      </c>
      <c r="I20">
        <v>5</v>
      </c>
      <c r="J20">
        <v>237</v>
      </c>
      <c r="K20">
        <v>11545</v>
      </c>
      <c r="L20" t="s">
        <v>17</v>
      </c>
      <c r="M20">
        <v>32981</v>
      </c>
      <c r="N20">
        <v>160</v>
      </c>
      <c r="O20">
        <v>16435.91</v>
      </c>
      <c r="P20">
        <v>2</v>
      </c>
    </row>
    <row r="21" spans="1:16" x14ac:dyDescent="0.2">
      <c r="A21">
        <v>19</v>
      </c>
      <c r="B21" t="s">
        <v>15</v>
      </c>
      <c r="C21">
        <v>2007</v>
      </c>
      <c r="D21">
        <v>11</v>
      </c>
      <c r="E21">
        <v>262</v>
      </c>
      <c r="F21">
        <v>1052.8900000000001</v>
      </c>
      <c r="G21">
        <v>1237.24</v>
      </c>
      <c r="H21">
        <v>348.92</v>
      </c>
      <c r="I21">
        <v>5</v>
      </c>
      <c r="J21">
        <v>237</v>
      </c>
      <c r="K21">
        <v>11545</v>
      </c>
      <c r="L21" t="s">
        <v>17</v>
      </c>
      <c r="M21">
        <v>32981</v>
      </c>
      <c r="N21">
        <v>160</v>
      </c>
      <c r="O21">
        <v>16435.91</v>
      </c>
      <c r="P21">
        <v>2</v>
      </c>
    </row>
    <row r="22" spans="1:16" x14ac:dyDescent="0.2">
      <c r="A22">
        <v>19</v>
      </c>
      <c r="B22" t="s">
        <v>15</v>
      </c>
      <c r="C22">
        <v>2007</v>
      </c>
      <c r="D22">
        <v>8</v>
      </c>
      <c r="E22">
        <v>146</v>
      </c>
      <c r="F22">
        <v>609.15</v>
      </c>
      <c r="G22">
        <v>715.85</v>
      </c>
      <c r="H22">
        <v>226.62</v>
      </c>
      <c r="I22">
        <v>5</v>
      </c>
      <c r="J22">
        <v>237</v>
      </c>
      <c r="K22">
        <v>11545</v>
      </c>
      <c r="L22" t="s">
        <v>17</v>
      </c>
      <c r="M22">
        <v>32981</v>
      </c>
      <c r="N22">
        <v>160</v>
      </c>
      <c r="O22">
        <v>16435.91</v>
      </c>
      <c r="P22">
        <v>2</v>
      </c>
    </row>
    <row r="23" spans="1:16" x14ac:dyDescent="0.2">
      <c r="A23">
        <v>19</v>
      </c>
      <c r="B23" t="s">
        <v>15</v>
      </c>
      <c r="C23">
        <v>2007</v>
      </c>
      <c r="D23">
        <v>12</v>
      </c>
      <c r="E23">
        <v>115</v>
      </c>
      <c r="F23">
        <v>346.79</v>
      </c>
      <c r="G23">
        <v>407.52</v>
      </c>
      <c r="H23">
        <v>101.46</v>
      </c>
      <c r="I23">
        <v>5</v>
      </c>
      <c r="J23">
        <v>237</v>
      </c>
      <c r="K23">
        <v>11545</v>
      </c>
      <c r="L23" t="s">
        <v>17</v>
      </c>
      <c r="M23">
        <v>32981</v>
      </c>
      <c r="N23">
        <v>160</v>
      </c>
      <c r="O23">
        <v>16435.91</v>
      </c>
      <c r="P23">
        <v>2</v>
      </c>
    </row>
    <row r="24" spans="1:16" x14ac:dyDescent="0.2">
      <c r="A24">
        <v>23</v>
      </c>
      <c r="B24" t="s">
        <v>15</v>
      </c>
      <c r="C24">
        <v>2007</v>
      </c>
      <c r="D24">
        <v>1</v>
      </c>
      <c r="E24">
        <v>602</v>
      </c>
      <c r="F24">
        <v>2320.2800000000002</v>
      </c>
      <c r="G24">
        <v>2726.31</v>
      </c>
      <c r="H24">
        <v>1184.52</v>
      </c>
      <c r="I24">
        <v>18</v>
      </c>
      <c r="J24">
        <v>2109</v>
      </c>
      <c r="K24">
        <v>96876</v>
      </c>
      <c r="L24" t="s">
        <v>18</v>
      </c>
      <c r="M24">
        <v>299374</v>
      </c>
      <c r="N24">
        <v>1018.2</v>
      </c>
      <c r="O24">
        <v>185999.5</v>
      </c>
      <c r="P24">
        <v>2</v>
      </c>
    </row>
    <row r="25" spans="1:16" x14ac:dyDescent="0.2">
      <c r="A25">
        <v>23</v>
      </c>
      <c r="B25" t="s">
        <v>15</v>
      </c>
      <c r="C25">
        <v>2007</v>
      </c>
      <c r="D25">
        <v>2</v>
      </c>
      <c r="E25">
        <v>483</v>
      </c>
      <c r="F25">
        <v>1957.78</v>
      </c>
      <c r="G25">
        <v>2300.44</v>
      </c>
      <c r="H25">
        <v>1083.51</v>
      </c>
      <c r="I25">
        <v>18</v>
      </c>
      <c r="J25">
        <v>2109</v>
      </c>
      <c r="K25">
        <v>96876</v>
      </c>
      <c r="L25" t="s">
        <v>18</v>
      </c>
      <c r="M25">
        <v>299374</v>
      </c>
      <c r="N25">
        <v>1018.2</v>
      </c>
      <c r="O25">
        <v>185999.5</v>
      </c>
      <c r="P25">
        <v>2</v>
      </c>
    </row>
    <row r="26" spans="1:16" x14ac:dyDescent="0.2">
      <c r="A26">
        <v>23</v>
      </c>
      <c r="B26" t="s">
        <v>15</v>
      </c>
      <c r="C26">
        <v>2007</v>
      </c>
      <c r="D26">
        <v>3</v>
      </c>
      <c r="E26">
        <v>455</v>
      </c>
      <c r="F26">
        <v>1618.28</v>
      </c>
      <c r="G26">
        <v>1901.59</v>
      </c>
      <c r="H26">
        <v>852.58</v>
      </c>
      <c r="I26">
        <v>18</v>
      </c>
      <c r="J26">
        <v>2109</v>
      </c>
      <c r="K26">
        <v>96876</v>
      </c>
      <c r="L26" t="s">
        <v>18</v>
      </c>
      <c r="M26">
        <v>299374</v>
      </c>
      <c r="N26">
        <v>1018.2</v>
      </c>
      <c r="O26">
        <v>185999.5</v>
      </c>
      <c r="P26">
        <v>2</v>
      </c>
    </row>
    <row r="27" spans="1:16" x14ac:dyDescent="0.2">
      <c r="A27">
        <v>23</v>
      </c>
      <c r="B27" t="s">
        <v>15</v>
      </c>
      <c r="C27">
        <v>2007</v>
      </c>
      <c r="D27">
        <v>4</v>
      </c>
      <c r="E27">
        <v>710</v>
      </c>
      <c r="F27">
        <v>2453.88</v>
      </c>
      <c r="G27">
        <v>2883.43</v>
      </c>
      <c r="H27">
        <v>1268.5</v>
      </c>
      <c r="I27">
        <v>18</v>
      </c>
      <c r="J27">
        <v>2109</v>
      </c>
      <c r="K27">
        <v>96876</v>
      </c>
      <c r="L27" t="s">
        <v>18</v>
      </c>
      <c r="M27">
        <v>299374</v>
      </c>
      <c r="N27">
        <v>1018.2</v>
      </c>
      <c r="O27">
        <v>185999.5</v>
      </c>
      <c r="P27">
        <v>2</v>
      </c>
    </row>
    <row r="28" spans="1:16" x14ac:dyDescent="0.2">
      <c r="A28">
        <v>52</v>
      </c>
      <c r="B28" t="s">
        <v>15</v>
      </c>
      <c r="C28">
        <v>2007</v>
      </c>
      <c r="D28">
        <v>3</v>
      </c>
      <c r="E28">
        <v>156</v>
      </c>
      <c r="F28">
        <v>544.95000000000005</v>
      </c>
      <c r="G28">
        <v>640.36</v>
      </c>
      <c r="H28">
        <v>241.66</v>
      </c>
      <c r="I28">
        <v>9</v>
      </c>
      <c r="J28">
        <v>684</v>
      </c>
      <c r="K28">
        <v>35746</v>
      </c>
      <c r="L28" t="s">
        <v>18</v>
      </c>
      <c r="M28">
        <v>130277</v>
      </c>
      <c r="N28">
        <v>377</v>
      </c>
      <c r="O28">
        <v>45658.94</v>
      </c>
      <c r="P28">
        <v>2</v>
      </c>
    </row>
    <row r="29" spans="1:16" x14ac:dyDescent="0.2">
      <c r="A29">
        <v>52</v>
      </c>
      <c r="B29" t="s">
        <v>15</v>
      </c>
      <c r="C29">
        <v>2007</v>
      </c>
      <c r="D29">
        <v>4</v>
      </c>
      <c r="E29">
        <v>238</v>
      </c>
      <c r="F29">
        <v>898.84</v>
      </c>
      <c r="G29">
        <v>1056.24</v>
      </c>
      <c r="H29">
        <v>417.59</v>
      </c>
      <c r="I29">
        <v>9</v>
      </c>
      <c r="J29">
        <v>684</v>
      </c>
      <c r="K29">
        <v>35746</v>
      </c>
      <c r="L29" t="s">
        <v>18</v>
      </c>
      <c r="M29">
        <v>130277</v>
      </c>
      <c r="N29">
        <v>377</v>
      </c>
      <c r="O29">
        <v>45658.94</v>
      </c>
      <c r="P29">
        <v>2</v>
      </c>
    </row>
    <row r="30" spans="1:16" x14ac:dyDescent="0.2">
      <c r="A30">
        <v>52</v>
      </c>
      <c r="B30" t="s">
        <v>15</v>
      </c>
      <c r="C30">
        <v>2007</v>
      </c>
      <c r="D30">
        <v>5</v>
      </c>
      <c r="E30">
        <v>256</v>
      </c>
      <c r="F30">
        <v>1039.6600000000001</v>
      </c>
      <c r="G30">
        <v>1221.6300000000001</v>
      </c>
      <c r="H30">
        <v>468.91</v>
      </c>
      <c r="I30">
        <v>9</v>
      </c>
      <c r="J30">
        <v>684</v>
      </c>
      <c r="K30">
        <v>35746</v>
      </c>
      <c r="L30" t="s">
        <v>18</v>
      </c>
      <c r="M30">
        <v>130277</v>
      </c>
      <c r="N30">
        <v>377</v>
      </c>
      <c r="O30">
        <v>45658.94</v>
      </c>
      <c r="P30">
        <v>2</v>
      </c>
    </row>
    <row r="31" spans="1:16" x14ac:dyDescent="0.2">
      <c r="A31">
        <v>52</v>
      </c>
      <c r="B31" t="s">
        <v>15</v>
      </c>
      <c r="C31">
        <v>2007</v>
      </c>
      <c r="D31">
        <v>1</v>
      </c>
      <c r="E31">
        <v>140</v>
      </c>
      <c r="F31">
        <v>550.21</v>
      </c>
      <c r="G31">
        <v>646.59</v>
      </c>
      <c r="H31">
        <v>293.64999999999998</v>
      </c>
      <c r="I31">
        <v>9</v>
      </c>
      <c r="J31">
        <v>684</v>
      </c>
      <c r="K31">
        <v>35746</v>
      </c>
      <c r="L31" t="s">
        <v>18</v>
      </c>
      <c r="M31">
        <v>130277</v>
      </c>
      <c r="N31">
        <v>377</v>
      </c>
      <c r="O31">
        <v>45658.94</v>
      </c>
      <c r="P31">
        <v>2</v>
      </c>
    </row>
    <row r="32" spans="1:16" x14ac:dyDescent="0.2">
      <c r="A32">
        <v>52</v>
      </c>
      <c r="B32" t="s">
        <v>15</v>
      </c>
      <c r="C32">
        <v>2007</v>
      </c>
      <c r="D32">
        <v>2</v>
      </c>
      <c r="E32">
        <v>126</v>
      </c>
      <c r="F32">
        <v>480.75</v>
      </c>
      <c r="G32">
        <v>564.94000000000005</v>
      </c>
      <c r="H32">
        <v>226.92</v>
      </c>
      <c r="I32">
        <v>9</v>
      </c>
      <c r="J32">
        <v>684</v>
      </c>
      <c r="K32">
        <v>35746</v>
      </c>
      <c r="L32" t="s">
        <v>18</v>
      </c>
      <c r="M32">
        <v>130277</v>
      </c>
      <c r="N32">
        <v>377</v>
      </c>
      <c r="O32">
        <v>45658.94</v>
      </c>
      <c r="P32">
        <v>2</v>
      </c>
    </row>
    <row r="33" spans="1:16" x14ac:dyDescent="0.2">
      <c r="A33">
        <v>52</v>
      </c>
      <c r="B33" t="s">
        <v>15</v>
      </c>
      <c r="C33">
        <v>2007</v>
      </c>
      <c r="D33">
        <v>7</v>
      </c>
      <c r="E33">
        <v>236</v>
      </c>
      <c r="F33">
        <v>946.67</v>
      </c>
      <c r="G33">
        <v>1112.3499999999999</v>
      </c>
      <c r="H33">
        <v>565.59</v>
      </c>
      <c r="I33">
        <v>9</v>
      </c>
      <c r="J33">
        <v>684</v>
      </c>
      <c r="K33">
        <v>35746</v>
      </c>
      <c r="L33" t="s">
        <v>18</v>
      </c>
      <c r="M33">
        <v>130277</v>
      </c>
      <c r="N33">
        <v>377</v>
      </c>
      <c r="O33">
        <v>45658.94</v>
      </c>
      <c r="P33">
        <v>2</v>
      </c>
    </row>
    <row r="34" spans="1:16" x14ac:dyDescent="0.2">
      <c r="A34">
        <v>52</v>
      </c>
      <c r="B34" t="s">
        <v>15</v>
      </c>
      <c r="C34">
        <v>2007</v>
      </c>
      <c r="D34">
        <v>8</v>
      </c>
      <c r="E34">
        <v>322</v>
      </c>
      <c r="F34">
        <v>1185.93</v>
      </c>
      <c r="G34">
        <v>1393.5</v>
      </c>
      <c r="H34">
        <v>468.79</v>
      </c>
      <c r="I34">
        <v>9</v>
      </c>
      <c r="J34">
        <v>684</v>
      </c>
      <c r="K34">
        <v>35746</v>
      </c>
      <c r="L34" t="s">
        <v>18</v>
      </c>
      <c r="M34">
        <v>130277</v>
      </c>
      <c r="N34">
        <v>377</v>
      </c>
      <c r="O34">
        <v>45658.94</v>
      </c>
      <c r="P34">
        <v>2</v>
      </c>
    </row>
    <row r="35" spans="1:16" x14ac:dyDescent="0.2">
      <c r="A35">
        <v>52</v>
      </c>
      <c r="B35" t="s">
        <v>15</v>
      </c>
      <c r="C35">
        <v>2007</v>
      </c>
      <c r="D35">
        <v>9</v>
      </c>
      <c r="E35">
        <v>383</v>
      </c>
      <c r="F35">
        <v>1417.7</v>
      </c>
      <c r="G35">
        <v>1665.93</v>
      </c>
      <c r="H35">
        <v>485.71</v>
      </c>
      <c r="I35">
        <v>9</v>
      </c>
      <c r="J35">
        <v>684</v>
      </c>
      <c r="K35">
        <v>35746</v>
      </c>
      <c r="L35" t="s">
        <v>18</v>
      </c>
      <c r="M35">
        <v>130277</v>
      </c>
      <c r="N35">
        <v>377</v>
      </c>
      <c r="O35">
        <v>45658.94</v>
      </c>
      <c r="P35">
        <v>2</v>
      </c>
    </row>
    <row r="36" spans="1:16" x14ac:dyDescent="0.2">
      <c r="A36">
        <v>52</v>
      </c>
      <c r="B36" t="s">
        <v>15</v>
      </c>
      <c r="C36">
        <v>2007</v>
      </c>
      <c r="D36">
        <v>6</v>
      </c>
      <c r="E36">
        <v>411</v>
      </c>
      <c r="F36">
        <v>1666.26</v>
      </c>
      <c r="G36">
        <v>1957.87</v>
      </c>
      <c r="H36">
        <v>806.27</v>
      </c>
      <c r="I36">
        <v>9</v>
      </c>
      <c r="J36">
        <v>684</v>
      </c>
      <c r="K36">
        <v>35746</v>
      </c>
      <c r="L36" t="s">
        <v>18</v>
      </c>
      <c r="M36">
        <v>130277</v>
      </c>
      <c r="N36">
        <v>377</v>
      </c>
      <c r="O36">
        <v>45658.94</v>
      </c>
      <c r="P36">
        <v>2</v>
      </c>
    </row>
    <row r="37" spans="1:16" x14ac:dyDescent="0.2">
      <c r="A37">
        <v>52</v>
      </c>
      <c r="B37" t="s">
        <v>15</v>
      </c>
      <c r="C37">
        <v>2007</v>
      </c>
      <c r="D37">
        <v>11</v>
      </c>
      <c r="E37">
        <v>544</v>
      </c>
      <c r="F37">
        <v>1944.25</v>
      </c>
      <c r="G37">
        <v>2284.6799999999998</v>
      </c>
      <c r="H37">
        <v>710.63</v>
      </c>
      <c r="I37">
        <v>9</v>
      </c>
      <c r="J37">
        <v>684</v>
      </c>
      <c r="K37">
        <v>35746</v>
      </c>
      <c r="L37" t="s">
        <v>18</v>
      </c>
      <c r="M37">
        <v>130277</v>
      </c>
      <c r="N37">
        <v>377</v>
      </c>
      <c r="O37">
        <v>45658.94</v>
      </c>
      <c r="P37">
        <v>2</v>
      </c>
    </row>
    <row r="38" spans="1:16" x14ac:dyDescent="0.2">
      <c r="A38">
        <v>52</v>
      </c>
      <c r="B38" t="s">
        <v>15</v>
      </c>
      <c r="C38">
        <v>2007</v>
      </c>
      <c r="D38">
        <v>12</v>
      </c>
      <c r="E38">
        <v>270</v>
      </c>
      <c r="F38">
        <v>938.71</v>
      </c>
      <c r="G38">
        <v>1103.0999999999999</v>
      </c>
      <c r="H38">
        <v>239.08</v>
      </c>
      <c r="I38">
        <v>9</v>
      </c>
      <c r="J38">
        <v>684</v>
      </c>
      <c r="K38">
        <v>35746</v>
      </c>
      <c r="L38" t="s">
        <v>18</v>
      </c>
      <c r="M38">
        <v>130277</v>
      </c>
      <c r="N38">
        <v>377</v>
      </c>
      <c r="O38">
        <v>45658.94</v>
      </c>
      <c r="P38">
        <v>2</v>
      </c>
    </row>
    <row r="39" spans="1:16" x14ac:dyDescent="0.2">
      <c r="A39">
        <v>52</v>
      </c>
      <c r="B39" t="s">
        <v>15</v>
      </c>
      <c r="C39">
        <v>2007</v>
      </c>
      <c r="D39">
        <v>10</v>
      </c>
      <c r="E39">
        <v>757</v>
      </c>
      <c r="F39">
        <v>2721.34</v>
      </c>
      <c r="G39">
        <v>3197.68</v>
      </c>
      <c r="H39">
        <v>873.23</v>
      </c>
      <c r="I39">
        <v>9</v>
      </c>
      <c r="J39">
        <v>684</v>
      </c>
      <c r="K39">
        <v>35746</v>
      </c>
      <c r="L39" t="s">
        <v>18</v>
      </c>
      <c r="M39">
        <v>130277</v>
      </c>
      <c r="N39">
        <v>377</v>
      </c>
      <c r="O39">
        <v>45658.94</v>
      </c>
      <c r="P39">
        <v>2</v>
      </c>
    </row>
    <row r="40" spans="1:16" x14ac:dyDescent="0.2">
      <c r="A40">
        <v>57</v>
      </c>
      <c r="B40" t="s">
        <v>15</v>
      </c>
      <c r="C40">
        <v>2007</v>
      </c>
      <c r="D40">
        <v>6</v>
      </c>
      <c r="E40">
        <v>226</v>
      </c>
      <c r="F40">
        <v>924.5</v>
      </c>
      <c r="G40">
        <v>1086.4100000000001</v>
      </c>
      <c r="H40">
        <v>518.76</v>
      </c>
      <c r="I40">
        <v>6</v>
      </c>
      <c r="J40">
        <v>406</v>
      </c>
      <c r="K40">
        <v>21880</v>
      </c>
      <c r="L40" t="s">
        <v>18</v>
      </c>
      <c r="M40">
        <v>47406</v>
      </c>
      <c r="N40">
        <v>204.2</v>
      </c>
      <c r="O40">
        <v>26671.59</v>
      </c>
      <c r="P40">
        <v>2</v>
      </c>
    </row>
    <row r="41" spans="1:16" x14ac:dyDescent="0.2">
      <c r="A41">
        <v>57</v>
      </c>
      <c r="B41" t="s">
        <v>15</v>
      </c>
      <c r="C41">
        <v>2007</v>
      </c>
      <c r="D41">
        <v>4</v>
      </c>
      <c r="E41">
        <v>99</v>
      </c>
      <c r="F41">
        <v>365.88</v>
      </c>
      <c r="G41">
        <v>429.95</v>
      </c>
      <c r="H41">
        <v>154.97999999999999</v>
      </c>
      <c r="I41">
        <v>6</v>
      </c>
      <c r="J41">
        <v>406</v>
      </c>
      <c r="K41">
        <v>21880</v>
      </c>
      <c r="L41" t="s">
        <v>18</v>
      </c>
      <c r="M41">
        <v>47406</v>
      </c>
      <c r="N41">
        <v>204.2</v>
      </c>
      <c r="O41">
        <v>26671.59</v>
      </c>
      <c r="P41">
        <v>2</v>
      </c>
    </row>
    <row r="42" spans="1:16" x14ac:dyDescent="0.2">
      <c r="A42">
        <v>57</v>
      </c>
      <c r="B42" t="s">
        <v>15</v>
      </c>
      <c r="C42">
        <v>2007</v>
      </c>
      <c r="D42">
        <v>5</v>
      </c>
      <c r="E42">
        <v>188</v>
      </c>
      <c r="F42">
        <v>690.43</v>
      </c>
      <c r="G42">
        <v>811.4</v>
      </c>
      <c r="H42">
        <v>349.35</v>
      </c>
      <c r="I42">
        <v>6</v>
      </c>
      <c r="J42">
        <v>406</v>
      </c>
      <c r="K42">
        <v>21880</v>
      </c>
      <c r="L42" t="s">
        <v>18</v>
      </c>
      <c r="M42">
        <v>47406</v>
      </c>
      <c r="N42">
        <v>204.2</v>
      </c>
      <c r="O42">
        <v>26671.59</v>
      </c>
      <c r="P42">
        <v>2</v>
      </c>
    </row>
    <row r="43" spans="1:16" x14ac:dyDescent="0.2">
      <c r="A43">
        <v>57</v>
      </c>
      <c r="B43" t="s">
        <v>15</v>
      </c>
      <c r="C43">
        <v>2007</v>
      </c>
      <c r="D43">
        <v>1</v>
      </c>
      <c r="E43">
        <v>88</v>
      </c>
      <c r="F43">
        <v>328.14</v>
      </c>
      <c r="G43">
        <v>385.6</v>
      </c>
      <c r="H43">
        <v>159.05000000000001</v>
      </c>
      <c r="I43">
        <v>6</v>
      </c>
      <c r="J43">
        <v>406</v>
      </c>
      <c r="K43">
        <v>21880</v>
      </c>
      <c r="L43" t="s">
        <v>18</v>
      </c>
      <c r="M43">
        <v>47406</v>
      </c>
      <c r="N43">
        <v>204.2</v>
      </c>
      <c r="O43">
        <v>26671.59</v>
      </c>
      <c r="P43">
        <v>2</v>
      </c>
    </row>
    <row r="44" spans="1:16" x14ac:dyDescent="0.2">
      <c r="A44">
        <v>57</v>
      </c>
      <c r="B44" t="s">
        <v>15</v>
      </c>
      <c r="C44">
        <v>2007</v>
      </c>
      <c r="D44">
        <v>2</v>
      </c>
      <c r="E44">
        <v>89</v>
      </c>
      <c r="F44">
        <v>325.23</v>
      </c>
      <c r="G44">
        <v>382.11</v>
      </c>
      <c r="H44">
        <v>215.02</v>
      </c>
      <c r="I44">
        <v>6</v>
      </c>
      <c r="J44">
        <v>406</v>
      </c>
      <c r="K44">
        <v>21880</v>
      </c>
      <c r="L44" t="s">
        <v>18</v>
      </c>
      <c r="M44">
        <v>47406</v>
      </c>
      <c r="N44">
        <v>204.2</v>
      </c>
      <c r="O44">
        <v>26671.59</v>
      </c>
      <c r="P44">
        <v>2</v>
      </c>
    </row>
    <row r="45" spans="1:16" x14ac:dyDescent="0.2">
      <c r="A45">
        <v>57</v>
      </c>
      <c r="B45" t="s">
        <v>15</v>
      </c>
      <c r="C45">
        <v>2007</v>
      </c>
      <c r="D45">
        <v>3</v>
      </c>
      <c r="E45">
        <v>111</v>
      </c>
      <c r="F45">
        <v>440.39</v>
      </c>
      <c r="G45">
        <v>517.52</v>
      </c>
      <c r="H45">
        <v>224.73</v>
      </c>
      <c r="I45">
        <v>6</v>
      </c>
      <c r="J45">
        <v>406</v>
      </c>
      <c r="K45">
        <v>21880</v>
      </c>
      <c r="L45" t="s">
        <v>18</v>
      </c>
      <c r="M45">
        <v>47406</v>
      </c>
      <c r="N45">
        <v>204.2</v>
      </c>
      <c r="O45">
        <v>26671.59</v>
      </c>
      <c r="P45">
        <v>2</v>
      </c>
    </row>
    <row r="46" spans="1:16" x14ac:dyDescent="0.2">
      <c r="A46">
        <v>57</v>
      </c>
      <c r="B46" t="s">
        <v>15</v>
      </c>
      <c r="C46">
        <v>2007</v>
      </c>
      <c r="D46">
        <v>8</v>
      </c>
      <c r="E46">
        <v>208</v>
      </c>
      <c r="F46">
        <v>866.62</v>
      </c>
      <c r="G46">
        <v>1018.28</v>
      </c>
      <c r="H46">
        <v>419.07</v>
      </c>
      <c r="I46">
        <v>6</v>
      </c>
      <c r="J46">
        <v>406</v>
      </c>
      <c r="K46">
        <v>21880</v>
      </c>
      <c r="L46" t="s">
        <v>18</v>
      </c>
      <c r="M46">
        <v>47406</v>
      </c>
      <c r="N46">
        <v>204.2</v>
      </c>
      <c r="O46">
        <v>26671.59</v>
      </c>
      <c r="P46">
        <v>2</v>
      </c>
    </row>
    <row r="47" spans="1:16" x14ac:dyDescent="0.2">
      <c r="A47">
        <v>57</v>
      </c>
      <c r="B47" t="s">
        <v>15</v>
      </c>
      <c r="C47">
        <v>2007</v>
      </c>
      <c r="D47">
        <v>9</v>
      </c>
      <c r="E47">
        <v>309</v>
      </c>
      <c r="F47">
        <v>1188.58</v>
      </c>
      <c r="G47">
        <v>1396.6</v>
      </c>
      <c r="H47">
        <v>593.11</v>
      </c>
      <c r="I47">
        <v>6</v>
      </c>
      <c r="J47">
        <v>406</v>
      </c>
      <c r="K47">
        <v>21880</v>
      </c>
      <c r="L47" t="s">
        <v>18</v>
      </c>
      <c r="M47">
        <v>47406</v>
      </c>
      <c r="N47">
        <v>204.2</v>
      </c>
      <c r="O47">
        <v>26671.59</v>
      </c>
      <c r="P47">
        <v>2</v>
      </c>
    </row>
    <row r="48" spans="1:16" x14ac:dyDescent="0.2">
      <c r="A48">
        <v>57</v>
      </c>
      <c r="B48" t="s">
        <v>15</v>
      </c>
      <c r="C48">
        <v>2007</v>
      </c>
      <c r="D48">
        <v>10</v>
      </c>
      <c r="E48">
        <v>599</v>
      </c>
      <c r="F48">
        <v>2209.66</v>
      </c>
      <c r="G48">
        <v>2596.44</v>
      </c>
      <c r="H48">
        <v>1025.27</v>
      </c>
      <c r="I48">
        <v>6</v>
      </c>
      <c r="J48">
        <v>406</v>
      </c>
      <c r="K48">
        <v>21880</v>
      </c>
      <c r="L48" t="s">
        <v>18</v>
      </c>
      <c r="M48">
        <v>47406</v>
      </c>
      <c r="N48">
        <v>204.2</v>
      </c>
      <c r="O48">
        <v>26671.59</v>
      </c>
      <c r="P48">
        <v>2</v>
      </c>
    </row>
    <row r="49" spans="1:16" x14ac:dyDescent="0.2">
      <c r="A49">
        <v>57</v>
      </c>
      <c r="B49" t="s">
        <v>15</v>
      </c>
      <c r="C49">
        <v>2007</v>
      </c>
      <c r="D49">
        <v>7</v>
      </c>
      <c r="E49">
        <v>152</v>
      </c>
      <c r="F49">
        <v>585.55999999999995</v>
      </c>
      <c r="G49">
        <v>688.03</v>
      </c>
      <c r="H49">
        <v>414.11</v>
      </c>
      <c r="I49">
        <v>6</v>
      </c>
      <c r="J49">
        <v>406</v>
      </c>
      <c r="K49">
        <v>21880</v>
      </c>
      <c r="L49" t="s">
        <v>18</v>
      </c>
      <c r="M49">
        <v>47406</v>
      </c>
      <c r="N49">
        <v>204.2</v>
      </c>
      <c r="O49">
        <v>26671.59</v>
      </c>
      <c r="P49">
        <v>2</v>
      </c>
    </row>
    <row r="50" spans="1:16" x14ac:dyDescent="0.2">
      <c r="A50">
        <v>57</v>
      </c>
      <c r="B50" t="s">
        <v>15</v>
      </c>
      <c r="C50">
        <v>2007</v>
      </c>
      <c r="D50">
        <v>12</v>
      </c>
      <c r="E50">
        <v>226</v>
      </c>
      <c r="F50">
        <v>903.18</v>
      </c>
      <c r="G50">
        <v>1061.27</v>
      </c>
      <c r="H50">
        <v>363.09</v>
      </c>
      <c r="I50">
        <v>6</v>
      </c>
      <c r="J50">
        <v>406</v>
      </c>
      <c r="K50">
        <v>21880</v>
      </c>
      <c r="L50" t="s">
        <v>18</v>
      </c>
      <c r="M50">
        <v>47406</v>
      </c>
      <c r="N50">
        <v>204.2</v>
      </c>
      <c r="O50">
        <v>26671.59</v>
      </c>
      <c r="P50">
        <v>2</v>
      </c>
    </row>
    <row r="51" spans="1:16" x14ac:dyDescent="0.2">
      <c r="A51">
        <v>57</v>
      </c>
      <c r="B51" t="s">
        <v>15</v>
      </c>
      <c r="C51">
        <v>2007</v>
      </c>
      <c r="D51">
        <v>11</v>
      </c>
      <c r="E51">
        <v>408</v>
      </c>
      <c r="F51">
        <v>1678.96</v>
      </c>
      <c r="G51">
        <v>1972.9</v>
      </c>
      <c r="H51">
        <v>699.93</v>
      </c>
      <c r="I51">
        <v>6</v>
      </c>
      <c r="J51">
        <v>406</v>
      </c>
      <c r="K51">
        <v>21880</v>
      </c>
      <c r="L51" t="s">
        <v>18</v>
      </c>
      <c r="M51">
        <v>47406</v>
      </c>
      <c r="N51">
        <v>204.2</v>
      </c>
      <c r="O51">
        <v>26671.59</v>
      </c>
      <c r="P51">
        <v>2</v>
      </c>
    </row>
    <row r="52" spans="1:16" x14ac:dyDescent="0.2">
      <c r="A52">
        <v>74</v>
      </c>
      <c r="B52" t="s">
        <v>15</v>
      </c>
      <c r="C52">
        <v>2007</v>
      </c>
      <c r="D52">
        <v>6</v>
      </c>
      <c r="E52">
        <v>293</v>
      </c>
      <c r="F52">
        <v>1179.21</v>
      </c>
      <c r="G52">
        <v>1385.59</v>
      </c>
      <c r="H52">
        <v>452.14</v>
      </c>
      <c r="I52">
        <v>5</v>
      </c>
      <c r="J52">
        <v>400</v>
      </c>
      <c r="K52">
        <v>21687</v>
      </c>
      <c r="L52" t="s">
        <v>18</v>
      </c>
      <c r="M52">
        <v>63846</v>
      </c>
      <c r="N52">
        <v>265.2</v>
      </c>
      <c r="O52">
        <v>32015.41</v>
      </c>
      <c r="P52">
        <v>2</v>
      </c>
    </row>
    <row r="53" spans="1:16" x14ac:dyDescent="0.2">
      <c r="A53">
        <v>74</v>
      </c>
      <c r="B53" t="s">
        <v>15</v>
      </c>
      <c r="C53">
        <v>2007</v>
      </c>
      <c r="D53">
        <v>7</v>
      </c>
      <c r="E53">
        <v>191</v>
      </c>
      <c r="F53">
        <v>764.62</v>
      </c>
      <c r="G53">
        <v>898.47</v>
      </c>
      <c r="H53">
        <v>370.93</v>
      </c>
      <c r="I53">
        <v>5</v>
      </c>
      <c r="J53">
        <v>400</v>
      </c>
      <c r="K53">
        <v>21687</v>
      </c>
      <c r="L53" t="s">
        <v>18</v>
      </c>
      <c r="M53">
        <v>63846</v>
      </c>
      <c r="N53">
        <v>265.2</v>
      </c>
      <c r="O53">
        <v>32015.41</v>
      </c>
      <c r="P53">
        <v>2</v>
      </c>
    </row>
    <row r="54" spans="1:16" x14ac:dyDescent="0.2">
      <c r="A54">
        <v>74</v>
      </c>
      <c r="B54" t="s">
        <v>15</v>
      </c>
      <c r="C54">
        <v>2007</v>
      </c>
      <c r="D54">
        <v>5</v>
      </c>
      <c r="E54">
        <v>270</v>
      </c>
      <c r="F54">
        <v>1162.3499999999999</v>
      </c>
      <c r="G54">
        <v>1365.86</v>
      </c>
      <c r="H54">
        <v>369.06</v>
      </c>
      <c r="I54">
        <v>5</v>
      </c>
      <c r="J54">
        <v>400</v>
      </c>
      <c r="K54">
        <v>21687</v>
      </c>
      <c r="L54" t="s">
        <v>18</v>
      </c>
      <c r="M54">
        <v>63846</v>
      </c>
      <c r="N54">
        <v>265.2</v>
      </c>
      <c r="O54">
        <v>32015.41</v>
      </c>
      <c r="P54">
        <v>2</v>
      </c>
    </row>
    <row r="55" spans="1:16" x14ac:dyDescent="0.2">
      <c r="A55">
        <v>74</v>
      </c>
      <c r="B55" t="s">
        <v>15</v>
      </c>
      <c r="C55">
        <v>2007</v>
      </c>
      <c r="D55">
        <v>1</v>
      </c>
      <c r="E55">
        <v>96</v>
      </c>
      <c r="F55">
        <v>406.72</v>
      </c>
      <c r="G55">
        <v>477.97</v>
      </c>
      <c r="H55">
        <v>197.64</v>
      </c>
      <c r="I55">
        <v>5</v>
      </c>
      <c r="J55">
        <v>400</v>
      </c>
      <c r="K55">
        <v>21687</v>
      </c>
      <c r="L55" t="s">
        <v>18</v>
      </c>
      <c r="M55">
        <v>63846</v>
      </c>
      <c r="N55">
        <v>265.2</v>
      </c>
      <c r="O55">
        <v>32015.41</v>
      </c>
      <c r="P55">
        <v>2</v>
      </c>
    </row>
    <row r="56" spans="1:16" x14ac:dyDescent="0.2">
      <c r="A56">
        <v>74</v>
      </c>
      <c r="B56" t="s">
        <v>15</v>
      </c>
      <c r="C56">
        <v>2007</v>
      </c>
      <c r="D56">
        <v>2</v>
      </c>
      <c r="E56">
        <v>86</v>
      </c>
      <c r="F56">
        <v>325.54000000000002</v>
      </c>
      <c r="G56">
        <v>382.54</v>
      </c>
      <c r="H56">
        <v>136.84</v>
      </c>
      <c r="I56">
        <v>5</v>
      </c>
      <c r="J56">
        <v>400</v>
      </c>
      <c r="K56">
        <v>21687</v>
      </c>
      <c r="L56" t="s">
        <v>18</v>
      </c>
      <c r="M56">
        <v>63846</v>
      </c>
      <c r="N56">
        <v>265.2</v>
      </c>
      <c r="O56">
        <v>32015.41</v>
      </c>
      <c r="P56">
        <v>2</v>
      </c>
    </row>
    <row r="57" spans="1:16" x14ac:dyDescent="0.2">
      <c r="A57">
        <v>74</v>
      </c>
      <c r="B57" t="s">
        <v>15</v>
      </c>
      <c r="C57">
        <v>2007</v>
      </c>
      <c r="D57">
        <v>3</v>
      </c>
      <c r="E57">
        <v>73</v>
      </c>
      <c r="F57">
        <v>325.16000000000003</v>
      </c>
      <c r="G57">
        <v>382.07</v>
      </c>
      <c r="H57">
        <v>198.6</v>
      </c>
      <c r="I57">
        <v>5</v>
      </c>
      <c r="J57">
        <v>400</v>
      </c>
      <c r="K57">
        <v>21687</v>
      </c>
      <c r="L57" t="s">
        <v>18</v>
      </c>
      <c r="M57">
        <v>63846</v>
      </c>
      <c r="N57">
        <v>265.2</v>
      </c>
      <c r="O57">
        <v>32015.41</v>
      </c>
      <c r="P57">
        <v>2</v>
      </c>
    </row>
    <row r="58" spans="1:16" x14ac:dyDescent="0.2">
      <c r="A58">
        <v>74</v>
      </c>
      <c r="B58" t="s">
        <v>15</v>
      </c>
      <c r="C58">
        <v>2007</v>
      </c>
      <c r="D58">
        <v>4</v>
      </c>
      <c r="E58">
        <v>137</v>
      </c>
      <c r="F58">
        <v>555.62</v>
      </c>
      <c r="G58">
        <v>652.88</v>
      </c>
      <c r="H58">
        <v>315.24</v>
      </c>
      <c r="I58">
        <v>5</v>
      </c>
      <c r="J58">
        <v>400</v>
      </c>
      <c r="K58">
        <v>21687</v>
      </c>
      <c r="L58" t="s">
        <v>18</v>
      </c>
      <c r="M58">
        <v>63846</v>
      </c>
      <c r="N58">
        <v>265.2</v>
      </c>
      <c r="O58">
        <v>32015.41</v>
      </c>
      <c r="P58">
        <v>2</v>
      </c>
    </row>
    <row r="59" spans="1:16" x14ac:dyDescent="0.2">
      <c r="A59">
        <v>74</v>
      </c>
      <c r="B59" t="s">
        <v>15</v>
      </c>
      <c r="C59">
        <v>2007</v>
      </c>
      <c r="D59">
        <v>9</v>
      </c>
      <c r="E59">
        <v>337</v>
      </c>
      <c r="F59">
        <v>1433.66</v>
      </c>
      <c r="G59">
        <v>1684.67</v>
      </c>
      <c r="H59">
        <v>418.37</v>
      </c>
      <c r="I59">
        <v>5</v>
      </c>
      <c r="J59">
        <v>400</v>
      </c>
      <c r="K59">
        <v>21687</v>
      </c>
      <c r="L59" t="s">
        <v>18</v>
      </c>
      <c r="M59">
        <v>63846</v>
      </c>
      <c r="N59">
        <v>265.2</v>
      </c>
      <c r="O59">
        <v>32015.41</v>
      </c>
      <c r="P59">
        <v>2</v>
      </c>
    </row>
    <row r="60" spans="1:16" x14ac:dyDescent="0.2">
      <c r="A60">
        <v>74</v>
      </c>
      <c r="B60" t="s">
        <v>15</v>
      </c>
      <c r="C60">
        <v>2007</v>
      </c>
      <c r="D60">
        <v>10</v>
      </c>
      <c r="E60">
        <v>766</v>
      </c>
      <c r="F60">
        <v>3226.29</v>
      </c>
      <c r="G60">
        <v>3791.04</v>
      </c>
      <c r="H60">
        <v>1189.71</v>
      </c>
      <c r="I60">
        <v>5</v>
      </c>
      <c r="J60">
        <v>400</v>
      </c>
      <c r="K60">
        <v>21687</v>
      </c>
      <c r="L60" t="s">
        <v>18</v>
      </c>
      <c r="M60">
        <v>63846</v>
      </c>
      <c r="N60">
        <v>265.2</v>
      </c>
      <c r="O60">
        <v>32015.41</v>
      </c>
      <c r="P60">
        <v>2</v>
      </c>
    </row>
    <row r="61" spans="1:16" x14ac:dyDescent="0.2">
      <c r="A61">
        <v>74</v>
      </c>
      <c r="B61" t="s">
        <v>15</v>
      </c>
      <c r="C61">
        <v>2007</v>
      </c>
      <c r="D61">
        <v>11</v>
      </c>
      <c r="E61">
        <v>487</v>
      </c>
      <c r="F61">
        <v>2027.4</v>
      </c>
      <c r="G61">
        <v>2382.31</v>
      </c>
      <c r="H61">
        <v>623.15</v>
      </c>
      <c r="I61">
        <v>5</v>
      </c>
      <c r="J61">
        <v>400</v>
      </c>
      <c r="K61">
        <v>21687</v>
      </c>
      <c r="L61" t="s">
        <v>18</v>
      </c>
      <c r="M61">
        <v>63846</v>
      </c>
      <c r="N61">
        <v>265.2</v>
      </c>
      <c r="O61">
        <v>32015.41</v>
      </c>
      <c r="P61">
        <v>2</v>
      </c>
    </row>
    <row r="62" spans="1:16" x14ac:dyDescent="0.2">
      <c r="A62">
        <v>74</v>
      </c>
      <c r="B62" t="s">
        <v>15</v>
      </c>
      <c r="C62">
        <v>2007</v>
      </c>
      <c r="D62">
        <v>8</v>
      </c>
      <c r="E62">
        <v>204</v>
      </c>
      <c r="F62">
        <v>865.57</v>
      </c>
      <c r="G62">
        <v>1017.13</v>
      </c>
      <c r="H62">
        <v>371.95</v>
      </c>
      <c r="I62">
        <v>5</v>
      </c>
      <c r="J62">
        <v>400</v>
      </c>
      <c r="K62">
        <v>21687</v>
      </c>
      <c r="L62" t="s">
        <v>18</v>
      </c>
      <c r="M62">
        <v>63846</v>
      </c>
      <c r="N62">
        <v>265.2</v>
      </c>
      <c r="O62">
        <v>32015.41</v>
      </c>
      <c r="P62">
        <v>2</v>
      </c>
    </row>
    <row r="63" spans="1:16" x14ac:dyDescent="0.2">
      <c r="A63">
        <v>74</v>
      </c>
      <c r="B63" t="s">
        <v>15</v>
      </c>
      <c r="C63">
        <v>2007</v>
      </c>
      <c r="D63">
        <v>12</v>
      </c>
      <c r="E63">
        <v>286</v>
      </c>
      <c r="F63">
        <v>1095.8800000000001</v>
      </c>
      <c r="G63">
        <v>1287.67</v>
      </c>
      <c r="H63">
        <v>381.19</v>
      </c>
      <c r="I63">
        <v>5</v>
      </c>
      <c r="J63">
        <v>400</v>
      </c>
      <c r="K63">
        <v>21687</v>
      </c>
      <c r="L63" t="s">
        <v>18</v>
      </c>
      <c r="M63">
        <v>63846</v>
      </c>
      <c r="N63">
        <v>265.2</v>
      </c>
      <c r="O63">
        <v>32015.41</v>
      </c>
      <c r="P63">
        <v>2</v>
      </c>
    </row>
    <row r="64" spans="1:16" x14ac:dyDescent="0.2">
      <c r="A64">
        <v>86</v>
      </c>
      <c r="B64" t="s">
        <v>15</v>
      </c>
      <c r="C64">
        <v>2007</v>
      </c>
      <c r="D64">
        <v>8</v>
      </c>
      <c r="E64">
        <v>416</v>
      </c>
      <c r="F64">
        <v>1543.28</v>
      </c>
      <c r="G64">
        <v>1813.5</v>
      </c>
      <c r="H64">
        <v>749.33</v>
      </c>
      <c r="I64">
        <v>15</v>
      </c>
      <c r="J64">
        <v>1249</v>
      </c>
      <c r="K64">
        <v>64209</v>
      </c>
      <c r="L64" t="s">
        <v>18</v>
      </c>
      <c r="M64">
        <v>91497</v>
      </c>
      <c r="N64">
        <v>711</v>
      </c>
      <c r="O64">
        <v>122943.89</v>
      </c>
      <c r="P64">
        <v>3</v>
      </c>
    </row>
    <row r="65" spans="1:16" x14ac:dyDescent="0.2">
      <c r="A65">
        <v>86</v>
      </c>
      <c r="B65" t="s">
        <v>15</v>
      </c>
      <c r="C65">
        <v>2007</v>
      </c>
      <c r="D65">
        <v>9</v>
      </c>
      <c r="E65">
        <v>645</v>
      </c>
      <c r="F65">
        <v>2435.27</v>
      </c>
      <c r="G65">
        <v>2861.48</v>
      </c>
      <c r="H65">
        <v>962.09</v>
      </c>
      <c r="I65">
        <v>15</v>
      </c>
      <c r="J65">
        <v>1249</v>
      </c>
      <c r="K65">
        <v>64209</v>
      </c>
      <c r="L65" t="s">
        <v>18</v>
      </c>
      <c r="M65">
        <v>91497</v>
      </c>
      <c r="N65">
        <v>711</v>
      </c>
      <c r="O65">
        <v>122943.89</v>
      </c>
      <c r="P65">
        <v>3</v>
      </c>
    </row>
    <row r="66" spans="1:16" x14ac:dyDescent="0.2">
      <c r="A66">
        <v>86</v>
      </c>
      <c r="B66" t="s">
        <v>15</v>
      </c>
      <c r="C66">
        <v>2007</v>
      </c>
      <c r="D66">
        <v>12</v>
      </c>
      <c r="E66">
        <v>640</v>
      </c>
      <c r="F66">
        <v>2513.67</v>
      </c>
      <c r="G66">
        <v>2953.62</v>
      </c>
      <c r="H66">
        <v>1003.39</v>
      </c>
      <c r="I66">
        <v>15</v>
      </c>
      <c r="J66">
        <v>1249</v>
      </c>
      <c r="K66">
        <v>64209</v>
      </c>
      <c r="L66" t="s">
        <v>18</v>
      </c>
      <c r="M66">
        <v>91497</v>
      </c>
      <c r="N66">
        <v>711</v>
      </c>
      <c r="O66">
        <v>122943.89</v>
      </c>
      <c r="P66">
        <v>3</v>
      </c>
    </row>
    <row r="67" spans="1:16" x14ac:dyDescent="0.2">
      <c r="A67">
        <v>86</v>
      </c>
      <c r="B67" t="s">
        <v>15</v>
      </c>
      <c r="C67">
        <v>2007</v>
      </c>
      <c r="D67">
        <v>1</v>
      </c>
      <c r="E67">
        <v>263</v>
      </c>
      <c r="F67">
        <v>1030.08</v>
      </c>
      <c r="G67">
        <v>1210.3</v>
      </c>
      <c r="H67">
        <v>574.77</v>
      </c>
      <c r="I67">
        <v>15</v>
      </c>
      <c r="J67">
        <v>1249</v>
      </c>
      <c r="K67">
        <v>64209</v>
      </c>
      <c r="L67" t="s">
        <v>18</v>
      </c>
      <c r="M67">
        <v>91497</v>
      </c>
      <c r="N67">
        <v>711</v>
      </c>
      <c r="O67">
        <v>122943.89</v>
      </c>
      <c r="P67">
        <v>3</v>
      </c>
    </row>
    <row r="68" spans="1:16" x14ac:dyDescent="0.2">
      <c r="A68">
        <v>86</v>
      </c>
      <c r="B68" t="s">
        <v>15</v>
      </c>
      <c r="C68">
        <v>2007</v>
      </c>
      <c r="D68">
        <v>2</v>
      </c>
      <c r="E68">
        <v>225</v>
      </c>
      <c r="F68">
        <v>831.93</v>
      </c>
      <c r="G68">
        <v>977.47</v>
      </c>
      <c r="H68">
        <v>405.54</v>
      </c>
      <c r="I68">
        <v>15</v>
      </c>
      <c r="J68">
        <v>1249</v>
      </c>
      <c r="K68">
        <v>64209</v>
      </c>
      <c r="L68" t="s">
        <v>18</v>
      </c>
      <c r="M68">
        <v>91497</v>
      </c>
      <c r="N68">
        <v>711</v>
      </c>
      <c r="O68">
        <v>122943.89</v>
      </c>
      <c r="P68">
        <v>3</v>
      </c>
    </row>
    <row r="69" spans="1:16" x14ac:dyDescent="0.2">
      <c r="A69">
        <v>86</v>
      </c>
      <c r="B69" t="s">
        <v>15</v>
      </c>
      <c r="C69">
        <v>2007</v>
      </c>
      <c r="D69">
        <v>3</v>
      </c>
      <c r="E69">
        <v>291</v>
      </c>
      <c r="F69">
        <v>1180.56</v>
      </c>
      <c r="G69">
        <v>1387.18</v>
      </c>
      <c r="H69">
        <v>563.39</v>
      </c>
      <c r="I69">
        <v>15</v>
      </c>
      <c r="J69">
        <v>1249</v>
      </c>
      <c r="K69">
        <v>64209</v>
      </c>
      <c r="L69" t="s">
        <v>18</v>
      </c>
      <c r="M69">
        <v>91497</v>
      </c>
      <c r="N69">
        <v>711</v>
      </c>
      <c r="O69">
        <v>122943.89</v>
      </c>
      <c r="P69">
        <v>3</v>
      </c>
    </row>
    <row r="70" spans="1:16" x14ac:dyDescent="0.2">
      <c r="A70">
        <v>86</v>
      </c>
      <c r="B70" t="s">
        <v>15</v>
      </c>
      <c r="C70">
        <v>2007</v>
      </c>
      <c r="D70">
        <v>4</v>
      </c>
      <c r="E70">
        <v>373</v>
      </c>
      <c r="F70">
        <v>1503.25</v>
      </c>
      <c r="G70">
        <v>1766.3</v>
      </c>
      <c r="H70">
        <v>710.1</v>
      </c>
      <c r="I70">
        <v>15</v>
      </c>
      <c r="J70">
        <v>1249</v>
      </c>
      <c r="K70">
        <v>64209</v>
      </c>
      <c r="L70" t="s">
        <v>18</v>
      </c>
      <c r="M70">
        <v>91497</v>
      </c>
      <c r="N70">
        <v>711</v>
      </c>
      <c r="O70">
        <v>122943.89</v>
      </c>
      <c r="P70">
        <v>3</v>
      </c>
    </row>
    <row r="71" spans="1:16" x14ac:dyDescent="0.2">
      <c r="A71">
        <v>86</v>
      </c>
      <c r="B71" t="s">
        <v>15</v>
      </c>
      <c r="C71">
        <v>2007</v>
      </c>
      <c r="D71">
        <v>5</v>
      </c>
      <c r="E71">
        <v>646</v>
      </c>
      <c r="F71">
        <v>2597.52</v>
      </c>
      <c r="G71">
        <v>3052.1</v>
      </c>
      <c r="H71">
        <v>1243.19</v>
      </c>
      <c r="I71">
        <v>15</v>
      </c>
      <c r="J71">
        <v>1249</v>
      </c>
      <c r="K71">
        <v>64209</v>
      </c>
      <c r="L71" t="s">
        <v>18</v>
      </c>
      <c r="M71">
        <v>91497</v>
      </c>
      <c r="N71">
        <v>711</v>
      </c>
      <c r="O71">
        <v>122943.89</v>
      </c>
      <c r="P71">
        <v>3</v>
      </c>
    </row>
    <row r="72" spans="1:16" x14ac:dyDescent="0.2">
      <c r="A72">
        <v>86</v>
      </c>
      <c r="B72" t="s">
        <v>15</v>
      </c>
      <c r="C72">
        <v>2007</v>
      </c>
      <c r="D72">
        <v>7</v>
      </c>
      <c r="E72">
        <v>479</v>
      </c>
      <c r="F72">
        <v>1782.78</v>
      </c>
      <c r="G72">
        <v>2094.9</v>
      </c>
      <c r="H72">
        <v>800.7</v>
      </c>
      <c r="I72">
        <v>15</v>
      </c>
      <c r="J72">
        <v>1249</v>
      </c>
      <c r="K72">
        <v>64209</v>
      </c>
      <c r="L72" t="s">
        <v>18</v>
      </c>
      <c r="M72">
        <v>91497</v>
      </c>
      <c r="N72">
        <v>711</v>
      </c>
      <c r="O72">
        <v>122943.89</v>
      </c>
      <c r="P72">
        <v>3</v>
      </c>
    </row>
    <row r="73" spans="1:16" x14ac:dyDescent="0.2">
      <c r="A73">
        <v>118</v>
      </c>
      <c r="B73" t="s">
        <v>15</v>
      </c>
      <c r="C73">
        <v>2007</v>
      </c>
      <c r="D73">
        <v>1</v>
      </c>
      <c r="E73">
        <v>88</v>
      </c>
      <c r="F73">
        <v>334.89</v>
      </c>
      <c r="G73">
        <v>393.51</v>
      </c>
      <c r="H73">
        <v>128.1</v>
      </c>
      <c r="I73">
        <v>4</v>
      </c>
      <c r="J73">
        <v>270</v>
      </c>
      <c r="K73">
        <v>11787</v>
      </c>
      <c r="L73" t="s">
        <v>18</v>
      </c>
      <c r="M73">
        <v>57480</v>
      </c>
      <c r="N73">
        <v>181.2</v>
      </c>
      <c r="O73">
        <v>17152.939999999999</v>
      </c>
      <c r="P73">
        <v>2</v>
      </c>
    </row>
    <row r="74" spans="1:16" x14ac:dyDescent="0.2">
      <c r="A74">
        <v>118</v>
      </c>
      <c r="B74" t="s">
        <v>15</v>
      </c>
      <c r="C74">
        <v>2007</v>
      </c>
      <c r="D74">
        <v>2</v>
      </c>
      <c r="E74">
        <v>69</v>
      </c>
      <c r="F74">
        <v>312.25</v>
      </c>
      <c r="G74">
        <v>366.9</v>
      </c>
      <c r="H74">
        <v>154.80000000000001</v>
      </c>
      <c r="I74">
        <v>4</v>
      </c>
      <c r="J74">
        <v>270</v>
      </c>
      <c r="K74">
        <v>11787</v>
      </c>
      <c r="L74" t="s">
        <v>18</v>
      </c>
      <c r="M74">
        <v>57480</v>
      </c>
      <c r="N74">
        <v>181.2</v>
      </c>
      <c r="O74">
        <v>17152.939999999999</v>
      </c>
      <c r="P74">
        <v>2</v>
      </c>
    </row>
    <row r="75" spans="1:16" x14ac:dyDescent="0.2">
      <c r="A75">
        <v>118</v>
      </c>
      <c r="B75" t="s">
        <v>15</v>
      </c>
      <c r="C75">
        <v>2007</v>
      </c>
      <c r="D75">
        <v>3</v>
      </c>
      <c r="E75">
        <v>32</v>
      </c>
      <c r="F75">
        <v>115.83</v>
      </c>
      <c r="G75">
        <v>136.13999999999999</v>
      </c>
      <c r="H75">
        <v>45.98</v>
      </c>
      <c r="I75">
        <v>4</v>
      </c>
      <c r="J75">
        <v>270</v>
      </c>
      <c r="K75">
        <v>11787</v>
      </c>
      <c r="L75" t="s">
        <v>18</v>
      </c>
      <c r="M75">
        <v>57480</v>
      </c>
      <c r="N75">
        <v>181.2</v>
      </c>
      <c r="O75">
        <v>17152.939999999999</v>
      </c>
      <c r="P75">
        <v>2</v>
      </c>
    </row>
    <row r="76" spans="1:16" x14ac:dyDescent="0.2">
      <c r="A76">
        <v>118</v>
      </c>
      <c r="B76" t="s">
        <v>15</v>
      </c>
      <c r="C76">
        <v>2007</v>
      </c>
      <c r="D76">
        <v>4</v>
      </c>
      <c r="E76">
        <v>108</v>
      </c>
      <c r="F76">
        <v>373.08</v>
      </c>
      <c r="G76">
        <v>438.36</v>
      </c>
      <c r="H76">
        <v>164.39</v>
      </c>
      <c r="I76">
        <v>4</v>
      </c>
      <c r="J76">
        <v>270</v>
      </c>
      <c r="K76">
        <v>11787</v>
      </c>
      <c r="L76" t="s">
        <v>18</v>
      </c>
      <c r="M76">
        <v>57480</v>
      </c>
      <c r="N76">
        <v>181.2</v>
      </c>
      <c r="O76">
        <v>17152.939999999999</v>
      </c>
      <c r="P76">
        <v>2</v>
      </c>
    </row>
    <row r="77" spans="1:16" x14ac:dyDescent="0.2">
      <c r="A77">
        <v>118</v>
      </c>
      <c r="B77" t="s">
        <v>15</v>
      </c>
      <c r="C77">
        <v>2007</v>
      </c>
      <c r="D77">
        <v>5</v>
      </c>
      <c r="E77">
        <v>164</v>
      </c>
      <c r="F77">
        <v>656.23</v>
      </c>
      <c r="G77">
        <v>771.16</v>
      </c>
      <c r="H77">
        <v>257.41000000000003</v>
      </c>
      <c r="I77">
        <v>4</v>
      </c>
      <c r="J77">
        <v>270</v>
      </c>
      <c r="K77">
        <v>11787</v>
      </c>
      <c r="L77" t="s">
        <v>18</v>
      </c>
      <c r="M77">
        <v>57480</v>
      </c>
      <c r="N77">
        <v>181.2</v>
      </c>
      <c r="O77">
        <v>17152.939999999999</v>
      </c>
      <c r="P77">
        <v>2</v>
      </c>
    </row>
    <row r="78" spans="1:16" x14ac:dyDescent="0.2">
      <c r="A78">
        <v>118</v>
      </c>
      <c r="B78" t="s">
        <v>15</v>
      </c>
      <c r="C78">
        <v>2007</v>
      </c>
      <c r="D78">
        <v>6</v>
      </c>
      <c r="E78">
        <v>176</v>
      </c>
      <c r="F78">
        <v>619.51</v>
      </c>
      <c r="G78">
        <v>727.98</v>
      </c>
      <c r="H78">
        <v>307.29000000000002</v>
      </c>
      <c r="I78">
        <v>4</v>
      </c>
      <c r="J78">
        <v>270</v>
      </c>
      <c r="K78">
        <v>11787</v>
      </c>
      <c r="L78" t="s">
        <v>18</v>
      </c>
      <c r="M78">
        <v>57480</v>
      </c>
      <c r="N78">
        <v>181.2</v>
      </c>
      <c r="O78">
        <v>17152.939999999999</v>
      </c>
      <c r="P78">
        <v>2</v>
      </c>
    </row>
    <row r="79" spans="1:16" x14ac:dyDescent="0.2">
      <c r="A79">
        <v>118</v>
      </c>
      <c r="B79" t="s">
        <v>15</v>
      </c>
      <c r="C79">
        <v>2007</v>
      </c>
      <c r="D79">
        <v>7</v>
      </c>
      <c r="E79">
        <v>138</v>
      </c>
      <c r="F79">
        <v>480.59</v>
      </c>
      <c r="G79">
        <v>564.75</v>
      </c>
      <c r="H79">
        <v>227.86</v>
      </c>
      <c r="I79">
        <v>4</v>
      </c>
      <c r="J79">
        <v>270</v>
      </c>
      <c r="K79">
        <v>11787</v>
      </c>
      <c r="L79" t="s">
        <v>18</v>
      </c>
      <c r="M79">
        <v>57480</v>
      </c>
      <c r="N79">
        <v>181.2</v>
      </c>
      <c r="O79">
        <v>17152.939999999999</v>
      </c>
      <c r="P79">
        <v>2</v>
      </c>
    </row>
    <row r="80" spans="1:16" x14ac:dyDescent="0.2">
      <c r="A80">
        <v>118</v>
      </c>
      <c r="B80" t="s">
        <v>15</v>
      </c>
      <c r="C80">
        <v>2007</v>
      </c>
      <c r="D80">
        <v>8</v>
      </c>
      <c r="E80">
        <v>143</v>
      </c>
      <c r="F80">
        <v>579.74</v>
      </c>
      <c r="G80">
        <v>681.25</v>
      </c>
      <c r="H80">
        <v>191.4</v>
      </c>
      <c r="I80">
        <v>4</v>
      </c>
      <c r="J80">
        <v>270</v>
      </c>
      <c r="K80">
        <v>11787</v>
      </c>
      <c r="L80" t="s">
        <v>18</v>
      </c>
      <c r="M80">
        <v>57480</v>
      </c>
      <c r="N80">
        <v>181.2</v>
      </c>
      <c r="O80">
        <v>17152.939999999999</v>
      </c>
      <c r="P80">
        <v>2</v>
      </c>
    </row>
    <row r="81" spans="1:16" x14ac:dyDescent="0.2">
      <c r="A81">
        <v>118</v>
      </c>
      <c r="B81" t="s">
        <v>15</v>
      </c>
      <c r="C81">
        <v>2007</v>
      </c>
      <c r="D81">
        <v>9</v>
      </c>
      <c r="E81">
        <v>235</v>
      </c>
      <c r="F81">
        <v>899.5</v>
      </c>
      <c r="G81">
        <v>1056.9100000000001</v>
      </c>
      <c r="H81">
        <v>413.34</v>
      </c>
      <c r="I81">
        <v>4</v>
      </c>
      <c r="J81">
        <v>270</v>
      </c>
      <c r="K81">
        <v>11787</v>
      </c>
      <c r="L81" t="s">
        <v>18</v>
      </c>
      <c r="M81">
        <v>57480</v>
      </c>
      <c r="N81">
        <v>181.2</v>
      </c>
      <c r="O81">
        <v>17152.939999999999</v>
      </c>
      <c r="P81">
        <v>2</v>
      </c>
    </row>
    <row r="82" spans="1:16" x14ac:dyDescent="0.2">
      <c r="A82">
        <v>118</v>
      </c>
      <c r="B82" t="s">
        <v>15</v>
      </c>
      <c r="C82">
        <v>2007</v>
      </c>
      <c r="D82">
        <v>10</v>
      </c>
      <c r="E82">
        <v>459</v>
      </c>
      <c r="F82">
        <v>1797.46</v>
      </c>
      <c r="G82">
        <v>2112.09</v>
      </c>
      <c r="H82">
        <v>710.17</v>
      </c>
      <c r="I82">
        <v>4</v>
      </c>
      <c r="J82">
        <v>270</v>
      </c>
      <c r="K82">
        <v>11787</v>
      </c>
      <c r="L82" t="s">
        <v>18</v>
      </c>
      <c r="M82">
        <v>57480</v>
      </c>
      <c r="N82">
        <v>181.2</v>
      </c>
      <c r="O82">
        <v>17152.939999999999</v>
      </c>
      <c r="P82">
        <v>2</v>
      </c>
    </row>
    <row r="83" spans="1:16" x14ac:dyDescent="0.2">
      <c r="A83">
        <v>118</v>
      </c>
      <c r="B83" t="s">
        <v>15</v>
      </c>
      <c r="C83">
        <v>2007</v>
      </c>
      <c r="D83">
        <v>11</v>
      </c>
      <c r="E83">
        <v>289</v>
      </c>
      <c r="F83">
        <v>1138.25</v>
      </c>
      <c r="G83">
        <v>1337.41</v>
      </c>
      <c r="H83">
        <v>476.99</v>
      </c>
      <c r="I83">
        <v>4</v>
      </c>
      <c r="J83">
        <v>270</v>
      </c>
      <c r="K83">
        <v>11787</v>
      </c>
      <c r="L83" t="s">
        <v>18</v>
      </c>
      <c r="M83">
        <v>57480</v>
      </c>
      <c r="N83">
        <v>181.2</v>
      </c>
      <c r="O83">
        <v>17152.939999999999</v>
      </c>
      <c r="P83">
        <v>2</v>
      </c>
    </row>
    <row r="84" spans="1:16" x14ac:dyDescent="0.2">
      <c r="A84">
        <v>118</v>
      </c>
      <c r="B84" t="s">
        <v>15</v>
      </c>
      <c r="C84">
        <v>2007</v>
      </c>
      <c r="D84">
        <v>12</v>
      </c>
      <c r="E84">
        <v>158</v>
      </c>
      <c r="F84">
        <v>538.99</v>
      </c>
      <c r="G84">
        <v>633.36</v>
      </c>
      <c r="H84">
        <v>160.12</v>
      </c>
      <c r="I84">
        <v>4</v>
      </c>
      <c r="J84">
        <v>270</v>
      </c>
      <c r="K84">
        <v>11787</v>
      </c>
      <c r="L84" t="s">
        <v>18</v>
      </c>
      <c r="M84">
        <v>57480</v>
      </c>
      <c r="N84">
        <v>181.2</v>
      </c>
      <c r="O84">
        <v>17152.939999999999</v>
      </c>
      <c r="P84">
        <v>2</v>
      </c>
    </row>
    <row r="85" spans="1:16" x14ac:dyDescent="0.2">
      <c r="A85">
        <v>127</v>
      </c>
      <c r="B85" t="s">
        <v>15</v>
      </c>
      <c r="C85">
        <v>2007</v>
      </c>
      <c r="D85">
        <v>1</v>
      </c>
      <c r="E85">
        <v>91</v>
      </c>
      <c r="F85">
        <v>373.44</v>
      </c>
      <c r="G85">
        <v>438.79</v>
      </c>
      <c r="H85">
        <v>209.43</v>
      </c>
      <c r="I85">
        <v>6</v>
      </c>
      <c r="J85">
        <v>430</v>
      </c>
      <c r="K85">
        <v>14857</v>
      </c>
      <c r="L85" t="s">
        <v>18</v>
      </c>
      <c r="M85">
        <v>37568</v>
      </c>
      <c r="N85">
        <v>268.2</v>
      </c>
      <c r="O85">
        <v>22122.71</v>
      </c>
      <c r="P85">
        <v>2</v>
      </c>
    </row>
    <row r="86" spans="1:16" x14ac:dyDescent="0.2">
      <c r="A86">
        <v>127</v>
      </c>
      <c r="B86" t="s">
        <v>15</v>
      </c>
      <c r="C86">
        <v>2007</v>
      </c>
      <c r="D86">
        <v>2</v>
      </c>
      <c r="E86">
        <v>45</v>
      </c>
      <c r="F86">
        <v>188.42</v>
      </c>
      <c r="G86">
        <v>221.38</v>
      </c>
      <c r="H86">
        <v>125.08</v>
      </c>
      <c r="I86">
        <v>6</v>
      </c>
      <c r="J86">
        <v>430</v>
      </c>
      <c r="K86">
        <v>14857</v>
      </c>
      <c r="L86" t="s">
        <v>18</v>
      </c>
      <c r="M86">
        <v>37568</v>
      </c>
      <c r="N86">
        <v>268.2</v>
      </c>
      <c r="O86">
        <v>22122.71</v>
      </c>
      <c r="P86">
        <v>2</v>
      </c>
    </row>
    <row r="87" spans="1:16" x14ac:dyDescent="0.2">
      <c r="A87">
        <v>127</v>
      </c>
      <c r="B87" t="s">
        <v>15</v>
      </c>
      <c r="C87">
        <v>2007</v>
      </c>
      <c r="D87">
        <v>3</v>
      </c>
      <c r="E87">
        <v>58</v>
      </c>
      <c r="F87">
        <v>235.63</v>
      </c>
      <c r="G87">
        <v>276.89999999999998</v>
      </c>
      <c r="H87">
        <v>119.42</v>
      </c>
      <c r="I87">
        <v>6</v>
      </c>
      <c r="J87">
        <v>430</v>
      </c>
      <c r="K87">
        <v>14857</v>
      </c>
      <c r="L87" t="s">
        <v>18</v>
      </c>
      <c r="M87">
        <v>37568</v>
      </c>
      <c r="N87">
        <v>268.2</v>
      </c>
      <c r="O87">
        <v>22122.71</v>
      </c>
      <c r="P87">
        <v>2</v>
      </c>
    </row>
    <row r="88" spans="1:16" x14ac:dyDescent="0.2">
      <c r="A88">
        <v>127</v>
      </c>
      <c r="B88" t="s">
        <v>15</v>
      </c>
      <c r="C88">
        <v>2007</v>
      </c>
      <c r="D88">
        <v>4</v>
      </c>
      <c r="E88">
        <v>85</v>
      </c>
      <c r="F88">
        <v>314.39999999999998</v>
      </c>
      <c r="G88">
        <v>369.42</v>
      </c>
      <c r="H88">
        <v>177.09</v>
      </c>
      <c r="I88">
        <v>6</v>
      </c>
      <c r="J88">
        <v>430</v>
      </c>
      <c r="K88">
        <v>14857</v>
      </c>
      <c r="L88" t="s">
        <v>18</v>
      </c>
      <c r="M88">
        <v>37568</v>
      </c>
      <c r="N88">
        <v>268.2</v>
      </c>
      <c r="O88">
        <v>22122.71</v>
      </c>
      <c r="P88">
        <v>2</v>
      </c>
    </row>
    <row r="89" spans="1:16" x14ac:dyDescent="0.2">
      <c r="A89">
        <v>127</v>
      </c>
      <c r="B89" t="s">
        <v>15</v>
      </c>
      <c r="C89">
        <v>2007</v>
      </c>
      <c r="D89">
        <v>5</v>
      </c>
      <c r="E89">
        <v>173</v>
      </c>
      <c r="F89">
        <v>707.43</v>
      </c>
      <c r="G89">
        <v>831.26</v>
      </c>
      <c r="H89">
        <v>356.32</v>
      </c>
      <c r="I89">
        <v>6</v>
      </c>
      <c r="J89">
        <v>430</v>
      </c>
      <c r="K89">
        <v>14857</v>
      </c>
      <c r="L89" t="s">
        <v>18</v>
      </c>
      <c r="M89">
        <v>37568</v>
      </c>
      <c r="N89">
        <v>268.2</v>
      </c>
      <c r="O89">
        <v>22122.71</v>
      </c>
      <c r="P89">
        <v>2</v>
      </c>
    </row>
    <row r="90" spans="1:16" x14ac:dyDescent="0.2">
      <c r="A90">
        <v>127</v>
      </c>
      <c r="B90" t="s">
        <v>15</v>
      </c>
      <c r="C90">
        <v>2007</v>
      </c>
      <c r="D90">
        <v>6</v>
      </c>
      <c r="E90">
        <v>215</v>
      </c>
      <c r="F90">
        <v>791.53</v>
      </c>
      <c r="G90">
        <v>930.04</v>
      </c>
      <c r="H90">
        <v>362.83</v>
      </c>
      <c r="I90">
        <v>6</v>
      </c>
      <c r="J90">
        <v>430</v>
      </c>
      <c r="K90">
        <v>14857</v>
      </c>
      <c r="L90" t="s">
        <v>18</v>
      </c>
      <c r="M90">
        <v>37568</v>
      </c>
      <c r="N90">
        <v>268.2</v>
      </c>
      <c r="O90">
        <v>22122.71</v>
      </c>
      <c r="P90">
        <v>2</v>
      </c>
    </row>
    <row r="91" spans="1:16" x14ac:dyDescent="0.2">
      <c r="A91">
        <v>127</v>
      </c>
      <c r="B91" t="s">
        <v>15</v>
      </c>
      <c r="C91">
        <v>2007</v>
      </c>
      <c r="D91">
        <v>7</v>
      </c>
      <c r="E91">
        <v>141</v>
      </c>
      <c r="F91">
        <v>575.51</v>
      </c>
      <c r="G91">
        <v>676.28</v>
      </c>
      <c r="H91">
        <v>244.01</v>
      </c>
      <c r="I91">
        <v>6</v>
      </c>
      <c r="J91">
        <v>430</v>
      </c>
      <c r="K91">
        <v>14857</v>
      </c>
      <c r="L91" t="s">
        <v>18</v>
      </c>
      <c r="M91">
        <v>37568</v>
      </c>
      <c r="N91">
        <v>268.2</v>
      </c>
      <c r="O91">
        <v>22122.71</v>
      </c>
      <c r="P91">
        <v>2</v>
      </c>
    </row>
    <row r="92" spans="1:16" x14ac:dyDescent="0.2">
      <c r="A92">
        <v>127</v>
      </c>
      <c r="B92" t="s">
        <v>15</v>
      </c>
      <c r="C92">
        <v>2007</v>
      </c>
      <c r="D92">
        <v>8</v>
      </c>
      <c r="E92">
        <v>145</v>
      </c>
      <c r="F92">
        <v>576.29999999999995</v>
      </c>
      <c r="G92">
        <v>677.13</v>
      </c>
      <c r="H92">
        <v>291.99</v>
      </c>
      <c r="I92">
        <v>6</v>
      </c>
      <c r="J92">
        <v>430</v>
      </c>
      <c r="K92">
        <v>14857</v>
      </c>
      <c r="L92" t="s">
        <v>18</v>
      </c>
      <c r="M92">
        <v>37568</v>
      </c>
      <c r="N92">
        <v>268.2</v>
      </c>
      <c r="O92">
        <v>22122.71</v>
      </c>
      <c r="P92">
        <v>2</v>
      </c>
    </row>
    <row r="93" spans="1:16" x14ac:dyDescent="0.2">
      <c r="A93">
        <v>127</v>
      </c>
      <c r="B93" t="s">
        <v>15</v>
      </c>
      <c r="C93">
        <v>2007</v>
      </c>
      <c r="D93">
        <v>9</v>
      </c>
      <c r="E93">
        <v>218</v>
      </c>
      <c r="F93">
        <v>844.23</v>
      </c>
      <c r="G93">
        <v>992.04</v>
      </c>
      <c r="H93">
        <v>379.33</v>
      </c>
      <c r="I93">
        <v>6</v>
      </c>
      <c r="J93">
        <v>430</v>
      </c>
      <c r="K93">
        <v>14857</v>
      </c>
      <c r="L93" t="s">
        <v>18</v>
      </c>
      <c r="M93">
        <v>37568</v>
      </c>
      <c r="N93">
        <v>268.2</v>
      </c>
      <c r="O93">
        <v>22122.71</v>
      </c>
      <c r="P93">
        <v>2</v>
      </c>
    </row>
    <row r="94" spans="1:16" x14ac:dyDescent="0.2">
      <c r="A94">
        <v>127</v>
      </c>
      <c r="B94" t="s">
        <v>15</v>
      </c>
      <c r="C94">
        <v>2007</v>
      </c>
      <c r="D94">
        <v>10</v>
      </c>
      <c r="E94">
        <v>461</v>
      </c>
      <c r="F94">
        <v>1774.35</v>
      </c>
      <c r="G94">
        <v>2084.9699999999998</v>
      </c>
      <c r="H94">
        <v>821.93</v>
      </c>
      <c r="I94">
        <v>6</v>
      </c>
      <c r="J94">
        <v>430</v>
      </c>
      <c r="K94">
        <v>14857</v>
      </c>
      <c r="L94" t="s">
        <v>18</v>
      </c>
      <c r="M94">
        <v>37568</v>
      </c>
      <c r="N94">
        <v>268.2</v>
      </c>
      <c r="O94">
        <v>22122.71</v>
      </c>
      <c r="P94">
        <v>2</v>
      </c>
    </row>
    <row r="95" spans="1:16" x14ac:dyDescent="0.2">
      <c r="A95">
        <v>127</v>
      </c>
      <c r="B95" t="s">
        <v>15</v>
      </c>
      <c r="C95">
        <v>2007</v>
      </c>
      <c r="D95">
        <v>11</v>
      </c>
      <c r="E95">
        <v>312</v>
      </c>
      <c r="F95">
        <v>1275.29</v>
      </c>
      <c r="G95">
        <v>1498.53</v>
      </c>
      <c r="H95">
        <v>581.19000000000005</v>
      </c>
      <c r="I95">
        <v>6</v>
      </c>
      <c r="J95">
        <v>430</v>
      </c>
      <c r="K95">
        <v>14857</v>
      </c>
      <c r="L95" t="s">
        <v>18</v>
      </c>
      <c r="M95">
        <v>37568</v>
      </c>
      <c r="N95">
        <v>268.2</v>
      </c>
      <c r="O95">
        <v>22122.71</v>
      </c>
      <c r="P95">
        <v>2</v>
      </c>
    </row>
    <row r="96" spans="1:16" x14ac:dyDescent="0.2">
      <c r="A96">
        <v>127</v>
      </c>
      <c r="B96" t="s">
        <v>15</v>
      </c>
      <c r="C96">
        <v>2007</v>
      </c>
      <c r="D96">
        <v>12</v>
      </c>
      <c r="E96">
        <v>180</v>
      </c>
      <c r="F96">
        <v>690.44</v>
      </c>
      <c r="G96">
        <v>811.29</v>
      </c>
      <c r="H96">
        <v>254.49</v>
      </c>
      <c r="I96">
        <v>6</v>
      </c>
      <c r="J96">
        <v>430</v>
      </c>
      <c r="K96">
        <v>14857</v>
      </c>
      <c r="L96" t="s">
        <v>18</v>
      </c>
      <c r="M96">
        <v>37568</v>
      </c>
      <c r="N96">
        <v>268.2</v>
      </c>
      <c r="O96">
        <v>22122.71</v>
      </c>
      <c r="P96">
        <v>2</v>
      </c>
    </row>
    <row r="97" spans="1:16" x14ac:dyDescent="0.2">
      <c r="A97">
        <v>130</v>
      </c>
      <c r="B97" t="s">
        <v>15</v>
      </c>
      <c r="C97">
        <v>2007</v>
      </c>
      <c r="D97">
        <v>1</v>
      </c>
      <c r="E97">
        <v>45</v>
      </c>
      <c r="F97">
        <v>204.97</v>
      </c>
      <c r="G97">
        <v>240.85</v>
      </c>
      <c r="H97">
        <v>98.15</v>
      </c>
      <c r="I97">
        <v>4</v>
      </c>
      <c r="J97">
        <v>199</v>
      </c>
      <c r="K97">
        <v>13778</v>
      </c>
      <c r="L97" t="s">
        <v>17</v>
      </c>
      <c r="M97">
        <v>28386</v>
      </c>
      <c r="N97">
        <v>125</v>
      </c>
      <c r="O97">
        <v>19641.48</v>
      </c>
      <c r="P97">
        <v>3</v>
      </c>
    </row>
    <row r="98" spans="1:16" x14ac:dyDescent="0.2">
      <c r="A98">
        <v>130</v>
      </c>
      <c r="B98" t="s">
        <v>15</v>
      </c>
      <c r="C98">
        <v>2007</v>
      </c>
      <c r="D98">
        <v>2</v>
      </c>
      <c r="E98">
        <v>43</v>
      </c>
      <c r="F98">
        <v>172.44</v>
      </c>
      <c r="G98">
        <v>202.64</v>
      </c>
      <c r="H98">
        <v>87.82</v>
      </c>
      <c r="I98">
        <v>4</v>
      </c>
      <c r="J98">
        <v>199</v>
      </c>
      <c r="K98">
        <v>13778</v>
      </c>
      <c r="L98" t="s">
        <v>17</v>
      </c>
      <c r="M98">
        <v>28386</v>
      </c>
      <c r="N98">
        <v>125</v>
      </c>
      <c r="O98">
        <v>19641.48</v>
      </c>
      <c r="P98">
        <v>3</v>
      </c>
    </row>
    <row r="99" spans="1:16" x14ac:dyDescent="0.2">
      <c r="A99">
        <v>130</v>
      </c>
      <c r="B99" t="s">
        <v>15</v>
      </c>
      <c r="C99">
        <v>2007</v>
      </c>
      <c r="D99">
        <v>3</v>
      </c>
      <c r="E99">
        <v>39</v>
      </c>
      <c r="F99">
        <v>168.11</v>
      </c>
      <c r="G99">
        <v>197.55</v>
      </c>
      <c r="H99">
        <v>81.459999999999994</v>
      </c>
      <c r="I99">
        <v>4</v>
      </c>
      <c r="J99">
        <v>199</v>
      </c>
      <c r="K99">
        <v>13778</v>
      </c>
      <c r="L99" t="s">
        <v>17</v>
      </c>
      <c r="M99">
        <v>28386</v>
      </c>
      <c r="N99">
        <v>125</v>
      </c>
      <c r="O99">
        <v>19641.48</v>
      </c>
      <c r="P99">
        <v>3</v>
      </c>
    </row>
    <row r="100" spans="1:16" x14ac:dyDescent="0.2">
      <c r="A100">
        <v>130</v>
      </c>
      <c r="B100" t="s">
        <v>15</v>
      </c>
      <c r="C100">
        <v>2007</v>
      </c>
      <c r="D100">
        <v>4</v>
      </c>
      <c r="E100">
        <v>83</v>
      </c>
      <c r="F100">
        <v>305.89999999999998</v>
      </c>
      <c r="G100">
        <v>359.44</v>
      </c>
      <c r="H100">
        <v>164.4</v>
      </c>
      <c r="I100">
        <v>4</v>
      </c>
      <c r="J100">
        <v>199</v>
      </c>
      <c r="K100">
        <v>13778</v>
      </c>
      <c r="L100" t="s">
        <v>17</v>
      </c>
      <c r="M100">
        <v>28386</v>
      </c>
      <c r="N100">
        <v>125</v>
      </c>
      <c r="O100">
        <v>19641.48</v>
      </c>
      <c r="P100">
        <v>3</v>
      </c>
    </row>
    <row r="101" spans="1:16" x14ac:dyDescent="0.2">
      <c r="A101">
        <v>130</v>
      </c>
      <c r="B101" t="s">
        <v>15</v>
      </c>
      <c r="C101">
        <v>2007</v>
      </c>
      <c r="D101">
        <v>5</v>
      </c>
      <c r="E101">
        <v>133</v>
      </c>
      <c r="F101">
        <v>506.36</v>
      </c>
      <c r="G101">
        <v>594.98</v>
      </c>
      <c r="H101">
        <v>286.18</v>
      </c>
      <c r="I101">
        <v>4</v>
      </c>
      <c r="J101">
        <v>199</v>
      </c>
      <c r="K101">
        <v>13778</v>
      </c>
      <c r="L101" t="s">
        <v>17</v>
      </c>
      <c r="M101">
        <v>28386</v>
      </c>
      <c r="N101">
        <v>125</v>
      </c>
      <c r="O101">
        <v>19641.48</v>
      </c>
      <c r="P101">
        <v>3</v>
      </c>
    </row>
    <row r="102" spans="1:16" x14ac:dyDescent="0.2">
      <c r="A102">
        <v>130</v>
      </c>
      <c r="B102" t="s">
        <v>15</v>
      </c>
      <c r="C102">
        <v>2007</v>
      </c>
      <c r="D102">
        <v>6</v>
      </c>
      <c r="E102">
        <v>160</v>
      </c>
      <c r="F102">
        <v>667.98</v>
      </c>
      <c r="G102">
        <v>784.91</v>
      </c>
      <c r="H102">
        <v>386.62</v>
      </c>
      <c r="I102">
        <v>4</v>
      </c>
      <c r="J102">
        <v>199</v>
      </c>
      <c r="K102">
        <v>13778</v>
      </c>
      <c r="L102" t="s">
        <v>17</v>
      </c>
      <c r="M102">
        <v>28386</v>
      </c>
      <c r="N102">
        <v>125</v>
      </c>
      <c r="O102">
        <v>19641.48</v>
      </c>
      <c r="P102">
        <v>3</v>
      </c>
    </row>
    <row r="103" spans="1:16" x14ac:dyDescent="0.2">
      <c r="A103">
        <v>130</v>
      </c>
      <c r="B103" t="s">
        <v>15</v>
      </c>
      <c r="C103">
        <v>2007</v>
      </c>
      <c r="D103">
        <v>7</v>
      </c>
      <c r="E103">
        <v>127</v>
      </c>
      <c r="F103">
        <v>532.72</v>
      </c>
      <c r="G103">
        <v>625.98</v>
      </c>
      <c r="H103">
        <v>301.74</v>
      </c>
      <c r="I103">
        <v>4</v>
      </c>
      <c r="J103">
        <v>199</v>
      </c>
      <c r="K103">
        <v>13778</v>
      </c>
      <c r="L103" t="s">
        <v>17</v>
      </c>
      <c r="M103">
        <v>28386</v>
      </c>
      <c r="N103">
        <v>125</v>
      </c>
      <c r="O103">
        <v>19641.48</v>
      </c>
      <c r="P103">
        <v>3</v>
      </c>
    </row>
    <row r="104" spans="1:16" x14ac:dyDescent="0.2">
      <c r="A104">
        <v>130</v>
      </c>
      <c r="B104" t="s">
        <v>15</v>
      </c>
      <c r="C104">
        <v>2007</v>
      </c>
      <c r="D104">
        <v>8</v>
      </c>
      <c r="E104">
        <v>110</v>
      </c>
      <c r="F104">
        <v>449.57</v>
      </c>
      <c r="G104">
        <v>528.21</v>
      </c>
      <c r="H104">
        <v>239.07</v>
      </c>
      <c r="I104">
        <v>4</v>
      </c>
      <c r="J104">
        <v>199</v>
      </c>
      <c r="K104">
        <v>13778</v>
      </c>
      <c r="L104" t="s">
        <v>17</v>
      </c>
      <c r="M104">
        <v>28386</v>
      </c>
      <c r="N104">
        <v>125</v>
      </c>
      <c r="O104">
        <v>19641.48</v>
      </c>
      <c r="P104">
        <v>3</v>
      </c>
    </row>
    <row r="105" spans="1:16" x14ac:dyDescent="0.2">
      <c r="A105">
        <v>130</v>
      </c>
      <c r="B105" t="s">
        <v>15</v>
      </c>
      <c r="C105">
        <v>2007</v>
      </c>
      <c r="D105">
        <v>9</v>
      </c>
      <c r="E105">
        <v>141</v>
      </c>
      <c r="F105">
        <v>533.46</v>
      </c>
      <c r="G105">
        <v>626.80999999999995</v>
      </c>
      <c r="H105">
        <v>250.99</v>
      </c>
      <c r="I105">
        <v>4</v>
      </c>
      <c r="J105">
        <v>199</v>
      </c>
      <c r="K105">
        <v>13778</v>
      </c>
      <c r="L105" t="s">
        <v>17</v>
      </c>
      <c r="M105">
        <v>28386</v>
      </c>
      <c r="N105">
        <v>125</v>
      </c>
      <c r="O105">
        <v>19641.48</v>
      </c>
      <c r="P105">
        <v>3</v>
      </c>
    </row>
    <row r="106" spans="1:16" x14ac:dyDescent="0.2">
      <c r="A106">
        <v>130</v>
      </c>
      <c r="B106" t="s">
        <v>15</v>
      </c>
      <c r="C106">
        <v>2007</v>
      </c>
      <c r="D106">
        <v>10</v>
      </c>
      <c r="E106">
        <v>425</v>
      </c>
      <c r="F106">
        <v>1704.06</v>
      </c>
      <c r="G106">
        <v>2002.37</v>
      </c>
      <c r="H106">
        <v>577.5</v>
      </c>
      <c r="I106">
        <v>4</v>
      </c>
      <c r="J106">
        <v>199</v>
      </c>
      <c r="K106">
        <v>13778</v>
      </c>
      <c r="L106" t="s">
        <v>17</v>
      </c>
      <c r="M106">
        <v>28386</v>
      </c>
      <c r="N106">
        <v>125</v>
      </c>
      <c r="O106">
        <v>19641.48</v>
      </c>
      <c r="P106">
        <v>3</v>
      </c>
    </row>
    <row r="107" spans="1:16" x14ac:dyDescent="0.2">
      <c r="A107">
        <v>130</v>
      </c>
      <c r="B107" t="s">
        <v>15</v>
      </c>
      <c r="C107">
        <v>2007</v>
      </c>
      <c r="D107">
        <v>11</v>
      </c>
      <c r="E107">
        <v>303</v>
      </c>
      <c r="F107">
        <v>1172.45</v>
      </c>
      <c r="G107">
        <v>1377.65</v>
      </c>
      <c r="H107">
        <v>545.79999999999995</v>
      </c>
      <c r="I107">
        <v>4</v>
      </c>
      <c r="J107">
        <v>199</v>
      </c>
      <c r="K107">
        <v>13778</v>
      </c>
      <c r="L107" t="s">
        <v>17</v>
      </c>
      <c r="M107">
        <v>28386</v>
      </c>
      <c r="N107">
        <v>125</v>
      </c>
      <c r="O107">
        <v>19641.48</v>
      </c>
      <c r="P107">
        <v>3</v>
      </c>
    </row>
    <row r="108" spans="1:16" x14ac:dyDescent="0.2">
      <c r="A108">
        <v>130</v>
      </c>
      <c r="B108" t="s">
        <v>15</v>
      </c>
      <c r="C108">
        <v>2007</v>
      </c>
      <c r="D108">
        <v>12</v>
      </c>
      <c r="E108">
        <v>119</v>
      </c>
      <c r="F108">
        <v>463.93</v>
      </c>
      <c r="G108">
        <v>545.12</v>
      </c>
      <c r="H108">
        <v>128.96</v>
      </c>
      <c r="I108">
        <v>4</v>
      </c>
      <c r="J108">
        <v>199</v>
      </c>
      <c r="K108">
        <v>13778</v>
      </c>
      <c r="L108" t="s">
        <v>17</v>
      </c>
      <c r="M108">
        <v>28386</v>
      </c>
      <c r="N108">
        <v>125</v>
      </c>
      <c r="O108">
        <v>19641.48</v>
      </c>
      <c r="P108">
        <v>3</v>
      </c>
    </row>
    <row r="109" spans="1:16" x14ac:dyDescent="0.2">
      <c r="A109">
        <v>163</v>
      </c>
      <c r="B109" t="s">
        <v>15</v>
      </c>
      <c r="C109">
        <v>2007</v>
      </c>
      <c r="D109">
        <v>1</v>
      </c>
      <c r="E109">
        <v>444</v>
      </c>
      <c r="F109">
        <v>1853.19</v>
      </c>
      <c r="G109">
        <v>2177.7399999999998</v>
      </c>
      <c r="H109">
        <v>959.38</v>
      </c>
      <c r="I109">
        <v>18</v>
      </c>
      <c r="J109">
        <v>1781</v>
      </c>
      <c r="K109">
        <v>65986</v>
      </c>
      <c r="L109" t="s">
        <v>18</v>
      </c>
      <c r="M109">
        <v>296879</v>
      </c>
      <c r="N109">
        <v>896.2</v>
      </c>
      <c r="O109">
        <v>121042.87</v>
      </c>
      <c r="P109">
        <v>2</v>
      </c>
    </row>
    <row r="110" spans="1:16" x14ac:dyDescent="0.2">
      <c r="A110">
        <v>163</v>
      </c>
      <c r="B110" t="s">
        <v>15</v>
      </c>
      <c r="C110">
        <v>2007</v>
      </c>
      <c r="D110">
        <v>2</v>
      </c>
      <c r="E110">
        <v>350</v>
      </c>
      <c r="F110">
        <v>1424.01</v>
      </c>
      <c r="G110">
        <v>1673.44</v>
      </c>
      <c r="H110">
        <v>744.18</v>
      </c>
      <c r="I110">
        <v>18</v>
      </c>
      <c r="J110">
        <v>1781</v>
      </c>
      <c r="K110">
        <v>65986</v>
      </c>
      <c r="L110" t="s">
        <v>18</v>
      </c>
      <c r="M110">
        <v>296879</v>
      </c>
      <c r="N110">
        <v>896.2</v>
      </c>
      <c r="O110">
        <v>121042.87</v>
      </c>
      <c r="P110">
        <v>2</v>
      </c>
    </row>
    <row r="111" spans="1:16" x14ac:dyDescent="0.2">
      <c r="A111">
        <v>163</v>
      </c>
      <c r="B111" t="s">
        <v>15</v>
      </c>
      <c r="C111">
        <v>2007</v>
      </c>
      <c r="D111">
        <v>3</v>
      </c>
      <c r="E111">
        <v>375</v>
      </c>
      <c r="F111">
        <v>1501.23</v>
      </c>
      <c r="G111">
        <v>1763.95</v>
      </c>
      <c r="H111">
        <v>662.18</v>
      </c>
      <c r="I111">
        <v>18</v>
      </c>
      <c r="J111">
        <v>1781</v>
      </c>
      <c r="K111">
        <v>65986</v>
      </c>
      <c r="L111" t="s">
        <v>18</v>
      </c>
      <c r="M111">
        <v>296879</v>
      </c>
      <c r="N111">
        <v>896.2</v>
      </c>
      <c r="O111">
        <v>121042.87</v>
      </c>
      <c r="P111">
        <v>2</v>
      </c>
    </row>
    <row r="112" spans="1:16" x14ac:dyDescent="0.2">
      <c r="A112">
        <v>163</v>
      </c>
      <c r="B112" t="s">
        <v>15</v>
      </c>
      <c r="C112">
        <v>2007</v>
      </c>
      <c r="D112">
        <v>4</v>
      </c>
      <c r="E112">
        <v>455</v>
      </c>
      <c r="F112">
        <v>2050.7399999999998</v>
      </c>
      <c r="G112">
        <v>2409.7800000000002</v>
      </c>
      <c r="H112">
        <v>1160.24</v>
      </c>
      <c r="I112">
        <v>18</v>
      </c>
      <c r="J112">
        <v>1781</v>
      </c>
      <c r="K112">
        <v>65986</v>
      </c>
      <c r="L112" t="s">
        <v>18</v>
      </c>
      <c r="M112">
        <v>296879</v>
      </c>
      <c r="N112">
        <v>896.2</v>
      </c>
      <c r="O112">
        <v>121042.87</v>
      </c>
      <c r="P112">
        <v>2</v>
      </c>
    </row>
    <row r="113" spans="1:16" x14ac:dyDescent="0.2">
      <c r="A113">
        <v>163</v>
      </c>
      <c r="B113" t="s">
        <v>15</v>
      </c>
      <c r="C113">
        <v>2007</v>
      </c>
      <c r="D113">
        <v>5</v>
      </c>
      <c r="E113">
        <v>681</v>
      </c>
      <c r="F113">
        <v>2779.01</v>
      </c>
      <c r="G113">
        <v>3265.31</v>
      </c>
      <c r="H113">
        <v>1226.22</v>
      </c>
      <c r="I113">
        <v>18</v>
      </c>
      <c r="J113">
        <v>1781</v>
      </c>
      <c r="K113">
        <v>65986</v>
      </c>
      <c r="L113" t="s">
        <v>18</v>
      </c>
      <c r="M113">
        <v>296879</v>
      </c>
      <c r="N113">
        <v>896.2</v>
      </c>
      <c r="O113">
        <v>121042.87</v>
      </c>
      <c r="P113">
        <v>2</v>
      </c>
    </row>
    <row r="114" spans="1:16" x14ac:dyDescent="0.2">
      <c r="A114">
        <v>163</v>
      </c>
      <c r="B114" t="s">
        <v>15</v>
      </c>
      <c r="C114">
        <v>2007</v>
      </c>
      <c r="D114">
        <v>6</v>
      </c>
      <c r="E114">
        <v>703</v>
      </c>
      <c r="F114">
        <v>2907.37</v>
      </c>
      <c r="G114">
        <v>3416.39</v>
      </c>
      <c r="H114">
        <v>1347.75</v>
      </c>
      <c r="I114">
        <v>18</v>
      </c>
      <c r="J114">
        <v>1781</v>
      </c>
      <c r="K114">
        <v>65986</v>
      </c>
      <c r="L114" t="s">
        <v>18</v>
      </c>
      <c r="M114">
        <v>296879</v>
      </c>
      <c r="N114">
        <v>896.2</v>
      </c>
      <c r="O114">
        <v>121042.87</v>
      </c>
      <c r="P114">
        <v>2</v>
      </c>
    </row>
    <row r="115" spans="1:16" x14ac:dyDescent="0.2">
      <c r="A115">
        <v>163</v>
      </c>
      <c r="B115" t="s">
        <v>15</v>
      </c>
      <c r="C115">
        <v>2007</v>
      </c>
      <c r="D115">
        <v>7</v>
      </c>
      <c r="E115">
        <v>571</v>
      </c>
      <c r="F115">
        <v>2304.94</v>
      </c>
      <c r="G115">
        <v>2708.42</v>
      </c>
      <c r="H115">
        <v>1248.94</v>
      </c>
      <c r="I115">
        <v>18</v>
      </c>
      <c r="J115">
        <v>1781</v>
      </c>
      <c r="K115">
        <v>65986</v>
      </c>
      <c r="L115" t="s">
        <v>18</v>
      </c>
      <c r="M115">
        <v>296879</v>
      </c>
      <c r="N115">
        <v>896.2</v>
      </c>
      <c r="O115">
        <v>121042.87</v>
      </c>
      <c r="P115">
        <v>2</v>
      </c>
    </row>
    <row r="116" spans="1:16" x14ac:dyDescent="0.2">
      <c r="A116">
        <v>163</v>
      </c>
      <c r="B116" t="s">
        <v>15</v>
      </c>
      <c r="C116">
        <v>2007</v>
      </c>
      <c r="D116">
        <v>8</v>
      </c>
      <c r="E116">
        <v>696</v>
      </c>
      <c r="F116">
        <v>2683.39</v>
      </c>
      <c r="G116">
        <v>3152.99</v>
      </c>
      <c r="H116">
        <v>1229.3900000000001</v>
      </c>
      <c r="I116">
        <v>18</v>
      </c>
      <c r="J116">
        <v>1781</v>
      </c>
      <c r="K116">
        <v>65986</v>
      </c>
      <c r="L116" t="s">
        <v>18</v>
      </c>
      <c r="M116">
        <v>296879</v>
      </c>
      <c r="N116">
        <v>896.2</v>
      </c>
      <c r="O116">
        <v>121042.87</v>
      </c>
      <c r="P116">
        <v>2</v>
      </c>
    </row>
    <row r="117" spans="1:16" x14ac:dyDescent="0.2">
      <c r="A117">
        <v>163</v>
      </c>
      <c r="B117" t="s">
        <v>15</v>
      </c>
      <c r="C117">
        <v>2007</v>
      </c>
      <c r="D117">
        <v>12</v>
      </c>
      <c r="E117">
        <v>705</v>
      </c>
      <c r="F117">
        <v>2669.15</v>
      </c>
      <c r="G117">
        <v>3136.37</v>
      </c>
      <c r="H117">
        <v>1036.6300000000001</v>
      </c>
      <c r="I117">
        <v>18</v>
      </c>
      <c r="J117">
        <v>1781</v>
      </c>
      <c r="K117">
        <v>65986</v>
      </c>
      <c r="L117" t="s">
        <v>18</v>
      </c>
      <c r="M117">
        <v>296879</v>
      </c>
      <c r="N117">
        <v>896.2</v>
      </c>
      <c r="O117">
        <v>121042.87</v>
      </c>
      <c r="P117">
        <v>2</v>
      </c>
    </row>
    <row r="118" spans="1:16" x14ac:dyDescent="0.2">
      <c r="A118">
        <v>172</v>
      </c>
      <c r="B118" t="s">
        <v>15</v>
      </c>
      <c r="C118">
        <v>2007</v>
      </c>
      <c r="D118">
        <v>1</v>
      </c>
      <c r="E118">
        <v>90</v>
      </c>
      <c r="F118">
        <v>398.06</v>
      </c>
      <c r="G118">
        <v>467.72</v>
      </c>
      <c r="H118">
        <v>206.87</v>
      </c>
      <c r="I118">
        <v>5</v>
      </c>
      <c r="J118">
        <v>374</v>
      </c>
      <c r="K118">
        <v>18846</v>
      </c>
      <c r="L118" t="s">
        <v>18</v>
      </c>
      <c r="M118">
        <v>38899</v>
      </c>
      <c r="N118">
        <v>222.7</v>
      </c>
      <c r="O118">
        <v>25949.23</v>
      </c>
      <c r="P118">
        <v>2</v>
      </c>
    </row>
    <row r="119" spans="1:16" x14ac:dyDescent="0.2">
      <c r="A119">
        <v>172</v>
      </c>
      <c r="B119" t="s">
        <v>15</v>
      </c>
      <c r="C119">
        <v>2007</v>
      </c>
      <c r="D119">
        <v>2</v>
      </c>
      <c r="E119">
        <v>47</v>
      </c>
      <c r="F119">
        <v>169.01</v>
      </c>
      <c r="G119">
        <v>198.59</v>
      </c>
      <c r="H119">
        <v>63.59</v>
      </c>
      <c r="I119">
        <v>5</v>
      </c>
      <c r="J119">
        <v>374</v>
      </c>
      <c r="K119">
        <v>18846</v>
      </c>
      <c r="L119" t="s">
        <v>18</v>
      </c>
      <c r="M119">
        <v>38899</v>
      </c>
      <c r="N119">
        <v>222.7</v>
      </c>
      <c r="O119">
        <v>25949.23</v>
      </c>
      <c r="P119">
        <v>2</v>
      </c>
    </row>
    <row r="120" spans="1:16" x14ac:dyDescent="0.2">
      <c r="A120">
        <v>172</v>
      </c>
      <c r="B120" t="s">
        <v>15</v>
      </c>
      <c r="C120">
        <v>2007</v>
      </c>
      <c r="D120">
        <v>3</v>
      </c>
      <c r="E120">
        <v>77</v>
      </c>
      <c r="F120">
        <v>329.68</v>
      </c>
      <c r="G120">
        <v>387.35</v>
      </c>
      <c r="H120">
        <v>194.42</v>
      </c>
      <c r="I120">
        <v>5</v>
      </c>
      <c r="J120">
        <v>374</v>
      </c>
      <c r="K120">
        <v>18846</v>
      </c>
      <c r="L120" t="s">
        <v>18</v>
      </c>
      <c r="M120">
        <v>38899</v>
      </c>
      <c r="N120">
        <v>222.7</v>
      </c>
      <c r="O120">
        <v>25949.23</v>
      </c>
      <c r="P120">
        <v>2</v>
      </c>
    </row>
    <row r="121" spans="1:16" x14ac:dyDescent="0.2">
      <c r="A121">
        <v>172</v>
      </c>
      <c r="B121" t="s">
        <v>15</v>
      </c>
      <c r="C121">
        <v>2007</v>
      </c>
      <c r="D121">
        <v>4</v>
      </c>
      <c r="E121">
        <v>102</v>
      </c>
      <c r="F121">
        <v>418.96</v>
      </c>
      <c r="G121">
        <v>492.28</v>
      </c>
      <c r="H121">
        <v>264.69</v>
      </c>
      <c r="I121">
        <v>5</v>
      </c>
      <c r="J121">
        <v>374</v>
      </c>
      <c r="K121">
        <v>18846</v>
      </c>
      <c r="L121" t="s">
        <v>18</v>
      </c>
      <c r="M121">
        <v>38899</v>
      </c>
      <c r="N121">
        <v>222.7</v>
      </c>
      <c r="O121">
        <v>25949.23</v>
      </c>
      <c r="P121">
        <v>2</v>
      </c>
    </row>
    <row r="122" spans="1:16" x14ac:dyDescent="0.2">
      <c r="A122">
        <v>172</v>
      </c>
      <c r="B122" t="s">
        <v>15</v>
      </c>
      <c r="C122">
        <v>2007</v>
      </c>
      <c r="D122">
        <v>5</v>
      </c>
      <c r="E122">
        <v>183</v>
      </c>
      <c r="F122">
        <v>729.79</v>
      </c>
      <c r="G122">
        <v>857.54</v>
      </c>
      <c r="H122">
        <v>315.67</v>
      </c>
      <c r="I122">
        <v>5</v>
      </c>
      <c r="J122">
        <v>374</v>
      </c>
      <c r="K122">
        <v>18846</v>
      </c>
      <c r="L122" t="s">
        <v>18</v>
      </c>
      <c r="M122">
        <v>38899</v>
      </c>
      <c r="N122">
        <v>222.7</v>
      </c>
      <c r="O122">
        <v>25949.23</v>
      </c>
      <c r="P122">
        <v>2</v>
      </c>
    </row>
    <row r="123" spans="1:16" x14ac:dyDescent="0.2">
      <c r="A123">
        <v>172</v>
      </c>
      <c r="B123" t="s">
        <v>15</v>
      </c>
      <c r="C123">
        <v>2007</v>
      </c>
      <c r="D123">
        <v>6</v>
      </c>
      <c r="E123">
        <v>225</v>
      </c>
      <c r="F123">
        <v>931.13</v>
      </c>
      <c r="G123">
        <v>1094.1600000000001</v>
      </c>
      <c r="H123">
        <v>400.87</v>
      </c>
      <c r="I123">
        <v>5</v>
      </c>
      <c r="J123">
        <v>374</v>
      </c>
      <c r="K123">
        <v>18846</v>
      </c>
      <c r="L123" t="s">
        <v>18</v>
      </c>
      <c r="M123">
        <v>38899</v>
      </c>
      <c r="N123">
        <v>222.7</v>
      </c>
      <c r="O123">
        <v>25949.23</v>
      </c>
      <c r="P123">
        <v>2</v>
      </c>
    </row>
    <row r="124" spans="1:16" x14ac:dyDescent="0.2">
      <c r="A124">
        <v>172</v>
      </c>
      <c r="B124" t="s">
        <v>15</v>
      </c>
      <c r="C124">
        <v>2007</v>
      </c>
      <c r="D124">
        <v>7</v>
      </c>
      <c r="E124">
        <v>121</v>
      </c>
      <c r="F124">
        <v>526.73</v>
      </c>
      <c r="G124">
        <v>618.91999999999996</v>
      </c>
      <c r="H124">
        <v>215.67</v>
      </c>
      <c r="I124">
        <v>5</v>
      </c>
      <c r="J124">
        <v>374</v>
      </c>
      <c r="K124">
        <v>18846</v>
      </c>
      <c r="L124" t="s">
        <v>18</v>
      </c>
      <c r="M124">
        <v>38899</v>
      </c>
      <c r="N124">
        <v>222.7</v>
      </c>
      <c r="O124">
        <v>25949.23</v>
      </c>
      <c r="P124">
        <v>2</v>
      </c>
    </row>
    <row r="125" spans="1:16" x14ac:dyDescent="0.2">
      <c r="A125">
        <v>172</v>
      </c>
      <c r="B125" t="s">
        <v>15</v>
      </c>
      <c r="C125">
        <v>2007</v>
      </c>
      <c r="D125">
        <v>8</v>
      </c>
      <c r="E125">
        <v>153</v>
      </c>
      <c r="F125">
        <v>636.9</v>
      </c>
      <c r="G125">
        <v>748.37</v>
      </c>
      <c r="H125">
        <v>337.46</v>
      </c>
      <c r="I125">
        <v>5</v>
      </c>
      <c r="J125">
        <v>374</v>
      </c>
      <c r="K125">
        <v>18846</v>
      </c>
      <c r="L125" t="s">
        <v>18</v>
      </c>
      <c r="M125">
        <v>38899</v>
      </c>
      <c r="N125">
        <v>222.7</v>
      </c>
      <c r="O125">
        <v>25949.23</v>
      </c>
      <c r="P125">
        <v>2</v>
      </c>
    </row>
    <row r="126" spans="1:16" x14ac:dyDescent="0.2">
      <c r="A126">
        <v>172</v>
      </c>
      <c r="B126" t="s">
        <v>15</v>
      </c>
      <c r="C126">
        <v>2007</v>
      </c>
      <c r="D126">
        <v>9</v>
      </c>
      <c r="E126">
        <v>166</v>
      </c>
      <c r="F126">
        <v>697.89</v>
      </c>
      <c r="G126">
        <v>820.05</v>
      </c>
      <c r="H126">
        <v>216.67</v>
      </c>
      <c r="I126">
        <v>5</v>
      </c>
      <c r="J126">
        <v>374</v>
      </c>
      <c r="K126">
        <v>18846</v>
      </c>
      <c r="L126" t="s">
        <v>18</v>
      </c>
      <c r="M126">
        <v>38899</v>
      </c>
      <c r="N126">
        <v>222.7</v>
      </c>
      <c r="O126">
        <v>25949.23</v>
      </c>
      <c r="P126">
        <v>2</v>
      </c>
    </row>
    <row r="127" spans="1:16" x14ac:dyDescent="0.2">
      <c r="A127">
        <v>172</v>
      </c>
      <c r="B127" t="s">
        <v>15</v>
      </c>
      <c r="C127">
        <v>2007</v>
      </c>
      <c r="D127">
        <v>10</v>
      </c>
      <c r="E127">
        <v>452</v>
      </c>
      <c r="F127">
        <v>1747.33</v>
      </c>
      <c r="G127">
        <v>2053.1799999999998</v>
      </c>
      <c r="H127">
        <v>676.92</v>
      </c>
      <c r="I127">
        <v>5</v>
      </c>
      <c r="J127">
        <v>374</v>
      </c>
      <c r="K127">
        <v>18846</v>
      </c>
      <c r="L127" t="s">
        <v>18</v>
      </c>
      <c r="M127">
        <v>38899</v>
      </c>
      <c r="N127">
        <v>222.7</v>
      </c>
      <c r="O127">
        <v>25949.23</v>
      </c>
      <c r="P127">
        <v>2</v>
      </c>
    </row>
    <row r="128" spans="1:16" x14ac:dyDescent="0.2">
      <c r="A128">
        <v>172</v>
      </c>
      <c r="B128" t="s">
        <v>15</v>
      </c>
      <c r="C128">
        <v>2007</v>
      </c>
      <c r="D128">
        <v>11</v>
      </c>
      <c r="E128">
        <v>345</v>
      </c>
      <c r="F128">
        <v>1457.71</v>
      </c>
      <c r="G128">
        <v>1712.9</v>
      </c>
      <c r="H128">
        <v>542.66</v>
      </c>
      <c r="I128">
        <v>5</v>
      </c>
      <c r="J128">
        <v>374</v>
      </c>
      <c r="K128">
        <v>18846</v>
      </c>
      <c r="L128" t="s">
        <v>18</v>
      </c>
      <c r="M128">
        <v>38899</v>
      </c>
      <c r="N128">
        <v>222.7</v>
      </c>
      <c r="O128">
        <v>25949.23</v>
      </c>
      <c r="P128">
        <v>2</v>
      </c>
    </row>
    <row r="129" spans="1:16" x14ac:dyDescent="0.2">
      <c r="A129">
        <v>172</v>
      </c>
      <c r="B129" t="s">
        <v>15</v>
      </c>
      <c r="C129">
        <v>2007</v>
      </c>
      <c r="D129">
        <v>12</v>
      </c>
      <c r="E129">
        <v>145</v>
      </c>
      <c r="F129">
        <v>591.87</v>
      </c>
      <c r="G129">
        <v>695.46</v>
      </c>
      <c r="H129">
        <v>254.47</v>
      </c>
      <c r="I129">
        <v>5</v>
      </c>
      <c r="J129">
        <v>374</v>
      </c>
      <c r="K129">
        <v>18846</v>
      </c>
      <c r="L129" t="s">
        <v>18</v>
      </c>
      <c r="M129">
        <v>38899</v>
      </c>
      <c r="N129">
        <v>222.7</v>
      </c>
      <c r="O129">
        <v>25949.23</v>
      </c>
      <c r="P129">
        <v>2</v>
      </c>
    </row>
    <row r="130" spans="1:16" x14ac:dyDescent="0.2">
      <c r="A130">
        <v>185</v>
      </c>
      <c r="B130" t="s">
        <v>15</v>
      </c>
      <c r="C130">
        <v>2007</v>
      </c>
      <c r="D130">
        <v>1</v>
      </c>
      <c r="E130">
        <v>99</v>
      </c>
      <c r="F130">
        <v>431.36</v>
      </c>
      <c r="G130">
        <v>506.94</v>
      </c>
      <c r="H130">
        <v>203.86</v>
      </c>
      <c r="I130">
        <v>9</v>
      </c>
      <c r="J130">
        <v>417</v>
      </c>
      <c r="K130">
        <v>20179</v>
      </c>
      <c r="L130" t="s">
        <v>18</v>
      </c>
      <c r="M130">
        <v>47352</v>
      </c>
      <c r="N130">
        <v>276</v>
      </c>
      <c r="O130">
        <v>33704.629999999997</v>
      </c>
      <c r="P130">
        <v>2</v>
      </c>
    </row>
    <row r="131" spans="1:16" x14ac:dyDescent="0.2">
      <c r="A131">
        <v>185</v>
      </c>
      <c r="B131" t="s">
        <v>15</v>
      </c>
      <c r="C131">
        <v>2007</v>
      </c>
      <c r="D131">
        <v>2</v>
      </c>
      <c r="E131">
        <v>78</v>
      </c>
      <c r="F131">
        <v>339.72</v>
      </c>
      <c r="G131">
        <v>399.21</v>
      </c>
      <c r="H131">
        <v>153.58000000000001</v>
      </c>
      <c r="I131">
        <v>9</v>
      </c>
      <c r="J131">
        <v>417</v>
      </c>
      <c r="K131">
        <v>20179</v>
      </c>
      <c r="L131" t="s">
        <v>18</v>
      </c>
      <c r="M131">
        <v>47352</v>
      </c>
      <c r="N131">
        <v>276</v>
      </c>
      <c r="O131">
        <v>33704.629999999997</v>
      </c>
      <c r="P131">
        <v>2</v>
      </c>
    </row>
    <row r="132" spans="1:16" x14ac:dyDescent="0.2">
      <c r="A132">
        <v>185</v>
      </c>
      <c r="B132" t="s">
        <v>15</v>
      </c>
      <c r="C132">
        <v>2007</v>
      </c>
      <c r="D132">
        <v>3</v>
      </c>
      <c r="E132">
        <v>112</v>
      </c>
      <c r="F132">
        <v>502.71</v>
      </c>
      <c r="G132">
        <v>590.75</v>
      </c>
      <c r="H132">
        <v>236.16</v>
      </c>
      <c r="I132">
        <v>9</v>
      </c>
      <c r="J132">
        <v>417</v>
      </c>
      <c r="K132">
        <v>20179</v>
      </c>
      <c r="L132" t="s">
        <v>18</v>
      </c>
      <c r="M132">
        <v>47352</v>
      </c>
      <c r="N132">
        <v>276</v>
      </c>
      <c r="O132">
        <v>33704.629999999997</v>
      </c>
      <c r="P132">
        <v>2</v>
      </c>
    </row>
    <row r="133" spans="1:16" x14ac:dyDescent="0.2">
      <c r="A133">
        <v>185</v>
      </c>
      <c r="B133" t="s">
        <v>15</v>
      </c>
      <c r="C133">
        <v>2007</v>
      </c>
      <c r="D133">
        <v>4</v>
      </c>
      <c r="E133">
        <v>103</v>
      </c>
      <c r="F133">
        <v>398.21</v>
      </c>
      <c r="G133">
        <v>467.91</v>
      </c>
      <c r="H133">
        <v>173.3</v>
      </c>
      <c r="I133">
        <v>9</v>
      </c>
      <c r="J133">
        <v>417</v>
      </c>
      <c r="K133">
        <v>20179</v>
      </c>
      <c r="L133" t="s">
        <v>18</v>
      </c>
      <c r="M133">
        <v>47352</v>
      </c>
      <c r="N133">
        <v>276</v>
      </c>
      <c r="O133">
        <v>33704.629999999997</v>
      </c>
      <c r="P133">
        <v>2</v>
      </c>
    </row>
    <row r="134" spans="1:16" x14ac:dyDescent="0.2">
      <c r="A134">
        <v>185</v>
      </c>
      <c r="B134" t="s">
        <v>15</v>
      </c>
      <c r="C134">
        <v>2007</v>
      </c>
      <c r="D134">
        <v>5</v>
      </c>
      <c r="E134">
        <v>245</v>
      </c>
      <c r="F134">
        <v>1089.51</v>
      </c>
      <c r="G134">
        <v>1280.24</v>
      </c>
      <c r="H134">
        <v>383.7</v>
      </c>
      <c r="I134">
        <v>9</v>
      </c>
      <c r="J134">
        <v>417</v>
      </c>
      <c r="K134">
        <v>20179</v>
      </c>
      <c r="L134" t="s">
        <v>18</v>
      </c>
      <c r="M134">
        <v>47352</v>
      </c>
      <c r="N134">
        <v>276</v>
      </c>
      <c r="O134">
        <v>33704.629999999997</v>
      </c>
      <c r="P134">
        <v>2</v>
      </c>
    </row>
    <row r="135" spans="1:16" x14ac:dyDescent="0.2">
      <c r="A135">
        <v>185</v>
      </c>
      <c r="B135" t="s">
        <v>15</v>
      </c>
      <c r="C135">
        <v>2007</v>
      </c>
      <c r="D135">
        <v>6</v>
      </c>
      <c r="E135">
        <v>289</v>
      </c>
      <c r="F135">
        <v>1254.6500000000001</v>
      </c>
      <c r="G135">
        <v>1474.23</v>
      </c>
      <c r="H135">
        <v>540.79999999999995</v>
      </c>
      <c r="I135">
        <v>9</v>
      </c>
      <c r="J135">
        <v>417</v>
      </c>
      <c r="K135">
        <v>20179</v>
      </c>
      <c r="L135" t="s">
        <v>18</v>
      </c>
      <c r="M135">
        <v>47352</v>
      </c>
      <c r="N135">
        <v>276</v>
      </c>
      <c r="O135">
        <v>33704.629999999997</v>
      </c>
      <c r="P135">
        <v>2</v>
      </c>
    </row>
    <row r="136" spans="1:16" x14ac:dyDescent="0.2">
      <c r="A136">
        <v>185</v>
      </c>
      <c r="B136" t="s">
        <v>15</v>
      </c>
      <c r="C136">
        <v>2007</v>
      </c>
      <c r="D136">
        <v>7</v>
      </c>
      <c r="E136">
        <v>161</v>
      </c>
      <c r="F136">
        <v>677.64</v>
      </c>
      <c r="G136">
        <v>796.23</v>
      </c>
      <c r="H136">
        <v>303.95999999999998</v>
      </c>
      <c r="I136">
        <v>9</v>
      </c>
      <c r="J136">
        <v>417</v>
      </c>
      <c r="K136">
        <v>20179</v>
      </c>
      <c r="L136" t="s">
        <v>18</v>
      </c>
      <c r="M136">
        <v>47352</v>
      </c>
      <c r="N136">
        <v>276</v>
      </c>
      <c r="O136">
        <v>33704.629999999997</v>
      </c>
      <c r="P136">
        <v>2</v>
      </c>
    </row>
    <row r="137" spans="1:16" x14ac:dyDescent="0.2">
      <c r="A137">
        <v>185</v>
      </c>
      <c r="B137" t="s">
        <v>15</v>
      </c>
      <c r="C137">
        <v>2007</v>
      </c>
      <c r="D137">
        <v>8</v>
      </c>
      <c r="E137">
        <v>165</v>
      </c>
      <c r="F137">
        <v>736.48</v>
      </c>
      <c r="G137">
        <v>865.48</v>
      </c>
      <c r="H137">
        <v>217.85</v>
      </c>
      <c r="I137">
        <v>9</v>
      </c>
      <c r="J137">
        <v>417</v>
      </c>
      <c r="K137">
        <v>20179</v>
      </c>
      <c r="L137" t="s">
        <v>18</v>
      </c>
      <c r="M137">
        <v>47352</v>
      </c>
      <c r="N137">
        <v>276</v>
      </c>
      <c r="O137">
        <v>33704.629999999997</v>
      </c>
      <c r="P137">
        <v>2</v>
      </c>
    </row>
    <row r="138" spans="1:16" x14ac:dyDescent="0.2">
      <c r="A138">
        <v>185</v>
      </c>
      <c r="B138" t="s">
        <v>15</v>
      </c>
      <c r="C138">
        <v>2007</v>
      </c>
      <c r="D138">
        <v>9</v>
      </c>
      <c r="E138">
        <v>256</v>
      </c>
      <c r="F138">
        <v>1057.3699999999999</v>
      </c>
      <c r="G138">
        <v>1242.51</v>
      </c>
      <c r="H138">
        <v>317.13</v>
      </c>
      <c r="I138">
        <v>9</v>
      </c>
      <c r="J138">
        <v>417</v>
      </c>
      <c r="K138">
        <v>20179</v>
      </c>
      <c r="L138" t="s">
        <v>18</v>
      </c>
      <c r="M138">
        <v>47352</v>
      </c>
      <c r="N138">
        <v>276</v>
      </c>
      <c r="O138">
        <v>33704.629999999997</v>
      </c>
      <c r="P138">
        <v>2</v>
      </c>
    </row>
    <row r="139" spans="1:16" x14ac:dyDescent="0.2">
      <c r="A139">
        <v>185</v>
      </c>
      <c r="B139" t="s">
        <v>15</v>
      </c>
      <c r="C139">
        <v>2007</v>
      </c>
      <c r="D139">
        <v>10</v>
      </c>
      <c r="E139">
        <v>731</v>
      </c>
      <c r="F139">
        <v>3001.96</v>
      </c>
      <c r="G139">
        <v>3527.47</v>
      </c>
      <c r="H139">
        <v>1020.27</v>
      </c>
      <c r="I139">
        <v>9</v>
      </c>
      <c r="J139">
        <v>417</v>
      </c>
      <c r="K139">
        <v>20179</v>
      </c>
      <c r="L139" t="s">
        <v>18</v>
      </c>
      <c r="M139">
        <v>47352</v>
      </c>
      <c r="N139">
        <v>276</v>
      </c>
      <c r="O139">
        <v>33704.629999999997</v>
      </c>
      <c r="P139">
        <v>2</v>
      </c>
    </row>
    <row r="140" spans="1:16" x14ac:dyDescent="0.2">
      <c r="A140">
        <v>185</v>
      </c>
      <c r="B140" t="s">
        <v>15</v>
      </c>
      <c r="C140">
        <v>2007</v>
      </c>
      <c r="D140">
        <v>11</v>
      </c>
      <c r="E140">
        <v>430</v>
      </c>
      <c r="F140">
        <v>1844.71</v>
      </c>
      <c r="G140">
        <v>2167.73</v>
      </c>
      <c r="H140">
        <v>574.01</v>
      </c>
      <c r="I140">
        <v>9</v>
      </c>
      <c r="J140">
        <v>417</v>
      </c>
      <c r="K140">
        <v>20179</v>
      </c>
      <c r="L140" t="s">
        <v>18</v>
      </c>
      <c r="M140">
        <v>47352</v>
      </c>
      <c r="N140">
        <v>276</v>
      </c>
      <c r="O140">
        <v>33704.629999999997</v>
      </c>
      <c r="P140">
        <v>2</v>
      </c>
    </row>
    <row r="141" spans="1:16" x14ac:dyDescent="0.2">
      <c r="A141">
        <v>185</v>
      </c>
      <c r="B141" t="s">
        <v>15</v>
      </c>
      <c r="C141">
        <v>2007</v>
      </c>
      <c r="D141">
        <v>12</v>
      </c>
      <c r="E141">
        <v>233</v>
      </c>
      <c r="F141">
        <v>1010.22</v>
      </c>
      <c r="G141">
        <v>1187.1300000000001</v>
      </c>
      <c r="H141">
        <v>334.04</v>
      </c>
      <c r="I141">
        <v>9</v>
      </c>
      <c r="J141">
        <v>417</v>
      </c>
      <c r="K141">
        <v>20179</v>
      </c>
      <c r="L141" t="s">
        <v>18</v>
      </c>
      <c r="M141">
        <v>47352</v>
      </c>
      <c r="N141">
        <v>276</v>
      </c>
      <c r="O141">
        <v>33704.629999999997</v>
      </c>
      <c r="P141">
        <v>2</v>
      </c>
    </row>
    <row r="142" spans="1:16" x14ac:dyDescent="0.2">
      <c r="A142">
        <v>190</v>
      </c>
      <c r="B142" t="s">
        <v>15</v>
      </c>
      <c r="C142">
        <v>2007</v>
      </c>
      <c r="D142">
        <v>1</v>
      </c>
      <c r="E142">
        <v>408</v>
      </c>
      <c r="F142">
        <v>1981.34</v>
      </c>
      <c r="G142">
        <v>2328.15</v>
      </c>
      <c r="H142">
        <v>811.76</v>
      </c>
      <c r="I142">
        <v>6</v>
      </c>
      <c r="J142">
        <v>401</v>
      </c>
      <c r="K142">
        <v>62243</v>
      </c>
      <c r="L142" t="s">
        <v>16</v>
      </c>
      <c r="M142">
        <v>1525332</v>
      </c>
      <c r="N142">
        <v>200</v>
      </c>
      <c r="O142">
        <v>137702.26</v>
      </c>
      <c r="P142">
        <v>1</v>
      </c>
    </row>
    <row r="143" spans="1:16" x14ac:dyDescent="0.2">
      <c r="A143">
        <v>190</v>
      </c>
      <c r="B143" t="s">
        <v>15</v>
      </c>
      <c r="C143">
        <v>2007</v>
      </c>
      <c r="D143">
        <v>2</v>
      </c>
      <c r="E143">
        <v>309</v>
      </c>
      <c r="F143">
        <v>1449.86</v>
      </c>
      <c r="G143">
        <v>1703.72</v>
      </c>
      <c r="H143">
        <v>668.63</v>
      </c>
      <c r="I143">
        <v>6</v>
      </c>
      <c r="J143">
        <v>401</v>
      </c>
      <c r="K143">
        <v>62243</v>
      </c>
      <c r="L143" t="s">
        <v>16</v>
      </c>
      <c r="M143">
        <v>1525332</v>
      </c>
      <c r="N143">
        <v>200</v>
      </c>
      <c r="O143">
        <v>137702.26</v>
      </c>
      <c r="P143">
        <v>1</v>
      </c>
    </row>
    <row r="144" spans="1:16" x14ac:dyDescent="0.2">
      <c r="A144">
        <v>190</v>
      </c>
      <c r="B144" t="s">
        <v>15</v>
      </c>
      <c r="C144">
        <v>2007</v>
      </c>
      <c r="D144">
        <v>3</v>
      </c>
      <c r="E144">
        <v>325</v>
      </c>
      <c r="F144">
        <v>1402.2</v>
      </c>
      <c r="G144">
        <v>1647.64</v>
      </c>
      <c r="H144">
        <v>578.26</v>
      </c>
      <c r="I144">
        <v>6</v>
      </c>
      <c r="J144">
        <v>401</v>
      </c>
      <c r="K144">
        <v>62243</v>
      </c>
      <c r="L144" t="s">
        <v>16</v>
      </c>
      <c r="M144">
        <v>1525332</v>
      </c>
      <c r="N144">
        <v>200</v>
      </c>
      <c r="O144">
        <v>137702.26</v>
      </c>
      <c r="P144">
        <v>1</v>
      </c>
    </row>
    <row r="145" spans="1:16" x14ac:dyDescent="0.2">
      <c r="A145">
        <v>190</v>
      </c>
      <c r="B145" t="s">
        <v>15</v>
      </c>
      <c r="C145">
        <v>2007</v>
      </c>
      <c r="D145">
        <v>4</v>
      </c>
      <c r="E145">
        <v>405</v>
      </c>
      <c r="F145">
        <v>1972.06</v>
      </c>
      <c r="G145">
        <v>2317.1799999999998</v>
      </c>
      <c r="H145">
        <v>867.68</v>
      </c>
      <c r="I145">
        <v>6</v>
      </c>
      <c r="J145">
        <v>401</v>
      </c>
      <c r="K145">
        <v>62243</v>
      </c>
      <c r="L145" t="s">
        <v>16</v>
      </c>
      <c r="M145">
        <v>1525332</v>
      </c>
      <c r="N145">
        <v>200</v>
      </c>
      <c r="O145">
        <v>137702.26</v>
      </c>
      <c r="P145">
        <v>1</v>
      </c>
    </row>
    <row r="146" spans="1:16" x14ac:dyDescent="0.2">
      <c r="A146">
        <v>190</v>
      </c>
      <c r="B146" t="s">
        <v>15</v>
      </c>
      <c r="C146">
        <v>2007</v>
      </c>
      <c r="D146">
        <v>5</v>
      </c>
      <c r="E146">
        <v>448</v>
      </c>
      <c r="F146">
        <v>2141.15</v>
      </c>
      <c r="G146">
        <v>2515.92</v>
      </c>
      <c r="H146">
        <v>1034.06</v>
      </c>
      <c r="I146">
        <v>6</v>
      </c>
      <c r="J146">
        <v>401</v>
      </c>
      <c r="K146">
        <v>62243</v>
      </c>
      <c r="L146" t="s">
        <v>16</v>
      </c>
      <c r="M146">
        <v>1525332</v>
      </c>
      <c r="N146">
        <v>200</v>
      </c>
      <c r="O146">
        <v>137702.26</v>
      </c>
      <c r="P146">
        <v>1</v>
      </c>
    </row>
    <row r="147" spans="1:16" x14ac:dyDescent="0.2">
      <c r="A147">
        <v>190</v>
      </c>
      <c r="B147" t="s">
        <v>15</v>
      </c>
      <c r="C147">
        <v>2007</v>
      </c>
      <c r="D147">
        <v>6</v>
      </c>
      <c r="E147">
        <v>528</v>
      </c>
      <c r="F147">
        <v>2435.38</v>
      </c>
      <c r="G147">
        <v>2861.67</v>
      </c>
      <c r="H147">
        <v>1189.48</v>
      </c>
      <c r="I147">
        <v>6</v>
      </c>
      <c r="J147">
        <v>401</v>
      </c>
      <c r="K147">
        <v>62243</v>
      </c>
      <c r="L147" t="s">
        <v>16</v>
      </c>
      <c r="M147">
        <v>1525332</v>
      </c>
      <c r="N147">
        <v>200</v>
      </c>
      <c r="O147">
        <v>137702.26</v>
      </c>
      <c r="P147">
        <v>1</v>
      </c>
    </row>
    <row r="148" spans="1:16" x14ac:dyDescent="0.2">
      <c r="A148">
        <v>190</v>
      </c>
      <c r="B148" t="s">
        <v>15</v>
      </c>
      <c r="C148">
        <v>2007</v>
      </c>
      <c r="D148">
        <v>7</v>
      </c>
      <c r="E148">
        <v>326</v>
      </c>
      <c r="F148">
        <v>1642.27</v>
      </c>
      <c r="G148">
        <v>1929.65</v>
      </c>
      <c r="H148">
        <v>749.95</v>
      </c>
      <c r="I148">
        <v>6</v>
      </c>
      <c r="J148">
        <v>401</v>
      </c>
      <c r="K148">
        <v>62243</v>
      </c>
      <c r="L148" t="s">
        <v>16</v>
      </c>
      <c r="M148">
        <v>1525332</v>
      </c>
      <c r="N148">
        <v>200</v>
      </c>
      <c r="O148">
        <v>137702.26</v>
      </c>
      <c r="P148">
        <v>1</v>
      </c>
    </row>
    <row r="149" spans="1:16" x14ac:dyDescent="0.2">
      <c r="A149">
        <v>190</v>
      </c>
      <c r="B149" t="s">
        <v>15</v>
      </c>
      <c r="C149">
        <v>2007</v>
      </c>
      <c r="D149">
        <v>8</v>
      </c>
      <c r="E149">
        <v>438</v>
      </c>
      <c r="F149">
        <v>2051.4</v>
      </c>
      <c r="G149">
        <v>2410.5300000000002</v>
      </c>
      <c r="H149">
        <v>814.17</v>
      </c>
      <c r="I149">
        <v>6</v>
      </c>
      <c r="J149">
        <v>401</v>
      </c>
      <c r="K149">
        <v>62243</v>
      </c>
      <c r="L149" t="s">
        <v>16</v>
      </c>
      <c r="M149">
        <v>1525332</v>
      </c>
      <c r="N149">
        <v>200</v>
      </c>
      <c r="O149">
        <v>137702.26</v>
      </c>
      <c r="P149">
        <v>1</v>
      </c>
    </row>
    <row r="150" spans="1:16" x14ac:dyDescent="0.2">
      <c r="A150">
        <v>190</v>
      </c>
      <c r="B150" t="s">
        <v>15</v>
      </c>
      <c r="C150">
        <v>2007</v>
      </c>
      <c r="D150">
        <v>9</v>
      </c>
      <c r="E150">
        <v>543</v>
      </c>
      <c r="F150">
        <v>2378.41</v>
      </c>
      <c r="G150">
        <v>2794.78</v>
      </c>
      <c r="H150">
        <v>792.41</v>
      </c>
      <c r="I150">
        <v>6</v>
      </c>
      <c r="J150">
        <v>401</v>
      </c>
      <c r="K150">
        <v>62243</v>
      </c>
      <c r="L150" t="s">
        <v>16</v>
      </c>
      <c r="M150">
        <v>1525332</v>
      </c>
      <c r="N150">
        <v>200</v>
      </c>
      <c r="O150">
        <v>137702.26</v>
      </c>
      <c r="P150">
        <v>1</v>
      </c>
    </row>
    <row r="151" spans="1:16" x14ac:dyDescent="0.2">
      <c r="A151">
        <v>190</v>
      </c>
      <c r="B151" t="s">
        <v>15</v>
      </c>
      <c r="C151">
        <v>2007</v>
      </c>
      <c r="D151">
        <v>12</v>
      </c>
      <c r="E151">
        <v>540</v>
      </c>
      <c r="F151">
        <v>2300.6799999999998</v>
      </c>
      <c r="G151">
        <v>2703.44</v>
      </c>
      <c r="H151">
        <v>805.48</v>
      </c>
      <c r="I151">
        <v>6</v>
      </c>
      <c r="J151">
        <v>401</v>
      </c>
      <c r="K151">
        <v>62243</v>
      </c>
      <c r="L151" t="s">
        <v>16</v>
      </c>
      <c r="M151">
        <v>1525332</v>
      </c>
      <c r="N151">
        <v>200</v>
      </c>
      <c r="O151">
        <v>137702.26</v>
      </c>
      <c r="P151">
        <v>1</v>
      </c>
    </row>
    <row r="152" spans="1:16" x14ac:dyDescent="0.2">
      <c r="A152">
        <v>193</v>
      </c>
      <c r="B152" t="s">
        <v>15</v>
      </c>
      <c r="C152">
        <v>2007</v>
      </c>
      <c r="D152">
        <v>1</v>
      </c>
      <c r="E152">
        <v>119</v>
      </c>
      <c r="F152">
        <v>445.12</v>
      </c>
      <c r="G152">
        <v>522.98</v>
      </c>
      <c r="H152">
        <v>201.89</v>
      </c>
      <c r="I152">
        <v>12</v>
      </c>
      <c r="J152">
        <v>676</v>
      </c>
      <c r="K152">
        <v>30737</v>
      </c>
      <c r="L152" t="s">
        <v>18</v>
      </c>
      <c r="M152">
        <v>65967</v>
      </c>
      <c r="N152">
        <v>399.2</v>
      </c>
      <c r="O152">
        <v>41252.379999999997</v>
      </c>
      <c r="P152">
        <v>2</v>
      </c>
    </row>
    <row r="153" spans="1:16" x14ac:dyDescent="0.2">
      <c r="A153">
        <v>193</v>
      </c>
      <c r="B153" t="s">
        <v>15</v>
      </c>
      <c r="C153">
        <v>2007</v>
      </c>
      <c r="D153">
        <v>2</v>
      </c>
      <c r="E153">
        <v>93</v>
      </c>
      <c r="F153">
        <v>297.05</v>
      </c>
      <c r="G153">
        <v>349.07</v>
      </c>
      <c r="H153">
        <v>131.44</v>
      </c>
      <c r="I153">
        <v>12</v>
      </c>
      <c r="J153">
        <v>676</v>
      </c>
      <c r="K153">
        <v>30737</v>
      </c>
      <c r="L153" t="s">
        <v>18</v>
      </c>
      <c r="M153">
        <v>65967</v>
      </c>
      <c r="N153">
        <v>399.2</v>
      </c>
      <c r="O153">
        <v>41252.379999999997</v>
      </c>
      <c r="P153">
        <v>2</v>
      </c>
    </row>
    <row r="154" spans="1:16" x14ac:dyDescent="0.2">
      <c r="A154">
        <v>193</v>
      </c>
      <c r="B154" t="s">
        <v>15</v>
      </c>
      <c r="C154">
        <v>2007</v>
      </c>
      <c r="D154">
        <v>3</v>
      </c>
      <c r="E154">
        <v>80</v>
      </c>
      <c r="F154">
        <v>324.89</v>
      </c>
      <c r="G154">
        <v>381.78</v>
      </c>
      <c r="H154">
        <v>135.88</v>
      </c>
      <c r="I154">
        <v>12</v>
      </c>
      <c r="J154">
        <v>676</v>
      </c>
      <c r="K154">
        <v>30737</v>
      </c>
      <c r="L154" t="s">
        <v>18</v>
      </c>
      <c r="M154">
        <v>65967</v>
      </c>
      <c r="N154">
        <v>399.2</v>
      </c>
      <c r="O154">
        <v>41252.379999999997</v>
      </c>
      <c r="P154">
        <v>2</v>
      </c>
    </row>
    <row r="155" spans="1:16" x14ac:dyDescent="0.2">
      <c r="A155">
        <v>193</v>
      </c>
      <c r="B155" t="s">
        <v>15</v>
      </c>
      <c r="C155">
        <v>2007</v>
      </c>
      <c r="D155">
        <v>4</v>
      </c>
      <c r="E155">
        <v>152</v>
      </c>
      <c r="F155">
        <v>644.59</v>
      </c>
      <c r="G155">
        <v>757.43</v>
      </c>
      <c r="H155">
        <v>329.87</v>
      </c>
      <c r="I155">
        <v>12</v>
      </c>
      <c r="J155">
        <v>676</v>
      </c>
      <c r="K155">
        <v>30737</v>
      </c>
      <c r="L155" t="s">
        <v>18</v>
      </c>
      <c r="M155">
        <v>65967</v>
      </c>
      <c r="N155">
        <v>399.2</v>
      </c>
      <c r="O155">
        <v>41252.379999999997</v>
      </c>
      <c r="P155">
        <v>2</v>
      </c>
    </row>
    <row r="156" spans="1:16" x14ac:dyDescent="0.2">
      <c r="A156">
        <v>193</v>
      </c>
      <c r="B156" t="s">
        <v>15</v>
      </c>
      <c r="C156">
        <v>2007</v>
      </c>
      <c r="D156">
        <v>5</v>
      </c>
      <c r="E156">
        <v>254</v>
      </c>
      <c r="F156">
        <v>971.92</v>
      </c>
      <c r="G156">
        <v>1142.01</v>
      </c>
      <c r="H156">
        <v>352.73</v>
      </c>
      <c r="I156">
        <v>12</v>
      </c>
      <c r="J156">
        <v>676</v>
      </c>
      <c r="K156">
        <v>30737</v>
      </c>
      <c r="L156" t="s">
        <v>18</v>
      </c>
      <c r="M156">
        <v>65967</v>
      </c>
      <c r="N156">
        <v>399.2</v>
      </c>
      <c r="O156">
        <v>41252.379999999997</v>
      </c>
      <c r="P156">
        <v>2</v>
      </c>
    </row>
    <row r="157" spans="1:16" x14ac:dyDescent="0.2">
      <c r="A157">
        <v>193</v>
      </c>
      <c r="B157" t="s">
        <v>15</v>
      </c>
      <c r="C157">
        <v>2007</v>
      </c>
      <c r="D157">
        <v>6</v>
      </c>
      <c r="E157">
        <v>264</v>
      </c>
      <c r="F157">
        <v>1086.58</v>
      </c>
      <c r="G157">
        <v>1276.7</v>
      </c>
      <c r="H157">
        <v>501.97</v>
      </c>
      <c r="I157">
        <v>12</v>
      </c>
      <c r="J157">
        <v>676</v>
      </c>
      <c r="K157">
        <v>30737</v>
      </c>
      <c r="L157" t="s">
        <v>18</v>
      </c>
      <c r="M157">
        <v>65967</v>
      </c>
      <c r="N157">
        <v>399.2</v>
      </c>
      <c r="O157">
        <v>41252.379999999997</v>
      </c>
      <c r="P157">
        <v>2</v>
      </c>
    </row>
    <row r="158" spans="1:16" x14ac:dyDescent="0.2">
      <c r="A158">
        <v>193</v>
      </c>
      <c r="B158" t="s">
        <v>15</v>
      </c>
      <c r="C158">
        <v>2007</v>
      </c>
      <c r="D158">
        <v>7</v>
      </c>
      <c r="E158">
        <v>153</v>
      </c>
      <c r="F158">
        <v>629.89</v>
      </c>
      <c r="G158">
        <v>740.1</v>
      </c>
      <c r="H158">
        <v>251.48</v>
      </c>
      <c r="I158">
        <v>12</v>
      </c>
      <c r="J158">
        <v>676</v>
      </c>
      <c r="K158">
        <v>30737</v>
      </c>
      <c r="L158" t="s">
        <v>18</v>
      </c>
      <c r="M158">
        <v>65967</v>
      </c>
      <c r="N158">
        <v>399.2</v>
      </c>
      <c r="O158">
        <v>41252.379999999997</v>
      </c>
      <c r="P158">
        <v>2</v>
      </c>
    </row>
    <row r="159" spans="1:16" x14ac:dyDescent="0.2">
      <c r="A159">
        <v>193</v>
      </c>
      <c r="B159" t="s">
        <v>15</v>
      </c>
      <c r="C159">
        <v>2007</v>
      </c>
      <c r="D159">
        <v>8</v>
      </c>
      <c r="E159">
        <v>218</v>
      </c>
      <c r="F159">
        <v>823.14</v>
      </c>
      <c r="G159">
        <v>967.29</v>
      </c>
      <c r="H159">
        <v>291.55</v>
      </c>
      <c r="I159">
        <v>12</v>
      </c>
      <c r="J159">
        <v>676</v>
      </c>
      <c r="K159">
        <v>30737</v>
      </c>
      <c r="L159" t="s">
        <v>18</v>
      </c>
      <c r="M159">
        <v>65967</v>
      </c>
      <c r="N159">
        <v>399.2</v>
      </c>
      <c r="O159">
        <v>41252.379999999997</v>
      </c>
      <c r="P159">
        <v>2</v>
      </c>
    </row>
    <row r="160" spans="1:16" x14ac:dyDescent="0.2">
      <c r="A160">
        <v>193</v>
      </c>
      <c r="B160" t="s">
        <v>15</v>
      </c>
      <c r="C160">
        <v>2007</v>
      </c>
      <c r="D160">
        <v>9</v>
      </c>
      <c r="E160">
        <v>309</v>
      </c>
      <c r="F160">
        <v>1244</v>
      </c>
      <c r="G160">
        <v>1461.79</v>
      </c>
      <c r="H160">
        <v>490.87</v>
      </c>
      <c r="I160">
        <v>12</v>
      </c>
      <c r="J160">
        <v>676</v>
      </c>
      <c r="K160">
        <v>30737</v>
      </c>
      <c r="L160" t="s">
        <v>18</v>
      </c>
      <c r="M160">
        <v>65967</v>
      </c>
      <c r="N160">
        <v>399.2</v>
      </c>
      <c r="O160">
        <v>41252.379999999997</v>
      </c>
      <c r="P160">
        <v>2</v>
      </c>
    </row>
    <row r="161" spans="1:16" x14ac:dyDescent="0.2">
      <c r="A161">
        <v>193</v>
      </c>
      <c r="B161" t="s">
        <v>15</v>
      </c>
      <c r="C161">
        <v>2007</v>
      </c>
      <c r="D161">
        <v>10</v>
      </c>
      <c r="E161">
        <v>738</v>
      </c>
      <c r="F161">
        <v>2910.73</v>
      </c>
      <c r="G161">
        <v>3420.24</v>
      </c>
      <c r="H161">
        <v>931.83</v>
      </c>
      <c r="I161">
        <v>12</v>
      </c>
      <c r="J161">
        <v>676</v>
      </c>
      <c r="K161">
        <v>30737</v>
      </c>
      <c r="L161" t="s">
        <v>18</v>
      </c>
      <c r="M161">
        <v>65967</v>
      </c>
      <c r="N161">
        <v>399.2</v>
      </c>
      <c r="O161">
        <v>41252.379999999997</v>
      </c>
      <c r="P161">
        <v>2</v>
      </c>
    </row>
    <row r="162" spans="1:16" x14ac:dyDescent="0.2">
      <c r="A162">
        <v>193</v>
      </c>
      <c r="B162" t="s">
        <v>15</v>
      </c>
      <c r="C162">
        <v>2007</v>
      </c>
      <c r="D162">
        <v>11</v>
      </c>
      <c r="E162">
        <v>439</v>
      </c>
      <c r="F162">
        <v>1510.98</v>
      </c>
      <c r="G162">
        <v>1775.5</v>
      </c>
      <c r="H162">
        <v>418.14</v>
      </c>
      <c r="I162">
        <v>12</v>
      </c>
      <c r="J162">
        <v>676</v>
      </c>
      <c r="K162">
        <v>30737</v>
      </c>
      <c r="L162" t="s">
        <v>18</v>
      </c>
      <c r="M162">
        <v>65967</v>
      </c>
      <c r="N162">
        <v>399.2</v>
      </c>
      <c r="O162">
        <v>41252.379999999997</v>
      </c>
      <c r="P162">
        <v>2</v>
      </c>
    </row>
    <row r="163" spans="1:16" x14ac:dyDescent="0.2">
      <c r="A163">
        <v>193</v>
      </c>
      <c r="B163" t="s">
        <v>15</v>
      </c>
      <c r="C163">
        <v>2007</v>
      </c>
      <c r="D163">
        <v>12</v>
      </c>
      <c r="E163">
        <v>260</v>
      </c>
      <c r="F163">
        <v>1034.6500000000001</v>
      </c>
      <c r="G163">
        <v>1215.69</v>
      </c>
      <c r="H163">
        <v>396.98</v>
      </c>
      <c r="I163">
        <v>12</v>
      </c>
      <c r="J163">
        <v>676</v>
      </c>
      <c r="K163">
        <v>30737</v>
      </c>
      <c r="L163" t="s">
        <v>18</v>
      </c>
      <c r="M163">
        <v>65967</v>
      </c>
      <c r="N163">
        <v>399.2</v>
      </c>
      <c r="O163">
        <v>41252.379999999997</v>
      </c>
      <c r="P163">
        <v>2</v>
      </c>
    </row>
    <row r="164" spans="1:16" x14ac:dyDescent="0.2">
      <c r="A164">
        <v>241</v>
      </c>
      <c r="B164" t="s">
        <v>15</v>
      </c>
      <c r="C164">
        <v>2007</v>
      </c>
      <c r="D164">
        <v>1</v>
      </c>
      <c r="E164">
        <v>201</v>
      </c>
      <c r="F164">
        <v>850.67</v>
      </c>
      <c r="G164">
        <v>999.59</v>
      </c>
      <c r="H164">
        <v>380.57</v>
      </c>
      <c r="I164">
        <v>8</v>
      </c>
      <c r="J164">
        <v>530</v>
      </c>
      <c r="K164">
        <v>40663</v>
      </c>
      <c r="L164" t="s">
        <v>18</v>
      </c>
      <c r="M164">
        <v>59492</v>
      </c>
      <c r="N164">
        <v>284.2</v>
      </c>
      <c r="O164">
        <v>75360.22</v>
      </c>
      <c r="P164">
        <v>3</v>
      </c>
    </row>
    <row r="165" spans="1:16" x14ac:dyDescent="0.2">
      <c r="A165">
        <v>241</v>
      </c>
      <c r="B165" t="s">
        <v>15</v>
      </c>
      <c r="C165">
        <v>2007</v>
      </c>
      <c r="D165">
        <v>2</v>
      </c>
      <c r="E165">
        <v>165</v>
      </c>
      <c r="F165">
        <v>707.78</v>
      </c>
      <c r="G165">
        <v>831.71</v>
      </c>
      <c r="H165">
        <v>306.58999999999997</v>
      </c>
      <c r="I165">
        <v>8</v>
      </c>
      <c r="J165">
        <v>530</v>
      </c>
      <c r="K165">
        <v>40663</v>
      </c>
      <c r="L165" t="s">
        <v>18</v>
      </c>
      <c r="M165">
        <v>59492</v>
      </c>
      <c r="N165">
        <v>284.2</v>
      </c>
      <c r="O165">
        <v>75360.22</v>
      </c>
      <c r="P165">
        <v>3</v>
      </c>
    </row>
    <row r="166" spans="1:16" x14ac:dyDescent="0.2">
      <c r="A166">
        <v>241</v>
      </c>
      <c r="B166" t="s">
        <v>15</v>
      </c>
      <c r="C166">
        <v>2007</v>
      </c>
      <c r="D166">
        <v>3</v>
      </c>
      <c r="E166">
        <v>173</v>
      </c>
      <c r="F166">
        <v>761.69</v>
      </c>
      <c r="G166">
        <v>895.05</v>
      </c>
      <c r="H166">
        <v>322.73</v>
      </c>
      <c r="I166">
        <v>8</v>
      </c>
      <c r="J166">
        <v>530</v>
      </c>
      <c r="K166">
        <v>40663</v>
      </c>
      <c r="L166" t="s">
        <v>18</v>
      </c>
      <c r="M166">
        <v>59492</v>
      </c>
      <c r="N166">
        <v>284.2</v>
      </c>
      <c r="O166">
        <v>75360.22</v>
      </c>
      <c r="P166">
        <v>3</v>
      </c>
    </row>
    <row r="167" spans="1:16" x14ac:dyDescent="0.2">
      <c r="A167">
        <v>241</v>
      </c>
      <c r="B167" t="s">
        <v>15</v>
      </c>
      <c r="C167">
        <v>2007</v>
      </c>
      <c r="D167">
        <v>4</v>
      </c>
      <c r="E167">
        <v>223</v>
      </c>
      <c r="F167">
        <v>1010.26</v>
      </c>
      <c r="G167">
        <v>1187.1300000000001</v>
      </c>
      <c r="H167">
        <v>416.35</v>
      </c>
      <c r="I167">
        <v>8</v>
      </c>
      <c r="J167">
        <v>530</v>
      </c>
      <c r="K167">
        <v>40663</v>
      </c>
      <c r="L167" t="s">
        <v>18</v>
      </c>
      <c r="M167">
        <v>59492</v>
      </c>
      <c r="N167">
        <v>284.2</v>
      </c>
      <c r="O167">
        <v>75360.22</v>
      </c>
      <c r="P167">
        <v>3</v>
      </c>
    </row>
    <row r="168" spans="1:16" x14ac:dyDescent="0.2">
      <c r="A168">
        <v>241</v>
      </c>
      <c r="B168" t="s">
        <v>15</v>
      </c>
      <c r="C168">
        <v>2007</v>
      </c>
      <c r="D168">
        <v>5</v>
      </c>
      <c r="E168">
        <v>487</v>
      </c>
      <c r="F168">
        <v>2118.62</v>
      </c>
      <c r="G168">
        <v>2489.56</v>
      </c>
      <c r="H168">
        <v>834.75</v>
      </c>
      <c r="I168">
        <v>8</v>
      </c>
      <c r="J168">
        <v>530</v>
      </c>
      <c r="K168">
        <v>40663</v>
      </c>
      <c r="L168" t="s">
        <v>18</v>
      </c>
      <c r="M168">
        <v>59492</v>
      </c>
      <c r="N168">
        <v>284.2</v>
      </c>
      <c r="O168">
        <v>75360.22</v>
      </c>
      <c r="P168">
        <v>3</v>
      </c>
    </row>
    <row r="169" spans="1:16" x14ac:dyDescent="0.2">
      <c r="A169">
        <v>241</v>
      </c>
      <c r="B169" t="s">
        <v>15</v>
      </c>
      <c r="C169">
        <v>2007</v>
      </c>
      <c r="D169">
        <v>6</v>
      </c>
      <c r="E169">
        <v>589</v>
      </c>
      <c r="F169">
        <v>2533.27</v>
      </c>
      <c r="G169">
        <v>2976.7</v>
      </c>
      <c r="H169">
        <v>993.53</v>
      </c>
      <c r="I169">
        <v>8</v>
      </c>
      <c r="J169">
        <v>530</v>
      </c>
      <c r="K169">
        <v>40663</v>
      </c>
      <c r="L169" t="s">
        <v>18</v>
      </c>
      <c r="M169">
        <v>59492</v>
      </c>
      <c r="N169">
        <v>284.2</v>
      </c>
      <c r="O169">
        <v>75360.22</v>
      </c>
      <c r="P169">
        <v>3</v>
      </c>
    </row>
    <row r="170" spans="1:16" x14ac:dyDescent="0.2">
      <c r="A170">
        <v>241</v>
      </c>
      <c r="B170" t="s">
        <v>15</v>
      </c>
      <c r="C170">
        <v>2007</v>
      </c>
      <c r="D170">
        <v>7</v>
      </c>
      <c r="E170">
        <v>378</v>
      </c>
      <c r="F170">
        <v>1636.82</v>
      </c>
      <c r="G170">
        <v>1923.41</v>
      </c>
      <c r="H170">
        <v>757.3</v>
      </c>
      <c r="I170">
        <v>8</v>
      </c>
      <c r="J170">
        <v>530</v>
      </c>
      <c r="K170">
        <v>40663</v>
      </c>
      <c r="L170" t="s">
        <v>18</v>
      </c>
      <c r="M170">
        <v>59492</v>
      </c>
      <c r="N170">
        <v>284.2</v>
      </c>
      <c r="O170">
        <v>75360.22</v>
      </c>
      <c r="P170">
        <v>3</v>
      </c>
    </row>
    <row r="171" spans="1:16" x14ac:dyDescent="0.2">
      <c r="A171">
        <v>241</v>
      </c>
      <c r="B171" t="s">
        <v>15</v>
      </c>
      <c r="C171">
        <v>2007</v>
      </c>
      <c r="D171">
        <v>8</v>
      </c>
      <c r="E171">
        <v>367</v>
      </c>
      <c r="F171">
        <v>1488.15</v>
      </c>
      <c r="G171">
        <v>1748.54</v>
      </c>
      <c r="H171">
        <v>535.36</v>
      </c>
      <c r="I171">
        <v>8</v>
      </c>
      <c r="J171">
        <v>530</v>
      </c>
      <c r="K171">
        <v>40663</v>
      </c>
      <c r="L171" t="s">
        <v>18</v>
      </c>
      <c r="M171">
        <v>59492</v>
      </c>
      <c r="N171">
        <v>284.2</v>
      </c>
      <c r="O171">
        <v>75360.22</v>
      </c>
      <c r="P171">
        <v>3</v>
      </c>
    </row>
    <row r="172" spans="1:16" x14ac:dyDescent="0.2">
      <c r="A172">
        <v>241</v>
      </c>
      <c r="B172" t="s">
        <v>15</v>
      </c>
      <c r="C172">
        <v>2007</v>
      </c>
      <c r="D172">
        <v>9</v>
      </c>
      <c r="E172">
        <v>683</v>
      </c>
      <c r="F172">
        <v>2850.4</v>
      </c>
      <c r="G172">
        <v>3349.19</v>
      </c>
      <c r="H172">
        <v>1023.23</v>
      </c>
      <c r="I172">
        <v>8</v>
      </c>
      <c r="J172">
        <v>530</v>
      </c>
      <c r="K172">
        <v>40663</v>
      </c>
      <c r="L172" t="s">
        <v>18</v>
      </c>
      <c r="M172">
        <v>59492</v>
      </c>
      <c r="N172">
        <v>284.2</v>
      </c>
      <c r="O172">
        <v>75360.22</v>
      </c>
      <c r="P172">
        <v>3</v>
      </c>
    </row>
    <row r="173" spans="1:16" x14ac:dyDescent="0.2">
      <c r="A173">
        <v>241</v>
      </c>
      <c r="B173" t="s">
        <v>15</v>
      </c>
      <c r="C173">
        <v>2007</v>
      </c>
      <c r="D173">
        <v>12</v>
      </c>
      <c r="E173">
        <v>542</v>
      </c>
      <c r="F173">
        <v>2221.4299999999998</v>
      </c>
      <c r="G173">
        <v>2610.38</v>
      </c>
      <c r="H173">
        <v>737.21</v>
      </c>
      <c r="I173">
        <v>8</v>
      </c>
      <c r="J173">
        <v>530</v>
      </c>
      <c r="K173">
        <v>40663</v>
      </c>
      <c r="L173" t="s">
        <v>18</v>
      </c>
      <c r="M173">
        <v>59492</v>
      </c>
      <c r="N173">
        <v>284.2</v>
      </c>
      <c r="O173">
        <v>75360.22</v>
      </c>
      <c r="P173">
        <v>3</v>
      </c>
    </row>
    <row r="174" spans="1:16" x14ac:dyDescent="0.2">
      <c r="A174">
        <v>247</v>
      </c>
      <c r="B174" t="s">
        <v>15</v>
      </c>
      <c r="C174">
        <v>2007</v>
      </c>
      <c r="D174">
        <v>1</v>
      </c>
      <c r="E174">
        <v>296</v>
      </c>
      <c r="F174">
        <v>1227.51</v>
      </c>
      <c r="G174">
        <v>1442.5</v>
      </c>
      <c r="H174">
        <v>508.6</v>
      </c>
      <c r="I174">
        <v>18</v>
      </c>
      <c r="J174">
        <v>1050</v>
      </c>
      <c r="K174">
        <v>41442</v>
      </c>
      <c r="L174" t="s">
        <v>18</v>
      </c>
      <c r="M174">
        <v>115812</v>
      </c>
      <c r="N174">
        <v>543.20000000000005</v>
      </c>
      <c r="O174">
        <v>80368.639999999999</v>
      </c>
      <c r="P174">
        <v>2</v>
      </c>
    </row>
    <row r="175" spans="1:16" x14ac:dyDescent="0.2">
      <c r="A175">
        <v>247</v>
      </c>
      <c r="B175" t="s">
        <v>15</v>
      </c>
      <c r="C175">
        <v>2007</v>
      </c>
      <c r="D175">
        <v>2</v>
      </c>
      <c r="E175">
        <v>222</v>
      </c>
      <c r="F175">
        <v>918.36</v>
      </c>
      <c r="G175">
        <v>1079.02</v>
      </c>
      <c r="H175">
        <v>430.77</v>
      </c>
      <c r="I175">
        <v>18</v>
      </c>
      <c r="J175">
        <v>1050</v>
      </c>
      <c r="K175">
        <v>41442</v>
      </c>
      <c r="L175" t="s">
        <v>18</v>
      </c>
      <c r="M175">
        <v>115812</v>
      </c>
      <c r="N175">
        <v>543.20000000000005</v>
      </c>
      <c r="O175">
        <v>80368.639999999999</v>
      </c>
      <c r="P175">
        <v>2</v>
      </c>
    </row>
    <row r="176" spans="1:16" x14ac:dyDescent="0.2">
      <c r="A176">
        <v>247</v>
      </c>
      <c r="B176" t="s">
        <v>15</v>
      </c>
      <c r="C176">
        <v>2007</v>
      </c>
      <c r="D176">
        <v>3</v>
      </c>
      <c r="E176">
        <v>261</v>
      </c>
      <c r="F176">
        <v>1031.72</v>
      </c>
      <c r="G176">
        <v>1212.4100000000001</v>
      </c>
      <c r="H176">
        <v>457.38</v>
      </c>
      <c r="I176">
        <v>18</v>
      </c>
      <c r="J176">
        <v>1050</v>
      </c>
      <c r="K176">
        <v>41442</v>
      </c>
      <c r="L176" t="s">
        <v>18</v>
      </c>
      <c r="M176">
        <v>115812</v>
      </c>
      <c r="N176">
        <v>543.20000000000005</v>
      </c>
      <c r="O176">
        <v>80368.639999999999</v>
      </c>
      <c r="P176">
        <v>2</v>
      </c>
    </row>
    <row r="177" spans="1:16" x14ac:dyDescent="0.2">
      <c r="A177">
        <v>247</v>
      </c>
      <c r="B177" t="s">
        <v>15</v>
      </c>
      <c r="C177">
        <v>2007</v>
      </c>
      <c r="D177">
        <v>4</v>
      </c>
      <c r="E177">
        <v>275</v>
      </c>
      <c r="F177">
        <v>1237.5899999999999</v>
      </c>
      <c r="G177">
        <v>1454.29</v>
      </c>
      <c r="H177">
        <v>623.48</v>
      </c>
      <c r="I177">
        <v>18</v>
      </c>
      <c r="J177">
        <v>1050</v>
      </c>
      <c r="K177">
        <v>41442</v>
      </c>
      <c r="L177" t="s">
        <v>18</v>
      </c>
      <c r="M177">
        <v>115812</v>
      </c>
      <c r="N177">
        <v>543.20000000000005</v>
      </c>
      <c r="O177">
        <v>80368.639999999999</v>
      </c>
      <c r="P177">
        <v>2</v>
      </c>
    </row>
    <row r="178" spans="1:16" x14ac:dyDescent="0.2">
      <c r="A178">
        <v>247</v>
      </c>
      <c r="B178" t="s">
        <v>15</v>
      </c>
      <c r="C178">
        <v>2007</v>
      </c>
      <c r="D178">
        <v>5</v>
      </c>
      <c r="E178">
        <v>408</v>
      </c>
      <c r="F178">
        <v>1931.21</v>
      </c>
      <c r="G178">
        <v>2269.25</v>
      </c>
      <c r="H178">
        <v>942.35</v>
      </c>
      <c r="I178">
        <v>18</v>
      </c>
      <c r="J178">
        <v>1050</v>
      </c>
      <c r="K178">
        <v>41442</v>
      </c>
      <c r="L178" t="s">
        <v>18</v>
      </c>
      <c r="M178">
        <v>115812</v>
      </c>
      <c r="N178">
        <v>543.20000000000005</v>
      </c>
      <c r="O178">
        <v>80368.639999999999</v>
      </c>
      <c r="P178">
        <v>2</v>
      </c>
    </row>
    <row r="179" spans="1:16" x14ac:dyDescent="0.2">
      <c r="A179">
        <v>247</v>
      </c>
      <c r="B179" t="s">
        <v>15</v>
      </c>
      <c r="C179">
        <v>2007</v>
      </c>
      <c r="D179">
        <v>6</v>
      </c>
      <c r="E179">
        <v>487</v>
      </c>
      <c r="F179">
        <v>2328.12</v>
      </c>
      <c r="G179">
        <v>2735.83</v>
      </c>
      <c r="H179">
        <v>1195.49</v>
      </c>
      <c r="I179">
        <v>18</v>
      </c>
      <c r="J179">
        <v>1050</v>
      </c>
      <c r="K179">
        <v>41442</v>
      </c>
      <c r="L179" t="s">
        <v>18</v>
      </c>
      <c r="M179">
        <v>115812</v>
      </c>
      <c r="N179">
        <v>543.20000000000005</v>
      </c>
      <c r="O179">
        <v>80368.639999999999</v>
      </c>
      <c r="P179">
        <v>2</v>
      </c>
    </row>
    <row r="180" spans="1:16" x14ac:dyDescent="0.2">
      <c r="A180">
        <v>247</v>
      </c>
      <c r="B180" t="s">
        <v>15</v>
      </c>
      <c r="C180">
        <v>2007</v>
      </c>
      <c r="D180">
        <v>7</v>
      </c>
      <c r="E180">
        <v>378</v>
      </c>
      <c r="F180">
        <v>1722.15</v>
      </c>
      <c r="G180">
        <v>2023.5</v>
      </c>
      <c r="H180">
        <v>964.24</v>
      </c>
      <c r="I180">
        <v>18</v>
      </c>
      <c r="J180">
        <v>1050</v>
      </c>
      <c r="K180">
        <v>41442</v>
      </c>
      <c r="L180" t="s">
        <v>18</v>
      </c>
      <c r="M180">
        <v>115812</v>
      </c>
      <c r="N180">
        <v>543.20000000000005</v>
      </c>
      <c r="O180">
        <v>80368.639999999999</v>
      </c>
      <c r="P180">
        <v>2</v>
      </c>
    </row>
    <row r="181" spans="1:16" x14ac:dyDescent="0.2">
      <c r="A181">
        <v>247</v>
      </c>
      <c r="B181" t="s">
        <v>15</v>
      </c>
      <c r="C181">
        <v>2007</v>
      </c>
      <c r="D181">
        <v>8</v>
      </c>
      <c r="E181">
        <v>469</v>
      </c>
      <c r="F181">
        <v>1971.43</v>
      </c>
      <c r="G181">
        <v>2316.5700000000002</v>
      </c>
      <c r="H181">
        <v>964.95</v>
      </c>
      <c r="I181">
        <v>18</v>
      </c>
      <c r="J181">
        <v>1050</v>
      </c>
      <c r="K181">
        <v>41442</v>
      </c>
      <c r="L181" t="s">
        <v>18</v>
      </c>
      <c r="M181">
        <v>115812</v>
      </c>
      <c r="N181">
        <v>543.20000000000005</v>
      </c>
      <c r="O181">
        <v>80368.639999999999</v>
      </c>
      <c r="P181">
        <v>2</v>
      </c>
    </row>
    <row r="182" spans="1:16" x14ac:dyDescent="0.2">
      <c r="A182">
        <v>247</v>
      </c>
      <c r="B182" t="s">
        <v>15</v>
      </c>
      <c r="C182">
        <v>2007</v>
      </c>
      <c r="D182">
        <v>9</v>
      </c>
      <c r="E182">
        <v>664</v>
      </c>
      <c r="F182">
        <v>2662.44</v>
      </c>
      <c r="G182">
        <v>3128.64</v>
      </c>
      <c r="H182">
        <v>1102.74</v>
      </c>
      <c r="I182">
        <v>18</v>
      </c>
      <c r="J182">
        <v>1050</v>
      </c>
      <c r="K182">
        <v>41442</v>
      </c>
      <c r="L182" t="s">
        <v>18</v>
      </c>
      <c r="M182">
        <v>115812</v>
      </c>
      <c r="N182">
        <v>543.20000000000005</v>
      </c>
      <c r="O182">
        <v>80368.639999999999</v>
      </c>
      <c r="P182">
        <v>2</v>
      </c>
    </row>
    <row r="183" spans="1:16" x14ac:dyDescent="0.2">
      <c r="A183">
        <v>247</v>
      </c>
      <c r="B183" t="s">
        <v>15</v>
      </c>
      <c r="C183">
        <v>2007</v>
      </c>
      <c r="D183">
        <v>12</v>
      </c>
      <c r="E183">
        <v>562</v>
      </c>
      <c r="F183">
        <v>2237.42</v>
      </c>
      <c r="G183">
        <v>2629.02</v>
      </c>
      <c r="H183">
        <v>1017.89</v>
      </c>
      <c r="I183">
        <v>18</v>
      </c>
      <c r="J183">
        <v>1050</v>
      </c>
      <c r="K183">
        <v>41442</v>
      </c>
      <c r="L183" t="s">
        <v>18</v>
      </c>
      <c r="M183">
        <v>115812</v>
      </c>
      <c r="N183">
        <v>543.20000000000005</v>
      </c>
      <c r="O183">
        <v>80368.639999999999</v>
      </c>
      <c r="P183">
        <v>2</v>
      </c>
    </row>
    <row r="184" spans="1:16" x14ac:dyDescent="0.2">
      <c r="A184">
        <v>279</v>
      </c>
      <c r="B184" t="s">
        <v>15</v>
      </c>
      <c r="C184">
        <v>2007</v>
      </c>
      <c r="D184">
        <v>1</v>
      </c>
      <c r="E184">
        <v>116</v>
      </c>
      <c r="F184">
        <v>468.1</v>
      </c>
      <c r="G184">
        <v>550.01</v>
      </c>
      <c r="H184">
        <v>222.8</v>
      </c>
      <c r="I184">
        <v>5</v>
      </c>
      <c r="J184">
        <v>204</v>
      </c>
      <c r="K184">
        <v>28163</v>
      </c>
      <c r="L184" t="s">
        <v>18</v>
      </c>
      <c r="M184">
        <v>69778</v>
      </c>
      <c r="N184">
        <v>183.2</v>
      </c>
      <c r="O184">
        <v>37727.199999999997</v>
      </c>
      <c r="P184">
        <v>1</v>
      </c>
    </row>
    <row r="185" spans="1:16" x14ac:dyDescent="0.2">
      <c r="A185">
        <v>279</v>
      </c>
      <c r="B185" t="s">
        <v>15</v>
      </c>
      <c r="C185">
        <v>2007</v>
      </c>
      <c r="D185">
        <v>2</v>
      </c>
      <c r="E185">
        <v>117</v>
      </c>
      <c r="F185">
        <v>514.79999999999995</v>
      </c>
      <c r="G185">
        <v>604.9</v>
      </c>
      <c r="H185">
        <v>207.38</v>
      </c>
      <c r="I185">
        <v>5</v>
      </c>
      <c r="J185">
        <v>204</v>
      </c>
      <c r="K185">
        <v>28163</v>
      </c>
      <c r="L185" t="s">
        <v>18</v>
      </c>
      <c r="M185">
        <v>69778</v>
      </c>
      <c r="N185">
        <v>183.2</v>
      </c>
      <c r="O185">
        <v>37727.199999999997</v>
      </c>
      <c r="P185">
        <v>1</v>
      </c>
    </row>
    <row r="186" spans="1:16" x14ac:dyDescent="0.2">
      <c r="A186">
        <v>279</v>
      </c>
      <c r="B186" t="s">
        <v>15</v>
      </c>
      <c r="C186">
        <v>2007</v>
      </c>
      <c r="D186">
        <v>3</v>
      </c>
      <c r="E186">
        <v>105</v>
      </c>
      <c r="F186">
        <v>401.38</v>
      </c>
      <c r="G186">
        <v>471.71</v>
      </c>
      <c r="H186">
        <v>161.59</v>
      </c>
      <c r="I186">
        <v>5</v>
      </c>
      <c r="J186">
        <v>204</v>
      </c>
      <c r="K186">
        <v>28163</v>
      </c>
      <c r="L186" t="s">
        <v>18</v>
      </c>
      <c r="M186">
        <v>69778</v>
      </c>
      <c r="N186">
        <v>183.2</v>
      </c>
      <c r="O186">
        <v>37727.199999999997</v>
      </c>
      <c r="P186">
        <v>1</v>
      </c>
    </row>
    <row r="187" spans="1:16" x14ac:dyDescent="0.2">
      <c r="A187">
        <v>279</v>
      </c>
      <c r="B187" t="s">
        <v>15</v>
      </c>
      <c r="C187">
        <v>2007</v>
      </c>
      <c r="D187">
        <v>4</v>
      </c>
      <c r="E187">
        <v>218</v>
      </c>
      <c r="F187">
        <v>825.12</v>
      </c>
      <c r="G187">
        <v>969.59</v>
      </c>
      <c r="H187">
        <v>325.11</v>
      </c>
      <c r="I187">
        <v>5</v>
      </c>
      <c r="J187">
        <v>204</v>
      </c>
      <c r="K187">
        <v>28163</v>
      </c>
      <c r="L187" t="s">
        <v>18</v>
      </c>
      <c r="M187">
        <v>69778</v>
      </c>
      <c r="N187">
        <v>183.2</v>
      </c>
      <c r="O187">
        <v>37727.199999999997</v>
      </c>
      <c r="P187">
        <v>1</v>
      </c>
    </row>
    <row r="188" spans="1:16" x14ac:dyDescent="0.2">
      <c r="A188">
        <v>279</v>
      </c>
      <c r="B188" t="s">
        <v>15</v>
      </c>
      <c r="C188">
        <v>2007</v>
      </c>
      <c r="D188">
        <v>5</v>
      </c>
      <c r="E188">
        <v>239</v>
      </c>
      <c r="F188">
        <v>982.16</v>
      </c>
      <c r="G188">
        <v>1154.0899999999999</v>
      </c>
      <c r="H188">
        <v>383.34</v>
      </c>
      <c r="I188">
        <v>5</v>
      </c>
      <c r="J188">
        <v>204</v>
      </c>
      <c r="K188">
        <v>28163</v>
      </c>
      <c r="L188" t="s">
        <v>18</v>
      </c>
      <c r="M188">
        <v>69778</v>
      </c>
      <c r="N188">
        <v>183.2</v>
      </c>
      <c r="O188">
        <v>37727.199999999997</v>
      </c>
      <c r="P188">
        <v>1</v>
      </c>
    </row>
    <row r="189" spans="1:16" x14ac:dyDescent="0.2">
      <c r="A189">
        <v>279</v>
      </c>
      <c r="B189" t="s">
        <v>15</v>
      </c>
      <c r="C189">
        <v>2007</v>
      </c>
      <c r="D189">
        <v>6</v>
      </c>
      <c r="E189">
        <v>308</v>
      </c>
      <c r="F189">
        <v>1201.4100000000001</v>
      </c>
      <c r="G189">
        <v>1411.83</v>
      </c>
      <c r="H189">
        <v>500.37</v>
      </c>
      <c r="I189">
        <v>5</v>
      </c>
      <c r="J189">
        <v>204</v>
      </c>
      <c r="K189">
        <v>28163</v>
      </c>
      <c r="L189" t="s">
        <v>18</v>
      </c>
      <c r="M189">
        <v>69778</v>
      </c>
      <c r="N189">
        <v>183.2</v>
      </c>
      <c r="O189">
        <v>37727.199999999997</v>
      </c>
      <c r="P189">
        <v>1</v>
      </c>
    </row>
    <row r="190" spans="1:16" x14ac:dyDescent="0.2">
      <c r="A190">
        <v>279</v>
      </c>
      <c r="B190" t="s">
        <v>15</v>
      </c>
      <c r="C190">
        <v>2007</v>
      </c>
      <c r="D190">
        <v>7</v>
      </c>
      <c r="E190">
        <v>179</v>
      </c>
      <c r="F190">
        <v>799</v>
      </c>
      <c r="G190">
        <v>938.88</v>
      </c>
      <c r="H190">
        <v>347.05</v>
      </c>
      <c r="I190">
        <v>5</v>
      </c>
      <c r="J190">
        <v>204</v>
      </c>
      <c r="K190">
        <v>28163</v>
      </c>
      <c r="L190" t="s">
        <v>18</v>
      </c>
      <c r="M190">
        <v>69778</v>
      </c>
      <c r="N190">
        <v>183.2</v>
      </c>
      <c r="O190">
        <v>37727.199999999997</v>
      </c>
      <c r="P190">
        <v>1</v>
      </c>
    </row>
    <row r="191" spans="1:16" x14ac:dyDescent="0.2">
      <c r="A191">
        <v>279</v>
      </c>
      <c r="B191" t="s">
        <v>15</v>
      </c>
      <c r="C191">
        <v>2007</v>
      </c>
      <c r="D191">
        <v>8</v>
      </c>
      <c r="E191">
        <v>147</v>
      </c>
      <c r="F191">
        <v>589.87</v>
      </c>
      <c r="G191">
        <v>693.15</v>
      </c>
      <c r="H191">
        <v>251.93</v>
      </c>
      <c r="I191">
        <v>5</v>
      </c>
      <c r="J191">
        <v>204</v>
      </c>
      <c r="K191">
        <v>28163</v>
      </c>
      <c r="L191" t="s">
        <v>18</v>
      </c>
      <c r="M191">
        <v>69778</v>
      </c>
      <c r="N191">
        <v>183.2</v>
      </c>
      <c r="O191">
        <v>37727.199999999997</v>
      </c>
      <c r="P191">
        <v>1</v>
      </c>
    </row>
    <row r="192" spans="1:16" x14ac:dyDescent="0.2">
      <c r="A192">
        <v>279</v>
      </c>
      <c r="B192" t="s">
        <v>15</v>
      </c>
      <c r="C192">
        <v>2007</v>
      </c>
      <c r="D192">
        <v>9</v>
      </c>
      <c r="E192">
        <v>398</v>
      </c>
      <c r="F192">
        <v>1511.2</v>
      </c>
      <c r="G192">
        <v>1775.71</v>
      </c>
      <c r="H192">
        <v>737.64</v>
      </c>
      <c r="I192">
        <v>5</v>
      </c>
      <c r="J192">
        <v>204</v>
      </c>
      <c r="K192">
        <v>28163</v>
      </c>
      <c r="L192" t="s">
        <v>18</v>
      </c>
      <c r="M192">
        <v>69778</v>
      </c>
      <c r="N192">
        <v>183.2</v>
      </c>
      <c r="O192">
        <v>37727.199999999997</v>
      </c>
      <c r="P192">
        <v>1</v>
      </c>
    </row>
    <row r="193" spans="1:16" x14ac:dyDescent="0.2">
      <c r="A193">
        <v>279</v>
      </c>
      <c r="B193" t="s">
        <v>15</v>
      </c>
      <c r="C193">
        <v>2007</v>
      </c>
      <c r="D193">
        <v>11</v>
      </c>
      <c r="E193">
        <v>465</v>
      </c>
      <c r="F193">
        <v>1774.05</v>
      </c>
      <c r="G193">
        <v>2084.64</v>
      </c>
      <c r="H193">
        <v>627.94000000000005</v>
      </c>
      <c r="I193">
        <v>5</v>
      </c>
      <c r="J193">
        <v>204</v>
      </c>
      <c r="K193">
        <v>28163</v>
      </c>
      <c r="L193" t="s">
        <v>18</v>
      </c>
      <c r="M193">
        <v>69778</v>
      </c>
      <c r="N193">
        <v>183.2</v>
      </c>
      <c r="O193">
        <v>37727.199999999997</v>
      </c>
      <c r="P193">
        <v>1</v>
      </c>
    </row>
    <row r="194" spans="1:16" x14ac:dyDescent="0.2">
      <c r="A194">
        <v>279</v>
      </c>
      <c r="B194" t="s">
        <v>15</v>
      </c>
      <c r="C194">
        <v>2007</v>
      </c>
      <c r="D194">
        <v>12</v>
      </c>
      <c r="E194">
        <v>217</v>
      </c>
      <c r="F194">
        <v>783.54</v>
      </c>
      <c r="G194">
        <v>920.68</v>
      </c>
      <c r="H194">
        <v>271.73</v>
      </c>
      <c r="I194">
        <v>5</v>
      </c>
      <c r="J194">
        <v>204</v>
      </c>
      <c r="K194">
        <v>28163</v>
      </c>
      <c r="L194" t="s">
        <v>18</v>
      </c>
      <c r="M194">
        <v>69778</v>
      </c>
      <c r="N194">
        <v>183.2</v>
      </c>
      <c r="O194">
        <v>37727.199999999997</v>
      </c>
      <c r="P194">
        <v>1</v>
      </c>
    </row>
    <row r="195" spans="1:16" x14ac:dyDescent="0.2">
      <c r="A195">
        <v>280</v>
      </c>
      <c r="B195" t="s">
        <v>15</v>
      </c>
      <c r="C195">
        <v>2007</v>
      </c>
      <c r="D195">
        <v>1</v>
      </c>
      <c r="E195">
        <v>392</v>
      </c>
      <c r="F195">
        <v>1451.19</v>
      </c>
      <c r="G195">
        <v>1705.23</v>
      </c>
      <c r="H195">
        <v>776.03</v>
      </c>
      <c r="I195">
        <v>18</v>
      </c>
      <c r="J195">
        <v>2652</v>
      </c>
      <c r="K195">
        <v>83042</v>
      </c>
      <c r="L195" t="s">
        <v>18</v>
      </c>
      <c r="M195">
        <v>274903</v>
      </c>
      <c r="N195">
        <v>1089.2</v>
      </c>
      <c r="O195">
        <v>147670.45000000001</v>
      </c>
      <c r="P195">
        <v>2</v>
      </c>
    </row>
    <row r="196" spans="1:16" x14ac:dyDescent="0.2">
      <c r="A196">
        <v>280</v>
      </c>
      <c r="B196" t="s">
        <v>15</v>
      </c>
      <c r="C196">
        <v>2007</v>
      </c>
      <c r="D196">
        <v>2</v>
      </c>
      <c r="E196">
        <v>507</v>
      </c>
      <c r="F196">
        <v>1990.04</v>
      </c>
      <c r="G196">
        <v>2338.5700000000002</v>
      </c>
      <c r="H196">
        <v>1004.15</v>
      </c>
      <c r="I196">
        <v>18</v>
      </c>
      <c r="J196">
        <v>2652</v>
      </c>
      <c r="K196">
        <v>83042</v>
      </c>
      <c r="L196" t="s">
        <v>18</v>
      </c>
      <c r="M196">
        <v>274903</v>
      </c>
      <c r="N196">
        <v>1089.2</v>
      </c>
      <c r="O196">
        <v>147670.45000000001</v>
      </c>
      <c r="P196">
        <v>2</v>
      </c>
    </row>
    <row r="197" spans="1:16" x14ac:dyDescent="0.2">
      <c r="A197">
        <v>280</v>
      </c>
      <c r="B197" t="s">
        <v>15</v>
      </c>
      <c r="C197">
        <v>2007</v>
      </c>
      <c r="D197">
        <v>3</v>
      </c>
      <c r="E197">
        <v>436</v>
      </c>
      <c r="F197">
        <v>1659.36</v>
      </c>
      <c r="G197">
        <v>1949.89</v>
      </c>
      <c r="H197">
        <v>821.22</v>
      </c>
      <c r="I197">
        <v>18</v>
      </c>
      <c r="J197">
        <v>2652</v>
      </c>
      <c r="K197">
        <v>83042</v>
      </c>
      <c r="L197" t="s">
        <v>18</v>
      </c>
      <c r="M197">
        <v>274903</v>
      </c>
      <c r="N197">
        <v>1089.2</v>
      </c>
      <c r="O197">
        <v>147670.45000000001</v>
      </c>
      <c r="P197">
        <v>2</v>
      </c>
    </row>
    <row r="198" spans="1:16" x14ac:dyDescent="0.2">
      <c r="A198">
        <v>280</v>
      </c>
      <c r="B198" t="s">
        <v>15</v>
      </c>
      <c r="C198">
        <v>2007</v>
      </c>
      <c r="D198">
        <v>4</v>
      </c>
      <c r="E198">
        <v>478</v>
      </c>
      <c r="F198">
        <v>1839.7</v>
      </c>
      <c r="G198">
        <v>2161.66</v>
      </c>
      <c r="H198">
        <v>903.31</v>
      </c>
      <c r="I198">
        <v>18</v>
      </c>
      <c r="J198">
        <v>2652</v>
      </c>
      <c r="K198">
        <v>83042</v>
      </c>
      <c r="L198" t="s">
        <v>18</v>
      </c>
      <c r="M198">
        <v>274903</v>
      </c>
      <c r="N198">
        <v>1089.2</v>
      </c>
      <c r="O198">
        <v>147670.45000000001</v>
      </c>
      <c r="P198">
        <v>2</v>
      </c>
    </row>
    <row r="199" spans="1:16" x14ac:dyDescent="0.2">
      <c r="A199">
        <v>280</v>
      </c>
      <c r="B199" t="s">
        <v>15</v>
      </c>
      <c r="C199">
        <v>2007</v>
      </c>
      <c r="D199">
        <v>5</v>
      </c>
      <c r="E199">
        <v>704</v>
      </c>
      <c r="F199">
        <v>2686.56</v>
      </c>
      <c r="G199">
        <v>3156.74</v>
      </c>
      <c r="H199">
        <v>1342.51</v>
      </c>
      <c r="I199">
        <v>18</v>
      </c>
      <c r="J199">
        <v>2652</v>
      </c>
      <c r="K199">
        <v>83042</v>
      </c>
      <c r="L199" t="s">
        <v>18</v>
      </c>
      <c r="M199">
        <v>274903</v>
      </c>
      <c r="N199">
        <v>1089.2</v>
      </c>
      <c r="O199">
        <v>147670.45000000001</v>
      </c>
      <c r="P199">
        <v>2</v>
      </c>
    </row>
    <row r="200" spans="1:16" x14ac:dyDescent="0.2">
      <c r="A200">
        <v>280</v>
      </c>
      <c r="B200" t="s">
        <v>15</v>
      </c>
      <c r="C200">
        <v>2007</v>
      </c>
      <c r="D200">
        <v>6</v>
      </c>
      <c r="E200">
        <v>744</v>
      </c>
      <c r="F200">
        <v>2731.75</v>
      </c>
      <c r="G200">
        <v>3209.92</v>
      </c>
      <c r="H200">
        <v>1209.1500000000001</v>
      </c>
      <c r="I200">
        <v>18</v>
      </c>
      <c r="J200">
        <v>2652</v>
      </c>
      <c r="K200">
        <v>83042</v>
      </c>
      <c r="L200" t="s">
        <v>18</v>
      </c>
      <c r="M200">
        <v>274903</v>
      </c>
      <c r="N200">
        <v>1089.2</v>
      </c>
      <c r="O200">
        <v>147670.45000000001</v>
      </c>
      <c r="P200">
        <v>2</v>
      </c>
    </row>
    <row r="201" spans="1:16" x14ac:dyDescent="0.2">
      <c r="A201">
        <v>280</v>
      </c>
      <c r="B201" t="s">
        <v>15</v>
      </c>
      <c r="C201">
        <v>2007</v>
      </c>
      <c r="D201">
        <v>7</v>
      </c>
      <c r="E201">
        <v>583</v>
      </c>
      <c r="F201">
        <v>2095.7199999999998</v>
      </c>
      <c r="G201">
        <v>2462.52</v>
      </c>
      <c r="H201">
        <v>1168.8599999999999</v>
      </c>
      <c r="I201">
        <v>18</v>
      </c>
      <c r="J201">
        <v>2652</v>
      </c>
      <c r="K201">
        <v>83042</v>
      </c>
      <c r="L201" t="s">
        <v>18</v>
      </c>
      <c r="M201">
        <v>274903</v>
      </c>
      <c r="N201">
        <v>1089.2</v>
      </c>
      <c r="O201">
        <v>147670.45000000001</v>
      </c>
      <c r="P201">
        <v>2</v>
      </c>
    </row>
    <row r="202" spans="1:16" x14ac:dyDescent="0.2">
      <c r="A202">
        <v>280</v>
      </c>
      <c r="B202" t="s">
        <v>15</v>
      </c>
      <c r="C202">
        <v>2007</v>
      </c>
      <c r="D202">
        <v>8</v>
      </c>
      <c r="E202">
        <v>728</v>
      </c>
      <c r="F202">
        <v>2634.54</v>
      </c>
      <c r="G202">
        <v>3095.78</v>
      </c>
      <c r="H202">
        <v>1078.21</v>
      </c>
      <c r="I202">
        <v>18</v>
      </c>
      <c r="J202">
        <v>2652</v>
      </c>
      <c r="K202">
        <v>83042</v>
      </c>
      <c r="L202" t="s">
        <v>18</v>
      </c>
      <c r="M202">
        <v>274903</v>
      </c>
      <c r="N202">
        <v>1089.2</v>
      </c>
      <c r="O202">
        <v>147670.45000000001</v>
      </c>
      <c r="P202">
        <v>2</v>
      </c>
    </row>
    <row r="203" spans="1:16" x14ac:dyDescent="0.2">
      <c r="A203">
        <v>280</v>
      </c>
      <c r="B203" t="s">
        <v>15</v>
      </c>
      <c r="C203">
        <v>2007</v>
      </c>
      <c r="D203">
        <v>12</v>
      </c>
      <c r="E203">
        <v>731</v>
      </c>
      <c r="F203">
        <v>2615.02</v>
      </c>
      <c r="G203">
        <v>3072.77</v>
      </c>
      <c r="H203">
        <v>932.13</v>
      </c>
      <c r="I203">
        <v>18</v>
      </c>
      <c r="J203">
        <v>2652</v>
      </c>
      <c r="K203">
        <v>83042</v>
      </c>
      <c r="L203" t="s">
        <v>18</v>
      </c>
      <c r="M203">
        <v>274903</v>
      </c>
      <c r="N203">
        <v>1089.2</v>
      </c>
      <c r="O203">
        <v>147670.45000000001</v>
      </c>
      <c r="P203">
        <v>2</v>
      </c>
    </row>
    <row r="204" spans="1:16" x14ac:dyDescent="0.2">
      <c r="A204">
        <v>283</v>
      </c>
      <c r="B204" t="s">
        <v>15</v>
      </c>
      <c r="C204">
        <v>2007</v>
      </c>
      <c r="D204">
        <v>1</v>
      </c>
      <c r="E204">
        <v>57</v>
      </c>
      <c r="F204">
        <v>227.91</v>
      </c>
      <c r="G204">
        <v>267.83</v>
      </c>
      <c r="H204">
        <v>113.82</v>
      </c>
      <c r="I204">
        <v>7</v>
      </c>
      <c r="J204">
        <v>505</v>
      </c>
      <c r="K204">
        <v>20567</v>
      </c>
      <c r="L204" t="s">
        <v>18</v>
      </c>
      <c r="M204">
        <v>63144</v>
      </c>
      <c r="N204">
        <v>276.2</v>
      </c>
      <c r="O204">
        <v>29250.959999999999</v>
      </c>
      <c r="P204">
        <v>2</v>
      </c>
    </row>
    <row r="205" spans="1:16" x14ac:dyDescent="0.2">
      <c r="A205">
        <v>283</v>
      </c>
      <c r="B205" t="s">
        <v>15</v>
      </c>
      <c r="C205">
        <v>2007</v>
      </c>
      <c r="D205">
        <v>2</v>
      </c>
      <c r="E205">
        <v>90</v>
      </c>
      <c r="F205">
        <v>348.4</v>
      </c>
      <c r="G205">
        <v>409.35</v>
      </c>
      <c r="H205">
        <v>174.58</v>
      </c>
      <c r="I205">
        <v>7</v>
      </c>
      <c r="J205">
        <v>505</v>
      </c>
      <c r="K205">
        <v>20567</v>
      </c>
      <c r="L205" t="s">
        <v>18</v>
      </c>
      <c r="M205">
        <v>63144</v>
      </c>
      <c r="N205">
        <v>276.2</v>
      </c>
      <c r="O205">
        <v>29250.959999999999</v>
      </c>
      <c r="P205">
        <v>2</v>
      </c>
    </row>
    <row r="206" spans="1:16" x14ac:dyDescent="0.2">
      <c r="A206">
        <v>283</v>
      </c>
      <c r="B206" t="s">
        <v>15</v>
      </c>
      <c r="C206">
        <v>2007</v>
      </c>
      <c r="D206">
        <v>3</v>
      </c>
      <c r="E206">
        <v>69</v>
      </c>
      <c r="F206">
        <v>301.32</v>
      </c>
      <c r="G206">
        <v>354.04</v>
      </c>
      <c r="H206">
        <v>153.88999999999999</v>
      </c>
      <c r="I206">
        <v>7</v>
      </c>
      <c r="J206">
        <v>505</v>
      </c>
      <c r="K206">
        <v>20567</v>
      </c>
      <c r="L206" t="s">
        <v>18</v>
      </c>
      <c r="M206">
        <v>63144</v>
      </c>
      <c r="N206">
        <v>276.2</v>
      </c>
      <c r="O206">
        <v>29250.959999999999</v>
      </c>
      <c r="P206">
        <v>2</v>
      </c>
    </row>
    <row r="207" spans="1:16" x14ac:dyDescent="0.2">
      <c r="A207">
        <v>283</v>
      </c>
      <c r="B207" t="s">
        <v>15</v>
      </c>
      <c r="C207">
        <v>2007</v>
      </c>
      <c r="D207">
        <v>4</v>
      </c>
      <c r="E207">
        <v>101</v>
      </c>
      <c r="F207">
        <v>413.49</v>
      </c>
      <c r="G207">
        <v>485.95</v>
      </c>
      <c r="H207">
        <v>188.74</v>
      </c>
      <c r="I207">
        <v>7</v>
      </c>
      <c r="J207">
        <v>505</v>
      </c>
      <c r="K207">
        <v>20567</v>
      </c>
      <c r="L207" t="s">
        <v>18</v>
      </c>
      <c r="M207">
        <v>63144</v>
      </c>
      <c r="N207">
        <v>276.2</v>
      </c>
      <c r="O207">
        <v>29250.959999999999</v>
      </c>
      <c r="P207">
        <v>2</v>
      </c>
    </row>
    <row r="208" spans="1:16" x14ac:dyDescent="0.2">
      <c r="A208">
        <v>283</v>
      </c>
      <c r="B208" t="s">
        <v>15</v>
      </c>
      <c r="C208">
        <v>2007</v>
      </c>
      <c r="D208">
        <v>5</v>
      </c>
      <c r="E208">
        <v>101</v>
      </c>
      <c r="F208">
        <v>405.19</v>
      </c>
      <c r="G208">
        <v>476.19</v>
      </c>
      <c r="H208">
        <v>189.76</v>
      </c>
      <c r="I208">
        <v>7</v>
      </c>
      <c r="J208">
        <v>505</v>
      </c>
      <c r="K208">
        <v>20567</v>
      </c>
      <c r="L208" t="s">
        <v>18</v>
      </c>
      <c r="M208">
        <v>63144</v>
      </c>
      <c r="N208">
        <v>276.2</v>
      </c>
      <c r="O208">
        <v>29250.959999999999</v>
      </c>
      <c r="P208">
        <v>2</v>
      </c>
    </row>
    <row r="209" spans="1:16" x14ac:dyDescent="0.2">
      <c r="A209">
        <v>283</v>
      </c>
      <c r="B209" t="s">
        <v>15</v>
      </c>
      <c r="C209">
        <v>2007</v>
      </c>
      <c r="D209">
        <v>6</v>
      </c>
      <c r="E209">
        <v>145</v>
      </c>
      <c r="F209">
        <v>633.34</v>
      </c>
      <c r="G209">
        <v>744.27</v>
      </c>
      <c r="H209">
        <v>286.06</v>
      </c>
      <c r="I209">
        <v>7</v>
      </c>
      <c r="J209">
        <v>505</v>
      </c>
      <c r="K209">
        <v>20567</v>
      </c>
      <c r="L209" t="s">
        <v>18</v>
      </c>
      <c r="M209">
        <v>63144</v>
      </c>
      <c r="N209">
        <v>276.2</v>
      </c>
      <c r="O209">
        <v>29250.959999999999</v>
      </c>
      <c r="P209">
        <v>2</v>
      </c>
    </row>
    <row r="210" spans="1:16" x14ac:dyDescent="0.2">
      <c r="A210">
        <v>283</v>
      </c>
      <c r="B210" t="s">
        <v>15</v>
      </c>
      <c r="C210">
        <v>2007</v>
      </c>
      <c r="D210">
        <v>7</v>
      </c>
      <c r="E210">
        <v>97</v>
      </c>
      <c r="F210">
        <v>459.75</v>
      </c>
      <c r="G210">
        <v>540.23</v>
      </c>
      <c r="H210">
        <v>271.69</v>
      </c>
      <c r="I210">
        <v>7</v>
      </c>
      <c r="J210">
        <v>505</v>
      </c>
      <c r="K210">
        <v>20567</v>
      </c>
      <c r="L210" t="s">
        <v>18</v>
      </c>
      <c r="M210">
        <v>63144</v>
      </c>
      <c r="N210">
        <v>276.2</v>
      </c>
      <c r="O210">
        <v>29250.959999999999</v>
      </c>
      <c r="P210">
        <v>2</v>
      </c>
    </row>
    <row r="211" spans="1:16" x14ac:dyDescent="0.2">
      <c r="A211">
        <v>283</v>
      </c>
      <c r="B211" t="s">
        <v>15</v>
      </c>
      <c r="C211">
        <v>2007</v>
      </c>
      <c r="D211">
        <v>8</v>
      </c>
      <c r="E211">
        <v>116</v>
      </c>
      <c r="F211">
        <v>495.11</v>
      </c>
      <c r="G211">
        <v>581.74</v>
      </c>
      <c r="H211">
        <v>255.43</v>
      </c>
      <c r="I211">
        <v>7</v>
      </c>
      <c r="J211">
        <v>505</v>
      </c>
      <c r="K211">
        <v>20567</v>
      </c>
      <c r="L211" t="s">
        <v>18</v>
      </c>
      <c r="M211">
        <v>63144</v>
      </c>
      <c r="N211">
        <v>276.2</v>
      </c>
      <c r="O211">
        <v>29250.959999999999</v>
      </c>
      <c r="P211">
        <v>2</v>
      </c>
    </row>
    <row r="212" spans="1:16" x14ac:dyDescent="0.2">
      <c r="A212">
        <v>283</v>
      </c>
      <c r="B212" t="s">
        <v>15</v>
      </c>
      <c r="C212">
        <v>2007</v>
      </c>
      <c r="D212">
        <v>9</v>
      </c>
      <c r="E212">
        <v>328</v>
      </c>
      <c r="F212">
        <v>1244.8800000000001</v>
      </c>
      <c r="G212">
        <v>1462.83</v>
      </c>
      <c r="H212">
        <v>468.65</v>
      </c>
      <c r="I212">
        <v>7</v>
      </c>
      <c r="J212">
        <v>505</v>
      </c>
      <c r="K212">
        <v>20567</v>
      </c>
      <c r="L212" t="s">
        <v>18</v>
      </c>
      <c r="M212">
        <v>63144</v>
      </c>
      <c r="N212">
        <v>276.2</v>
      </c>
      <c r="O212">
        <v>29250.959999999999</v>
      </c>
      <c r="P212">
        <v>2</v>
      </c>
    </row>
    <row r="213" spans="1:16" x14ac:dyDescent="0.2">
      <c r="A213">
        <v>283</v>
      </c>
      <c r="B213" t="s">
        <v>15</v>
      </c>
      <c r="C213">
        <v>2007</v>
      </c>
      <c r="D213">
        <v>10</v>
      </c>
      <c r="E213">
        <v>710</v>
      </c>
      <c r="F213">
        <v>2732.5</v>
      </c>
      <c r="G213">
        <v>3210.76</v>
      </c>
      <c r="H213">
        <v>937.75</v>
      </c>
      <c r="I213">
        <v>7</v>
      </c>
      <c r="J213">
        <v>505</v>
      </c>
      <c r="K213">
        <v>20567</v>
      </c>
      <c r="L213" t="s">
        <v>18</v>
      </c>
      <c r="M213">
        <v>63144</v>
      </c>
      <c r="N213">
        <v>276.2</v>
      </c>
      <c r="O213">
        <v>29250.959999999999</v>
      </c>
      <c r="P213">
        <v>2</v>
      </c>
    </row>
    <row r="214" spans="1:16" x14ac:dyDescent="0.2">
      <c r="A214">
        <v>283</v>
      </c>
      <c r="B214" t="s">
        <v>15</v>
      </c>
      <c r="C214">
        <v>2007</v>
      </c>
      <c r="D214">
        <v>11</v>
      </c>
      <c r="E214">
        <v>274</v>
      </c>
      <c r="F214">
        <v>1027.8800000000001</v>
      </c>
      <c r="G214">
        <v>1207.9100000000001</v>
      </c>
      <c r="H214">
        <v>268.39999999999998</v>
      </c>
      <c r="I214">
        <v>7</v>
      </c>
      <c r="J214">
        <v>505</v>
      </c>
      <c r="K214">
        <v>20567</v>
      </c>
      <c r="L214" t="s">
        <v>18</v>
      </c>
      <c r="M214">
        <v>63144</v>
      </c>
      <c r="N214">
        <v>276.2</v>
      </c>
      <c r="O214">
        <v>29250.959999999999</v>
      </c>
      <c r="P214">
        <v>2</v>
      </c>
    </row>
    <row r="215" spans="1:16" x14ac:dyDescent="0.2">
      <c r="A215">
        <v>283</v>
      </c>
      <c r="B215" t="s">
        <v>15</v>
      </c>
      <c r="C215">
        <v>2007</v>
      </c>
      <c r="D215">
        <v>12</v>
      </c>
      <c r="E215">
        <v>145</v>
      </c>
      <c r="F215">
        <v>571.91</v>
      </c>
      <c r="G215">
        <v>671.98</v>
      </c>
      <c r="H215">
        <v>211.69</v>
      </c>
      <c r="I215">
        <v>7</v>
      </c>
      <c r="J215">
        <v>505</v>
      </c>
      <c r="K215">
        <v>20567</v>
      </c>
      <c r="L215" t="s">
        <v>18</v>
      </c>
      <c r="M215">
        <v>63144</v>
      </c>
      <c r="N215">
        <v>276.2</v>
      </c>
      <c r="O215">
        <v>29250.959999999999</v>
      </c>
      <c r="P215">
        <v>2</v>
      </c>
    </row>
    <row r="216" spans="1:16" x14ac:dyDescent="0.2">
      <c r="A216">
        <v>310</v>
      </c>
      <c r="B216" t="s">
        <v>15</v>
      </c>
      <c r="C216">
        <v>2007</v>
      </c>
      <c r="D216">
        <v>1</v>
      </c>
      <c r="E216">
        <v>474</v>
      </c>
      <c r="F216">
        <v>2020.07</v>
      </c>
      <c r="G216">
        <v>2373.5700000000002</v>
      </c>
      <c r="H216">
        <v>1136.1300000000001</v>
      </c>
      <c r="I216">
        <v>17</v>
      </c>
      <c r="J216">
        <v>1572</v>
      </c>
      <c r="K216">
        <v>118702</v>
      </c>
      <c r="L216" t="s">
        <v>18</v>
      </c>
      <c r="M216">
        <v>255675</v>
      </c>
      <c r="N216">
        <v>876.2</v>
      </c>
      <c r="O216">
        <v>186517.02</v>
      </c>
      <c r="P216">
        <v>3</v>
      </c>
    </row>
    <row r="217" spans="1:16" x14ac:dyDescent="0.2">
      <c r="A217">
        <v>310</v>
      </c>
      <c r="B217" t="s">
        <v>15</v>
      </c>
      <c r="C217">
        <v>2007</v>
      </c>
      <c r="D217">
        <v>2</v>
      </c>
      <c r="E217">
        <v>413</v>
      </c>
      <c r="F217">
        <v>1852.02</v>
      </c>
      <c r="G217">
        <v>2176.1999999999998</v>
      </c>
      <c r="H217">
        <v>970.55</v>
      </c>
      <c r="I217">
        <v>17</v>
      </c>
      <c r="J217">
        <v>1572</v>
      </c>
      <c r="K217">
        <v>118702</v>
      </c>
      <c r="L217" t="s">
        <v>18</v>
      </c>
      <c r="M217">
        <v>255675</v>
      </c>
      <c r="N217">
        <v>876.2</v>
      </c>
      <c r="O217">
        <v>186517.02</v>
      </c>
      <c r="P217">
        <v>3</v>
      </c>
    </row>
    <row r="218" spans="1:16" x14ac:dyDescent="0.2">
      <c r="A218">
        <v>310</v>
      </c>
      <c r="B218" t="s">
        <v>15</v>
      </c>
      <c r="C218">
        <v>2007</v>
      </c>
      <c r="D218">
        <v>3</v>
      </c>
      <c r="E218">
        <v>371</v>
      </c>
      <c r="F218">
        <v>1567.5</v>
      </c>
      <c r="G218">
        <v>1841.8</v>
      </c>
      <c r="H218">
        <v>858.14</v>
      </c>
      <c r="I218">
        <v>17</v>
      </c>
      <c r="J218">
        <v>1572</v>
      </c>
      <c r="K218">
        <v>118702</v>
      </c>
      <c r="L218" t="s">
        <v>18</v>
      </c>
      <c r="M218">
        <v>255675</v>
      </c>
      <c r="N218">
        <v>876.2</v>
      </c>
      <c r="O218">
        <v>186517.02</v>
      </c>
      <c r="P218">
        <v>3</v>
      </c>
    </row>
    <row r="219" spans="1:16" x14ac:dyDescent="0.2">
      <c r="A219">
        <v>331</v>
      </c>
      <c r="B219" t="s">
        <v>15</v>
      </c>
      <c r="C219">
        <v>2007</v>
      </c>
      <c r="D219">
        <v>1</v>
      </c>
      <c r="E219">
        <v>67</v>
      </c>
      <c r="F219">
        <v>298.63</v>
      </c>
      <c r="G219">
        <v>350.9</v>
      </c>
      <c r="H219">
        <v>180.77</v>
      </c>
      <c r="I219">
        <v>4</v>
      </c>
      <c r="J219">
        <v>283</v>
      </c>
      <c r="K219">
        <v>19455</v>
      </c>
      <c r="L219" t="s">
        <v>18</v>
      </c>
      <c r="M219">
        <v>21185</v>
      </c>
      <c r="N219">
        <v>184.2</v>
      </c>
      <c r="O219">
        <v>27083.47</v>
      </c>
      <c r="P219">
        <v>3</v>
      </c>
    </row>
    <row r="220" spans="1:16" x14ac:dyDescent="0.2">
      <c r="A220">
        <v>331</v>
      </c>
      <c r="B220" t="s">
        <v>15</v>
      </c>
      <c r="C220">
        <v>2007</v>
      </c>
      <c r="D220">
        <v>2</v>
      </c>
      <c r="E220">
        <v>39</v>
      </c>
      <c r="F220">
        <v>154.13</v>
      </c>
      <c r="G220">
        <v>181.11</v>
      </c>
      <c r="H220">
        <v>104.79</v>
      </c>
      <c r="I220">
        <v>4</v>
      </c>
      <c r="J220">
        <v>283</v>
      </c>
      <c r="K220">
        <v>19455</v>
      </c>
      <c r="L220" t="s">
        <v>18</v>
      </c>
      <c r="M220">
        <v>21185</v>
      </c>
      <c r="N220">
        <v>184.2</v>
      </c>
      <c r="O220">
        <v>27083.47</v>
      </c>
      <c r="P220">
        <v>3</v>
      </c>
    </row>
    <row r="221" spans="1:16" x14ac:dyDescent="0.2">
      <c r="A221">
        <v>331</v>
      </c>
      <c r="B221" t="s">
        <v>15</v>
      </c>
      <c r="C221">
        <v>2007</v>
      </c>
      <c r="D221">
        <v>3</v>
      </c>
      <c r="E221">
        <v>37</v>
      </c>
      <c r="F221">
        <v>195.3</v>
      </c>
      <c r="G221">
        <v>229.47</v>
      </c>
      <c r="H221">
        <v>108.7</v>
      </c>
      <c r="I221">
        <v>4</v>
      </c>
      <c r="J221">
        <v>283</v>
      </c>
      <c r="K221">
        <v>19455</v>
      </c>
      <c r="L221" t="s">
        <v>18</v>
      </c>
      <c r="M221">
        <v>21185</v>
      </c>
      <c r="N221">
        <v>184.2</v>
      </c>
      <c r="O221">
        <v>27083.47</v>
      </c>
      <c r="P221">
        <v>3</v>
      </c>
    </row>
    <row r="222" spans="1:16" x14ac:dyDescent="0.2">
      <c r="A222">
        <v>331</v>
      </c>
      <c r="B222" t="s">
        <v>15</v>
      </c>
      <c r="C222">
        <v>2007</v>
      </c>
      <c r="D222">
        <v>4</v>
      </c>
      <c r="E222">
        <v>77</v>
      </c>
      <c r="F222">
        <v>305.75</v>
      </c>
      <c r="G222">
        <v>359.3</v>
      </c>
      <c r="H222">
        <v>157.26</v>
      </c>
      <c r="I222">
        <v>4</v>
      </c>
      <c r="J222">
        <v>283</v>
      </c>
      <c r="K222">
        <v>19455</v>
      </c>
      <c r="L222" t="s">
        <v>18</v>
      </c>
      <c r="M222">
        <v>21185</v>
      </c>
      <c r="N222">
        <v>184.2</v>
      </c>
      <c r="O222">
        <v>27083.47</v>
      </c>
      <c r="P222">
        <v>3</v>
      </c>
    </row>
    <row r="223" spans="1:16" x14ac:dyDescent="0.2">
      <c r="A223">
        <v>331</v>
      </c>
      <c r="B223" t="s">
        <v>15</v>
      </c>
      <c r="C223">
        <v>2007</v>
      </c>
      <c r="D223">
        <v>5</v>
      </c>
      <c r="E223">
        <v>107</v>
      </c>
      <c r="F223">
        <v>399.09</v>
      </c>
      <c r="G223">
        <v>468.94</v>
      </c>
      <c r="H223">
        <v>250.86</v>
      </c>
      <c r="I223">
        <v>4</v>
      </c>
      <c r="J223">
        <v>283</v>
      </c>
      <c r="K223">
        <v>19455</v>
      </c>
      <c r="L223" t="s">
        <v>18</v>
      </c>
      <c r="M223">
        <v>21185</v>
      </c>
      <c r="N223">
        <v>184.2</v>
      </c>
      <c r="O223">
        <v>27083.47</v>
      </c>
      <c r="P223">
        <v>3</v>
      </c>
    </row>
    <row r="224" spans="1:16" x14ac:dyDescent="0.2">
      <c r="A224">
        <v>331</v>
      </c>
      <c r="B224" t="s">
        <v>15</v>
      </c>
      <c r="C224">
        <v>2007</v>
      </c>
      <c r="D224">
        <v>6</v>
      </c>
      <c r="E224">
        <v>147</v>
      </c>
      <c r="F224">
        <v>571.99</v>
      </c>
      <c r="G224">
        <v>672.14</v>
      </c>
      <c r="H224">
        <v>316.08999999999997</v>
      </c>
      <c r="I224">
        <v>4</v>
      </c>
      <c r="J224">
        <v>283</v>
      </c>
      <c r="K224">
        <v>19455</v>
      </c>
      <c r="L224" t="s">
        <v>18</v>
      </c>
      <c r="M224">
        <v>21185</v>
      </c>
      <c r="N224">
        <v>184.2</v>
      </c>
      <c r="O224">
        <v>27083.47</v>
      </c>
      <c r="P224">
        <v>3</v>
      </c>
    </row>
    <row r="225" spans="1:16" x14ac:dyDescent="0.2">
      <c r="A225">
        <v>331</v>
      </c>
      <c r="B225" t="s">
        <v>15</v>
      </c>
      <c r="C225">
        <v>2007</v>
      </c>
      <c r="D225">
        <v>7</v>
      </c>
      <c r="E225">
        <v>76</v>
      </c>
      <c r="F225">
        <v>308.06</v>
      </c>
      <c r="G225">
        <v>361.99</v>
      </c>
      <c r="H225">
        <v>189.91</v>
      </c>
      <c r="I225">
        <v>4</v>
      </c>
      <c r="J225">
        <v>283</v>
      </c>
      <c r="K225">
        <v>19455</v>
      </c>
      <c r="L225" t="s">
        <v>18</v>
      </c>
      <c r="M225">
        <v>21185</v>
      </c>
      <c r="N225">
        <v>184.2</v>
      </c>
      <c r="O225">
        <v>27083.47</v>
      </c>
      <c r="P225">
        <v>3</v>
      </c>
    </row>
    <row r="226" spans="1:16" x14ac:dyDescent="0.2">
      <c r="A226">
        <v>331</v>
      </c>
      <c r="B226" t="s">
        <v>15</v>
      </c>
      <c r="C226">
        <v>2007</v>
      </c>
      <c r="D226">
        <v>8</v>
      </c>
      <c r="E226">
        <v>68</v>
      </c>
      <c r="F226">
        <v>266.83</v>
      </c>
      <c r="G226">
        <v>313.52</v>
      </c>
      <c r="H226">
        <v>140.27000000000001</v>
      </c>
      <c r="I226">
        <v>4</v>
      </c>
      <c r="J226">
        <v>283</v>
      </c>
      <c r="K226">
        <v>19455</v>
      </c>
      <c r="L226" t="s">
        <v>18</v>
      </c>
      <c r="M226">
        <v>21185</v>
      </c>
      <c r="N226">
        <v>184.2</v>
      </c>
      <c r="O226">
        <v>27083.47</v>
      </c>
      <c r="P226">
        <v>3</v>
      </c>
    </row>
    <row r="227" spans="1:16" x14ac:dyDescent="0.2">
      <c r="A227">
        <v>331</v>
      </c>
      <c r="B227" t="s">
        <v>15</v>
      </c>
      <c r="C227">
        <v>2007</v>
      </c>
      <c r="D227">
        <v>9</v>
      </c>
      <c r="E227">
        <v>271</v>
      </c>
      <c r="F227">
        <v>1096.02</v>
      </c>
      <c r="G227">
        <v>1287.78</v>
      </c>
      <c r="H227">
        <v>547.32000000000005</v>
      </c>
      <c r="I227">
        <v>4</v>
      </c>
      <c r="J227">
        <v>283</v>
      </c>
      <c r="K227">
        <v>19455</v>
      </c>
      <c r="L227" t="s">
        <v>18</v>
      </c>
      <c r="M227">
        <v>21185</v>
      </c>
      <c r="N227">
        <v>184.2</v>
      </c>
      <c r="O227">
        <v>27083.47</v>
      </c>
      <c r="P227">
        <v>3</v>
      </c>
    </row>
    <row r="228" spans="1:16" x14ac:dyDescent="0.2">
      <c r="A228">
        <v>331</v>
      </c>
      <c r="B228" t="s">
        <v>15</v>
      </c>
      <c r="C228">
        <v>2007</v>
      </c>
      <c r="D228">
        <v>10</v>
      </c>
      <c r="E228">
        <v>525</v>
      </c>
      <c r="F228">
        <v>2073.15</v>
      </c>
      <c r="G228">
        <v>2436.06</v>
      </c>
      <c r="H228">
        <v>1035.58</v>
      </c>
      <c r="I228">
        <v>4</v>
      </c>
      <c r="J228">
        <v>283</v>
      </c>
      <c r="K228">
        <v>19455</v>
      </c>
      <c r="L228" t="s">
        <v>18</v>
      </c>
      <c r="M228">
        <v>21185</v>
      </c>
      <c r="N228">
        <v>184.2</v>
      </c>
      <c r="O228">
        <v>27083.47</v>
      </c>
      <c r="P228">
        <v>3</v>
      </c>
    </row>
    <row r="229" spans="1:16" x14ac:dyDescent="0.2">
      <c r="A229">
        <v>331</v>
      </c>
      <c r="B229" t="s">
        <v>15</v>
      </c>
      <c r="C229">
        <v>2007</v>
      </c>
      <c r="D229">
        <v>11</v>
      </c>
      <c r="E229">
        <v>246</v>
      </c>
      <c r="F229">
        <v>909.78</v>
      </c>
      <c r="G229">
        <v>1068.94</v>
      </c>
      <c r="H229">
        <v>522.67999999999995</v>
      </c>
      <c r="I229">
        <v>4</v>
      </c>
      <c r="J229">
        <v>283</v>
      </c>
      <c r="K229">
        <v>19455</v>
      </c>
      <c r="L229" t="s">
        <v>18</v>
      </c>
      <c r="M229">
        <v>21185</v>
      </c>
      <c r="N229">
        <v>184.2</v>
      </c>
      <c r="O229">
        <v>27083.47</v>
      </c>
      <c r="P229">
        <v>3</v>
      </c>
    </row>
    <row r="230" spans="1:16" x14ac:dyDescent="0.2">
      <c r="A230">
        <v>331</v>
      </c>
      <c r="B230" t="s">
        <v>15</v>
      </c>
      <c r="C230">
        <v>2007</v>
      </c>
      <c r="D230">
        <v>12</v>
      </c>
      <c r="E230">
        <v>146</v>
      </c>
      <c r="F230">
        <v>546.05999999999995</v>
      </c>
      <c r="G230">
        <v>641.64</v>
      </c>
      <c r="H230">
        <v>216.91</v>
      </c>
      <c r="I230">
        <v>4</v>
      </c>
      <c r="J230">
        <v>283</v>
      </c>
      <c r="K230">
        <v>19455</v>
      </c>
      <c r="L230" t="s">
        <v>18</v>
      </c>
      <c r="M230">
        <v>21185</v>
      </c>
      <c r="N230">
        <v>184.2</v>
      </c>
      <c r="O230">
        <v>27083.47</v>
      </c>
      <c r="P230">
        <v>3</v>
      </c>
    </row>
    <row r="231" spans="1:16" x14ac:dyDescent="0.2">
      <c r="A231">
        <v>335</v>
      </c>
      <c r="B231" t="s">
        <v>15</v>
      </c>
      <c r="C231">
        <v>2007</v>
      </c>
      <c r="D231">
        <v>1</v>
      </c>
      <c r="E231">
        <v>572</v>
      </c>
      <c r="F231">
        <v>2520.12</v>
      </c>
      <c r="G231">
        <v>2961.24</v>
      </c>
      <c r="H231">
        <v>1031.97</v>
      </c>
      <c r="I231">
        <v>17</v>
      </c>
      <c r="J231">
        <v>1170</v>
      </c>
      <c r="K231">
        <v>68854</v>
      </c>
      <c r="L231" t="s">
        <v>18</v>
      </c>
      <c r="M231">
        <v>250736</v>
      </c>
      <c r="N231">
        <v>637.20000000000005</v>
      </c>
      <c r="O231">
        <v>138758.35</v>
      </c>
      <c r="P231">
        <v>3</v>
      </c>
    </row>
    <row r="232" spans="1:16" x14ac:dyDescent="0.2">
      <c r="A232">
        <v>335</v>
      </c>
      <c r="B232" t="s">
        <v>15</v>
      </c>
      <c r="C232">
        <v>2007</v>
      </c>
      <c r="D232">
        <v>2</v>
      </c>
      <c r="E232">
        <v>407</v>
      </c>
      <c r="F232">
        <v>1853</v>
      </c>
      <c r="G232">
        <v>2177.34</v>
      </c>
      <c r="H232">
        <v>742.21</v>
      </c>
      <c r="I232">
        <v>17</v>
      </c>
      <c r="J232">
        <v>1170</v>
      </c>
      <c r="K232">
        <v>68854</v>
      </c>
      <c r="L232" t="s">
        <v>18</v>
      </c>
      <c r="M232">
        <v>250736</v>
      </c>
      <c r="N232">
        <v>637.20000000000005</v>
      </c>
      <c r="O232">
        <v>138758.35</v>
      </c>
      <c r="P232">
        <v>3</v>
      </c>
    </row>
    <row r="233" spans="1:16" x14ac:dyDescent="0.2">
      <c r="A233">
        <v>335</v>
      </c>
      <c r="B233" t="s">
        <v>15</v>
      </c>
      <c r="C233">
        <v>2007</v>
      </c>
      <c r="D233">
        <v>3</v>
      </c>
      <c r="E233">
        <v>358</v>
      </c>
      <c r="F233">
        <v>1548.25</v>
      </c>
      <c r="G233">
        <v>1819.28</v>
      </c>
      <c r="H233">
        <v>596.64</v>
      </c>
      <c r="I233">
        <v>17</v>
      </c>
      <c r="J233">
        <v>1170</v>
      </c>
      <c r="K233">
        <v>68854</v>
      </c>
      <c r="L233" t="s">
        <v>18</v>
      </c>
      <c r="M233">
        <v>250736</v>
      </c>
      <c r="N233">
        <v>637.20000000000005</v>
      </c>
      <c r="O233">
        <v>138758.35</v>
      </c>
      <c r="P233">
        <v>3</v>
      </c>
    </row>
    <row r="234" spans="1:16" x14ac:dyDescent="0.2">
      <c r="A234">
        <v>335</v>
      </c>
      <c r="B234" t="s">
        <v>15</v>
      </c>
      <c r="C234">
        <v>2007</v>
      </c>
      <c r="D234">
        <v>4</v>
      </c>
      <c r="E234">
        <v>580</v>
      </c>
      <c r="F234">
        <v>2528.15</v>
      </c>
      <c r="G234">
        <v>2970.85</v>
      </c>
      <c r="H234">
        <v>1111.68</v>
      </c>
      <c r="I234">
        <v>17</v>
      </c>
      <c r="J234">
        <v>1170</v>
      </c>
      <c r="K234">
        <v>68854</v>
      </c>
      <c r="L234" t="s">
        <v>18</v>
      </c>
      <c r="M234">
        <v>250736</v>
      </c>
      <c r="N234">
        <v>637.20000000000005</v>
      </c>
      <c r="O234">
        <v>138758.35</v>
      </c>
      <c r="P234">
        <v>3</v>
      </c>
    </row>
    <row r="235" spans="1:16" x14ac:dyDescent="0.2">
      <c r="A235">
        <v>335</v>
      </c>
      <c r="B235" t="s">
        <v>15</v>
      </c>
      <c r="C235">
        <v>2007</v>
      </c>
      <c r="D235">
        <v>7</v>
      </c>
      <c r="E235">
        <v>828</v>
      </c>
      <c r="F235">
        <v>3379.17</v>
      </c>
      <c r="G235">
        <v>3970.77</v>
      </c>
      <c r="H235">
        <v>1283.52</v>
      </c>
      <c r="I235">
        <v>17</v>
      </c>
      <c r="J235">
        <v>1170</v>
      </c>
      <c r="K235">
        <v>68854</v>
      </c>
      <c r="L235" t="s">
        <v>18</v>
      </c>
      <c r="M235">
        <v>250736</v>
      </c>
      <c r="N235">
        <v>637.20000000000005</v>
      </c>
      <c r="O235">
        <v>138758.35</v>
      </c>
      <c r="P235">
        <v>3</v>
      </c>
    </row>
    <row r="236" spans="1:16" x14ac:dyDescent="0.2">
      <c r="A236">
        <v>361</v>
      </c>
      <c r="B236" t="s">
        <v>15</v>
      </c>
      <c r="C236">
        <v>2007</v>
      </c>
      <c r="D236">
        <v>1</v>
      </c>
      <c r="E236">
        <v>19</v>
      </c>
      <c r="F236">
        <v>75.459999999999994</v>
      </c>
      <c r="G236">
        <v>88.66</v>
      </c>
      <c r="H236">
        <v>31.07</v>
      </c>
      <c r="I236">
        <v>4</v>
      </c>
      <c r="J236">
        <v>289</v>
      </c>
      <c r="K236">
        <v>11265</v>
      </c>
      <c r="L236" t="s">
        <v>18</v>
      </c>
      <c r="M236">
        <v>22939</v>
      </c>
      <c r="N236">
        <v>164.2</v>
      </c>
      <c r="O236">
        <v>15210.53</v>
      </c>
      <c r="P236">
        <v>2</v>
      </c>
    </row>
    <row r="237" spans="1:16" x14ac:dyDescent="0.2">
      <c r="A237">
        <v>361</v>
      </c>
      <c r="B237" t="s">
        <v>15</v>
      </c>
      <c r="C237">
        <v>2007</v>
      </c>
      <c r="D237">
        <v>2</v>
      </c>
      <c r="E237">
        <v>10</v>
      </c>
      <c r="F237">
        <v>36.83</v>
      </c>
      <c r="G237">
        <v>43.28</v>
      </c>
      <c r="H237">
        <v>11.81</v>
      </c>
      <c r="I237">
        <v>4</v>
      </c>
      <c r="J237">
        <v>289</v>
      </c>
      <c r="K237">
        <v>11265</v>
      </c>
      <c r="L237" t="s">
        <v>18</v>
      </c>
      <c r="M237">
        <v>22939</v>
      </c>
      <c r="N237">
        <v>164.2</v>
      </c>
      <c r="O237">
        <v>15210.53</v>
      </c>
      <c r="P237">
        <v>2</v>
      </c>
    </row>
    <row r="238" spans="1:16" x14ac:dyDescent="0.2">
      <c r="A238">
        <v>361</v>
      </c>
      <c r="B238" t="s">
        <v>15</v>
      </c>
      <c r="C238">
        <v>2007</v>
      </c>
      <c r="D238">
        <v>3</v>
      </c>
      <c r="E238">
        <v>15</v>
      </c>
      <c r="F238">
        <v>71.94</v>
      </c>
      <c r="G238">
        <v>84.52</v>
      </c>
      <c r="H238">
        <v>16.11</v>
      </c>
      <c r="I238">
        <v>4</v>
      </c>
      <c r="J238">
        <v>289</v>
      </c>
      <c r="K238">
        <v>11265</v>
      </c>
      <c r="L238" t="s">
        <v>18</v>
      </c>
      <c r="M238">
        <v>22939</v>
      </c>
      <c r="N238">
        <v>164.2</v>
      </c>
      <c r="O238">
        <v>15210.53</v>
      </c>
      <c r="P238">
        <v>2</v>
      </c>
    </row>
    <row r="239" spans="1:16" x14ac:dyDescent="0.2">
      <c r="A239">
        <v>361</v>
      </c>
      <c r="B239" t="s">
        <v>15</v>
      </c>
      <c r="C239">
        <v>2007</v>
      </c>
      <c r="D239">
        <v>4</v>
      </c>
      <c r="E239">
        <v>24</v>
      </c>
      <c r="F239">
        <v>84.69</v>
      </c>
      <c r="G239">
        <v>99.47</v>
      </c>
      <c r="H239">
        <v>56.52</v>
      </c>
      <c r="I239">
        <v>4</v>
      </c>
      <c r="J239">
        <v>289</v>
      </c>
      <c r="K239">
        <v>11265</v>
      </c>
      <c r="L239" t="s">
        <v>18</v>
      </c>
      <c r="M239">
        <v>22939</v>
      </c>
      <c r="N239">
        <v>164.2</v>
      </c>
      <c r="O239">
        <v>15210.53</v>
      </c>
      <c r="P239">
        <v>2</v>
      </c>
    </row>
    <row r="240" spans="1:16" x14ac:dyDescent="0.2">
      <c r="A240">
        <v>361</v>
      </c>
      <c r="B240" t="s">
        <v>15</v>
      </c>
      <c r="C240">
        <v>2007</v>
      </c>
      <c r="D240">
        <v>5</v>
      </c>
      <c r="E240">
        <v>80</v>
      </c>
      <c r="F240">
        <v>344.34</v>
      </c>
      <c r="G240">
        <v>404.61</v>
      </c>
      <c r="H240">
        <v>157.07</v>
      </c>
      <c r="I240">
        <v>4</v>
      </c>
      <c r="J240">
        <v>289</v>
      </c>
      <c r="K240">
        <v>11265</v>
      </c>
      <c r="L240" t="s">
        <v>18</v>
      </c>
      <c r="M240">
        <v>22939</v>
      </c>
      <c r="N240">
        <v>164.2</v>
      </c>
      <c r="O240">
        <v>15210.53</v>
      </c>
      <c r="P240">
        <v>2</v>
      </c>
    </row>
    <row r="241" spans="1:16" x14ac:dyDescent="0.2">
      <c r="A241">
        <v>361</v>
      </c>
      <c r="B241" t="s">
        <v>15</v>
      </c>
      <c r="C241">
        <v>2007</v>
      </c>
      <c r="D241">
        <v>6</v>
      </c>
      <c r="E241">
        <v>109</v>
      </c>
      <c r="F241">
        <v>497.55</v>
      </c>
      <c r="G241">
        <v>584.65</v>
      </c>
      <c r="H241">
        <v>198.45</v>
      </c>
      <c r="I241">
        <v>4</v>
      </c>
      <c r="J241">
        <v>289</v>
      </c>
      <c r="K241">
        <v>11265</v>
      </c>
      <c r="L241" t="s">
        <v>18</v>
      </c>
      <c r="M241">
        <v>22939</v>
      </c>
      <c r="N241">
        <v>164.2</v>
      </c>
      <c r="O241">
        <v>15210.53</v>
      </c>
      <c r="P241">
        <v>2</v>
      </c>
    </row>
    <row r="242" spans="1:16" x14ac:dyDescent="0.2">
      <c r="A242">
        <v>361</v>
      </c>
      <c r="B242" t="s">
        <v>15</v>
      </c>
      <c r="C242">
        <v>2007</v>
      </c>
      <c r="D242">
        <v>7</v>
      </c>
      <c r="E242">
        <v>37</v>
      </c>
      <c r="F242">
        <v>130.96</v>
      </c>
      <c r="G242">
        <v>153.88</v>
      </c>
      <c r="H242">
        <v>77.28</v>
      </c>
      <c r="I242">
        <v>4</v>
      </c>
      <c r="J242">
        <v>289</v>
      </c>
      <c r="K242">
        <v>11265</v>
      </c>
      <c r="L242" t="s">
        <v>18</v>
      </c>
      <c r="M242">
        <v>22939</v>
      </c>
      <c r="N242">
        <v>164.2</v>
      </c>
      <c r="O242">
        <v>15210.53</v>
      </c>
      <c r="P242">
        <v>2</v>
      </c>
    </row>
    <row r="243" spans="1:16" x14ac:dyDescent="0.2">
      <c r="A243">
        <v>361</v>
      </c>
      <c r="B243" t="s">
        <v>15</v>
      </c>
      <c r="C243">
        <v>2007</v>
      </c>
      <c r="D243">
        <v>8</v>
      </c>
      <c r="E243">
        <v>45</v>
      </c>
      <c r="F243">
        <v>188.54</v>
      </c>
      <c r="G243">
        <v>221.58</v>
      </c>
      <c r="H243">
        <v>57.38</v>
      </c>
      <c r="I243">
        <v>4</v>
      </c>
      <c r="J243">
        <v>289</v>
      </c>
      <c r="K243">
        <v>11265</v>
      </c>
      <c r="L243" t="s">
        <v>18</v>
      </c>
      <c r="M243">
        <v>22939</v>
      </c>
      <c r="N243">
        <v>164.2</v>
      </c>
      <c r="O243">
        <v>15210.53</v>
      </c>
      <c r="P243">
        <v>2</v>
      </c>
    </row>
    <row r="244" spans="1:16" x14ac:dyDescent="0.2">
      <c r="A244">
        <v>361</v>
      </c>
      <c r="B244" t="s">
        <v>15</v>
      </c>
      <c r="C244">
        <v>2007</v>
      </c>
      <c r="D244">
        <v>9</v>
      </c>
      <c r="E244">
        <v>115</v>
      </c>
      <c r="F244">
        <v>481.95</v>
      </c>
      <c r="G244">
        <v>566.29999999999995</v>
      </c>
      <c r="H244">
        <v>206.31</v>
      </c>
      <c r="I244">
        <v>4</v>
      </c>
      <c r="J244">
        <v>289</v>
      </c>
      <c r="K244">
        <v>11265</v>
      </c>
      <c r="L244" t="s">
        <v>18</v>
      </c>
      <c r="M244">
        <v>22939</v>
      </c>
      <c r="N244">
        <v>164.2</v>
      </c>
      <c r="O244">
        <v>15210.53</v>
      </c>
      <c r="P244">
        <v>2</v>
      </c>
    </row>
    <row r="245" spans="1:16" x14ac:dyDescent="0.2">
      <c r="A245">
        <v>361</v>
      </c>
      <c r="B245" t="s">
        <v>15</v>
      </c>
      <c r="C245">
        <v>2007</v>
      </c>
      <c r="D245">
        <v>10</v>
      </c>
      <c r="E245">
        <v>419</v>
      </c>
      <c r="F245">
        <v>1675</v>
      </c>
      <c r="G245">
        <v>1968.18</v>
      </c>
      <c r="H245">
        <v>626.35</v>
      </c>
      <c r="I245">
        <v>4</v>
      </c>
      <c r="J245">
        <v>289</v>
      </c>
      <c r="K245">
        <v>11265</v>
      </c>
      <c r="L245" t="s">
        <v>18</v>
      </c>
      <c r="M245">
        <v>22939</v>
      </c>
      <c r="N245">
        <v>164.2</v>
      </c>
      <c r="O245">
        <v>15210.53</v>
      </c>
      <c r="P245">
        <v>2</v>
      </c>
    </row>
    <row r="246" spans="1:16" x14ac:dyDescent="0.2">
      <c r="A246">
        <v>361</v>
      </c>
      <c r="B246" t="s">
        <v>15</v>
      </c>
      <c r="C246">
        <v>2007</v>
      </c>
      <c r="D246">
        <v>11</v>
      </c>
      <c r="E246">
        <v>218</v>
      </c>
      <c r="F246">
        <v>836.27</v>
      </c>
      <c r="G246">
        <v>982.65</v>
      </c>
      <c r="H246">
        <v>331.94</v>
      </c>
      <c r="I246">
        <v>4</v>
      </c>
      <c r="J246">
        <v>289</v>
      </c>
      <c r="K246">
        <v>11265</v>
      </c>
      <c r="L246" t="s">
        <v>18</v>
      </c>
      <c r="M246">
        <v>22939</v>
      </c>
      <c r="N246">
        <v>164.2</v>
      </c>
      <c r="O246">
        <v>15210.53</v>
      </c>
      <c r="P246">
        <v>2</v>
      </c>
    </row>
    <row r="247" spans="1:16" x14ac:dyDescent="0.2">
      <c r="A247">
        <v>361</v>
      </c>
      <c r="B247" t="s">
        <v>15</v>
      </c>
      <c r="C247">
        <v>2007</v>
      </c>
      <c r="D247">
        <v>12</v>
      </c>
      <c r="E247">
        <v>82</v>
      </c>
      <c r="F247">
        <v>355.2</v>
      </c>
      <c r="G247">
        <v>417.38</v>
      </c>
      <c r="H247">
        <v>135.46</v>
      </c>
      <c r="I247">
        <v>4</v>
      </c>
      <c r="J247">
        <v>289</v>
      </c>
      <c r="K247">
        <v>11265</v>
      </c>
      <c r="L247" t="s">
        <v>18</v>
      </c>
      <c r="M247">
        <v>22939</v>
      </c>
      <c r="N247">
        <v>164.2</v>
      </c>
      <c r="O247">
        <v>15210.53</v>
      </c>
      <c r="P247">
        <v>2</v>
      </c>
    </row>
    <row r="248" spans="1:16" x14ac:dyDescent="0.2">
      <c r="A248">
        <v>389</v>
      </c>
      <c r="B248" t="s">
        <v>15</v>
      </c>
      <c r="C248">
        <v>2007</v>
      </c>
      <c r="D248">
        <v>1</v>
      </c>
      <c r="E248">
        <v>159</v>
      </c>
      <c r="F248">
        <v>643.86</v>
      </c>
      <c r="G248">
        <v>756.59</v>
      </c>
      <c r="H248">
        <v>267.02999999999997</v>
      </c>
      <c r="I248">
        <v>7</v>
      </c>
      <c r="J248">
        <v>567</v>
      </c>
      <c r="K248">
        <v>29918</v>
      </c>
      <c r="L248" t="s">
        <v>18</v>
      </c>
      <c r="M248">
        <v>38260</v>
      </c>
      <c r="N248">
        <v>323.2</v>
      </c>
      <c r="O248">
        <v>43710.46</v>
      </c>
      <c r="P248">
        <v>2</v>
      </c>
    </row>
    <row r="249" spans="1:16" x14ac:dyDescent="0.2">
      <c r="A249">
        <v>389</v>
      </c>
      <c r="B249" t="s">
        <v>15</v>
      </c>
      <c r="C249">
        <v>2007</v>
      </c>
      <c r="D249">
        <v>2</v>
      </c>
      <c r="E249">
        <v>139</v>
      </c>
      <c r="F249">
        <v>599.09</v>
      </c>
      <c r="G249">
        <v>703.94</v>
      </c>
      <c r="H249">
        <v>317</v>
      </c>
      <c r="I249">
        <v>7</v>
      </c>
      <c r="J249">
        <v>567</v>
      </c>
      <c r="K249">
        <v>29918</v>
      </c>
      <c r="L249" t="s">
        <v>18</v>
      </c>
      <c r="M249">
        <v>38260</v>
      </c>
      <c r="N249">
        <v>323.2</v>
      </c>
      <c r="O249">
        <v>43710.46</v>
      </c>
      <c r="P249">
        <v>2</v>
      </c>
    </row>
    <row r="250" spans="1:16" x14ac:dyDescent="0.2">
      <c r="A250">
        <v>389</v>
      </c>
      <c r="B250" t="s">
        <v>15</v>
      </c>
      <c r="C250">
        <v>2007</v>
      </c>
      <c r="D250">
        <v>3</v>
      </c>
      <c r="E250">
        <v>169</v>
      </c>
      <c r="F250">
        <v>675.48</v>
      </c>
      <c r="G250">
        <v>793.75</v>
      </c>
      <c r="H250">
        <v>315.16000000000003</v>
      </c>
      <c r="I250">
        <v>7</v>
      </c>
      <c r="J250">
        <v>567</v>
      </c>
      <c r="K250">
        <v>29918</v>
      </c>
      <c r="L250" t="s">
        <v>18</v>
      </c>
      <c r="M250">
        <v>38260</v>
      </c>
      <c r="N250">
        <v>323.2</v>
      </c>
      <c r="O250">
        <v>43710.46</v>
      </c>
      <c r="P250">
        <v>2</v>
      </c>
    </row>
    <row r="251" spans="1:16" x14ac:dyDescent="0.2">
      <c r="A251">
        <v>389</v>
      </c>
      <c r="B251" t="s">
        <v>15</v>
      </c>
      <c r="C251">
        <v>2007</v>
      </c>
      <c r="D251">
        <v>4</v>
      </c>
      <c r="E251">
        <v>160</v>
      </c>
      <c r="F251">
        <v>701.1</v>
      </c>
      <c r="G251">
        <v>823.76</v>
      </c>
      <c r="H251">
        <v>358.25</v>
      </c>
      <c r="I251">
        <v>7</v>
      </c>
      <c r="J251">
        <v>567</v>
      </c>
      <c r="K251">
        <v>29918</v>
      </c>
      <c r="L251" t="s">
        <v>18</v>
      </c>
      <c r="M251">
        <v>38260</v>
      </c>
      <c r="N251">
        <v>323.2</v>
      </c>
      <c r="O251">
        <v>43710.46</v>
      </c>
      <c r="P251">
        <v>2</v>
      </c>
    </row>
    <row r="252" spans="1:16" x14ac:dyDescent="0.2">
      <c r="A252">
        <v>389</v>
      </c>
      <c r="B252" t="s">
        <v>15</v>
      </c>
      <c r="C252">
        <v>2007</v>
      </c>
      <c r="D252">
        <v>5</v>
      </c>
      <c r="E252">
        <v>159</v>
      </c>
      <c r="F252">
        <v>710.72</v>
      </c>
      <c r="G252">
        <v>835.16</v>
      </c>
      <c r="H252">
        <v>424.03</v>
      </c>
      <c r="I252">
        <v>7</v>
      </c>
      <c r="J252">
        <v>567</v>
      </c>
      <c r="K252">
        <v>29918</v>
      </c>
      <c r="L252" t="s">
        <v>18</v>
      </c>
      <c r="M252">
        <v>38260</v>
      </c>
      <c r="N252">
        <v>323.2</v>
      </c>
      <c r="O252">
        <v>43710.46</v>
      </c>
      <c r="P252">
        <v>2</v>
      </c>
    </row>
    <row r="253" spans="1:16" x14ac:dyDescent="0.2">
      <c r="A253">
        <v>389</v>
      </c>
      <c r="B253" t="s">
        <v>15</v>
      </c>
      <c r="C253">
        <v>2007</v>
      </c>
      <c r="D253">
        <v>6</v>
      </c>
      <c r="E253">
        <v>191</v>
      </c>
      <c r="F253">
        <v>827.69</v>
      </c>
      <c r="G253">
        <v>972.57</v>
      </c>
      <c r="H253">
        <v>472.42</v>
      </c>
      <c r="I253">
        <v>7</v>
      </c>
      <c r="J253">
        <v>567</v>
      </c>
      <c r="K253">
        <v>29918</v>
      </c>
      <c r="L253" t="s">
        <v>18</v>
      </c>
      <c r="M253">
        <v>38260</v>
      </c>
      <c r="N253">
        <v>323.2</v>
      </c>
      <c r="O253">
        <v>43710.46</v>
      </c>
      <c r="P253">
        <v>2</v>
      </c>
    </row>
    <row r="254" spans="1:16" x14ac:dyDescent="0.2">
      <c r="A254">
        <v>389</v>
      </c>
      <c r="B254" t="s">
        <v>15</v>
      </c>
      <c r="C254">
        <v>2007</v>
      </c>
      <c r="D254">
        <v>7</v>
      </c>
      <c r="E254">
        <v>98</v>
      </c>
      <c r="F254">
        <v>373.57</v>
      </c>
      <c r="G254">
        <v>438.91</v>
      </c>
      <c r="H254">
        <v>215.64</v>
      </c>
      <c r="I254">
        <v>7</v>
      </c>
      <c r="J254">
        <v>567</v>
      </c>
      <c r="K254">
        <v>29918</v>
      </c>
      <c r="L254" t="s">
        <v>18</v>
      </c>
      <c r="M254">
        <v>38260</v>
      </c>
      <c r="N254">
        <v>323.2</v>
      </c>
      <c r="O254">
        <v>43710.46</v>
      </c>
      <c r="P254">
        <v>2</v>
      </c>
    </row>
    <row r="255" spans="1:16" x14ac:dyDescent="0.2">
      <c r="A255">
        <v>389</v>
      </c>
      <c r="B255" t="s">
        <v>15</v>
      </c>
      <c r="C255">
        <v>2007</v>
      </c>
      <c r="D255">
        <v>8</v>
      </c>
      <c r="E255">
        <v>137</v>
      </c>
      <c r="F255">
        <v>523.66999999999996</v>
      </c>
      <c r="G255">
        <v>615.38</v>
      </c>
      <c r="H255">
        <v>312.13</v>
      </c>
      <c r="I255">
        <v>7</v>
      </c>
      <c r="J255">
        <v>567</v>
      </c>
      <c r="K255">
        <v>29918</v>
      </c>
      <c r="L255" t="s">
        <v>18</v>
      </c>
      <c r="M255">
        <v>38260</v>
      </c>
      <c r="N255">
        <v>323.2</v>
      </c>
      <c r="O255">
        <v>43710.46</v>
      </c>
      <c r="P255">
        <v>2</v>
      </c>
    </row>
    <row r="256" spans="1:16" x14ac:dyDescent="0.2">
      <c r="A256">
        <v>389</v>
      </c>
      <c r="B256" t="s">
        <v>15</v>
      </c>
      <c r="C256">
        <v>2007</v>
      </c>
      <c r="D256">
        <v>11</v>
      </c>
      <c r="E256">
        <v>543</v>
      </c>
      <c r="F256">
        <v>2190.46</v>
      </c>
      <c r="G256">
        <v>2573.84</v>
      </c>
      <c r="H256">
        <v>900.24</v>
      </c>
      <c r="I256">
        <v>7</v>
      </c>
      <c r="J256">
        <v>567</v>
      </c>
      <c r="K256">
        <v>29918</v>
      </c>
      <c r="L256" t="s">
        <v>18</v>
      </c>
      <c r="M256">
        <v>38260</v>
      </c>
      <c r="N256">
        <v>323.2</v>
      </c>
      <c r="O256">
        <v>43710.46</v>
      </c>
      <c r="P256">
        <v>2</v>
      </c>
    </row>
    <row r="257" spans="1:16" x14ac:dyDescent="0.2">
      <c r="A257">
        <v>389</v>
      </c>
      <c r="B257" t="s">
        <v>15</v>
      </c>
      <c r="C257">
        <v>2007</v>
      </c>
      <c r="D257">
        <v>12</v>
      </c>
      <c r="E257">
        <v>308</v>
      </c>
      <c r="F257">
        <v>1089.96</v>
      </c>
      <c r="G257">
        <v>1280.72</v>
      </c>
      <c r="H257">
        <v>443.78</v>
      </c>
      <c r="I257">
        <v>7</v>
      </c>
      <c r="J257">
        <v>567</v>
      </c>
      <c r="K257">
        <v>29918</v>
      </c>
      <c r="L257" t="s">
        <v>18</v>
      </c>
      <c r="M257">
        <v>38260</v>
      </c>
      <c r="N257">
        <v>323.2</v>
      </c>
      <c r="O257">
        <v>43710.46</v>
      </c>
      <c r="P257">
        <v>2</v>
      </c>
    </row>
    <row r="258" spans="1:16" x14ac:dyDescent="0.2">
      <c r="A258">
        <v>421</v>
      </c>
      <c r="B258" t="s">
        <v>15</v>
      </c>
      <c r="C258">
        <v>2007</v>
      </c>
      <c r="D258">
        <v>1</v>
      </c>
      <c r="E258">
        <v>39</v>
      </c>
      <c r="F258">
        <v>141.22999999999999</v>
      </c>
      <c r="G258">
        <v>165.95</v>
      </c>
      <c r="H258">
        <v>27.6</v>
      </c>
      <c r="I258">
        <v>5</v>
      </c>
      <c r="J258">
        <v>333</v>
      </c>
      <c r="K258">
        <v>20938</v>
      </c>
      <c r="L258" t="s">
        <v>18</v>
      </c>
      <c r="M258">
        <v>53039</v>
      </c>
      <c r="N258">
        <v>209.2</v>
      </c>
      <c r="O258">
        <v>29582.79</v>
      </c>
      <c r="P258">
        <v>3</v>
      </c>
    </row>
    <row r="259" spans="1:16" x14ac:dyDescent="0.2">
      <c r="A259">
        <v>421</v>
      </c>
      <c r="B259" t="s">
        <v>15</v>
      </c>
      <c r="C259">
        <v>2007</v>
      </c>
      <c r="D259">
        <v>2</v>
      </c>
      <c r="E259">
        <v>52</v>
      </c>
      <c r="F259">
        <v>238.69</v>
      </c>
      <c r="G259">
        <v>280.48</v>
      </c>
      <c r="H259">
        <v>127.18</v>
      </c>
      <c r="I259">
        <v>5</v>
      </c>
      <c r="J259">
        <v>333</v>
      </c>
      <c r="K259">
        <v>20938</v>
      </c>
      <c r="L259" t="s">
        <v>18</v>
      </c>
      <c r="M259">
        <v>53039</v>
      </c>
      <c r="N259">
        <v>209.2</v>
      </c>
      <c r="O259">
        <v>29582.79</v>
      </c>
      <c r="P259">
        <v>3</v>
      </c>
    </row>
    <row r="260" spans="1:16" x14ac:dyDescent="0.2">
      <c r="A260">
        <v>421</v>
      </c>
      <c r="B260" t="s">
        <v>15</v>
      </c>
      <c r="C260">
        <v>2007</v>
      </c>
      <c r="D260">
        <v>3</v>
      </c>
      <c r="E260">
        <v>49</v>
      </c>
      <c r="F260">
        <v>178.88</v>
      </c>
      <c r="G260">
        <v>210.22</v>
      </c>
      <c r="H260">
        <v>74.87</v>
      </c>
      <c r="I260">
        <v>5</v>
      </c>
      <c r="J260">
        <v>333</v>
      </c>
      <c r="K260">
        <v>20938</v>
      </c>
      <c r="L260" t="s">
        <v>18</v>
      </c>
      <c r="M260">
        <v>53039</v>
      </c>
      <c r="N260">
        <v>209.2</v>
      </c>
      <c r="O260">
        <v>29582.79</v>
      </c>
      <c r="P260">
        <v>3</v>
      </c>
    </row>
    <row r="261" spans="1:16" x14ac:dyDescent="0.2">
      <c r="A261">
        <v>421</v>
      </c>
      <c r="B261" t="s">
        <v>15</v>
      </c>
      <c r="C261">
        <v>2007</v>
      </c>
      <c r="D261">
        <v>4</v>
      </c>
      <c r="E261">
        <v>100</v>
      </c>
      <c r="F261">
        <v>373.13</v>
      </c>
      <c r="G261">
        <v>438.47</v>
      </c>
      <c r="H261">
        <v>176.57</v>
      </c>
      <c r="I261">
        <v>5</v>
      </c>
      <c r="J261">
        <v>333</v>
      </c>
      <c r="K261">
        <v>20938</v>
      </c>
      <c r="L261" t="s">
        <v>18</v>
      </c>
      <c r="M261">
        <v>53039</v>
      </c>
      <c r="N261">
        <v>209.2</v>
      </c>
      <c r="O261">
        <v>29582.79</v>
      </c>
      <c r="P261">
        <v>3</v>
      </c>
    </row>
    <row r="262" spans="1:16" x14ac:dyDescent="0.2">
      <c r="A262">
        <v>421</v>
      </c>
      <c r="B262" t="s">
        <v>15</v>
      </c>
      <c r="C262">
        <v>2007</v>
      </c>
      <c r="D262">
        <v>5</v>
      </c>
      <c r="E262">
        <v>197</v>
      </c>
      <c r="F262">
        <v>850.84</v>
      </c>
      <c r="G262">
        <v>999.82</v>
      </c>
      <c r="H262">
        <v>305.11</v>
      </c>
      <c r="I262">
        <v>5</v>
      </c>
      <c r="J262">
        <v>333</v>
      </c>
      <c r="K262">
        <v>20938</v>
      </c>
      <c r="L262" t="s">
        <v>18</v>
      </c>
      <c r="M262">
        <v>53039</v>
      </c>
      <c r="N262">
        <v>209.2</v>
      </c>
      <c r="O262">
        <v>29582.79</v>
      </c>
      <c r="P262">
        <v>3</v>
      </c>
    </row>
    <row r="263" spans="1:16" x14ac:dyDescent="0.2">
      <c r="A263">
        <v>421</v>
      </c>
      <c r="B263" t="s">
        <v>15</v>
      </c>
      <c r="C263">
        <v>2007</v>
      </c>
      <c r="D263">
        <v>6</v>
      </c>
      <c r="E263">
        <v>217</v>
      </c>
      <c r="F263">
        <v>839.96</v>
      </c>
      <c r="G263">
        <v>986.96</v>
      </c>
      <c r="H263">
        <v>366.23</v>
      </c>
      <c r="I263">
        <v>5</v>
      </c>
      <c r="J263">
        <v>333</v>
      </c>
      <c r="K263">
        <v>20938</v>
      </c>
      <c r="L263" t="s">
        <v>18</v>
      </c>
      <c r="M263">
        <v>53039</v>
      </c>
      <c r="N263">
        <v>209.2</v>
      </c>
      <c r="O263">
        <v>29582.79</v>
      </c>
      <c r="P263">
        <v>3</v>
      </c>
    </row>
    <row r="264" spans="1:16" x14ac:dyDescent="0.2">
      <c r="A264">
        <v>421</v>
      </c>
      <c r="B264" t="s">
        <v>15</v>
      </c>
      <c r="C264">
        <v>2007</v>
      </c>
      <c r="D264">
        <v>7</v>
      </c>
      <c r="E264">
        <v>139</v>
      </c>
      <c r="F264">
        <v>576.52</v>
      </c>
      <c r="G264">
        <v>677.49</v>
      </c>
      <c r="H264">
        <v>298.06</v>
      </c>
      <c r="I264">
        <v>5</v>
      </c>
      <c r="J264">
        <v>333</v>
      </c>
      <c r="K264">
        <v>20938</v>
      </c>
      <c r="L264" t="s">
        <v>18</v>
      </c>
      <c r="M264">
        <v>53039</v>
      </c>
      <c r="N264">
        <v>209.2</v>
      </c>
      <c r="O264">
        <v>29582.79</v>
      </c>
      <c r="P264">
        <v>3</v>
      </c>
    </row>
    <row r="265" spans="1:16" x14ac:dyDescent="0.2">
      <c r="A265">
        <v>421</v>
      </c>
      <c r="B265" t="s">
        <v>15</v>
      </c>
      <c r="C265">
        <v>2007</v>
      </c>
      <c r="D265">
        <v>8</v>
      </c>
      <c r="E265">
        <v>146</v>
      </c>
      <c r="F265">
        <v>526.67999999999995</v>
      </c>
      <c r="G265">
        <v>618.89</v>
      </c>
      <c r="H265">
        <v>239.31</v>
      </c>
      <c r="I265">
        <v>5</v>
      </c>
      <c r="J265">
        <v>333</v>
      </c>
      <c r="K265">
        <v>20938</v>
      </c>
      <c r="L265" t="s">
        <v>18</v>
      </c>
      <c r="M265">
        <v>53039</v>
      </c>
      <c r="N265">
        <v>209.2</v>
      </c>
      <c r="O265">
        <v>29582.79</v>
      </c>
      <c r="P265">
        <v>3</v>
      </c>
    </row>
    <row r="266" spans="1:16" x14ac:dyDescent="0.2">
      <c r="A266">
        <v>421</v>
      </c>
      <c r="B266" t="s">
        <v>15</v>
      </c>
      <c r="C266">
        <v>2007</v>
      </c>
      <c r="D266">
        <v>9</v>
      </c>
      <c r="E266">
        <v>301</v>
      </c>
      <c r="F266">
        <v>1080.76</v>
      </c>
      <c r="G266">
        <v>1270</v>
      </c>
      <c r="H266">
        <v>385.42</v>
      </c>
      <c r="I266">
        <v>5</v>
      </c>
      <c r="J266">
        <v>333</v>
      </c>
      <c r="K266">
        <v>20938</v>
      </c>
      <c r="L266" t="s">
        <v>18</v>
      </c>
      <c r="M266">
        <v>53039</v>
      </c>
      <c r="N266">
        <v>209.2</v>
      </c>
      <c r="O266">
        <v>29582.79</v>
      </c>
      <c r="P266">
        <v>3</v>
      </c>
    </row>
    <row r="267" spans="1:16" x14ac:dyDescent="0.2">
      <c r="A267">
        <v>421</v>
      </c>
      <c r="B267" t="s">
        <v>15</v>
      </c>
      <c r="C267">
        <v>2007</v>
      </c>
      <c r="D267">
        <v>10</v>
      </c>
      <c r="E267">
        <v>658</v>
      </c>
      <c r="F267">
        <v>2597.27</v>
      </c>
      <c r="G267">
        <v>3052.03</v>
      </c>
      <c r="H267">
        <v>1056.26</v>
      </c>
      <c r="I267">
        <v>5</v>
      </c>
      <c r="J267">
        <v>333</v>
      </c>
      <c r="K267">
        <v>20938</v>
      </c>
      <c r="L267" t="s">
        <v>18</v>
      </c>
      <c r="M267">
        <v>53039</v>
      </c>
      <c r="N267">
        <v>209.2</v>
      </c>
      <c r="O267">
        <v>29582.79</v>
      </c>
      <c r="P267">
        <v>3</v>
      </c>
    </row>
    <row r="268" spans="1:16" x14ac:dyDescent="0.2">
      <c r="A268">
        <v>421</v>
      </c>
      <c r="B268" t="s">
        <v>15</v>
      </c>
      <c r="C268">
        <v>2007</v>
      </c>
      <c r="D268">
        <v>11</v>
      </c>
      <c r="E268">
        <v>298</v>
      </c>
      <c r="F268">
        <v>1000.86</v>
      </c>
      <c r="G268">
        <v>1176.05</v>
      </c>
      <c r="H268">
        <v>400.75</v>
      </c>
      <c r="I268">
        <v>5</v>
      </c>
      <c r="J268">
        <v>333</v>
      </c>
      <c r="K268">
        <v>20938</v>
      </c>
      <c r="L268" t="s">
        <v>18</v>
      </c>
      <c r="M268">
        <v>53039</v>
      </c>
      <c r="N268">
        <v>209.2</v>
      </c>
      <c r="O268">
        <v>29582.79</v>
      </c>
      <c r="P268">
        <v>3</v>
      </c>
    </row>
    <row r="269" spans="1:16" x14ac:dyDescent="0.2">
      <c r="A269">
        <v>421</v>
      </c>
      <c r="B269" t="s">
        <v>15</v>
      </c>
      <c r="C269">
        <v>2007</v>
      </c>
      <c r="D269">
        <v>12</v>
      </c>
      <c r="E269">
        <v>152</v>
      </c>
      <c r="F269">
        <v>583.04999999999995</v>
      </c>
      <c r="G269">
        <v>685.12</v>
      </c>
      <c r="H269">
        <v>251.85</v>
      </c>
      <c r="I269">
        <v>5</v>
      </c>
      <c r="J269">
        <v>333</v>
      </c>
      <c r="K269">
        <v>20938</v>
      </c>
      <c r="L269" t="s">
        <v>18</v>
      </c>
      <c r="M269">
        <v>53039</v>
      </c>
      <c r="N269">
        <v>209.2</v>
      </c>
      <c r="O269">
        <v>29582.79</v>
      </c>
      <c r="P269">
        <v>3</v>
      </c>
    </row>
    <row r="270" spans="1:16" x14ac:dyDescent="0.2">
      <c r="A270">
        <v>424</v>
      </c>
      <c r="B270" t="s">
        <v>15</v>
      </c>
      <c r="C270">
        <v>2007</v>
      </c>
      <c r="D270">
        <v>1</v>
      </c>
      <c r="E270">
        <v>103</v>
      </c>
      <c r="F270">
        <v>400.8</v>
      </c>
      <c r="G270">
        <v>470.98</v>
      </c>
      <c r="H270">
        <v>143.25</v>
      </c>
      <c r="I270">
        <v>5</v>
      </c>
      <c r="J270">
        <v>339</v>
      </c>
      <c r="K270">
        <v>21866</v>
      </c>
      <c r="L270" t="s">
        <v>18</v>
      </c>
      <c r="M270">
        <v>17736</v>
      </c>
      <c r="N270">
        <v>185.2</v>
      </c>
      <c r="O270">
        <v>30592.68</v>
      </c>
      <c r="P270">
        <v>3</v>
      </c>
    </row>
    <row r="271" spans="1:16" x14ac:dyDescent="0.2">
      <c r="A271">
        <v>424</v>
      </c>
      <c r="B271" t="s">
        <v>15</v>
      </c>
      <c r="C271">
        <v>2007</v>
      </c>
      <c r="D271">
        <v>2</v>
      </c>
      <c r="E271">
        <v>104</v>
      </c>
      <c r="F271">
        <v>422.5</v>
      </c>
      <c r="G271">
        <v>496.46</v>
      </c>
      <c r="H271">
        <v>147.16999999999999</v>
      </c>
      <c r="I271">
        <v>5</v>
      </c>
      <c r="J271">
        <v>339</v>
      </c>
      <c r="K271">
        <v>21866</v>
      </c>
      <c r="L271" t="s">
        <v>18</v>
      </c>
      <c r="M271">
        <v>17736</v>
      </c>
      <c r="N271">
        <v>185.2</v>
      </c>
      <c r="O271">
        <v>30592.68</v>
      </c>
      <c r="P271">
        <v>3</v>
      </c>
    </row>
    <row r="272" spans="1:16" x14ac:dyDescent="0.2">
      <c r="A272">
        <v>424</v>
      </c>
      <c r="B272" t="s">
        <v>15</v>
      </c>
      <c r="C272">
        <v>2007</v>
      </c>
      <c r="D272">
        <v>3</v>
      </c>
      <c r="E272">
        <v>38</v>
      </c>
      <c r="F272">
        <v>200.73</v>
      </c>
      <c r="G272">
        <v>235.9</v>
      </c>
      <c r="H272">
        <v>86.68</v>
      </c>
      <c r="I272">
        <v>5</v>
      </c>
      <c r="J272">
        <v>339</v>
      </c>
      <c r="K272">
        <v>21866</v>
      </c>
      <c r="L272" t="s">
        <v>18</v>
      </c>
      <c r="M272">
        <v>17736</v>
      </c>
      <c r="N272">
        <v>185.2</v>
      </c>
      <c r="O272">
        <v>30592.68</v>
      </c>
      <c r="P272">
        <v>3</v>
      </c>
    </row>
    <row r="273" spans="1:16" x14ac:dyDescent="0.2">
      <c r="A273">
        <v>424</v>
      </c>
      <c r="B273" t="s">
        <v>15</v>
      </c>
      <c r="C273">
        <v>2007</v>
      </c>
      <c r="D273">
        <v>4</v>
      </c>
      <c r="E273">
        <v>136</v>
      </c>
      <c r="F273">
        <v>558.79999999999995</v>
      </c>
      <c r="G273">
        <v>656.67</v>
      </c>
      <c r="H273">
        <v>227.87</v>
      </c>
      <c r="I273">
        <v>5</v>
      </c>
      <c r="J273">
        <v>339</v>
      </c>
      <c r="K273">
        <v>21866</v>
      </c>
      <c r="L273" t="s">
        <v>18</v>
      </c>
      <c r="M273">
        <v>17736</v>
      </c>
      <c r="N273">
        <v>185.2</v>
      </c>
      <c r="O273">
        <v>30592.68</v>
      </c>
      <c r="P273">
        <v>3</v>
      </c>
    </row>
    <row r="274" spans="1:16" x14ac:dyDescent="0.2">
      <c r="A274">
        <v>424</v>
      </c>
      <c r="B274" t="s">
        <v>15</v>
      </c>
      <c r="C274">
        <v>2007</v>
      </c>
      <c r="D274">
        <v>5</v>
      </c>
      <c r="E274">
        <v>138</v>
      </c>
      <c r="F274">
        <v>580.4</v>
      </c>
      <c r="G274">
        <v>682.05</v>
      </c>
      <c r="H274">
        <v>180.76</v>
      </c>
      <c r="I274">
        <v>5</v>
      </c>
      <c r="J274">
        <v>339</v>
      </c>
      <c r="K274">
        <v>21866</v>
      </c>
      <c r="L274" t="s">
        <v>18</v>
      </c>
      <c r="M274">
        <v>17736</v>
      </c>
      <c r="N274">
        <v>185.2</v>
      </c>
      <c r="O274">
        <v>30592.68</v>
      </c>
      <c r="P274">
        <v>3</v>
      </c>
    </row>
    <row r="275" spans="1:16" x14ac:dyDescent="0.2">
      <c r="A275">
        <v>424</v>
      </c>
      <c r="B275" t="s">
        <v>15</v>
      </c>
      <c r="C275">
        <v>2007</v>
      </c>
      <c r="D275">
        <v>6</v>
      </c>
      <c r="E275">
        <v>152</v>
      </c>
      <c r="F275">
        <v>646.74</v>
      </c>
      <c r="G275">
        <v>759.99</v>
      </c>
      <c r="H275">
        <v>270.38</v>
      </c>
      <c r="I275">
        <v>5</v>
      </c>
      <c r="J275">
        <v>339</v>
      </c>
      <c r="K275">
        <v>21866</v>
      </c>
      <c r="L275" t="s">
        <v>18</v>
      </c>
      <c r="M275">
        <v>17736</v>
      </c>
      <c r="N275">
        <v>185.2</v>
      </c>
      <c r="O275">
        <v>30592.68</v>
      </c>
      <c r="P275">
        <v>3</v>
      </c>
    </row>
    <row r="276" spans="1:16" x14ac:dyDescent="0.2">
      <c r="A276">
        <v>424</v>
      </c>
      <c r="B276" t="s">
        <v>15</v>
      </c>
      <c r="C276">
        <v>2007</v>
      </c>
      <c r="D276">
        <v>7</v>
      </c>
      <c r="E276">
        <v>135</v>
      </c>
      <c r="F276">
        <v>551.29</v>
      </c>
      <c r="G276">
        <v>647.76</v>
      </c>
      <c r="H276">
        <v>171.38</v>
      </c>
      <c r="I276">
        <v>5</v>
      </c>
      <c r="J276">
        <v>339</v>
      </c>
      <c r="K276">
        <v>21866</v>
      </c>
      <c r="L276" t="s">
        <v>18</v>
      </c>
      <c r="M276">
        <v>17736</v>
      </c>
      <c r="N276">
        <v>185.2</v>
      </c>
      <c r="O276">
        <v>30592.68</v>
      </c>
      <c r="P276">
        <v>3</v>
      </c>
    </row>
    <row r="277" spans="1:16" x14ac:dyDescent="0.2">
      <c r="A277">
        <v>424</v>
      </c>
      <c r="B277" t="s">
        <v>15</v>
      </c>
      <c r="C277">
        <v>2007</v>
      </c>
      <c r="D277">
        <v>8</v>
      </c>
      <c r="E277">
        <v>117</v>
      </c>
      <c r="F277">
        <v>456.61</v>
      </c>
      <c r="G277">
        <v>536.59</v>
      </c>
      <c r="H277">
        <v>142.41999999999999</v>
      </c>
      <c r="I277">
        <v>5</v>
      </c>
      <c r="J277">
        <v>339</v>
      </c>
      <c r="K277">
        <v>21866</v>
      </c>
      <c r="L277" t="s">
        <v>18</v>
      </c>
      <c r="M277">
        <v>17736</v>
      </c>
      <c r="N277">
        <v>185.2</v>
      </c>
      <c r="O277">
        <v>30592.68</v>
      </c>
      <c r="P277">
        <v>3</v>
      </c>
    </row>
    <row r="278" spans="1:16" x14ac:dyDescent="0.2">
      <c r="A278">
        <v>424</v>
      </c>
      <c r="B278" t="s">
        <v>15</v>
      </c>
      <c r="C278">
        <v>2007</v>
      </c>
      <c r="D278">
        <v>9</v>
      </c>
      <c r="E278">
        <v>566</v>
      </c>
      <c r="F278">
        <v>2410.41</v>
      </c>
      <c r="G278">
        <v>2832.33</v>
      </c>
      <c r="H278">
        <v>707.25</v>
      </c>
      <c r="I278">
        <v>5</v>
      </c>
      <c r="J278">
        <v>339</v>
      </c>
      <c r="K278">
        <v>21866</v>
      </c>
      <c r="L278" t="s">
        <v>18</v>
      </c>
      <c r="M278">
        <v>17736</v>
      </c>
      <c r="N278">
        <v>185.2</v>
      </c>
      <c r="O278">
        <v>30592.68</v>
      </c>
      <c r="P278">
        <v>3</v>
      </c>
    </row>
    <row r="279" spans="1:16" x14ac:dyDescent="0.2">
      <c r="A279">
        <v>424</v>
      </c>
      <c r="B279" t="s">
        <v>15</v>
      </c>
      <c r="C279">
        <v>2007</v>
      </c>
      <c r="D279">
        <v>10</v>
      </c>
      <c r="E279">
        <v>802</v>
      </c>
      <c r="F279">
        <v>3324.37</v>
      </c>
      <c r="G279">
        <v>3906.24</v>
      </c>
      <c r="H279">
        <v>1193.56</v>
      </c>
      <c r="I279">
        <v>5</v>
      </c>
      <c r="J279">
        <v>339</v>
      </c>
      <c r="K279">
        <v>21866</v>
      </c>
      <c r="L279" t="s">
        <v>18</v>
      </c>
      <c r="M279">
        <v>17736</v>
      </c>
      <c r="N279">
        <v>185.2</v>
      </c>
      <c r="O279">
        <v>30592.68</v>
      </c>
      <c r="P279">
        <v>3</v>
      </c>
    </row>
    <row r="280" spans="1:16" x14ac:dyDescent="0.2">
      <c r="A280">
        <v>424</v>
      </c>
      <c r="B280" t="s">
        <v>15</v>
      </c>
      <c r="C280">
        <v>2007</v>
      </c>
      <c r="D280">
        <v>11</v>
      </c>
      <c r="E280">
        <v>392</v>
      </c>
      <c r="F280">
        <v>1551.89</v>
      </c>
      <c r="G280">
        <v>1823.65</v>
      </c>
      <c r="H280">
        <v>465.64</v>
      </c>
      <c r="I280">
        <v>5</v>
      </c>
      <c r="J280">
        <v>339</v>
      </c>
      <c r="K280">
        <v>21866</v>
      </c>
      <c r="L280" t="s">
        <v>18</v>
      </c>
      <c r="M280">
        <v>17736</v>
      </c>
      <c r="N280">
        <v>185.2</v>
      </c>
      <c r="O280">
        <v>30592.68</v>
      </c>
      <c r="P280">
        <v>3</v>
      </c>
    </row>
    <row r="281" spans="1:16" x14ac:dyDescent="0.2">
      <c r="A281">
        <v>424</v>
      </c>
      <c r="B281" t="s">
        <v>15</v>
      </c>
      <c r="C281">
        <v>2007</v>
      </c>
      <c r="D281">
        <v>12</v>
      </c>
      <c r="E281">
        <v>226</v>
      </c>
      <c r="F281">
        <v>924.17</v>
      </c>
      <c r="G281">
        <v>1085.95</v>
      </c>
      <c r="H281">
        <v>263.41000000000003</v>
      </c>
      <c r="I281">
        <v>5</v>
      </c>
      <c r="J281">
        <v>339</v>
      </c>
      <c r="K281">
        <v>21866</v>
      </c>
      <c r="L281" t="s">
        <v>18</v>
      </c>
      <c r="M281">
        <v>17736</v>
      </c>
      <c r="N281">
        <v>185.2</v>
      </c>
      <c r="O281">
        <v>30592.68</v>
      </c>
      <c r="P281">
        <v>3</v>
      </c>
    </row>
    <row r="282" spans="1:16" x14ac:dyDescent="0.2">
      <c r="A282">
        <v>426</v>
      </c>
      <c r="B282" t="s">
        <v>15</v>
      </c>
      <c r="C282">
        <v>2007</v>
      </c>
      <c r="D282">
        <v>1</v>
      </c>
      <c r="E282">
        <v>83</v>
      </c>
      <c r="F282">
        <v>306.48</v>
      </c>
      <c r="G282">
        <v>360.15</v>
      </c>
      <c r="H282">
        <v>144.36000000000001</v>
      </c>
      <c r="I282">
        <v>5</v>
      </c>
      <c r="J282">
        <v>267</v>
      </c>
      <c r="K282">
        <v>20083</v>
      </c>
      <c r="L282" t="s">
        <v>18</v>
      </c>
      <c r="M282">
        <v>31654</v>
      </c>
      <c r="N282">
        <v>168.7</v>
      </c>
      <c r="O282">
        <v>27852.63</v>
      </c>
      <c r="P282">
        <v>3</v>
      </c>
    </row>
    <row r="283" spans="1:16" x14ac:dyDescent="0.2">
      <c r="A283">
        <v>426</v>
      </c>
      <c r="B283" t="s">
        <v>15</v>
      </c>
      <c r="C283">
        <v>2007</v>
      </c>
      <c r="D283">
        <v>2</v>
      </c>
      <c r="E283">
        <v>44</v>
      </c>
      <c r="F283">
        <v>182.02</v>
      </c>
      <c r="G283">
        <v>213.89</v>
      </c>
      <c r="H283">
        <v>57.96</v>
      </c>
      <c r="I283">
        <v>5</v>
      </c>
      <c r="J283">
        <v>267</v>
      </c>
      <c r="K283">
        <v>20083</v>
      </c>
      <c r="L283" t="s">
        <v>18</v>
      </c>
      <c r="M283">
        <v>31654</v>
      </c>
      <c r="N283">
        <v>168.7</v>
      </c>
      <c r="O283">
        <v>27852.63</v>
      </c>
      <c r="P283">
        <v>3</v>
      </c>
    </row>
    <row r="284" spans="1:16" x14ac:dyDescent="0.2">
      <c r="A284">
        <v>426</v>
      </c>
      <c r="B284" t="s">
        <v>15</v>
      </c>
      <c r="C284">
        <v>2007</v>
      </c>
      <c r="D284">
        <v>3</v>
      </c>
      <c r="E284">
        <v>87</v>
      </c>
      <c r="F284">
        <v>357.82</v>
      </c>
      <c r="G284">
        <v>420.48</v>
      </c>
      <c r="H284">
        <v>160.22999999999999</v>
      </c>
      <c r="I284">
        <v>5</v>
      </c>
      <c r="J284">
        <v>267</v>
      </c>
      <c r="K284">
        <v>20083</v>
      </c>
      <c r="L284" t="s">
        <v>18</v>
      </c>
      <c r="M284">
        <v>31654</v>
      </c>
      <c r="N284">
        <v>168.7</v>
      </c>
      <c r="O284">
        <v>27852.63</v>
      </c>
      <c r="P284">
        <v>3</v>
      </c>
    </row>
    <row r="285" spans="1:16" x14ac:dyDescent="0.2">
      <c r="A285">
        <v>426</v>
      </c>
      <c r="B285" t="s">
        <v>15</v>
      </c>
      <c r="C285">
        <v>2007</v>
      </c>
      <c r="D285">
        <v>4</v>
      </c>
      <c r="E285">
        <v>120</v>
      </c>
      <c r="F285">
        <v>486.39</v>
      </c>
      <c r="G285">
        <v>571.51</v>
      </c>
      <c r="H285">
        <v>205.96</v>
      </c>
      <c r="I285">
        <v>5</v>
      </c>
      <c r="J285">
        <v>267</v>
      </c>
      <c r="K285">
        <v>20083</v>
      </c>
      <c r="L285" t="s">
        <v>18</v>
      </c>
      <c r="M285">
        <v>31654</v>
      </c>
      <c r="N285">
        <v>168.7</v>
      </c>
      <c r="O285">
        <v>27852.63</v>
      </c>
      <c r="P285">
        <v>3</v>
      </c>
    </row>
    <row r="286" spans="1:16" x14ac:dyDescent="0.2">
      <c r="A286">
        <v>426</v>
      </c>
      <c r="B286" t="s">
        <v>15</v>
      </c>
      <c r="C286">
        <v>2007</v>
      </c>
      <c r="D286">
        <v>5</v>
      </c>
      <c r="E286">
        <v>218</v>
      </c>
      <c r="F286">
        <v>930.11</v>
      </c>
      <c r="G286">
        <v>1092.95</v>
      </c>
      <c r="H286">
        <v>349.46</v>
      </c>
      <c r="I286">
        <v>5</v>
      </c>
      <c r="J286">
        <v>267</v>
      </c>
      <c r="K286">
        <v>20083</v>
      </c>
      <c r="L286" t="s">
        <v>18</v>
      </c>
      <c r="M286">
        <v>31654</v>
      </c>
      <c r="N286">
        <v>168.7</v>
      </c>
      <c r="O286">
        <v>27852.63</v>
      </c>
      <c r="P286">
        <v>3</v>
      </c>
    </row>
    <row r="287" spans="1:16" x14ac:dyDescent="0.2">
      <c r="A287">
        <v>426</v>
      </c>
      <c r="B287" t="s">
        <v>15</v>
      </c>
      <c r="C287">
        <v>2007</v>
      </c>
      <c r="D287">
        <v>6</v>
      </c>
      <c r="E287">
        <v>226</v>
      </c>
      <c r="F287">
        <v>930.87</v>
      </c>
      <c r="G287">
        <v>1093.8699999999999</v>
      </c>
      <c r="H287">
        <v>408</v>
      </c>
      <c r="I287">
        <v>5</v>
      </c>
      <c r="J287">
        <v>267</v>
      </c>
      <c r="K287">
        <v>20083</v>
      </c>
      <c r="L287" t="s">
        <v>18</v>
      </c>
      <c r="M287">
        <v>31654</v>
      </c>
      <c r="N287">
        <v>168.7</v>
      </c>
      <c r="O287">
        <v>27852.63</v>
      </c>
      <c r="P287">
        <v>3</v>
      </c>
    </row>
    <row r="288" spans="1:16" x14ac:dyDescent="0.2">
      <c r="A288">
        <v>426</v>
      </c>
      <c r="B288" t="s">
        <v>15</v>
      </c>
      <c r="C288">
        <v>2007</v>
      </c>
      <c r="D288">
        <v>7</v>
      </c>
      <c r="E288">
        <v>155</v>
      </c>
      <c r="F288">
        <v>635.05999999999995</v>
      </c>
      <c r="G288">
        <v>746.18</v>
      </c>
      <c r="H288">
        <v>308.92</v>
      </c>
      <c r="I288">
        <v>5</v>
      </c>
      <c r="J288">
        <v>267</v>
      </c>
      <c r="K288">
        <v>20083</v>
      </c>
      <c r="L288" t="s">
        <v>18</v>
      </c>
      <c r="M288">
        <v>31654</v>
      </c>
      <c r="N288">
        <v>168.7</v>
      </c>
      <c r="O288">
        <v>27852.63</v>
      </c>
      <c r="P288">
        <v>3</v>
      </c>
    </row>
    <row r="289" spans="1:16" x14ac:dyDescent="0.2">
      <c r="A289">
        <v>426</v>
      </c>
      <c r="B289" t="s">
        <v>15</v>
      </c>
      <c r="C289">
        <v>2007</v>
      </c>
      <c r="D289">
        <v>8</v>
      </c>
      <c r="E289">
        <v>125</v>
      </c>
      <c r="F289">
        <v>521.33000000000004</v>
      </c>
      <c r="G289">
        <v>612.6</v>
      </c>
      <c r="H289">
        <v>138.15</v>
      </c>
      <c r="I289">
        <v>5</v>
      </c>
      <c r="J289">
        <v>267</v>
      </c>
      <c r="K289">
        <v>20083</v>
      </c>
      <c r="L289" t="s">
        <v>18</v>
      </c>
      <c r="M289">
        <v>31654</v>
      </c>
      <c r="N289">
        <v>168.7</v>
      </c>
      <c r="O289">
        <v>27852.63</v>
      </c>
      <c r="P289">
        <v>3</v>
      </c>
    </row>
    <row r="290" spans="1:16" x14ac:dyDescent="0.2">
      <c r="A290">
        <v>426</v>
      </c>
      <c r="B290" t="s">
        <v>15</v>
      </c>
      <c r="C290">
        <v>2007</v>
      </c>
      <c r="D290">
        <v>9</v>
      </c>
      <c r="E290">
        <v>454</v>
      </c>
      <c r="F290">
        <v>1770.33</v>
      </c>
      <c r="G290">
        <v>2080.1799999999998</v>
      </c>
      <c r="H290">
        <v>686.63</v>
      </c>
      <c r="I290">
        <v>5</v>
      </c>
      <c r="J290">
        <v>267</v>
      </c>
      <c r="K290">
        <v>20083</v>
      </c>
      <c r="L290" t="s">
        <v>18</v>
      </c>
      <c r="M290">
        <v>31654</v>
      </c>
      <c r="N290">
        <v>168.7</v>
      </c>
      <c r="O290">
        <v>27852.63</v>
      </c>
      <c r="P290">
        <v>3</v>
      </c>
    </row>
    <row r="291" spans="1:16" x14ac:dyDescent="0.2">
      <c r="A291">
        <v>426</v>
      </c>
      <c r="B291" t="s">
        <v>15</v>
      </c>
      <c r="C291">
        <v>2007</v>
      </c>
      <c r="D291">
        <v>10</v>
      </c>
      <c r="E291">
        <v>855</v>
      </c>
      <c r="F291">
        <v>3332.98</v>
      </c>
      <c r="G291">
        <v>3916.56</v>
      </c>
      <c r="H291">
        <v>1044.02</v>
      </c>
      <c r="I291">
        <v>5</v>
      </c>
      <c r="J291">
        <v>267</v>
      </c>
      <c r="K291">
        <v>20083</v>
      </c>
      <c r="L291" t="s">
        <v>18</v>
      </c>
      <c r="M291">
        <v>31654</v>
      </c>
      <c r="N291">
        <v>168.7</v>
      </c>
      <c r="O291">
        <v>27852.63</v>
      </c>
      <c r="P291">
        <v>3</v>
      </c>
    </row>
    <row r="292" spans="1:16" x14ac:dyDescent="0.2">
      <c r="A292">
        <v>426</v>
      </c>
      <c r="B292" t="s">
        <v>15</v>
      </c>
      <c r="C292">
        <v>2007</v>
      </c>
      <c r="D292">
        <v>11</v>
      </c>
      <c r="E292">
        <v>443</v>
      </c>
      <c r="F292">
        <v>1725.2</v>
      </c>
      <c r="G292">
        <v>2027.19</v>
      </c>
      <c r="H292">
        <v>525.94000000000005</v>
      </c>
      <c r="I292">
        <v>5</v>
      </c>
      <c r="J292">
        <v>267</v>
      </c>
      <c r="K292">
        <v>20083</v>
      </c>
      <c r="L292" t="s">
        <v>18</v>
      </c>
      <c r="M292">
        <v>31654</v>
      </c>
      <c r="N292">
        <v>168.7</v>
      </c>
      <c r="O292">
        <v>27852.63</v>
      </c>
      <c r="P292">
        <v>3</v>
      </c>
    </row>
    <row r="293" spans="1:16" x14ac:dyDescent="0.2">
      <c r="A293">
        <v>426</v>
      </c>
      <c r="B293" t="s">
        <v>15</v>
      </c>
      <c r="C293">
        <v>2007</v>
      </c>
      <c r="D293">
        <v>12</v>
      </c>
      <c r="E293">
        <v>250</v>
      </c>
      <c r="F293">
        <v>938.59</v>
      </c>
      <c r="G293">
        <v>1102.93</v>
      </c>
      <c r="H293">
        <v>411.1</v>
      </c>
      <c r="I293">
        <v>5</v>
      </c>
      <c r="J293">
        <v>267</v>
      </c>
      <c r="K293">
        <v>20083</v>
      </c>
      <c r="L293" t="s">
        <v>18</v>
      </c>
      <c r="M293">
        <v>31654</v>
      </c>
      <c r="N293">
        <v>168.7</v>
      </c>
      <c r="O293">
        <v>27852.63</v>
      </c>
      <c r="P293">
        <v>3</v>
      </c>
    </row>
    <row r="294" spans="1:16" x14ac:dyDescent="0.2">
      <c r="A294">
        <v>446</v>
      </c>
      <c r="B294" t="s">
        <v>15</v>
      </c>
      <c r="C294">
        <v>2007</v>
      </c>
      <c r="D294">
        <v>1</v>
      </c>
      <c r="E294">
        <v>126</v>
      </c>
      <c r="F294">
        <v>524.04999999999995</v>
      </c>
      <c r="G294">
        <v>615.79</v>
      </c>
      <c r="H294">
        <v>254.12</v>
      </c>
      <c r="I294">
        <v>5</v>
      </c>
      <c r="J294">
        <v>383</v>
      </c>
      <c r="K294">
        <v>25669</v>
      </c>
      <c r="L294" t="s">
        <v>18</v>
      </c>
      <c r="M294">
        <v>84359</v>
      </c>
      <c r="N294">
        <v>216.6</v>
      </c>
      <c r="O294">
        <v>40398.43</v>
      </c>
      <c r="P294">
        <v>3</v>
      </c>
    </row>
    <row r="295" spans="1:16" x14ac:dyDescent="0.2">
      <c r="A295">
        <v>446</v>
      </c>
      <c r="B295" t="s">
        <v>15</v>
      </c>
      <c r="C295">
        <v>2007</v>
      </c>
      <c r="D295">
        <v>2</v>
      </c>
      <c r="E295">
        <v>110</v>
      </c>
      <c r="F295">
        <v>454.82</v>
      </c>
      <c r="G295">
        <v>534.5</v>
      </c>
      <c r="H295">
        <v>227.58</v>
      </c>
      <c r="I295">
        <v>5</v>
      </c>
      <c r="J295">
        <v>383</v>
      </c>
      <c r="K295">
        <v>25669</v>
      </c>
      <c r="L295" t="s">
        <v>18</v>
      </c>
      <c r="M295">
        <v>84359</v>
      </c>
      <c r="N295">
        <v>216.6</v>
      </c>
      <c r="O295">
        <v>40398.43</v>
      </c>
      <c r="P295">
        <v>3</v>
      </c>
    </row>
    <row r="296" spans="1:16" x14ac:dyDescent="0.2">
      <c r="A296">
        <v>446</v>
      </c>
      <c r="B296" t="s">
        <v>15</v>
      </c>
      <c r="C296">
        <v>2007</v>
      </c>
      <c r="D296">
        <v>3</v>
      </c>
      <c r="E296">
        <v>74</v>
      </c>
      <c r="F296">
        <v>276.69</v>
      </c>
      <c r="G296">
        <v>325.12</v>
      </c>
      <c r="H296">
        <v>106.71</v>
      </c>
      <c r="I296">
        <v>5</v>
      </c>
      <c r="J296">
        <v>383</v>
      </c>
      <c r="K296">
        <v>25669</v>
      </c>
      <c r="L296" t="s">
        <v>18</v>
      </c>
      <c r="M296">
        <v>84359</v>
      </c>
      <c r="N296">
        <v>216.6</v>
      </c>
      <c r="O296">
        <v>40398.43</v>
      </c>
      <c r="P296">
        <v>3</v>
      </c>
    </row>
    <row r="297" spans="1:16" x14ac:dyDescent="0.2">
      <c r="A297">
        <v>446</v>
      </c>
      <c r="B297" t="s">
        <v>15</v>
      </c>
      <c r="C297">
        <v>2007</v>
      </c>
      <c r="D297">
        <v>4</v>
      </c>
      <c r="E297">
        <v>116</v>
      </c>
      <c r="F297">
        <v>557.66999999999996</v>
      </c>
      <c r="G297">
        <v>655.29</v>
      </c>
      <c r="H297">
        <v>253.76</v>
      </c>
      <c r="I297">
        <v>5</v>
      </c>
      <c r="J297">
        <v>383</v>
      </c>
      <c r="K297">
        <v>25669</v>
      </c>
      <c r="L297" t="s">
        <v>18</v>
      </c>
      <c r="M297">
        <v>84359</v>
      </c>
      <c r="N297">
        <v>216.6</v>
      </c>
      <c r="O297">
        <v>40398.43</v>
      </c>
      <c r="P297">
        <v>3</v>
      </c>
    </row>
    <row r="298" spans="1:16" x14ac:dyDescent="0.2">
      <c r="A298">
        <v>446</v>
      </c>
      <c r="B298" t="s">
        <v>15</v>
      </c>
      <c r="C298">
        <v>2007</v>
      </c>
      <c r="D298">
        <v>5</v>
      </c>
      <c r="E298">
        <v>259</v>
      </c>
      <c r="F298">
        <v>1153.9000000000001</v>
      </c>
      <c r="G298">
        <v>1355.96</v>
      </c>
      <c r="H298">
        <v>518.05999999999995</v>
      </c>
      <c r="I298">
        <v>5</v>
      </c>
      <c r="J298">
        <v>383</v>
      </c>
      <c r="K298">
        <v>25669</v>
      </c>
      <c r="L298" t="s">
        <v>18</v>
      </c>
      <c r="M298">
        <v>84359</v>
      </c>
      <c r="N298">
        <v>216.6</v>
      </c>
      <c r="O298">
        <v>40398.43</v>
      </c>
      <c r="P298">
        <v>3</v>
      </c>
    </row>
    <row r="299" spans="1:16" x14ac:dyDescent="0.2">
      <c r="A299">
        <v>446</v>
      </c>
      <c r="B299" t="s">
        <v>15</v>
      </c>
      <c r="C299">
        <v>2007</v>
      </c>
      <c r="D299">
        <v>6</v>
      </c>
      <c r="E299">
        <v>275</v>
      </c>
      <c r="F299">
        <v>1180.03</v>
      </c>
      <c r="G299">
        <v>1386.74</v>
      </c>
      <c r="H299">
        <v>455.49</v>
      </c>
      <c r="I299">
        <v>5</v>
      </c>
      <c r="J299">
        <v>383</v>
      </c>
      <c r="K299">
        <v>25669</v>
      </c>
      <c r="L299" t="s">
        <v>18</v>
      </c>
      <c r="M299">
        <v>84359</v>
      </c>
      <c r="N299">
        <v>216.6</v>
      </c>
      <c r="O299">
        <v>40398.43</v>
      </c>
      <c r="P299">
        <v>3</v>
      </c>
    </row>
    <row r="300" spans="1:16" x14ac:dyDescent="0.2">
      <c r="A300">
        <v>446</v>
      </c>
      <c r="B300" t="s">
        <v>15</v>
      </c>
      <c r="C300">
        <v>2007</v>
      </c>
      <c r="D300">
        <v>7</v>
      </c>
      <c r="E300">
        <v>178</v>
      </c>
      <c r="F300">
        <v>783.5</v>
      </c>
      <c r="G300">
        <v>920.67</v>
      </c>
      <c r="H300">
        <v>323.5</v>
      </c>
      <c r="I300">
        <v>5</v>
      </c>
      <c r="J300">
        <v>383</v>
      </c>
      <c r="K300">
        <v>25669</v>
      </c>
      <c r="L300" t="s">
        <v>18</v>
      </c>
      <c r="M300">
        <v>84359</v>
      </c>
      <c r="N300">
        <v>216.6</v>
      </c>
      <c r="O300">
        <v>40398.43</v>
      </c>
      <c r="P300">
        <v>3</v>
      </c>
    </row>
    <row r="301" spans="1:16" x14ac:dyDescent="0.2">
      <c r="A301">
        <v>446</v>
      </c>
      <c r="B301" t="s">
        <v>15</v>
      </c>
      <c r="C301">
        <v>2007</v>
      </c>
      <c r="D301">
        <v>8</v>
      </c>
      <c r="E301">
        <v>154</v>
      </c>
      <c r="F301">
        <v>601.66999999999996</v>
      </c>
      <c r="G301">
        <v>706.97</v>
      </c>
      <c r="H301">
        <v>224.2</v>
      </c>
      <c r="I301">
        <v>5</v>
      </c>
      <c r="J301">
        <v>383</v>
      </c>
      <c r="K301">
        <v>25669</v>
      </c>
      <c r="L301" t="s">
        <v>18</v>
      </c>
      <c r="M301">
        <v>84359</v>
      </c>
      <c r="N301">
        <v>216.6</v>
      </c>
      <c r="O301">
        <v>40398.43</v>
      </c>
      <c r="P301">
        <v>3</v>
      </c>
    </row>
    <row r="302" spans="1:16" x14ac:dyDescent="0.2">
      <c r="A302">
        <v>446</v>
      </c>
      <c r="B302" t="s">
        <v>15</v>
      </c>
      <c r="C302">
        <v>2007</v>
      </c>
      <c r="D302">
        <v>9</v>
      </c>
      <c r="E302">
        <v>553</v>
      </c>
      <c r="F302">
        <v>2185.83</v>
      </c>
      <c r="G302">
        <v>2568.4499999999998</v>
      </c>
      <c r="H302">
        <v>781.46</v>
      </c>
      <c r="I302">
        <v>5</v>
      </c>
      <c r="J302">
        <v>383</v>
      </c>
      <c r="K302">
        <v>25669</v>
      </c>
      <c r="L302" t="s">
        <v>18</v>
      </c>
      <c r="M302">
        <v>84359</v>
      </c>
      <c r="N302">
        <v>216.6</v>
      </c>
      <c r="O302">
        <v>40398.43</v>
      </c>
      <c r="P302">
        <v>3</v>
      </c>
    </row>
    <row r="303" spans="1:16" x14ac:dyDescent="0.2">
      <c r="A303">
        <v>446</v>
      </c>
      <c r="B303" t="s">
        <v>15</v>
      </c>
      <c r="C303">
        <v>2007</v>
      </c>
      <c r="D303">
        <v>11</v>
      </c>
      <c r="E303">
        <v>607</v>
      </c>
      <c r="F303">
        <v>2455.12</v>
      </c>
      <c r="G303">
        <v>2884.92</v>
      </c>
      <c r="H303">
        <v>940.4</v>
      </c>
      <c r="I303">
        <v>5</v>
      </c>
      <c r="J303">
        <v>383</v>
      </c>
      <c r="K303">
        <v>25669</v>
      </c>
      <c r="L303" t="s">
        <v>18</v>
      </c>
      <c r="M303">
        <v>84359</v>
      </c>
      <c r="N303">
        <v>216.6</v>
      </c>
      <c r="O303">
        <v>40398.43</v>
      </c>
      <c r="P303">
        <v>3</v>
      </c>
    </row>
    <row r="304" spans="1:16" x14ac:dyDescent="0.2">
      <c r="A304">
        <v>446</v>
      </c>
      <c r="B304" t="s">
        <v>15</v>
      </c>
      <c r="C304">
        <v>2007</v>
      </c>
      <c r="D304">
        <v>12</v>
      </c>
      <c r="E304">
        <v>329</v>
      </c>
      <c r="F304">
        <v>1338.7</v>
      </c>
      <c r="G304">
        <v>1573.06</v>
      </c>
      <c r="H304">
        <v>434.15</v>
      </c>
      <c r="I304">
        <v>5</v>
      </c>
      <c r="J304">
        <v>383</v>
      </c>
      <c r="K304">
        <v>25669</v>
      </c>
      <c r="L304" t="s">
        <v>18</v>
      </c>
      <c r="M304">
        <v>84359</v>
      </c>
      <c r="N304">
        <v>216.6</v>
      </c>
      <c r="O304">
        <v>40398.43</v>
      </c>
      <c r="P304">
        <v>3</v>
      </c>
    </row>
    <row r="305" spans="1:16" x14ac:dyDescent="0.2">
      <c r="A305">
        <v>453</v>
      </c>
      <c r="B305" t="s">
        <v>15</v>
      </c>
      <c r="C305">
        <v>2007</v>
      </c>
      <c r="D305">
        <v>7</v>
      </c>
      <c r="E305">
        <v>77</v>
      </c>
      <c r="F305">
        <v>328.29</v>
      </c>
      <c r="G305">
        <v>385.78</v>
      </c>
      <c r="H305">
        <v>137.15</v>
      </c>
      <c r="I305">
        <v>6</v>
      </c>
      <c r="J305">
        <v>215</v>
      </c>
      <c r="K305">
        <v>15100</v>
      </c>
      <c r="L305" t="s">
        <v>18</v>
      </c>
      <c r="M305">
        <v>13880</v>
      </c>
      <c r="N305">
        <v>138.19999999999999</v>
      </c>
      <c r="O305">
        <v>23729.26</v>
      </c>
      <c r="P305">
        <v>3</v>
      </c>
    </row>
    <row r="306" spans="1:16" x14ac:dyDescent="0.2">
      <c r="A306">
        <v>453</v>
      </c>
      <c r="B306" t="s">
        <v>15</v>
      </c>
      <c r="C306">
        <v>2007</v>
      </c>
      <c r="D306">
        <v>8</v>
      </c>
      <c r="E306">
        <v>95</v>
      </c>
      <c r="F306">
        <v>459.48</v>
      </c>
      <c r="G306">
        <v>539.91</v>
      </c>
      <c r="H306">
        <v>235</v>
      </c>
      <c r="I306">
        <v>6</v>
      </c>
      <c r="J306">
        <v>215</v>
      </c>
      <c r="K306">
        <v>15100</v>
      </c>
      <c r="L306" t="s">
        <v>18</v>
      </c>
      <c r="M306">
        <v>13880</v>
      </c>
      <c r="N306">
        <v>138.19999999999999</v>
      </c>
      <c r="O306">
        <v>23729.26</v>
      </c>
      <c r="P306">
        <v>3</v>
      </c>
    </row>
    <row r="307" spans="1:16" x14ac:dyDescent="0.2">
      <c r="A307">
        <v>453</v>
      </c>
      <c r="B307" t="s">
        <v>15</v>
      </c>
      <c r="C307">
        <v>2007</v>
      </c>
      <c r="D307">
        <v>9</v>
      </c>
      <c r="E307">
        <v>215</v>
      </c>
      <c r="F307">
        <v>946.59</v>
      </c>
      <c r="G307">
        <v>1112.3599999999999</v>
      </c>
      <c r="H307">
        <v>488.46</v>
      </c>
      <c r="I307">
        <v>6</v>
      </c>
      <c r="J307">
        <v>215</v>
      </c>
      <c r="K307">
        <v>15100</v>
      </c>
      <c r="L307" t="s">
        <v>18</v>
      </c>
      <c r="M307">
        <v>13880</v>
      </c>
      <c r="N307">
        <v>138.19999999999999</v>
      </c>
      <c r="O307">
        <v>23729.26</v>
      </c>
      <c r="P307">
        <v>3</v>
      </c>
    </row>
    <row r="308" spans="1:16" x14ac:dyDescent="0.2">
      <c r="A308">
        <v>453</v>
      </c>
      <c r="B308" t="s">
        <v>15</v>
      </c>
      <c r="C308">
        <v>2007</v>
      </c>
      <c r="D308">
        <v>11</v>
      </c>
      <c r="E308">
        <v>401</v>
      </c>
      <c r="F308">
        <v>1677.75</v>
      </c>
      <c r="G308">
        <v>1971.53</v>
      </c>
      <c r="H308">
        <v>683.12</v>
      </c>
      <c r="I308">
        <v>6</v>
      </c>
      <c r="J308">
        <v>215</v>
      </c>
      <c r="K308">
        <v>15100</v>
      </c>
      <c r="L308" t="s">
        <v>18</v>
      </c>
      <c r="M308">
        <v>13880</v>
      </c>
      <c r="N308">
        <v>138.19999999999999</v>
      </c>
      <c r="O308">
        <v>23729.26</v>
      </c>
      <c r="P308">
        <v>3</v>
      </c>
    </row>
    <row r="309" spans="1:16" x14ac:dyDescent="0.2">
      <c r="A309">
        <v>453</v>
      </c>
      <c r="B309" t="s">
        <v>15</v>
      </c>
      <c r="C309">
        <v>2007</v>
      </c>
      <c r="D309">
        <v>12</v>
      </c>
      <c r="E309">
        <v>222</v>
      </c>
      <c r="F309">
        <v>934.15</v>
      </c>
      <c r="G309">
        <v>1097.67</v>
      </c>
      <c r="H309">
        <v>339.22</v>
      </c>
      <c r="I309">
        <v>6</v>
      </c>
      <c r="J309">
        <v>215</v>
      </c>
      <c r="K309">
        <v>15100</v>
      </c>
      <c r="L309" t="s">
        <v>18</v>
      </c>
      <c r="M309">
        <v>13880</v>
      </c>
      <c r="N309">
        <v>138.19999999999999</v>
      </c>
      <c r="O309">
        <v>23729.26</v>
      </c>
      <c r="P309">
        <v>3</v>
      </c>
    </row>
    <row r="310" spans="1:16" x14ac:dyDescent="0.2">
      <c r="A310">
        <v>459</v>
      </c>
      <c r="B310" t="s">
        <v>15</v>
      </c>
      <c r="C310">
        <v>2007</v>
      </c>
      <c r="D310">
        <v>1</v>
      </c>
      <c r="E310">
        <v>95</v>
      </c>
      <c r="F310">
        <v>437.44</v>
      </c>
      <c r="G310">
        <v>513.99</v>
      </c>
      <c r="H310">
        <v>244.19</v>
      </c>
      <c r="I310">
        <v>17</v>
      </c>
      <c r="J310">
        <v>1102</v>
      </c>
      <c r="K310">
        <v>37854</v>
      </c>
      <c r="L310" t="s">
        <v>18</v>
      </c>
      <c r="M310">
        <v>80864</v>
      </c>
      <c r="N310">
        <v>574.20000000000005</v>
      </c>
      <c r="O310">
        <v>63923.89</v>
      </c>
      <c r="P310">
        <v>2</v>
      </c>
    </row>
    <row r="311" spans="1:16" x14ac:dyDescent="0.2">
      <c r="A311">
        <v>459</v>
      </c>
      <c r="B311" t="s">
        <v>15</v>
      </c>
      <c r="C311">
        <v>2007</v>
      </c>
      <c r="D311">
        <v>2</v>
      </c>
      <c r="E311">
        <v>102</v>
      </c>
      <c r="F311">
        <v>462.76</v>
      </c>
      <c r="G311">
        <v>543.74</v>
      </c>
      <c r="H311">
        <v>254.94</v>
      </c>
      <c r="I311">
        <v>17</v>
      </c>
      <c r="J311">
        <v>1102</v>
      </c>
      <c r="K311">
        <v>37854</v>
      </c>
      <c r="L311" t="s">
        <v>18</v>
      </c>
      <c r="M311">
        <v>80864</v>
      </c>
      <c r="N311">
        <v>574.20000000000005</v>
      </c>
      <c r="O311">
        <v>63923.89</v>
      </c>
      <c r="P311">
        <v>2</v>
      </c>
    </row>
    <row r="312" spans="1:16" x14ac:dyDescent="0.2">
      <c r="A312">
        <v>459</v>
      </c>
      <c r="B312" t="s">
        <v>15</v>
      </c>
      <c r="C312">
        <v>2007</v>
      </c>
      <c r="D312">
        <v>3</v>
      </c>
      <c r="E312">
        <v>120</v>
      </c>
      <c r="F312">
        <v>518.34</v>
      </c>
      <c r="G312">
        <v>609.05999999999995</v>
      </c>
      <c r="H312">
        <v>211.26</v>
      </c>
      <c r="I312">
        <v>17</v>
      </c>
      <c r="J312">
        <v>1102</v>
      </c>
      <c r="K312">
        <v>37854</v>
      </c>
      <c r="L312" t="s">
        <v>18</v>
      </c>
      <c r="M312">
        <v>80864</v>
      </c>
      <c r="N312">
        <v>574.20000000000005</v>
      </c>
      <c r="O312">
        <v>63923.89</v>
      </c>
      <c r="P312">
        <v>2</v>
      </c>
    </row>
    <row r="313" spans="1:16" x14ac:dyDescent="0.2">
      <c r="A313">
        <v>459</v>
      </c>
      <c r="B313" t="s">
        <v>15</v>
      </c>
      <c r="C313">
        <v>2007</v>
      </c>
      <c r="D313">
        <v>4</v>
      </c>
      <c r="E313">
        <v>143</v>
      </c>
      <c r="F313">
        <v>660.63</v>
      </c>
      <c r="G313">
        <v>776.29</v>
      </c>
      <c r="H313">
        <v>274.54000000000002</v>
      </c>
      <c r="I313">
        <v>17</v>
      </c>
      <c r="J313">
        <v>1102</v>
      </c>
      <c r="K313">
        <v>37854</v>
      </c>
      <c r="L313" t="s">
        <v>18</v>
      </c>
      <c r="M313">
        <v>80864</v>
      </c>
      <c r="N313">
        <v>574.20000000000005</v>
      </c>
      <c r="O313">
        <v>63923.89</v>
      </c>
      <c r="P313">
        <v>2</v>
      </c>
    </row>
    <row r="314" spans="1:16" x14ac:dyDescent="0.2">
      <c r="A314">
        <v>459</v>
      </c>
      <c r="B314" t="s">
        <v>15</v>
      </c>
      <c r="C314">
        <v>2007</v>
      </c>
      <c r="D314">
        <v>5</v>
      </c>
      <c r="E314">
        <v>333</v>
      </c>
      <c r="F314">
        <v>1439.71</v>
      </c>
      <c r="G314">
        <v>1691.77</v>
      </c>
      <c r="H314">
        <v>562.99</v>
      </c>
      <c r="I314">
        <v>17</v>
      </c>
      <c r="J314">
        <v>1102</v>
      </c>
      <c r="K314">
        <v>37854</v>
      </c>
      <c r="L314" t="s">
        <v>18</v>
      </c>
      <c r="M314">
        <v>80864</v>
      </c>
      <c r="N314">
        <v>574.20000000000005</v>
      </c>
      <c r="O314">
        <v>63923.89</v>
      </c>
      <c r="P314">
        <v>2</v>
      </c>
    </row>
    <row r="315" spans="1:16" x14ac:dyDescent="0.2">
      <c r="A315">
        <v>459</v>
      </c>
      <c r="B315" t="s">
        <v>15</v>
      </c>
      <c r="C315">
        <v>2007</v>
      </c>
      <c r="D315">
        <v>6</v>
      </c>
      <c r="E315">
        <v>385</v>
      </c>
      <c r="F315">
        <v>1689.02</v>
      </c>
      <c r="G315">
        <v>1984.63</v>
      </c>
      <c r="H315">
        <v>733.43</v>
      </c>
      <c r="I315">
        <v>17</v>
      </c>
      <c r="J315">
        <v>1102</v>
      </c>
      <c r="K315">
        <v>37854</v>
      </c>
      <c r="L315" t="s">
        <v>18</v>
      </c>
      <c r="M315">
        <v>80864</v>
      </c>
      <c r="N315">
        <v>574.20000000000005</v>
      </c>
      <c r="O315">
        <v>63923.89</v>
      </c>
      <c r="P315">
        <v>2</v>
      </c>
    </row>
    <row r="316" spans="1:16" x14ac:dyDescent="0.2">
      <c r="A316">
        <v>459</v>
      </c>
      <c r="B316" t="s">
        <v>15</v>
      </c>
      <c r="C316">
        <v>2007</v>
      </c>
      <c r="D316">
        <v>7</v>
      </c>
      <c r="E316">
        <v>210</v>
      </c>
      <c r="F316">
        <v>920.98</v>
      </c>
      <c r="G316">
        <v>1082.25</v>
      </c>
      <c r="H316">
        <v>421.51</v>
      </c>
      <c r="I316">
        <v>17</v>
      </c>
      <c r="J316">
        <v>1102</v>
      </c>
      <c r="K316">
        <v>37854</v>
      </c>
      <c r="L316" t="s">
        <v>18</v>
      </c>
      <c r="M316">
        <v>80864</v>
      </c>
      <c r="N316">
        <v>574.20000000000005</v>
      </c>
      <c r="O316">
        <v>63923.89</v>
      </c>
      <c r="P316">
        <v>2</v>
      </c>
    </row>
    <row r="317" spans="1:16" x14ac:dyDescent="0.2">
      <c r="A317">
        <v>459</v>
      </c>
      <c r="B317" t="s">
        <v>15</v>
      </c>
      <c r="C317">
        <v>2007</v>
      </c>
      <c r="D317">
        <v>8</v>
      </c>
      <c r="E317">
        <v>270</v>
      </c>
      <c r="F317">
        <v>1102.53</v>
      </c>
      <c r="G317">
        <v>1295.5</v>
      </c>
      <c r="H317">
        <v>491.39</v>
      </c>
      <c r="I317">
        <v>17</v>
      </c>
      <c r="J317">
        <v>1102</v>
      </c>
      <c r="K317">
        <v>37854</v>
      </c>
      <c r="L317" t="s">
        <v>18</v>
      </c>
      <c r="M317">
        <v>80864</v>
      </c>
      <c r="N317">
        <v>574.20000000000005</v>
      </c>
      <c r="O317">
        <v>63923.89</v>
      </c>
      <c r="P317">
        <v>2</v>
      </c>
    </row>
    <row r="318" spans="1:16" x14ac:dyDescent="0.2">
      <c r="A318">
        <v>459</v>
      </c>
      <c r="B318" t="s">
        <v>15</v>
      </c>
      <c r="C318">
        <v>2007</v>
      </c>
      <c r="D318">
        <v>9</v>
      </c>
      <c r="E318">
        <v>431</v>
      </c>
      <c r="F318">
        <v>1758.9</v>
      </c>
      <c r="G318">
        <v>2066.88</v>
      </c>
      <c r="H318">
        <v>870.07</v>
      </c>
      <c r="I318">
        <v>17</v>
      </c>
      <c r="J318">
        <v>1102</v>
      </c>
      <c r="K318">
        <v>37854</v>
      </c>
      <c r="L318" t="s">
        <v>18</v>
      </c>
      <c r="M318">
        <v>80864</v>
      </c>
      <c r="N318">
        <v>574.20000000000005</v>
      </c>
      <c r="O318">
        <v>63923.89</v>
      </c>
      <c r="P318">
        <v>2</v>
      </c>
    </row>
    <row r="319" spans="1:16" x14ac:dyDescent="0.2">
      <c r="A319">
        <v>459</v>
      </c>
      <c r="B319" t="s">
        <v>15</v>
      </c>
      <c r="C319">
        <v>2007</v>
      </c>
      <c r="D319">
        <v>11</v>
      </c>
      <c r="E319">
        <v>757</v>
      </c>
      <c r="F319">
        <v>3094.8</v>
      </c>
      <c r="G319">
        <v>3636.68</v>
      </c>
      <c r="H319">
        <v>1249.21</v>
      </c>
      <c r="I319">
        <v>17</v>
      </c>
      <c r="J319">
        <v>1102</v>
      </c>
      <c r="K319">
        <v>37854</v>
      </c>
      <c r="L319" t="s">
        <v>18</v>
      </c>
      <c r="M319">
        <v>80864</v>
      </c>
      <c r="N319">
        <v>574.20000000000005</v>
      </c>
      <c r="O319">
        <v>63923.89</v>
      </c>
      <c r="P319">
        <v>2</v>
      </c>
    </row>
    <row r="320" spans="1:16" x14ac:dyDescent="0.2">
      <c r="A320">
        <v>459</v>
      </c>
      <c r="B320" t="s">
        <v>15</v>
      </c>
      <c r="C320">
        <v>2007</v>
      </c>
      <c r="D320">
        <v>12</v>
      </c>
      <c r="E320">
        <v>388</v>
      </c>
      <c r="F320">
        <v>1537.77</v>
      </c>
      <c r="G320">
        <v>1806.96</v>
      </c>
      <c r="H320">
        <v>695.79</v>
      </c>
      <c r="I320">
        <v>17</v>
      </c>
      <c r="J320">
        <v>1102</v>
      </c>
      <c r="K320">
        <v>37854</v>
      </c>
      <c r="L320" t="s">
        <v>18</v>
      </c>
      <c r="M320">
        <v>80864</v>
      </c>
      <c r="N320">
        <v>574.20000000000005</v>
      </c>
      <c r="O320">
        <v>63923.89</v>
      </c>
      <c r="P320">
        <v>2</v>
      </c>
    </row>
    <row r="321" spans="1:16" x14ac:dyDescent="0.2">
      <c r="A321">
        <v>460</v>
      </c>
      <c r="B321" t="s">
        <v>15</v>
      </c>
      <c r="C321">
        <v>2007</v>
      </c>
      <c r="D321">
        <v>1</v>
      </c>
      <c r="E321">
        <v>21</v>
      </c>
      <c r="F321">
        <v>74.77</v>
      </c>
      <c r="G321">
        <v>87.89</v>
      </c>
      <c r="H321">
        <v>18.39</v>
      </c>
      <c r="I321">
        <v>4</v>
      </c>
      <c r="J321">
        <v>249</v>
      </c>
      <c r="K321">
        <v>10704</v>
      </c>
      <c r="L321" t="s">
        <v>17</v>
      </c>
      <c r="M321">
        <v>66265</v>
      </c>
      <c r="N321">
        <v>162.5</v>
      </c>
      <c r="O321">
        <v>12484.05</v>
      </c>
      <c r="P321">
        <v>2</v>
      </c>
    </row>
    <row r="322" spans="1:16" x14ac:dyDescent="0.2">
      <c r="A322">
        <v>460</v>
      </c>
      <c r="B322" t="s">
        <v>15</v>
      </c>
      <c r="C322">
        <v>2007</v>
      </c>
      <c r="D322">
        <v>2</v>
      </c>
      <c r="E322">
        <v>42</v>
      </c>
      <c r="F322">
        <v>204.33</v>
      </c>
      <c r="G322">
        <v>240.1</v>
      </c>
      <c r="H322">
        <v>94.05</v>
      </c>
      <c r="I322">
        <v>4</v>
      </c>
      <c r="J322">
        <v>249</v>
      </c>
      <c r="K322">
        <v>10704</v>
      </c>
      <c r="L322" t="s">
        <v>17</v>
      </c>
      <c r="M322">
        <v>66265</v>
      </c>
      <c r="N322">
        <v>162.5</v>
      </c>
      <c r="O322">
        <v>12484.05</v>
      </c>
      <c r="P322">
        <v>2</v>
      </c>
    </row>
    <row r="323" spans="1:16" x14ac:dyDescent="0.2">
      <c r="A323">
        <v>460</v>
      </c>
      <c r="B323" t="s">
        <v>15</v>
      </c>
      <c r="C323">
        <v>2007</v>
      </c>
      <c r="D323">
        <v>3</v>
      </c>
      <c r="E323">
        <v>30</v>
      </c>
      <c r="F323">
        <v>156.47999999999999</v>
      </c>
      <c r="G323">
        <v>183.88</v>
      </c>
      <c r="H323">
        <v>64.27</v>
      </c>
      <c r="I323">
        <v>4</v>
      </c>
      <c r="J323">
        <v>249</v>
      </c>
      <c r="K323">
        <v>10704</v>
      </c>
      <c r="L323" t="s">
        <v>17</v>
      </c>
      <c r="M323">
        <v>66265</v>
      </c>
      <c r="N323">
        <v>162.5</v>
      </c>
      <c r="O323">
        <v>12484.05</v>
      </c>
      <c r="P323">
        <v>2</v>
      </c>
    </row>
    <row r="324" spans="1:16" x14ac:dyDescent="0.2">
      <c r="A324">
        <v>460</v>
      </c>
      <c r="B324" t="s">
        <v>15</v>
      </c>
      <c r="C324">
        <v>2007</v>
      </c>
      <c r="D324">
        <v>4</v>
      </c>
      <c r="E324">
        <v>34</v>
      </c>
      <c r="F324">
        <v>158.72999999999999</v>
      </c>
      <c r="G324">
        <v>186.51</v>
      </c>
      <c r="H324">
        <v>79.739999999999995</v>
      </c>
      <c r="I324">
        <v>4</v>
      </c>
      <c r="J324">
        <v>249</v>
      </c>
      <c r="K324">
        <v>10704</v>
      </c>
      <c r="L324" t="s">
        <v>17</v>
      </c>
      <c r="M324">
        <v>66265</v>
      </c>
      <c r="N324">
        <v>162.5</v>
      </c>
      <c r="O324">
        <v>12484.05</v>
      </c>
      <c r="P324">
        <v>2</v>
      </c>
    </row>
    <row r="325" spans="1:16" x14ac:dyDescent="0.2">
      <c r="A325">
        <v>460</v>
      </c>
      <c r="B325" t="s">
        <v>15</v>
      </c>
      <c r="C325">
        <v>2007</v>
      </c>
      <c r="D325">
        <v>5</v>
      </c>
      <c r="E325">
        <v>57</v>
      </c>
      <c r="F325">
        <v>236.26</v>
      </c>
      <c r="G325">
        <v>277.62</v>
      </c>
      <c r="H325">
        <v>89.25</v>
      </c>
      <c r="I325">
        <v>4</v>
      </c>
      <c r="J325">
        <v>249</v>
      </c>
      <c r="K325">
        <v>10704</v>
      </c>
      <c r="L325" t="s">
        <v>17</v>
      </c>
      <c r="M325">
        <v>66265</v>
      </c>
      <c r="N325">
        <v>162.5</v>
      </c>
      <c r="O325">
        <v>12484.05</v>
      </c>
      <c r="P325">
        <v>2</v>
      </c>
    </row>
    <row r="326" spans="1:16" x14ac:dyDescent="0.2">
      <c r="A326">
        <v>460</v>
      </c>
      <c r="B326" t="s">
        <v>15</v>
      </c>
      <c r="C326">
        <v>2007</v>
      </c>
      <c r="D326">
        <v>6</v>
      </c>
      <c r="E326">
        <v>67</v>
      </c>
      <c r="F326">
        <v>278.39</v>
      </c>
      <c r="G326">
        <v>327.12</v>
      </c>
      <c r="H326">
        <v>124.21</v>
      </c>
      <c r="I326">
        <v>4</v>
      </c>
      <c r="J326">
        <v>249</v>
      </c>
      <c r="K326">
        <v>10704</v>
      </c>
      <c r="L326" t="s">
        <v>17</v>
      </c>
      <c r="M326">
        <v>66265</v>
      </c>
      <c r="N326">
        <v>162.5</v>
      </c>
      <c r="O326">
        <v>12484.05</v>
      </c>
      <c r="P326">
        <v>2</v>
      </c>
    </row>
    <row r="327" spans="1:16" x14ac:dyDescent="0.2">
      <c r="A327">
        <v>460</v>
      </c>
      <c r="B327" t="s">
        <v>15</v>
      </c>
      <c r="C327">
        <v>2007</v>
      </c>
      <c r="D327">
        <v>7</v>
      </c>
      <c r="E327">
        <v>46</v>
      </c>
      <c r="F327">
        <v>162.97999999999999</v>
      </c>
      <c r="G327">
        <v>191.51</v>
      </c>
      <c r="H327">
        <v>57.52</v>
      </c>
      <c r="I327">
        <v>4</v>
      </c>
      <c r="J327">
        <v>249</v>
      </c>
      <c r="K327">
        <v>10704</v>
      </c>
      <c r="L327" t="s">
        <v>17</v>
      </c>
      <c r="M327">
        <v>66265</v>
      </c>
      <c r="N327">
        <v>162.5</v>
      </c>
      <c r="O327">
        <v>12484.05</v>
      </c>
      <c r="P327">
        <v>2</v>
      </c>
    </row>
    <row r="328" spans="1:16" x14ac:dyDescent="0.2">
      <c r="A328">
        <v>460</v>
      </c>
      <c r="B328" t="s">
        <v>15</v>
      </c>
      <c r="C328">
        <v>2007</v>
      </c>
      <c r="D328">
        <v>8</v>
      </c>
      <c r="E328">
        <v>53</v>
      </c>
      <c r="F328">
        <v>221.41</v>
      </c>
      <c r="G328">
        <v>260.2</v>
      </c>
      <c r="H328">
        <v>80.44</v>
      </c>
      <c r="I328">
        <v>4</v>
      </c>
      <c r="J328">
        <v>249</v>
      </c>
      <c r="K328">
        <v>10704</v>
      </c>
      <c r="L328" t="s">
        <v>17</v>
      </c>
      <c r="M328">
        <v>66265</v>
      </c>
      <c r="N328">
        <v>162.5</v>
      </c>
      <c r="O328">
        <v>12484.05</v>
      </c>
      <c r="P328">
        <v>2</v>
      </c>
    </row>
    <row r="329" spans="1:16" x14ac:dyDescent="0.2">
      <c r="A329">
        <v>460</v>
      </c>
      <c r="B329" t="s">
        <v>15</v>
      </c>
      <c r="C329">
        <v>2007</v>
      </c>
      <c r="D329">
        <v>9</v>
      </c>
      <c r="E329">
        <v>121</v>
      </c>
      <c r="F329">
        <v>447.85</v>
      </c>
      <c r="G329">
        <v>526.24</v>
      </c>
      <c r="H329">
        <v>248.06</v>
      </c>
      <c r="I329">
        <v>4</v>
      </c>
      <c r="J329">
        <v>249</v>
      </c>
      <c r="K329">
        <v>10704</v>
      </c>
      <c r="L329" t="s">
        <v>17</v>
      </c>
      <c r="M329">
        <v>66265</v>
      </c>
      <c r="N329">
        <v>162.5</v>
      </c>
      <c r="O329">
        <v>12484.05</v>
      </c>
      <c r="P329">
        <v>2</v>
      </c>
    </row>
    <row r="330" spans="1:16" x14ac:dyDescent="0.2">
      <c r="A330">
        <v>460</v>
      </c>
      <c r="B330" t="s">
        <v>15</v>
      </c>
      <c r="C330">
        <v>2007</v>
      </c>
      <c r="D330">
        <v>10</v>
      </c>
      <c r="E330">
        <v>292</v>
      </c>
      <c r="F330">
        <v>1067.0899999999999</v>
      </c>
      <c r="G330">
        <v>1253.9100000000001</v>
      </c>
      <c r="H330">
        <v>432.27</v>
      </c>
      <c r="I330">
        <v>4</v>
      </c>
      <c r="J330">
        <v>249</v>
      </c>
      <c r="K330">
        <v>10704</v>
      </c>
      <c r="L330" t="s">
        <v>17</v>
      </c>
      <c r="M330">
        <v>66265</v>
      </c>
      <c r="N330">
        <v>162.5</v>
      </c>
      <c r="O330">
        <v>12484.05</v>
      </c>
      <c r="P330">
        <v>2</v>
      </c>
    </row>
    <row r="331" spans="1:16" x14ac:dyDescent="0.2">
      <c r="A331">
        <v>460</v>
      </c>
      <c r="B331" t="s">
        <v>15</v>
      </c>
      <c r="C331">
        <v>2007</v>
      </c>
      <c r="D331">
        <v>11</v>
      </c>
      <c r="E331">
        <v>158</v>
      </c>
      <c r="F331">
        <v>632.46</v>
      </c>
      <c r="G331">
        <v>743.15</v>
      </c>
      <c r="H331">
        <v>197.04</v>
      </c>
      <c r="I331">
        <v>4</v>
      </c>
      <c r="J331">
        <v>249</v>
      </c>
      <c r="K331">
        <v>10704</v>
      </c>
      <c r="L331" t="s">
        <v>17</v>
      </c>
      <c r="M331">
        <v>66265</v>
      </c>
      <c r="N331">
        <v>162.5</v>
      </c>
      <c r="O331">
        <v>12484.05</v>
      </c>
      <c r="P331">
        <v>2</v>
      </c>
    </row>
    <row r="332" spans="1:16" x14ac:dyDescent="0.2">
      <c r="A332">
        <v>460</v>
      </c>
      <c r="B332" t="s">
        <v>15</v>
      </c>
      <c r="C332">
        <v>2007</v>
      </c>
      <c r="D332">
        <v>12</v>
      </c>
      <c r="E332">
        <v>99</v>
      </c>
      <c r="F332">
        <v>376.51</v>
      </c>
      <c r="G332">
        <v>442.39</v>
      </c>
      <c r="H332">
        <v>168.34</v>
      </c>
      <c r="I332">
        <v>4</v>
      </c>
      <c r="J332">
        <v>249</v>
      </c>
      <c r="K332">
        <v>10704</v>
      </c>
      <c r="L332" t="s">
        <v>17</v>
      </c>
      <c r="M332">
        <v>66265</v>
      </c>
      <c r="N332">
        <v>162.5</v>
      </c>
      <c r="O332">
        <v>12484.05</v>
      </c>
      <c r="P332">
        <v>2</v>
      </c>
    </row>
    <row r="333" spans="1:16" x14ac:dyDescent="0.2">
      <c r="A333">
        <v>506</v>
      </c>
      <c r="B333" t="s">
        <v>15</v>
      </c>
      <c r="C333">
        <v>2007</v>
      </c>
      <c r="D333">
        <v>1</v>
      </c>
      <c r="E333">
        <v>60</v>
      </c>
      <c r="F333">
        <v>245.5</v>
      </c>
      <c r="G333">
        <v>288.48</v>
      </c>
      <c r="H333">
        <v>125.34</v>
      </c>
      <c r="I333">
        <v>8</v>
      </c>
      <c r="J333">
        <v>627</v>
      </c>
      <c r="K333">
        <v>23434</v>
      </c>
      <c r="L333" t="s">
        <v>18</v>
      </c>
      <c r="M333">
        <v>97245</v>
      </c>
      <c r="N333">
        <v>384.2</v>
      </c>
      <c r="O333">
        <v>36746.449999999997</v>
      </c>
      <c r="P333">
        <v>2</v>
      </c>
    </row>
    <row r="334" spans="1:16" x14ac:dyDescent="0.2">
      <c r="A334">
        <v>506</v>
      </c>
      <c r="B334" t="s">
        <v>15</v>
      </c>
      <c r="C334">
        <v>2007</v>
      </c>
      <c r="D334">
        <v>2</v>
      </c>
      <c r="E334">
        <v>110</v>
      </c>
      <c r="F334">
        <v>413.81</v>
      </c>
      <c r="G334">
        <v>486.19</v>
      </c>
      <c r="H334">
        <v>214.72</v>
      </c>
      <c r="I334">
        <v>8</v>
      </c>
      <c r="J334">
        <v>627</v>
      </c>
      <c r="K334">
        <v>23434</v>
      </c>
      <c r="L334" t="s">
        <v>18</v>
      </c>
      <c r="M334">
        <v>97245</v>
      </c>
      <c r="N334">
        <v>384.2</v>
      </c>
      <c r="O334">
        <v>36746.449999999997</v>
      </c>
      <c r="P334">
        <v>2</v>
      </c>
    </row>
    <row r="335" spans="1:16" x14ac:dyDescent="0.2">
      <c r="A335">
        <v>506</v>
      </c>
      <c r="B335" t="s">
        <v>15</v>
      </c>
      <c r="C335">
        <v>2007</v>
      </c>
      <c r="D335">
        <v>3</v>
      </c>
      <c r="E335">
        <v>91</v>
      </c>
      <c r="F335">
        <v>333.23</v>
      </c>
      <c r="G335">
        <v>391.61</v>
      </c>
      <c r="H335">
        <v>153.78</v>
      </c>
      <c r="I335">
        <v>8</v>
      </c>
      <c r="J335">
        <v>627</v>
      </c>
      <c r="K335">
        <v>23434</v>
      </c>
      <c r="L335" t="s">
        <v>18</v>
      </c>
      <c r="M335">
        <v>97245</v>
      </c>
      <c r="N335">
        <v>384.2</v>
      </c>
      <c r="O335">
        <v>36746.449999999997</v>
      </c>
      <c r="P335">
        <v>2</v>
      </c>
    </row>
    <row r="336" spans="1:16" x14ac:dyDescent="0.2">
      <c r="A336">
        <v>506</v>
      </c>
      <c r="B336" t="s">
        <v>15</v>
      </c>
      <c r="C336">
        <v>2007</v>
      </c>
      <c r="D336">
        <v>4</v>
      </c>
      <c r="E336">
        <v>135</v>
      </c>
      <c r="F336">
        <v>557.95000000000005</v>
      </c>
      <c r="G336">
        <v>655.62</v>
      </c>
      <c r="H336">
        <v>274.39999999999998</v>
      </c>
      <c r="I336">
        <v>8</v>
      </c>
      <c r="J336">
        <v>627</v>
      </c>
      <c r="K336">
        <v>23434</v>
      </c>
      <c r="L336" t="s">
        <v>18</v>
      </c>
      <c r="M336">
        <v>97245</v>
      </c>
      <c r="N336">
        <v>384.2</v>
      </c>
      <c r="O336">
        <v>36746.449999999997</v>
      </c>
      <c r="P336">
        <v>2</v>
      </c>
    </row>
    <row r="337" spans="1:16" x14ac:dyDescent="0.2">
      <c r="A337">
        <v>506</v>
      </c>
      <c r="B337" t="s">
        <v>15</v>
      </c>
      <c r="C337">
        <v>2007</v>
      </c>
      <c r="D337">
        <v>5</v>
      </c>
      <c r="E337">
        <v>243</v>
      </c>
      <c r="F337">
        <v>978.75</v>
      </c>
      <c r="G337">
        <v>1150.1199999999999</v>
      </c>
      <c r="H337">
        <v>440.76</v>
      </c>
      <c r="I337">
        <v>8</v>
      </c>
      <c r="J337">
        <v>627</v>
      </c>
      <c r="K337">
        <v>23434</v>
      </c>
      <c r="L337" t="s">
        <v>18</v>
      </c>
      <c r="M337">
        <v>97245</v>
      </c>
      <c r="N337">
        <v>384.2</v>
      </c>
      <c r="O337">
        <v>36746.449999999997</v>
      </c>
      <c r="P337">
        <v>2</v>
      </c>
    </row>
    <row r="338" spans="1:16" x14ac:dyDescent="0.2">
      <c r="A338">
        <v>506</v>
      </c>
      <c r="B338" t="s">
        <v>15</v>
      </c>
      <c r="C338">
        <v>2007</v>
      </c>
      <c r="D338">
        <v>6</v>
      </c>
      <c r="E338">
        <v>276</v>
      </c>
      <c r="F338">
        <v>1145.2</v>
      </c>
      <c r="G338">
        <v>1345.67</v>
      </c>
      <c r="H338">
        <v>571.88</v>
      </c>
      <c r="I338">
        <v>8</v>
      </c>
      <c r="J338">
        <v>627</v>
      </c>
      <c r="K338">
        <v>23434</v>
      </c>
      <c r="L338" t="s">
        <v>18</v>
      </c>
      <c r="M338">
        <v>97245</v>
      </c>
      <c r="N338">
        <v>384.2</v>
      </c>
      <c r="O338">
        <v>36746.449999999997</v>
      </c>
      <c r="P338">
        <v>2</v>
      </c>
    </row>
    <row r="339" spans="1:16" x14ac:dyDescent="0.2">
      <c r="A339">
        <v>506</v>
      </c>
      <c r="B339" t="s">
        <v>15</v>
      </c>
      <c r="C339">
        <v>2007</v>
      </c>
      <c r="D339">
        <v>7</v>
      </c>
      <c r="E339">
        <v>162</v>
      </c>
      <c r="F339">
        <v>611.71</v>
      </c>
      <c r="G339">
        <v>718.83</v>
      </c>
      <c r="H339">
        <v>310.95</v>
      </c>
      <c r="I339">
        <v>8</v>
      </c>
      <c r="J339">
        <v>627</v>
      </c>
      <c r="K339">
        <v>23434</v>
      </c>
      <c r="L339" t="s">
        <v>18</v>
      </c>
      <c r="M339">
        <v>97245</v>
      </c>
      <c r="N339">
        <v>384.2</v>
      </c>
      <c r="O339">
        <v>36746.449999999997</v>
      </c>
      <c r="P339">
        <v>2</v>
      </c>
    </row>
    <row r="340" spans="1:16" x14ac:dyDescent="0.2">
      <c r="A340">
        <v>506</v>
      </c>
      <c r="B340" t="s">
        <v>15</v>
      </c>
      <c r="C340">
        <v>2007</v>
      </c>
      <c r="D340">
        <v>8</v>
      </c>
      <c r="E340">
        <v>199</v>
      </c>
      <c r="F340">
        <v>771.52</v>
      </c>
      <c r="G340">
        <v>906.59</v>
      </c>
      <c r="H340">
        <v>339.05</v>
      </c>
      <c r="I340">
        <v>8</v>
      </c>
      <c r="J340">
        <v>627</v>
      </c>
      <c r="K340">
        <v>23434</v>
      </c>
      <c r="L340" t="s">
        <v>18</v>
      </c>
      <c r="M340">
        <v>97245</v>
      </c>
      <c r="N340">
        <v>384.2</v>
      </c>
      <c r="O340">
        <v>36746.449999999997</v>
      </c>
      <c r="P340">
        <v>2</v>
      </c>
    </row>
    <row r="341" spans="1:16" x14ac:dyDescent="0.2">
      <c r="A341">
        <v>506</v>
      </c>
      <c r="B341" t="s">
        <v>15</v>
      </c>
      <c r="C341">
        <v>2007</v>
      </c>
      <c r="D341">
        <v>9</v>
      </c>
      <c r="E341">
        <v>289</v>
      </c>
      <c r="F341">
        <v>1032.54</v>
      </c>
      <c r="G341">
        <v>1213.31</v>
      </c>
      <c r="H341">
        <v>419.99</v>
      </c>
      <c r="I341">
        <v>8</v>
      </c>
      <c r="J341">
        <v>627</v>
      </c>
      <c r="K341">
        <v>23434</v>
      </c>
      <c r="L341" t="s">
        <v>18</v>
      </c>
      <c r="M341">
        <v>97245</v>
      </c>
      <c r="N341">
        <v>384.2</v>
      </c>
      <c r="O341">
        <v>36746.449999999997</v>
      </c>
      <c r="P341">
        <v>2</v>
      </c>
    </row>
    <row r="342" spans="1:16" x14ac:dyDescent="0.2">
      <c r="A342">
        <v>506</v>
      </c>
      <c r="B342" t="s">
        <v>15</v>
      </c>
      <c r="C342">
        <v>2007</v>
      </c>
      <c r="D342">
        <v>10</v>
      </c>
      <c r="E342">
        <v>544</v>
      </c>
      <c r="F342">
        <v>1892.71</v>
      </c>
      <c r="G342">
        <v>2224.09</v>
      </c>
      <c r="H342">
        <v>783.93</v>
      </c>
      <c r="I342">
        <v>8</v>
      </c>
      <c r="J342">
        <v>627</v>
      </c>
      <c r="K342">
        <v>23434</v>
      </c>
      <c r="L342" t="s">
        <v>18</v>
      </c>
      <c r="M342">
        <v>97245</v>
      </c>
      <c r="N342">
        <v>384.2</v>
      </c>
      <c r="O342">
        <v>36746.449999999997</v>
      </c>
      <c r="P342">
        <v>2</v>
      </c>
    </row>
    <row r="343" spans="1:16" x14ac:dyDescent="0.2">
      <c r="A343">
        <v>506</v>
      </c>
      <c r="B343" t="s">
        <v>15</v>
      </c>
      <c r="C343">
        <v>2007</v>
      </c>
      <c r="D343">
        <v>11</v>
      </c>
      <c r="E343">
        <v>356</v>
      </c>
      <c r="F343">
        <v>1230.83</v>
      </c>
      <c r="G343">
        <v>1446.31</v>
      </c>
      <c r="H343">
        <v>519.19000000000005</v>
      </c>
      <c r="I343">
        <v>8</v>
      </c>
      <c r="J343">
        <v>627</v>
      </c>
      <c r="K343">
        <v>23434</v>
      </c>
      <c r="L343" t="s">
        <v>18</v>
      </c>
      <c r="M343">
        <v>97245</v>
      </c>
      <c r="N343">
        <v>384.2</v>
      </c>
      <c r="O343">
        <v>36746.449999999997</v>
      </c>
      <c r="P343">
        <v>2</v>
      </c>
    </row>
    <row r="344" spans="1:16" x14ac:dyDescent="0.2">
      <c r="A344">
        <v>506</v>
      </c>
      <c r="B344" t="s">
        <v>15</v>
      </c>
      <c r="C344">
        <v>2007</v>
      </c>
      <c r="D344">
        <v>12</v>
      </c>
      <c r="E344">
        <v>173</v>
      </c>
      <c r="F344">
        <v>634.94000000000005</v>
      </c>
      <c r="G344">
        <v>746.1</v>
      </c>
      <c r="H344">
        <v>186.41</v>
      </c>
      <c r="I344">
        <v>8</v>
      </c>
      <c r="J344">
        <v>627</v>
      </c>
      <c r="K344">
        <v>23434</v>
      </c>
      <c r="L344" t="s">
        <v>18</v>
      </c>
      <c r="M344">
        <v>97245</v>
      </c>
      <c r="N344">
        <v>384.2</v>
      </c>
      <c r="O344">
        <v>36746.449999999997</v>
      </c>
      <c r="P344">
        <v>2</v>
      </c>
    </row>
    <row r="345" spans="1:16" x14ac:dyDescent="0.2">
      <c r="A345">
        <v>519</v>
      </c>
      <c r="B345" t="s">
        <v>15</v>
      </c>
      <c r="C345">
        <v>2007</v>
      </c>
      <c r="D345">
        <v>1</v>
      </c>
      <c r="E345">
        <v>456</v>
      </c>
      <c r="F345">
        <v>1693.15</v>
      </c>
      <c r="G345">
        <v>1989.41</v>
      </c>
      <c r="H345">
        <v>812.1</v>
      </c>
      <c r="I345">
        <v>18</v>
      </c>
      <c r="J345">
        <v>2019</v>
      </c>
      <c r="K345">
        <v>78799</v>
      </c>
      <c r="L345" t="s">
        <v>18</v>
      </c>
      <c r="M345">
        <v>274493</v>
      </c>
      <c r="N345">
        <v>890.2</v>
      </c>
      <c r="O345">
        <v>124946.25</v>
      </c>
      <c r="P345">
        <v>2</v>
      </c>
    </row>
    <row r="346" spans="1:16" x14ac:dyDescent="0.2">
      <c r="A346">
        <v>519</v>
      </c>
      <c r="B346" t="s">
        <v>15</v>
      </c>
      <c r="C346">
        <v>2007</v>
      </c>
      <c r="D346">
        <v>2</v>
      </c>
      <c r="E346">
        <v>404</v>
      </c>
      <c r="F346">
        <v>1515.23</v>
      </c>
      <c r="G346">
        <v>1780.49</v>
      </c>
      <c r="H346">
        <v>732.67</v>
      </c>
      <c r="I346">
        <v>18</v>
      </c>
      <c r="J346">
        <v>2019</v>
      </c>
      <c r="K346">
        <v>78799</v>
      </c>
      <c r="L346" t="s">
        <v>18</v>
      </c>
      <c r="M346">
        <v>274493</v>
      </c>
      <c r="N346">
        <v>890.2</v>
      </c>
      <c r="O346">
        <v>124946.25</v>
      </c>
      <c r="P346">
        <v>2</v>
      </c>
    </row>
    <row r="347" spans="1:16" x14ac:dyDescent="0.2">
      <c r="A347">
        <v>519</v>
      </c>
      <c r="B347" t="s">
        <v>15</v>
      </c>
      <c r="C347">
        <v>2007</v>
      </c>
      <c r="D347">
        <v>3</v>
      </c>
      <c r="E347">
        <v>336</v>
      </c>
      <c r="F347">
        <v>1152.28</v>
      </c>
      <c r="G347">
        <v>1354</v>
      </c>
      <c r="H347">
        <v>568.39</v>
      </c>
      <c r="I347">
        <v>18</v>
      </c>
      <c r="J347">
        <v>2019</v>
      </c>
      <c r="K347">
        <v>78799</v>
      </c>
      <c r="L347" t="s">
        <v>18</v>
      </c>
      <c r="M347">
        <v>274493</v>
      </c>
      <c r="N347">
        <v>890.2</v>
      </c>
      <c r="O347">
        <v>124946.25</v>
      </c>
      <c r="P347">
        <v>2</v>
      </c>
    </row>
    <row r="348" spans="1:16" x14ac:dyDescent="0.2">
      <c r="A348">
        <v>519</v>
      </c>
      <c r="B348" t="s">
        <v>15</v>
      </c>
      <c r="C348">
        <v>2007</v>
      </c>
      <c r="D348">
        <v>4</v>
      </c>
      <c r="E348">
        <v>655</v>
      </c>
      <c r="F348">
        <v>2266.4899999999998</v>
      </c>
      <c r="G348">
        <v>2663.13</v>
      </c>
      <c r="H348">
        <v>1025.32</v>
      </c>
      <c r="I348">
        <v>18</v>
      </c>
      <c r="J348">
        <v>2019</v>
      </c>
      <c r="K348">
        <v>78799</v>
      </c>
      <c r="L348" t="s">
        <v>18</v>
      </c>
      <c r="M348">
        <v>274493</v>
      </c>
      <c r="N348">
        <v>890.2</v>
      </c>
      <c r="O348">
        <v>124946.25</v>
      </c>
      <c r="P348">
        <v>2</v>
      </c>
    </row>
    <row r="349" spans="1:16" x14ac:dyDescent="0.2">
      <c r="A349">
        <v>519</v>
      </c>
      <c r="B349" t="s">
        <v>15</v>
      </c>
      <c r="C349">
        <v>2007</v>
      </c>
      <c r="D349">
        <v>8</v>
      </c>
      <c r="E349">
        <v>963</v>
      </c>
      <c r="F349">
        <v>3467.45</v>
      </c>
      <c r="G349">
        <v>4074.5</v>
      </c>
      <c r="H349">
        <v>1238.25</v>
      </c>
      <c r="I349">
        <v>18</v>
      </c>
      <c r="J349">
        <v>2019</v>
      </c>
      <c r="K349">
        <v>78799</v>
      </c>
      <c r="L349" t="s">
        <v>18</v>
      </c>
      <c r="M349">
        <v>274493</v>
      </c>
      <c r="N349">
        <v>890.2</v>
      </c>
      <c r="O349">
        <v>124946.25</v>
      </c>
      <c r="P349">
        <v>2</v>
      </c>
    </row>
    <row r="350" spans="1:16" x14ac:dyDescent="0.2">
      <c r="A350">
        <v>519</v>
      </c>
      <c r="B350" t="s">
        <v>15</v>
      </c>
      <c r="C350">
        <v>2007</v>
      </c>
      <c r="D350">
        <v>12</v>
      </c>
      <c r="E350">
        <v>918</v>
      </c>
      <c r="F350">
        <v>3110.17</v>
      </c>
      <c r="G350">
        <v>3654.68</v>
      </c>
      <c r="H350">
        <v>1273.93</v>
      </c>
      <c r="I350">
        <v>18</v>
      </c>
      <c r="J350">
        <v>2019</v>
      </c>
      <c r="K350">
        <v>78799</v>
      </c>
      <c r="L350" t="s">
        <v>18</v>
      </c>
      <c r="M350">
        <v>274493</v>
      </c>
      <c r="N350">
        <v>890.2</v>
      </c>
      <c r="O350">
        <v>124946.25</v>
      </c>
      <c r="P350">
        <v>2</v>
      </c>
    </row>
    <row r="351" spans="1:16" x14ac:dyDescent="0.2">
      <c r="A351">
        <v>538</v>
      </c>
      <c r="B351" t="s">
        <v>15</v>
      </c>
      <c r="C351">
        <v>2007</v>
      </c>
      <c r="D351">
        <v>1</v>
      </c>
      <c r="E351">
        <v>259</v>
      </c>
      <c r="F351">
        <v>969.67</v>
      </c>
      <c r="G351">
        <v>1139.4000000000001</v>
      </c>
      <c r="H351">
        <v>388.61</v>
      </c>
      <c r="I351">
        <v>16</v>
      </c>
      <c r="J351">
        <v>1140</v>
      </c>
      <c r="K351">
        <v>47018</v>
      </c>
      <c r="L351" t="s">
        <v>18</v>
      </c>
      <c r="M351">
        <v>262555</v>
      </c>
      <c r="N351">
        <v>576.20000000000005</v>
      </c>
      <c r="O351">
        <v>83879.55</v>
      </c>
      <c r="P351">
        <v>2</v>
      </c>
    </row>
    <row r="352" spans="1:16" x14ac:dyDescent="0.2">
      <c r="A352">
        <v>538</v>
      </c>
      <c r="B352" t="s">
        <v>15</v>
      </c>
      <c r="C352">
        <v>2007</v>
      </c>
      <c r="D352">
        <v>2</v>
      </c>
      <c r="E352">
        <v>183</v>
      </c>
      <c r="F352">
        <v>764.7</v>
      </c>
      <c r="G352">
        <v>898.62</v>
      </c>
      <c r="H352">
        <v>346.04</v>
      </c>
      <c r="I352">
        <v>16</v>
      </c>
      <c r="J352">
        <v>1140</v>
      </c>
      <c r="K352">
        <v>47018</v>
      </c>
      <c r="L352" t="s">
        <v>18</v>
      </c>
      <c r="M352">
        <v>262555</v>
      </c>
      <c r="N352">
        <v>576.20000000000005</v>
      </c>
      <c r="O352">
        <v>83879.55</v>
      </c>
      <c r="P352">
        <v>2</v>
      </c>
    </row>
    <row r="353" spans="1:16" x14ac:dyDescent="0.2">
      <c r="A353">
        <v>538</v>
      </c>
      <c r="B353" t="s">
        <v>15</v>
      </c>
      <c r="C353">
        <v>2007</v>
      </c>
      <c r="D353">
        <v>3</v>
      </c>
      <c r="E353">
        <v>205</v>
      </c>
      <c r="F353">
        <v>783.25</v>
      </c>
      <c r="G353">
        <v>920.32</v>
      </c>
      <c r="H353">
        <v>320.39999999999998</v>
      </c>
      <c r="I353">
        <v>16</v>
      </c>
      <c r="J353">
        <v>1140</v>
      </c>
      <c r="K353">
        <v>47018</v>
      </c>
      <c r="L353" t="s">
        <v>18</v>
      </c>
      <c r="M353">
        <v>262555</v>
      </c>
      <c r="N353">
        <v>576.20000000000005</v>
      </c>
      <c r="O353">
        <v>83879.55</v>
      </c>
      <c r="P353">
        <v>2</v>
      </c>
    </row>
    <row r="354" spans="1:16" x14ac:dyDescent="0.2">
      <c r="A354">
        <v>538</v>
      </c>
      <c r="B354" t="s">
        <v>15</v>
      </c>
      <c r="C354">
        <v>2007</v>
      </c>
      <c r="D354">
        <v>4</v>
      </c>
      <c r="E354">
        <v>302</v>
      </c>
      <c r="F354">
        <v>1305.7</v>
      </c>
      <c r="G354">
        <v>1534.28</v>
      </c>
      <c r="H354">
        <v>595.72</v>
      </c>
      <c r="I354">
        <v>16</v>
      </c>
      <c r="J354">
        <v>1140</v>
      </c>
      <c r="K354">
        <v>47018</v>
      </c>
      <c r="L354" t="s">
        <v>18</v>
      </c>
      <c r="M354">
        <v>262555</v>
      </c>
      <c r="N354">
        <v>576.20000000000005</v>
      </c>
      <c r="O354">
        <v>83879.55</v>
      </c>
      <c r="P354">
        <v>2</v>
      </c>
    </row>
    <row r="355" spans="1:16" x14ac:dyDescent="0.2">
      <c r="A355">
        <v>538</v>
      </c>
      <c r="B355" t="s">
        <v>15</v>
      </c>
      <c r="C355">
        <v>2007</v>
      </c>
      <c r="D355">
        <v>5</v>
      </c>
      <c r="E355">
        <v>453</v>
      </c>
      <c r="F355">
        <v>1840.91</v>
      </c>
      <c r="G355">
        <v>2163.14</v>
      </c>
      <c r="H355">
        <v>803.99</v>
      </c>
      <c r="I355">
        <v>16</v>
      </c>
      <c r="J355">
        <v>1140</v>
      </c>
      <c r="K355">
        <v>47018</v>
      </c>
      <c r="L355" t="s">
        <v>18</v>
      </c>
      <c r="M355">
        <v>262555</v>
      </c>
      <c r="N355">
        <v>576.20000000000005</v>
      </c>
      <c r="O355">
        <v>83879.55</v>
      </c>
      <c r="P355">
        <v>2</v>
      </c>
    </row>
    <row r="356" spans="1:16" x14ac:dyDescent="0.2">
      <c r="A356">
        <v>538</v>
      </c>
      <c r="B356" t="s">
        <v>15</v>
      </c>
      <c r="C356">
        <v>2007</v>
      </c>
      <c r="D356">
        <v>6</v>
      </c>
      <c r="E356">
        <v>531</v>
      </c>
      <c r="F356">
        <v>2105.0300000000002</v>
      </c>
      <c r="G356">
        <v>2473.4899999999998</v>
      </c>
      <c r="H356">
        <v>810.49</v>
      </c>
      <c r="I356">
        <v>16</v>
      </c>
      <c r="J356">
        <v>1140</v>
      </c>
      <c r="K356">
        <v>47018</v>
      </c>
      <c r="L356" t="s">
        <v>18</v>
      </c>
      <c r="M356">
        <v>262555</v>
      </c>
      <c r="N356">
        <v>576.20000000000005</v>
      </c>
      <c r="O356">
        <v>83879.55</v>
      </c>
      <c r="P356">
        <v>2</v>
      </c>
    </row>
    <row r="357" spans="1:16" x14ac:dyDescent="0.2">
      <c r="A357">
        <v>538</v>
      </c>
      <c r="B357" t="s">
        <v>15</v>
      </c>
      <c r="C357">
        <v>2007</v>
      </c>
      <c r="D357">
        <v>7</v>
      </c>
      <c r="E357">
        <v>406</v>
      </c>
      <c r="F357">
        <v>1587.27</v>
      </c>
      <c r="G357">
        <v>1865.21</v>
      </c>
      <c r="H357">
        <v>600.98</v>
      </c>
      <c r="I357">
        <v>16</v>
      </c>
      <c r="J357">
        <v>1140</v>
      </c>
      <c r="K357">
        <v>47018</v>
      </c>
      <c r="L357" t="s">
        <v>18</v>
      </c>
      <c r="M357">
        <v>262555</v>
      </c>
      <c r="N357">
        <v>576.20000000000005</v>
      </c>
      <c r="O357">
        <v>83879.55</v>
      </c>
      <c r="P357">
        <v>2</v>
      </c>
    </row>
    <row r="358" spans="1:16" x14ac:dyDescent="0.2">
      <c r="A358">
        <v>538</v>
      </c>
      <c r="B358" t="s">
        <v>15</v>
      </c>
      <c r="C358">
        <v>2007</v>
      </c>
      <c r="D358">
        <v>8</v>
      </c>
      <c r="E358">
        <v>548</v>
      </c>
      <c r="F358">
        <v>2111.69</v>
      </c>
      <c r="G358">
        <v>2481.34</v>
      </c>
      <c r="H358">
        <v>861.03</v>
      </c>
      <c r="I358">
        <v>16</v>
      </c>
      <c r="J358">
        <v>1140</v>
      </c>
      <c r="K358">
        <v>47018</v>
      </c>
      <c r="L358" t="s">
        <v>18</v>
      </c>
      <c r="M358">
        <v>262555</v>
      </c>
      <c r="N358">
        <v>576.20000000000005</v>
      </c>
      <c r="O358">
        <v>83879.55</v>
      </c>
      <c r="P358">
        <v>2</v>
      </c>
    </row>
    <row r="359" spans="1:16" x14ac:dyDescent="0.2">
      <c r="A359">
        <v>538</v>
      </c>
      <c r="B359" t="s">
        <v>15</v>
      </c>
      <c r="C359">
        <v>2007</v>
      </c>
      <c r="D359">
        <v>9</v>
      </c>
      <c r="E359">
        <v>618</v>
      </c>
      <c r="F359">
        <v>2463.35</v>
      </c>
      <c r="G359">
        <v>2894.42</v>
      </c>
      <c r="H359">
        <v>754.22</v>
      </c>
      <c r="I359">
        <v>16</v>
      </c>
      <c r="J359">
        <v>1140</v>
      </c>
      <c r="K359">
        <v>47018</v>
      </c>
      <c r="L359" t="s">
        <v>18</v>
      </c>
      <c r="M359">
        <v>262555</v>
      </c>
      <c r="N359">
        <v>576.20000000000005</v>
      </c>
      <c r="O359">
        <v>83879.55</v>
      </c>
      <c r="P359">
        <v>2</v>
      </c>
    </row>
    <row r="360" spans="1:16" x14ac:dyDescent="0.2">
      <c r="A360">
        <v>538</v>
      </c>
      <c r="B360" t="s">
        <v>15</v>
      </c>
      <c r="C360">
        <v>2007</v>
      </c>
      <c r="D360">
        <v>12</v>
      </c>
      <c r="E360">
        <v>530</v>
      </c>
      <c r="F360">
        <v>2026.08</v>
      </c>
      <c r="G360">
        <v>2380.8000000000002</v>
      </c>
      <c r="H360">
        <v>606.78</v>
      </c>
      <c r="I360">
        <v>16</v>
      </c>
      <c r="J360">
        <v>1140</v>
      </c>
      <c r="K360">
        <v>47018</v>
      </c>
      <c r="L360" t="s">
        <v>18</v>
      </c>
      <c r="M360">
        <v>262555</v>
      </c>
      <c r="N360">
        <v>576.20000000000005</v>
      </c>
      <c r="O360">
        <v>83879.55</v>
      </c>
      <c r="P360">
        <v>2</v>
      </c>
    </row>
    <row r="361" spans="1:16" x14ac:dyDescent="0.2">
      <c r="A361">
        <v>541</v>
      </c>
      <c r="B361" t="s">
        <v>15</v>
      </c>
      <c r="C361">
        <v>2007</v>
      </c>
      <c r="D361">
        <v>6</v>
      </c>
      <c r="E361">
        <v>167</v>
      </c>
      <c r="F361">
        <v>681.1</v>
      </c>
      <c r="G361">
        <v>800.35</v>
      </c>
      <c r="H361">
        <v>309.39999999999998</v>
      </c>
      <c r="I361">
        <v>5</v>
      </c>
      <c r="J361">
        <v>259</v>
      </c>
      <c r="K361">
        <v>9850</v>
      </c>
      <c r="L361" t="s">
        <v>17</v>
      </c>
      <c r="M361">
        <v>45382</v>
      </c>
      <c r="N361">
        <v>158</v>
      </c>
      <c r="O361">
        <v>13460.34</v>
      </c>
      <c r="P361">
        <v>2</v>
      </c>
    </row>
    <row r="362" spans="1:16" x14ac:dyDescent="0.2">
      <c r="A362">
        <v>541</v>
      </c>
      <c r="B362" t="s">
        <v>15</v>
      </c>
      <c r="C362">
        <v>2007</v>
      </c>
      <c r="D362">
        <v>7</v>
      </c>
      <c r="E362">
        <v>87</v>
      </c>
      <c r="F362">
        <v>313.18</v>
      </c>
      <c r="G362">
        <v>368.02</v>
      </c>
      <c r="H362">
        <v>134.04</v>
      </c>
      <c r="I362">
        <v>5</v>
      </c>
      <c r="J362">
        <v>259</v>
      </c>
      <c r="K362">
        <v>9850</v>
      </c>
      <c r="L362" t="s">
        <v>17</v>
      </c>
      <c r="M362">
        <v>45382</v>
      </c>
      <c r="N362">
        <v>158</v>
      </c>
      <c r="O362">
        <v>13460.34</v>
      </c>
      <c r="P362">
        <v>2</v>
      </c>
    </row>
    <row r="363" spans="1:16" x14ac:dyDescent="0.2">
      <c r="A363">
        <v>541</v>
      </c>
      <c r="B363" t="s">
        <v>15</v>
      </c>
      <c r="C363">
        <v>2007</v>
      </c>
      <c r="D363">
        <v>8</v>
      </c>
      <c r="E363">
        <v>111</v>
      </c>
      <c r="F363">
        <v>419.15</v>
      </c>
      <c r="G363">
        <v>492.5</v>
      </c>
      <c r="H363">
        <v>158.16999999999999</v>
      </c>
      <c r="I363">
        <v>5</v>
      </c>
      <c r="J363">
        <v>259</v>
      </c>
      <c r="K363">
        <v>9850</v>
      </c>
      <c r="L363" t="s">
        <v>17</v>
      </c>
      <c r="M363">
        <v>45382</v>
      </c>
      <c r="N363">
        <v>158</v>
      </c>
      <c r="O363">
        <v>13460.34</v>
      </c>
      <c r="P363">
        <v>2</v>
      </c>
    </row>
    <row r="364" spans="1:16" x14ac:dyDescent="0.2">
      <c r="A364">
        <v>541</v>
      </c>
      <c r="B364" t="s">
        <v>15</v>
      </c>
      <c r="C364">
        <v>2007</v>
      </c>
      <c r="D364">
        <v>9</v>
      </c>
      <c r="E364">
        <v>144</v>
      </c>
      <c r="F364">
        <v>543.45000000000005</v>
      </c>
      <c r="G364">
        <v>638.58000000000004</v>
      </c>
      <c r="H364">
        <v>226.82</v>
      </c>
      <c r="I364">
        <v>5</v>
      </c>
      <c r="J364">
        <v>259</v>
      </c>
      <c r="K364">
        <v>9850</v>
      </c>
      <c r="L364" t="s">
        <v>17</v>
      </c>
      <c r="M364">
        <v>45382</v>
      </c>
      <c r="N364">
        <v>158</v>
      </c>
      <c r="O364">
        <v>13460.34</v>
      </c>
      <c r="P364">
        <v>2</v>
      </c>
    </row>
    <row r="365" spans="1:16" x14ac:dyDescent="0.2">
      <c r="A365">
        <v>541</v>
      </c>
      <c r="B365" t="s">
        <v>15</v>
      </c>
      <c r="C365">
        <v>2007</v>
      </c>
      <c r="D365">
        <v>10</v>
      </c>
      <c r="E365">
        <v>426</v>
      </c>
      <c r="F365">
        <v>1643.73</v>
      </c>
      <c r="G365">
        <v>1931.47</v>
      </c>
      <c r="H365">
        <v>663.14</v>
      </c>
      <c r="I365">
        <v>5</v>
      </c>
      <c r="J365">
        <v>259</v>
      </c>
      <c r="K365">
        <v>9850</v>
      </c>
      <c r="L365" t="s">
        <v>17</v>
      </c>
      <c r="M365">
        <v>45382</v>
      </c>
      <c r="N365">
        <v>158</v>
      </c>
      <c r="O365">
        <v>13460.34</v>
      </c>
      <c r="P365">
        <v>2</v>
      </c>
    </row>
    <row r="366" spans="1:16" x14ac:dyDescent="0.2">
      <c r="A366">
        <v>541</v>
      </c>
      <c r="B366" t="s">
        <v>15</v>
      </c>
      <c r="C366">
        <v>2007</v>
      </c>
      <c r="D366">
        <v>11</v>
      </c>
      <c r="E366">
        <v>259</v>
      </c>
      <c r="F366">
        <v>961.73</v>
      </c>
      <c r="G366">
        <v>1130.03</v>
      </c>
      <c r="H366">
        <v>316.63</v>
      </c>
      <c r="I366">
        <v>5</v>
      </c>
      <c r="J366">
        <v>259</v>
      </c>
      <c r="K366">
        <v>9850</v>
      </c>
      <c r="L366" t="s">
        <v>17</v>
      </c>
      <c r="M366">
        <v>45382</v>
      </c>
      <c r="N366">
        <v>158</v>
      </c>
      <c r="O366">
        <v>13460.34</v>
      </c>
      <c r="P366">
        <v>2</v>
      </c>
    </row>
    <row r="367" spans="1:16" x14ac:dyDescent="0.2">
      <c r="A367">
        <v>541</v>
      </c>
      <c r="B367" t="s">
        <v>15</v>
      </c>
      <c r="C367">
        <v>2007</v>
      </c>
      <c r="D367">
        <v>12</v>
      </c>
      <c r="E367">
        <v>108</v>
      </c>
      <c r="F367">
        <v>410.86</v>
      </c>
      <c r="G367">
        <v>482.76</v>
      </c>
      <c r="H367">
        <v>153.43</v>
      </c>
      <c r="I367">
        <v>5</v>
      </c>
      <c r="J367">
        <v>259</v>
      </c>
      <c r="K367">
        <v>9850</v>
      </c>
      <c r="L367" t="s">
        <v>17</v>
      </c>
      <c r="M367">
        <v>45382</v>
      </c>
      <c r="N367">
        <v>158</v>
      </c>
      <c r="O367">
        <v>13460.34</v>
      </c>
      <c r="P367">
        <v>2</v>
      </c>
    </row>
    <row r="368" spans="1:16" x14ac:dyDescent="0.2">
      <c r="A368">
        <v>541</v>
      </c>
      <c r="B368" t="s">
        <v>15</v>
      </c>
      <c r="C368">
        <v>2007</v>
      </c>
      <c r="D368">
        <v>1</v>
      </c>
      <c r="E368">
        <v>57</v>
      </c>
      <c r="F368">
        <v>246.72</v>
      </c>
      <c r="G368">
        <v>289.89999999999998</v>
      </c>
      <c r="H368">
        <v>127.86</v>
      </c>
      <c r="I368">
        <v>5</v>
      </c>
      <c r="J368">
        <v>259</v>
      </c>
      <c r="K368">
        <v>9850</v>
      </c>
      <c r="L368" t="s">
        <v>17</v>
      </c>
      <c r="M368">
        <v>45382</v>
      </c>
      <c r="N368">
        <v>158</v>
      </c>
      <c r="O368">
        <v>13460.34</v>
      </c>
      <c r="P368">
        <v>2</v>
      </c>
    </row>
    <row r="369" spans="1:16" x14ac:dyDescent="0.2">
      <c r="A369">
        <v>541</v>
      </c>
      <c r="B369" t="s">
        <v>15</v>
      </c>
      <c r="C369">
        <v>2007</v>
      </c>
      <c r="D369">
        <v>2</v>
      </c>
      <c r="E369">
        <v>55</v>
      </c>
      <c r="F369">
        <v>190.43</v>
      </c>
      <c r="G369">
        <v>223.78</v>
      </c>
      <c r="H369">
        <v>75.31</v>
      </c>
      <c r="I369">
        <v>5</v>
      </c>
      <c r="J369">
        <v>259</v>
      </c>
      <c r="K369">
        <v>9850</v>
      </c>
      <c r="L369" t="s">
        <v>17</v>
      </c>
      <c r="M369">
        <v>45382</v>
      </c>
      <c r="N369">
        <v>158</v>
      </c>
      <c r="O369">
        <v>13460.34</v>
      </c>
      <c r="P369">
        <v>2</v>
      </c>
    </row>
    <row r="370" spans="1:16" x14ac:dyDescent="0.2">
      <c r="A370">
        <v>541</v>
      </c>
      <c r="B370" t="s">
        <v>15</v>
      </c>
      <c r="C370">
        <v>2007</v>
      </c>
      <c r="D370">
        <v>3</v>
      </c>
      <c r="E370">
        <v>63</v>
      </c>
      <c r="F370">
        <v>252.75</v>
      </c>
      <c r="G370">
        <v>297</v>
      </c>
      <c r="H370">
        <v>114.95</v>
      </c>
      <c r="I370">
        <v>5</v>
      </c>
      <c r="J370">
        <v>259</v>
      </c>
      <c r="K370">
        <v>9850</v>
      </c>
      <c r="L370" t="s">
        <v>17</v>
      </c>
      <c r="M370">
        <v>45382</v>
      </c>
      <c r="N370">
        <v>158</v>
      </c>
      <c r="O370">
        <v>13460.34</v>
      </c>
      <c r="P370">
        <v>2</v>
      </c>
    </row>
    <row r="371" spans="1:16" x14ac:dyDescent="0.2">
      <c r="A371">
        <v>541</v>
      </c>
      <c r="B371" t="s">
        <v>15</v>
      </c>
      <c r="C371">
        <v>2007</v>
      </c>
      <c r="D371">
        <v>4</v>
      </c>
      <c r="E371">
        <v>107</v>
      </c>
      <c r="F371">
        <v>511.93</v>
      </c>
      <c r="G371">
        <v>601.52</v>
      </c>
      <c r="H371">
        <v>259.08999999999997</v>
      </c>
      <c r="I371">
        <v>5</v>
      </c>
      <c r="J371">
        <v>259</v>
      </c>
      <c r="K371">
        <v>9850</v>
      </c>
      <c r="L371" t="s">
        <v>17</v>
      </c>
      <c r="M371">
        <v>45382</v>
      </c>
      <c r="N371">
        <v>158</v>
      </c>
      <c r="O371">
        <v>13460.34</v>
      </c>
      <c r="P371">
        <v>2</v>
      </c>
    </row>
    <row r="372" spans="1:16" x14ac:dyDescent="0.2">
      <c r="A372">
        <v>541</v>
      </c>
      <c r="B372" t="s">
        <v>15</v>
      </c>
      <c r="C372">
        <v>2007</v>
      </c>
      <c r="D372">
        <v>5</v>
      </c>
      <c r="E372">
        <v>127</v>
      </c>
      <c r="F372">
        <v>486.83</v>
      </c>
      <c r="G372">
        <v>572.07000000000005</v>
      </c>
      <c r="H372">
        <v>252.58</v>
      </c>
      <c r="I372">
        <v>5</v>
      </c>
      <c r="J372">
        <v>259</v>
      </c>
      <c r="K372">
        <v>9850</v>
      </c>
      <c r="L372" t="s">
        <v>17</v>
      </c>
      <c r="M372">
        <v>45382</v>
      </c>
      <c r="N372">
        <v>158</v>
      </c>
      <c r="O372">
        <v>13460.34</v>
      </c>
      <c r="P372">
        <v>2</v>
      </c>
    </row>
    <row r="373" spans="1:16" x14ac:dyDescent="0.2">
      <c r="A373">
        <v>560</v>
      </c>
      <c r="B373" t="s">
        <v>15</v>
      </c>
      <c r="C373">
        <v>2007</v>
      </c>
      <c r="D373">
        <v>1</v>
      </c>
      <c r="E373">
        <v>436</v>
      </c>
      <c r="F373">
        <v>1876.58</v>
      </c>
      <c r="G373">
        <v>2205</v>
      </c>
      <c r="H373">
        <v>919.36</v>
      </c>
      <c r="I373">
        <v>16</v>
      </c>
      <c r="J373">
        <v>764</v>
      </c>
      <c r="K373">
        <v>55660</v>
      </c>
      <c r="L373" t="s">
        <v>18</v>
      </c>
      <c r="M373">
        <v>98871</v>
      </c>
      <c r="N373">
        <v>445.2</v>
      </c>
      <c r="O373">
        <v>104546.52</v>
      </c>
      <c r="P373">
        <v>3</v>
      </c>
    </row>
    <row r="374" spans="1:16" x14ac:dyDescent="0.2">
      <c r="A374">
        <v>560</v>
      </c>
      <c r="B374" t="s">
        <v>15</v>
      </c>
      <c r="C374">
        <v>2007</v>
      </c>
      <c r="D374">
        <v>2</v>
      </c>
      <c r="E374">
        <v>384</v>
      </c>
      <c r="F374">
        <v>1671.64</v>
      </c>
      <c r="G374">
        <v>1964.18</v>
      </c>
      <c r="H374">
        <v>868.44</v>
      </c>
      <c r="I374">
        <v>16</v>
      </c>
      <c r="J374">
        <v>764</v>
      </c>
      <c r="K374">
        <v>55660</v>
      </c>
      <c r="L374" t="s">
        <v>18</v>
      </c>
      <c r="M374">
        <v>98871</v>
      </c>
      <c r="N374">
        <v>445.2</v>
      </c>
      <c r="O374">
        <v>104546.52</v>
      </c>
      <c r="P374">
        <v>3</v>
      </c>
    </row>
    <row r="375" spans="1:16" x14ac:dyDescent="0.2">
      <c r="A375">
        <v>560</v>
      </c>
      <c r="B375" t="s">
        <v>15</v>
      </c>
      <c r="C375">
        <v>2007</v>
      </c>
      <c r="D375">
        <v>3</v>
      </c>
      <c r="E375">
        <v>305</v>
      </c>
      <c r="F375">
        <v>1214.53</v>
      </c>
      <c r="G375">
        <v>1427.16</v>
      </c>
      <c r="H375">
        <v>614.04999999999995</v>
      </c>
      <c r="I375">
        <v>16</v>
      </c>
      <c r="J375">
        <v>764</v>
      </c>
      <c r="K375">
        <v>55660</v>
      </c>
      <c r="L375" t="s">
        <v>18</v>
      </c>
      <c r="M375">
        <v>98871</v>
      </c>
      <c r="N375">
        <v>445.2</v>
      </c>
      <c r="O375">
        <v>104546.52</v>
      </c>
      <c r="P375">
        <v>3</v>
      </c>
    </row>
    <row r="376" spans="1:16" x14ac:dyDescent="0.2">
      <c r="A376">
        <v>560</v>
      </c>
      <c r="B376" t="s">
        <v>15</v>
      </c>
      <c r="C376">
        <v>2007</v>
      </c>
      <c r="D376">
        <v>4</v>
      </c>
      <c r="E376">
        <v>565</v>
      </c>
      <c r="F376">
        <v>2292.39</v>
      </c>
      <c r="G376">
        <v>2693.62</v>
      </c>
      <c r="H376">
        <v>1220.8</v>
      </c>
      <c r="I376">
        <v>16</v>
      </c>
      <c r="J376">
        <v>764</v>
      </c>
      <c r="K376">
        <v>55660</v>
      </c>
      <c r="L376" t="s">
        <v>18</v>
      </c>
      <c r="M376">
        <v>98871</v>
      </c>
      <c r="N376">
        <v>445.2</v>
      </c>
      <c r="O376">
        <v>104546.52</v>
      </c>
      <c r="P376">
        <v>3</v>
      </c>
    </row>
    <row r="377" spans="1:16" x14ac:dyDescent="0.2">
      <c r="A377">
        <v>560</v>
      </c>
      <c r="B377" t="s">
        <v>15</v>
      </c>
      <c r="C377">
        <v>2007</v>
      </c>
      <c r="D377">
        <v>8</v>
      </c>
      <c r="E377">
        <v>783</v>
      </c>
      <c r="F377">
        <v>3068</v>
      </c>
      <c r="G377">
        <v>3604.87</v>
      </c>
      <c r="H377">
        <v>1367.6</v>
      </c>
      <c r="I377">
        <v>16</v>
      </c>
      <c r="J377">
        <v>764</v>
      </c>
      <c r="K377">
        <v>55660</v>
      </c>
      <c r="L377" t="s">
        <v>18</v>
      </c>
      <c r="M377">
        <v>98871</v>
      </c>
      <c r="N377">
        <v>445.2</v>
      </c>
      <c r="O377">
        <v>104546.52</v>
      </c>
      <c r="P377">
        <v>3</v>
      </c>
    </row>
    <row r="378" spans="1:16" x14ac:dyDescent="0.2">
      <c r="A378">
        <v>560</v>
      </c>
      <c r="B378" t="s">
        <v>15</v>
      </c>
      <c r="C378">
        <v>2007</v>
      </c>
      <c r="D378">
        <v>12</v>
      </c>
      <c r="E378">
        <v>670</v>
      </c>
      <c r="F378">
        <v>2717.19</v>
      </c>
      <c r="G378">
        <v>3192.74</v>
      </c>
      <c r="H378">
        <v>1132.8</v>
      </c>
      <c r="I378">
        <v>16</v>
      </c>
      <c r="J378">
        <v>764</v>
      </c>
      <c r="K378">
        <v>55660</v>
      </c>
      <c r="L378" t="s">
        <v>18</v>
      </c>
      <c r="M378">
        <v>98871</v>
      </c>
      <c r="N378">
        <v>445.2</v>
      </c>
      <c r="O378">
        <v>104546.52</v>
      </c>
      <c r="P378">
        <v>3</v>
      </c>
    </row>
    <row r="379" spans="1:16" x14ac:dyDescent="0.2">
      <c r="A379">
        <v>561</v>
      </c>
      <c r="B379" t="s">
        <v>15</v>
      </c>
      <c r="C379">
        <v>2007</v>
      </c>
      <c r="D379">
        <v>1</v>
      </c>
      <c r="E379">
        <v>211</v>
      </c>
      <c r="F379">
        <v>773.69</v>
      </c>
      <c r="G379">
        <v>909.06</v>
      </c>
      <c r="H379">
        <v>432.54</v>
      </c>
      <c r="I379">
        <v>12</v>
      </c>
      <c r="J379">
        <v>1046</v>
      </c>
      <c r="K379">
        <v>49195</v>
      </c>
      <c r="L379" t="s">
        <v>18</v>
      </c>
      <c r="M379">
        <v>116386</v>
      </c>
      <c r="N379">
        <v>529.20000000000005</v>
      </c>
      <c r="O379">
        <v>75300.899999999994</v>
      </c>
      <c r="P379">
        <v>2</v>
      </c>
    </row>
    <row r="380" spans="1:16" x14ac:dyDescent="0.2">
      <c r="A380">
        <v>561</v>
      </c>
      <c r="B380" t="s">
        <v>15</v>
      </c>
      <c r="C380">
        <v>2007</v>
      </c>
      <c r="D380">
        <v>2</v>
      </c>
      <c r="E380">
        <v>167</v>
      </c>
      <c r="F380">
        <v>681.38</v>
      </c>
      <c r="G380">
        <v>800.68</v>
      </c>
      <c r="H380">
        <v>323.56</v>
      </c>
      <c r="I380">
        <v>12</v>
      </c>
      <c r="J380">
        <v>1046</v>
      </c>
      <c r="K380">
        <v>49195</v>
      </c>
      <c r="L380" t="s">
        <v>18</v>
      </c>
      <c r="M380">
        <v>116386</v>
      </c>
      <c r="N380">
        <v>529.20000000000005</v>
      </c>
      <c r="O380">
        <v>75300.899999999994</v>
      </c>
      <c r="P380">
        <v>2</v>
      </c>
    </row>
    <row r="381" spans="1:16" x14ac:dyDescent="0.2">
      <c r="A381">
        <v>561</v>
      </c>
      <c r="B381" t="s">
        <v>15</v>
      </c>
      <c r="C381">
        <v>2007</v>
      </c>
      <c r="D381">
        <v>3</v>
      </c>
      <c r="E381">
        <v>199</v>
      </c>
      <c r="F381">
        <v>747.42</v>
      </c>
      <c r="G381">
        <v>878.28</v>
      </c>
      <c r="H381">
        <v>385.9</v>
      </c>
      <c r="I381">
        <v>12</v>
      </c>
      <c r="J381">
        <v>1046</v>
      </c>
      <c r="K381">
        <v>49195</v>
      </c>
      <c r="L381" t="s">
        <v>18</v>
      </c>
      <c r="M381">
        <v>116386</v>
      </c>
      <c r="N381">
        <v>529.20000000000005</v>
      </c>
      <c r="O381">
        <v>75300.899999999994</v>
      </c>
      <c r="P381">
        <v>2</v>
      </c>
    </row>
    <row r="382" spans="1:16" x14ac:dyDescent="0.2">
      <c r="A382">
        <v>561</v>
      </c>
      <c r="B382" t="s">
        <v>15</v>
      </c>
      <c r="C382">
        <v>2007</v>
      </c>
      <c r="D382">
        <v>4</v>
      </c>
      <c r="E382">
        <v>327</v>
      </c>
      <c r="F382">
        <v>1268.02</v>
      </c>
      <c r="G382">
        <v>1489.95</v>
      </c>
      <c r="H382">
        <v>604.53</v>
      </c>
      <c r="I382">
        <v>12</v>
      </c>
      <c r="J382">
        <v>1046</v>
      </c>
      <c r="K382">
        <v>49195</v>
      </c>
      <c r="L382" t="s">
        <v>18</v>
      </c>
      <c r="M382">
        <v>116386</v>
      </c>
      <c r="N382">
        <v>529.20000000000005</v>
      </c>
      <c r="O382">
        <v>75300.899999999994</v>
      </c>
      <c r="P382">
        <v>2</v>
      </c>
    </row>
    <row r="383" spans="1:16" x14ac:dyDescent="0.2">
      <c r="A383">
        <v>561</v>
      </c>
      <c r="B383" t="s">
        <v>15</v>
      </c>
      <c r="C383">
        <v>2007</v>
      </c>
      <c r="D383">
        <v>5</v>
      </c>
      <c r="E383">
        <v>471</v>
      </c>
      <c r="F383">
        <v>1846.41</v>
      </c>
      <c r="G383">
        <v>2169.62</v>
      </c>
      <c r="H383">
        <v>910.44</v>
      </c>
      <c r="I383">
        <v>12</v>
      </c>
      <c r="J383">
        <v>1046</v>
      </c>
      <c r="K383">
        <v>49195</v>
      </c>
      <c r="L383" t="s">
        <v>18</v>
      </c>
      <c r="M383">
        <v>116386</v>
      </c>
      <c r="N383">
        <v>529.20000000000005</v>
      </c>
      <c r="O383">
        <v>75300.899999999994</v>
      </c>
      <c r="P383">
        <v>2</v>
      </c>
    </row>
    <row r="384" spans="1:16" x14ac:dyDescent="0.2">
      <c r="A384">
        <v>561</v>
      </c>
      <c r="B384" t="s">
        <v>15</v>
      </c>
      <c r="C384">
        <v>2007</v>
      </c>
      <c r="D384">
        <v>6</v>
      </c>
      <c r="E384">
        <v>517</v>
      </c>
      <c r="F384">
        <v>2110.98</v>
      </c>
      <c r="G384">
        <v>2480.62</v>
      </c>
      <c r="H384">
        <v>1058.07</v>
      </c>
      <c r="I384">
        <v>12</v>
      </c>
      <c r="J384">
        <v>1046</v>
      </c>
      <c r="K384">
        <v>49195</v>
      </c>
      <c r="L384" t="s">
        <v>18</v>
      </c>
      <c r="M384">
        <v>116386</v>
      </c>
      <c r="N384">
        <v>529.20000000000005</v>
      </c>
      <c r="O384">
        <v>75300.899999999994</v>
      </c>
      <c r="P384">
        <v>2</v>
      </c>
    </row>
    <row r="385" spans="1:16" x14ac:dyDescent="0.2">
      <c r="A385">
        <v>561</v>
      </c>
      <c r="B385" t="s">
        <v>15</v>
      </c>
      <c r="C385">
        <v>2007</v>
      </c>
      <c r="D385">
        <v>7</v>
      </c>
      <c r="E385">
        <v>277</v>
      </c>
      <c r="F385">
        <v>1052.69</v>
      </c>
      <c r="G385">
        <v>1236.95</v>
      </c>
      <c r="H385">
        <v>505.88</v>
      </c>
      <c r="I385">
        <v>12</v>
      </c>
      <c r="J385">
        <v>1046</v>
      </c>
      <c r="K385">
        <v>49195</v>
      </c>
      <c r="L385" t="s">
        <v>18</v>
      </c>
      <c r="M385">
        <v>116386</v>
      </c>
      <c r="N385">
        <v>529.20000000000005</v>
      </c>
      <c r="O385">
        <v>75300.899999999994</v>
      </c>
      <c r="P385">
        <v>2</v>
      </c>
    </row>
    <row r="386" spans="1:16" x14ac:dyDescent="0.2">
      <c r="A386">
        <v>561</v>
      </c>
      <c r="B386" t="s">
        <v>15</v>
      </c>
      <c r="C386">
        <v>2007</v>
      </c>
      <c r="D386">
        <v>8</v>
      </c>
      <c r="E386">
        <v>376</v>
      </c>
      <c r="F386">
        <v>1414.02</v>
      </c>
      <c r="G386">
        <v>1661.64</v>
      </c>
      <c r="H386">
        <v>610.08000000000004</v>
      </c>
      <c r="I386">
        <v>12</v>
      </c>
      <c r="J386">
        <v>1046</v>
      </c>
      <c r="K386">
        <v>49195</v>
      </c>
      <c r="L386" t="s">
        <v>18</v>
      </c>
      <c r="M386">
        <v>116386</v>
      </c>
      <c r="N386">
        <v>529.20000000000005</v>
      </c>
      <c r="O386">
        <v>75300.899999999994</v>
      </c>
      <c r="P386">
        <v>2</v>
      </c>
    </row>
    <row r="387" spans="1:16" x14ac:dyDescent="0.2">
      <c r="A387">
        <v>561</v>
      </c>
      <c r="B387" t="s">
        <v>15</v>
      </c>
      <c r="C387">
        <v>2007</v>
      </c>
      <c r="D387">
        <v>9</v>
      </c>
      <c r="E387">
        <v>791</v>
      </c>
      <c r="F387">
        <v>3031.27</v>
      </c>
      <c r="G387">
        <v>3561.83</v>
      </c>
      <c r="H387">
        <v>1201.3399999999999</v>
      </c>
      <c r="I387">
        <v>12</v>
      </c>
      <c r="J387">
        <v>1046</v>
      </c>
      <c r="K387">
        <v>49195</v>
      </c>
      <c r="L387" t="s">
        <v>18</v>
      </c>
      <c r="M387">
        <v>116386</v>
      </c>
      <c r="N387">
        <v>529.20000000000005</v>
      </c>
      <c r="O387">
        <v>75300.899999999994</v>
      </c>
      <c r="P387">
        <v>2</v>
      </c>
    </row>
    <row r="388" spans="1:16" x14ac:dyDescent="0.2">
      <c r="A388">
        <v>561</v>
      </c>
      <c r="B388" t="s">
        <v>15</v>
      </c>
      <c r="C388">
        <v>2007</v>
      </c>
      <c r="D388">
        <v>11</v>
      </c>
      <c r="E388">
        <v>784</v>
      </c>
      <c r="F388">
        <v>2820.41</v>
      </c>
      <c r="G388">
        <v>3314.16</v>
      </c>
      <c r="H388">
        <v>1109.22</v>
      </c>
      <c r="I388">
        <v>12</v>
      </c>
      <c r="J388">
        <v>1046</v>
      </c>
      <c r="K388">
        <v>49195</v>
      </c>
      <c r="L388" t="s">
        <v>18</v>
      </c>
      <c r="M388">
        <v>116386</v>
      </c>
      <c r="N388">
        <v>529.20000000000005</v>
      </c>
      <c r="O388">
        <v>75300.899999999994</v>
      </c>
      <c r="P388">
        <v>2</v>
      </c>
    </row>
    <row r="389" spans="1:16" x14ac:dyDescent="0.2">
      <c r="A389">
        <v>561</v>
      </c>
      <c r="B389" t="s">
        <v>15</v>
      </c>
      <c r="C389">
        <v>2007</v>
      </c>
      <c r="D389">
        <v>12</v>
      </c>
      <c r="E389">
        <v>320</v>
      </c>
      <c r="F389">
        <v>1228.73</v>
      </c>
      <c r="G389">
        <v>1443.98</v>
      </c>
      <c r="H389">
        <v>468.29</v>
      </c>
      <c r="I389">
        <v>12</v>
      </c>
      <c r="J389">
        <v>1046</v>
      </c>
      <c r="K389">
        <v>49195</v>
      </c>
      <c r="L389" t="s">
        <v>18</v>
      </c>
      <c r="M389">
        <v>116386</v>
      </c>
      <c r="N389">
        <v>529.20000000000005</v>
      </c>
      <c r="O389">
        <v>75300.899999999994</v>
      </c>
      <c r="P389">
        <v>2</v>
      </c>
    </row>
    <row r="390" spans="1:16" x14ac:dyDescent="0.2">
      <c r="A390">
        <v>574</v>
      </c>
      <c r="B390" t="s">
        <v>15</v>
      </c>
      <c r="C390">
        <v>2007</v>
      </c>
      <c r="D390">
        <v>1</v>
      </c>
      <c r="E390">
        <v>74</v>
      </c>
      <c r="F390">
        <v>343.73</v>
      </c>
      <c r="G390">
        <v>403.83</v>
      </c>
      <c r="H390">
        <v>163.87</v>
      </c>
      <c r="I390">
        <v>4</v>
      </c>
      <c r="J390">
        <v>244</v>
      </c>
      <c r="K390">
        <v>36414</v>
      </c>
      <c r="L390" t="s">
        <v>17</v>
      </c>
      <c r="M390">
        <v>494051</v>
      </c>
      <c r="N390">
        <v>168.5</v>
      </c>
      <c r="O390">
        <v>44725.18</v>
      </c>
      <c r="P390">
        <v>1</v>
      </c>
    </row>
    <row r="391" spans="1:16" x14ac:dyDescent="0.2">
      <c r="A391">
        <v>574</v>
      </c>
      <c r="B391" t="s">
        <v>15</v>
      </c>
      <c r="C391">
        <v>2007</v>
      </c>
      <c r="D391">
        <v>2</v>
      </c>
      <c r="E391">
        <v>76</v>
      </c>
      <c r="F391">
        <v>378.83</v>
      </c>
      <c r="G391">
        <v>445.2</v>
      </c>
      <c r="H391">
        <v>144.56</v>
      </c>
      <c r="I391">
        <v>4</v>
      </c>
      <c r="J391">
        <v>244</v>
      </c>
      <c r="K391">
        <v>36414</v>
      </c>
      <c r="L391" t="s">
        <v>17</v>
      </c>
      <c r="M391">
        <v>494051</v>
      </c>
      <c r="N391">
        <v>168.5</v>
      </c>
      <c r="O391">
        <v>44725.18</v>
      </c>
      <c r="P391">
        <v>1</v>
      </c>
    </row>
    <row r="392" spans="1:16" x14ac:dyDescent="0.2">
      <c r="A392">
        <v>574</v>
      </c>
      <c r="B392" t="s">
        <v>15</v>
      </c>
      <c r="C392">
        <v>2007</v>
      </c>
      <c r="D392">
        <v>3</v>
      </c>
      <c r="E392">
        <v>124</v>
      </c>
      <c r="F392">
        <v>550.94000000000005</v>
      </c>
      <c r="G392">
        <v>647.41</v>
      </c>
      <c r="H392">
        <v>165.03</v>
      </c>
      <c r="I392">
        <v>4</v>
      </c>
      <c r="J392">
        <v>244</v>
      </c>
      <c r="K392">
        <v>36414</v>
      </c>
      <c r="L392" t="s">
        <v>17</v>
      </c>
      <c r="M392">
        <v>494051</v>
      </c>
      <c r="N392">
        <v>168.5</v>
      </c>
      <c r="O392">
        <v>44725.18</v>
      </c>
      <c r="P392">
        <v>1</v>
      </c>
    </row>
    <row r="393" spans="1:16" x14ac:dyDescent="0.2">
      <c r="A393">
        <v>574</v>
      </c>
      <c r="B393" t="s">
        <v>15</v>
      </c>
      <c r="C393">
        <v>2007</v>
      </c>
      <c r="D393">
        <v>4</v>
      </c>
      <c r="E393">
        <v>169</v>
      </c>
      <c r="F393">
        <v>681.95</v>
      </c>
      <c r="G393">
        <v>801.28</v>
      </c>
      <c r="H393">
        <v>249.32</v>
      </c>
      <c r="I393">
        <v>4</v>
      </c>
      <c r="J393">
        <v>244</v>
      </c>
      <c r="K393">
        <v>36414</v>
      </c>
      <c r="L393" t="s">
        <v>17</v>
      </c>
      <c r="M393">
        <v>494051</v>
      </c>
      <c r="N393">
        <v>168.5</v>
      </c>
      <c r="O393">
        <v>44725.18</v>
      </c>
      <c r="P393">
        <v>1</v>
      </c>
    </row>
    <row r="394" spans="1:16" x14ac:dyDescent="0.2">
      <c r="A394">
        <v>574</v>
      </c>
      <c r="B394" t="s">
        <v>15</v>
      </c>
      <c r="C394">
        <v>2007</v>
      </c>
      <c r="D394">
        <v>5</v>
      </c>
      <c r="E394">
        <v>149</v>
      </c>
      <c r="F394">
        <v>537.59</v>
      </c>
      <c r="G394">
        <v>631.70000000000005</v>
      </c>
      <c r="H394">
        <v>242.79</v>
      </c>
      <c r="I394">
        <v>4</v>
      </c>
      <c r="J394">
        <v>244</v>
      </c>
      <c r="K394">
        <v>36414</v>
      </c>
      <c r="L394" t="s">
        <v>17</v>
      </c>
      <c r="M394">
        <v>494051</v>
      </c>
      <c r="N394">
        <v>168.5</v>
      </c>
      <c r="O394">
        <v>44725.18</v>
      </c>
      <c r="P394">
        <v>1</v>
      </c>
    </row>
    <row r="395" spans="1:16" x14ac:dyDescent="0.2">
      <c r="A395">
        <v>574</v>
      </c>
      <c r="B395" t="s">
        <v>15</v>
      </c>
      <c r="C395">
        <v>2007</v>
      </c>
      <c r="D395">
        <v>6</v>
      </c>
      <c r="E395">
        <v>284</v>
      </c>
      <c r="F395">
        <v>1118.5999999999999</v>
      </c>
      <c r="G395">
        <v>1314.37</v>
      </c>
      <c r="H395">
        <v>410.98</v>
      </c>
      <c r="I395">
        <v>4</v>
      </c>
      <c r="J395">
        <v>244</v>
      </c>
      <c r="K395">
        <v>36414</v>
      </c>
      <c r="L395" t="s">
        <v>17</v>
      </c>
      <c r="M395">
        <v>494051</v>
      </c>
      <c r="N395">
        <v>168.5</v>
      </c>
      <c r="O395">
        <v>44725.18</v>
      </c>
      <c r="P395">
        <v>1</v>
      </c>
    </row>
    <row r="396" spans="1:16" x14ac:dyDescent="0.2">
      <c r="A396">
        <v>574</v>
      </c>
      <c r="B396" t="s">
        <v>15</v>
      </c>
      <c r="C396">
        <v>2007</v>
      </c>
      <c r="D396">
        <v>7</v>
      </c>
      <c r="E396">
        <v>187</v>
      </c>
      <c r="F396">
        <v>761.43</v>
      </c>
      <c r="G396">
        <v>894.66</v>
      </c>
      <c r="H396">
        <v>357.24</v>
      </c>
      <c r="I396">
        <v>4</v>
      </c>
      <c r="J396">
        <v>244</v>
      </c>
      <c r="K396">
        <v>36414</v>
      </c>
      <c r="L396" t="s">
        <v>17</v>
      </c>
      <c r="M396">
        <v>494051</v>
      </c>
      <c r="N396">
        <v>168.5</v>
      </c>
      <c r="O396">
        <v>44725.18</v>
      </c>
      <c r="P396">
        <v>1</v>
      </c>
    </row>
    <row r="397" spans="1:16" x14ac:dyDescent="0.2">
      <c r="A397">
        <v>574</v>
      </c>
      <c r="B397" t="s">
        <v>15</v>
      </c>
      <c r="C397">
        <v>2007</v>
      </c>
      <c r="D397">
        <v>8</v>
      </c>
      <c r="E397">
        <v>290</v>
      </c>
      <c r="F397">
        <v>1165.95</v>
      </c>
      <c r="G397">
        <v>1370.01</v>
      </c>
      <c r="H397">
        <v>563.67999999999995</v>
      </c>
      <c r="I397">
        <v>4</v>
      </c>
      <c r="J397">
        <v>244</v>
      </c>
      <c r="K397">
        <v>36414</v>
      </c>
      <c r="L397" t="s">
        <v>17</v>
      </c>
      <c r="M397">
        <v>494051</v>
      </c>
      <c r="N397">
        <v>168.5</v>
      </c>
      <c r="O397">
        <v>44725.18</v>
      </c>
      <c r="P397">
        <v>1</v>
      </c>
    </row>
    <row r="398" spans="1:16" x14ac:dyDescent="0.2">
      <c r="A398">
        <v>574</v>
      </c>
      <c r="B398" t="s">
        <v>15</v>
      </c>
      <c r="C398">
        <v>2007</v>
      </c>
      <c r="D398">
        <v>9</v>
      </c>
      <c r="E398">
        <v>402</v>
      </c>
      <c r="F398">
        <v>1663.11</v>
      </c>
      <c r="G398">
        <v>1954.14</v>
      </c>
      <c r="H398">
        <v>857.02</v>
      </c>
      <c r="I398">
        <v>4</v>
      </c>
      <c r="J398">
        <v>244</v>
      </c>
      <c r="K398">
        <v>36414</v>
      </c>
      <c r="L398" t="s">
        <v>17</v>
      </c>
      <c r="M398">
        <v>494051</v>
      </c>
      <c r="N398">
        <v>168.5</v>
      </c>
      <c r="O398">
        <v>44725.18</v>
      </c>
      <c r="P398">
        <v>1</v>
      </c>
    </row>
    <row r="399" spans="1:16" x14ac:dyDescent="0.2">
      <c r="A399">
        <v>574</v>
      </c>
      <c r="B399" t="s">
        <v>15</v>
      </c>
      <c r="C399">
        <v>2007</v>
      </c>
      <c r="D399">
        <v>10</v>
      </c>
      <c r="E399">
        <v>683</v>
      </c>
      <c r="F399">
        <v>2524.33</v>
      </c>
      <c r="G399">
        <v>2966.12</v>
      </c>
      <c r="H399">
        <v>1101.81</v>
      </c>
      <c r="I399">
        <v>4</v>
      </c>
      <c r="J399">
        <v>244</v>
      </c>
      <c r="K399">
        <v>36414</v>
      </c>
      <c r="L399" t="s">
        <v>17</v>
      </c>
      <c r="M399">
        <v>494051</v>
      </c>
      <c r="N399">
        <v>168.5</v>
      </c>
      <c r="O399">
        <v>44725.18</v>
      </c>
      <c r="P399">
        <v>1</v>
      </c>
    </row>
    <row r="400" spans="1:16" x14ac:dyDescent="0.2">
      <c r="A400">
        <v>574</v>
      </c>
      <c r="B400" t="s">
        <v>15</v>
      </c>
      <c r="C400">
        <v>2007</v>
      </c>
      <c r="D400">
        <v>11</v>
      </c>
      <c r="E400">
        <v>409</v>
      </c>
      <c r="F400">
        <v>1716.62</v>
      </c>
      <c r="G400">
        <v>2017.06</v>
      </c>
      <c r="H400">
        <v>735.9</v>
      </c>
      <c r="I400">
        <v>4</v>
      </c>
      <c r="J400">
        <v>244</v>
      </c>
      <c r="K400">
        <v>36414</v>
      </c>
      <c r="L400" t="s">
        <v>17</v>
      </c>
      <c r="M400">
        <v>494051</v>
      </c>
      <c r="N400">
        <v>168.5</v>
      </c>
      <c r="O400">
        <v>44725.18</v>
      </c>
      <c r="P400">
        <v>1</v>
      </c>
    </row>
    <row r="401" spans="1:16" x14ac:dyDescent="0.2">
      <c r="A401">
        <v>574</v>
      </c>
      <c r="B401" t="s">
        <v>15</v>
      </c>
      <c r="C401">
        <v>2007</v>
      </c>
      <c r="D401">
        <v>12</v>
      </c>
      <c r="E401">
        <v>358</v>
      </c>
      <c r="F401">
        <v>1530.79</v>
      </c>
      <c r="G401">
        <v>1798.69</v>
      </c>
      <c r="H401">
        <v>593.99</v>
      </c>
      <c r="I401">
        <v>4</v>
      </c>
      <c r="J401">
        <v>244</v>
      </c>
      <c r="K401">
        <v>36414</v>
      </c>
      <c r="L401" t="s">
        <v>17</v>
      </c>
      <c r="M401">
        <v>494051</v>
      </c>
      <c r="N401">
        <v>168.5</v>
      </c>
      <c r="O401">
        <v>44725.18</v>
      </c>
      <c r="P401">
        <v>1</v>
      </c>
    </row>
    <row r="402" spans="1:16" x14ac:dyDescent="0.2">
      <c r="A402">
        <v>581</v>
      </c>
      <c r="B402" t="s">
        <v>15</v>
      </c>
      <c r="C402">
        <v>2007</v>
      </c>
      <c r="D402">
        <v>1</v>
      </c>
      <c r="E402">
        <v>77</v>
      </c>
      <c r="F402">
        <v>375.47</v>
      </c>
      <c r="G402">
        <v>441.26</v>
      </c>
      <c r="H402">
        <v>153.16999999999999</v>
      </c>
      <c r="I402">
        <v>9</v>
      </c>
      <c r="J402">
        <v>403</v>
      </c>
      <c r="K402">
        <v>19249</v>
      </c>
      <c r="L402" t="s">
        <v>18</v>
      </c>
      <c r="M402">
        <v>22321</v>
      </c>
      <c r="N402">
        <v>268</v>
      </c>
      <c r="O402">
        <v>29164.58</v>
      </c>
      <c r="P402">
        <v>2</v>
      </c>
    </row>
    <row r="403" spans="1:16" x14ac:dyDescent="0.2">
      <c r="A403">
        <v>581</v>
      </c>
      <c r="B403" t="s">
        <v>15</v>
      </c>
      <c r="C403">
        <v>2007</v>
      </c>
      <c r="D403">
        <v>2</v>
      </c>
      <c r="E403">
        <v>85</v>
      </c>
      <c r="F403">
        <v>334.76</v>
      </c>
      <c r="G403">
        <v>393.37</v>
      </c>
      <c r="H403">
        <v>163.27000000000001</v>
      </c>
      <c r="I403">
        <v>9</v>
      </c>
      <c r="J403">
        <v>403</v>
      </c>
      <c r="K403">
        <v>19249</v>
      </c>
      <c r="L403" t="s">
        <v>18</v>
      </c>
      <c r="M403">
        <v>22321</v>
      </c>
      <c r="N403">
        <v>268</v>
      </c>
      <c r="O403">
        <v>29164.58</v>
      </c>
      <c r="P403">
        <v>2</v>
      </c>
    </row>
    <row r="404" spans="1:16" x14ac:dyDescent="0.2">
      <c r="A404">
        <v>581</v>
      </c>
      <c r="B404" t="s">
        <v>15</v>
      </c>
      <c r="C404">
        <v>2007</v>
      </c>
      <c r="D404">
        <v>3</v>
      </c>
      <c r="E404">
        <v>76</v>
      </c>
      <c r="F404">
        <v>296.14</v>
      </c>
      <c r="G404">
        <v>347.96</v>
      </c>
      <c r="H404">
        <v>143.87</v>
      </c>
      <c r="I404">
        <v>9</v>
      </c>
      <c r="J404">
        <v>403</v>
      </c>
      <c r="K404">
        <v>19249</v>
      </c>
      <c r="L404" t="s">
        <v>18</v>
      </c>
      <c r="M404">
        <v>22321</v>
      </c>
      <c r="N404">
        <v>268</v>
      </c>
      <c r="O404">
        <v>29164.58</v>
      </c>
      <c r="P404">
        <v>2</v>
      </c>
    </row>
    <row r="405" spans="1:16" x14ac:dyDescent="0.2">
      <c r="A405">
        <v>581</v>
      </c>
      <c r="B405" t="s">
        <v>15</v>
      </c>
      <c r="C405">
        <v>2007</v>
      </c>
      <c r="D405">
        <v>4</v>
      </c>
      <c r="E405">
        <v>104</v>
      </c>
      <c r="F405">
        <v>434.72</v>
      </c>
      <c r="G405">
        <v>510.85</v>
      </c>
      <c r="H405">
        <v>172.59</v>
      </c>
      <c r="I405">
        <v>9</v>
      </c>
      <c r="J405">
        <v>403</v>
      </c>
      <c r="K405">
        <v>19249</v>
      </c>
      <c r="L405" t="s">
        <v>18</v>
      </c>
      <c r="M405">
        <v>22321</v>
      </c>
      <c r="N405">
        <v>268</v>
      </c>
      <c r="O405">
        <v>29164.58</v>
      </c>
      <c r="P405">
        <v>2</v>
      </c>
    </row>
    <row r="406" spans="1:16" x14ac:dyDescent="0.2">
      <c r="A406">
        <v>581</v>
      </c>
      <c r="B406" t="s">
        <v>15</v>
      </c>
      <c r="C406">
        <v>2007</v>
      </c>
      <c r="D406">
        <v>5</v>
      </c>
      <c r="E406">
        <v>167</v>
      </c>
      <c r="F406">
        <v>772.52</v>
      </c>
      <c r="G406">
        <v>907.77</v>
      </c>
      <c r="H406">
        <v>357</v>
      </c>
      <c r="I406">
        <v>9</v>
      </c>
      <c r="J406">
        <v>403</v>
      </c>
      <c r="K406">
        <v>19249</v>
      </c>
      <c r="L406" t="s">
        <v>18</v>
      </c>
      <c r="M406">
        <v>22321</v>
      </c>
      <c r="N406">
        <v>268</v>
      </c>
      <c r="O406">
        <v>29164.58</v>
      </c>
      <c r="P406">
        <v>2</v>
      </c>
    </row>
    <row r="407" spans="1:16" x14ac:dyDescent="0.2">
      <c r="A407">
        <v>581</v>
      </c>
      <c r="B407" t="s">
        <v>15</v>
      </c>
      <c r="C407">
        <v>2007</v>
      </c>
      <c r="D407">
        <v>6</v>
      </c>
      <c r="E407">
        <v>240</v>
      </c>
      <c r="F407">
        <v>1028.29</v>
      </c>
      <c r="G407">
        <v>1208.29</v>
      </c>
      <c r="H407">
        <v>434.31</v>
      </c>
      <c r="I407">
        <v>9</v>
      </c>
      <c r="J407">
        <v>403</v>
      </c>
      <c r="K407">
        <v>19249</v>
      </c>
      <c r="L407" t="s">
        <v>18</v>
      </c>
      <c r="M407">
        <v>22321</v>
      </c>
      <c r="N407">
        <v>268</v>
      </c>
      <c r="O407">
        <v>29164.58</v>
      </c>
      <c r="P407">
        <v>2</v>
      </c>
    </row>
    <row r="408" spans="1:16" x14ac:dyDescent="0.2">
      <c r="A408">
        <v>581</v>
      </c>
      <c r="B408" t="s">
        <v>15</v>
      </c>
      <c r="C408">
        <v>2007</v>
      </c>
      <c r="D408">
        <v>7</v>
      </c>
      <c r="E408">
        <v>152</v>
      </c>
      <c r="F408">
        <v>626.85</v>
      </c>
      <c r="G408">
        <v>736.5</v>
      </c>
      <c r="H408">
        <v>292.57</v>
      </c>
      <c r="I408">
        <v>9</v>
      </c>
      <c r="J408">
        <v>403</v>
      </c>
      <c r="K408">
        <v>19249</v>
      </c>
      <c r="L408" t="s">
        <v>18</v>
      </c>
      <c r="M408">
        <v>22321</v>
      </c>
      <c r="N408">
        <v>268</v>
      </c>
      <c r="O408">
        <v>29164.58</v>
      </c>
      <c r="P408">
        <v>2</v>
      </c>
    </row>
    <row r="409" spans="1:16" x14ac:dyDescent="0.2">
      <c r="A409">
        <v>581</v>
      </c>
      <c r="B409" t="s">
        <v>15</v>
      </c>
      <c r="C409">
        <v>2007</v>
      </c>
      <c r="D409">
        <v>8</v>
      </c>
      <c r="E409">
        <v>140</v>
      </c>
      <c r="F409">
        <v>590.38</v>
      </c>
      <c r="G409">
        <v>693.79</v>
      </c>
      <c r="H409">
        <v>234.99</v>
      </c>
      <c r="I409">
        <v>9</v>
      </c>
      <c r="J409">
        <v>403</v>
      </c>
      <c r="K409">
        <v>19249</v>
      </c>
      <c r="L409" t="s">
        <v>18</v>
      </c>
      <c r="M409">
        <v>22321</v>
      </c>
      <c r="N409">
        <v>268</v>
      </c>
      <c r="O409">
        <v>29164.58</v>
      </c>
      <c r="P409">
        <v>2</v>
      </c>
    </row>
    <row r="410" spans="1:16" x14ac:dyDescent="0.2">
      <c r="A410">
        <v>581</v>
      </c>
      <c r="B410" t="s">
        <v>15</v>
      </c>
      <c r="C410">
        <v>2007</v>
      </c>
      <c r="D410">
        <v>9</v>
      </c>
      <c r="E410">
        <v>268</v>
      </c>
      <c r="F410">
        <v>1173.52</v>
      </c>
      <c r="G410">
        <v>1379.04</v>
      </c>
      <c r="H410">
        <v>508.43</v>
      </c>
      <c r="I410">
        <v>9</v>
      </c>
      <c r="J410">
        <v>403</v>
      </c>
      <c r="K410">
        <v>19249</v>
      </c>
      <c r="L410" t="s">
        <v>18</v>
      </c>
      <c r="M410">
        <v>22321</v>
      </c>
      <c r="N410">
        <v>268</v>
      </c>
      <c r="O410">
        <v>29164.58</v>
      </c>
      <c r="P410">
        <v>2</v>
      </c>
    </row>
    <row r="411" spans="1:16" x14ac:dyDescent="0.2">
      <c r="A411">
        <v>581</v>
      </c>
      <c r="B411" t="s">
        <v>15</v>
      </c>
      <c r="C411">
        <v>2007</v>
      </c>
      <c r="D411">
        <v>10</v>
      </c>
      <c r="E411">
        <v>600</v>
      </c>
      <c r="F411">
        <v>2376.5700000000002</v>
      </c>
      <c r="G411">
        <v>2792.65</v>
      </c>
      <c r="H411">
        <v>798.87</v>
      </c>
      <c r="I411">
        <v>9</v>
      </c>
      <c r="J411">
        <v>403</v>
      </c>
      <c r="K411">
        <v>19249</v>
      </c>
      <c r="L411" t="s">
        <v>18</v>
      </c>
      <c r="M411">
        <v>22321</v>
      </c>
      <c r="N411">
        <v>268</v>
      </c>
      <c r="O411">
        <v>29164.58</v>
      </c>
      <c r="P411">
        <v>2</v>
      </c>
    </row>
    <row r="412" spans="1:16" x14ac:dyDescent="0.2">
      <c r="A412">
        <v>581</v>
      </c>
      <c r="B412" t="s">
        <v>15</v>
      </c>
      <c r="C412">
        <v>2007</v>
      </c>
      <c r="D412">
        <v>11</v>
      </c>
      <c r="E412">
        <v>317</v>
      </c>
      <c r="F412">
        <v>1165.83</v>
      </c>
      <c r="G412">
        <v>1369.94</v>
      </c>
      <c r="H412">
        <v>444.91</v>
      </c>
      <c r="I412">
        <v>9</v>
      </c>
      <c r="J412">
        <v>403</v>
      </c>
      <c r="K412">
        <v>19249</v>
      </c>
      <c r="L412" t="s">
        <v>18</v>
      </c>
      <c r="M412">
        <v>22321</v>
      </c>
      <c r="N412">
        <v>268</v>
      </c>
      <c r="O412">
        <v>29164.58</v>
      </c>
      <c r="P412">
        <v>2</v>
      </c>
    </row>
    <row r="413" spans="1:16" x14ac:dyDescent="0.2">
      <c r="A413">
        <v>581</v>
      </c>
      <c r="B413" t="s">
        <v>15</v>
      </c>
      <c r="C413">
        <v>2007</v>
      </c>
      <c r="D413">
        <v>12</v>
      </c>
      <c r="E413">
        <v>160</v>
      </c>
      <c r="F413">
        <v>630.13</v>
      </c>
      <c r="G413">
        <v>740.44</v>
      </c>
      <c r="H413">
        <v>226.84</v>
      </c>
      <c r="I413">
        <v>9</v>
      </c>
      <c r="J413">
        <v>403</v>
      </c>
      <c r="K413">
        <v>19249</v>
      </c>
      <c r="L413" t="s">
        <v>18</v>
      </c>
      <c r="M413">
        <v>22321</v>
      </c>
      <c r="N413">
        <v>268</v>
      </c>
      <c r="O413">
        <v>29164.58</v>
      </c>
      <c r="P413">
        <v>2</v>
      </c>
    </row>
    <row r="414" spans="1:16" x14ac:dyDescent="0.2">
      <c r="A414">
        <v>617</v>
      </c>
      <c r="B414" t="s">
        <v>15</v>
      </c>
      <c r="C414">
        <v>2007</v>
      </c>
      <c r="D414">
        <v>1</v>
      </c>
      <c r="E414">
        <v>42</v>
      </c>
      <c r="F414">
        <v>178.19</v>
      </c>
      <c r="G414">
        <v>209.38</v>
      </c>
      <c r="H414">
        <v>87.24</v>
      </c>
      <c r="I414">
        <v>4</v>
      </c>
      <c r="J414">
        <v>461</v>
      </c>
      <c r="K414">
        <v>15269</v>
      </c>
      <c r="L414" t="s">
        <v>18</v>
      </c>
      <c r="M414">
        <v>44170</v>
      </c>
      <c r="N414">
        <v>252</v>
      </c>
      <c r="O414">
        <v>21944.959999999999</v>
      </c>
      <c r="P414">
        <v>2</v>
      </c>
    </row>
    <row r="415" spans="1:16" x14ac:dyDescent="0.2">
      <c r="A415">
        <v>617</v>
      </c>
      <c r="B415" t="s">
        <v>15</v>
      </c>
      <c r="C415">
        <v>2007</v>
      </c>
      <c r="D415">
        <v>2</v>
      </c>
      <c r="E415">
        <v>47</v>
      </c>
      <c r="F415">
        <v>206.34</v>
      </c>
      <c r="G415">
        <v>242.48</v>
      </c>
      <c r="H415">
        <v>69.83</v>
      </c>
      <c r="I415">
        <v>4</v>
      </c>
      <c r="J415">
        <v>461</v>
      </c>
      <c r="K415">
        <v>15269</v>
      </c>
      <c r="L415" t="s">
        <v>18</v>
      </c>
      <c r="M415">
        <v>44170</v>
      </c>
      <c r="N415">
        <v>252</v>
      </c>
      <c r="O415">
        <v>21944.959999999999</v>
      </c>
      <c r="P415">
        <v>2</v>
      </c>
    </row>
    <row r="416" spans="1:16" x14ac:dyDescent="0.2">
      <c r="A416">
        <v>617</v>
      </c>
      <c r="B416" t="s">
        <v>15</v>
      </c>
      <c r="C416">
        <v>2007</v>
      </c>
      <c r="D416">
        <v>3</v>
      </c>
      <c r="E416">
        <v>50</v>
      </c>
      <c r="F416">
        <v>177.22</v>
      </c>
      <c r="G416">
        <v>208.23</v>
      </c>
      <c r="H416">
        <v>77.69</v>
      </c>
      <c r="I416">
        <v>4</v>
      </c>
      <c r="J416">
        <v>461</v>
      </c>
      <c r="K416">
        <v>15269</v>
      </c>
      <c r="L416" t="s">
        <v>18</v>
      </c>
      <c r="M416">
        <v>44170</v>
      </c>
      <c r="N416">
        <v>252</v>
      </c>
      <c r="O416">
        <v>21944.959999999999</v>
      </c>
      <c r="P416">
        <v>2</v>
      </c>
    </row>
    <row r="417" spans="1:16" x14ac:dyDescent="0.2">
      <c r="A417">
        <v>617</v>
      </c>
      <c r="B417" t="s">
        <v>15</v>
      </c>
      <c r="C417">
        <v>2007</v>
      </c>
      <c r="D417">
        <v>4</v>
      </c>
      <c r="E417">
        <v>109</v>
      </c>
      <c r="F417">
        <v>489.83</v>
      </c>
      <c r="G417">
        <v>575.51</v>
      </c>
      <c r="H417">
        <v>240.38</v>
      </c>
      <c r="I417">
        <v>4</v>
      </c>
      <c r="J417">
        <v>461</v>
      </c>
      <c r="K417">
        <v>15269</v>
      </c>
      <c r="L417" t="s">
        <v>18</v>
      </c>
      <c r="M417">
        <v>44170</v>
      </c>
      <c r="N417">
        <v>252</v>
      </c>
      <c r="O417">
        <v>21944.959999999999</v>
      </c>
      <c r="P417">
        <v>2</v>
      </c>
    </row>
    <row r="418" spans="1:16" x14ac:dyDescent="0.2">
      <c r="A418">
        <v>617</v>
      </c>
      <c r="B418" t="s">
        <v>15</v>
      </c>
      <c r="C418">
        <v>2007</v>
      </c>
      <c r="D418">
        <v>5</v>
      </c>
      <c r="E418">
        <v>104</v>
      </c>
      <c r="F418">
        <v>387.38</v>
      </c>
      <c r="G418">
        <v>455.17</v>
      </c>
      <c r="H418">
        <v>143.87</v>
      </c>
      <c r="I418">
        <v>4</v>
      </c>
      <c r="J418">
        <v>461</v>
      </c>
      <c r="K418">
        <v>15269</v>
      </c>
      <c r="L418" t="s">
        <v>18</v>
      </c>
      <c r="M418">
        <v>44170</v>
      </c>
      <c r="N418">
        <v>252</v>
      </c>
      <c r="O418">
        <v>21944.959999999999</v>
      </c>
      <c r="P418">
        <v>2</v>
      </c>
    </row>
    <row r="419" spans="1:16" x14ac:dyDescent="0.2">
      <c r="A419">
        <v>617</v>
      </c>
      <c r="B419" t="s">
        <v>15</v>
      </c>
      <c r="C419">
        <v>2007</v>
      </c>
      <c r="D419">
        <v>6</v>
      </c>
      <c r="E419">
        <v>203</v>
      </c>
      <c r="F419">
        <v>767.07</v>
      </c>
      <c r="G419">
        <v>901.36</v>
      </c>
      <c r="H419">
        <v>292.7</v>
      </c>
      <c r="I419">
        <v>4</v>
      </c>
      <c r="J419">
        <v>461</v>
      </c>
      <c r="K419">
        <v>15269</v>
      </c>
      <c r="L419" t="s">
        <v>18</v>
      </c>
      <c r="M419">
        <v>44170</v>
      </c>
      <c r="N419">
        <v>252</v>
      </c>
      <c r="O419">
        <v>21944.959999999999</v>
      </c>
      <c r="P419">
        <v>2</v>
      </c>
    </row>
    <row r="420" spans="1:16" x14ac:dyDescent="0.2">
      <c r="A420">
        <v>617</v>
      </c>
      <c r="B420" t="s">
        <v>15</v>
      </c>
      <c r="C420">
        <v>2007</v>
      </c>
      <c r="D420">
        <v>7</v>
      </c>
      <c r="E420">
        <v>111</v>
      </c>
      <c r="F420">
        <v>456.76</v>
      </c>
      <c r="G420">
        <v>536.69000000000005</v>
      </c>
      <c r="H420">
        <v>265.89999999999998</v>
      </c>
      <c r="I420">
        <v>4</v>
      </c>
      <c r="J420">
        <v>461</v>
      </c>
      <c r="K420">
        <v>15269</v>
      </c>
      <c r="L420" t="s">
        <v>18</v>
      </c>
      <c r="M420">
        <v>44170</v>
      </c>
      <c r="N420">
        <v>252</v>
      </c>
      <c r="O420">
        <v>21944.959999999999</v>
      </c>
      <c r="P420">
        <v>2</v>
      </c>
    </row>
    <row r="421" spans="1:16" x14ac:dyDescent="0.2">
      <c r="A421">
        <v>617</v>
      </c>
      <c r="B421" t="s">
        <v>15</v>
      </c>
      <c r="C421">
        <v>2007</v>
      </c>
      <c r="D421">
        <v>8</v>
      </c>
      <c r="E421">
        <v>74</v>
      </c>
      <c r="F421">
        <v>250.54</v>
      </c>
      <c r="G421">
        <v>294.43</v>
      </c>
      <c r="H421">
        <v>134.53</v>
      </c>
      <c r="I421">
        <v>4</v>
      </c>
      <c r="J421">
        <v>461</v>
      </c>
      <c r="K421">
        <v>15269</v>
      </c>
      <c r="L421" t="s">
        <v>18</v>
      </c>
      <c r="M421">
        <v>44170</v>
      </c>
      <c r="N421">
        <v>252</v>
      </c>
      <c r="O421">
        <v>21944.959999999999</v>
      </c>
      <c r="P421">
        <v>2</v>
      </c>
    </row>
    <row r="422" spans="1:16" x14ac:dyDescent="0.2">
      <c r="A422">
        <v>617</v>
      </c>
      <c r="B422" t="s">
        <v>15</v>
      </c>
      <c r="C422">
        <v>2007</v>
      </c>
      <c r="D422">
        <v>9</v>
      </c>
      <c r="E422">
        <v>182</v>
      </c>
      <c r="F422">
        <v>687.68</v>
      </c>
      <c r="G422">
        <v>808.05</v>
      </c>
      <c r="H422">
        <v>235.43</v>
      </c>
      <c r="I422">
        <v>4</v>
      </c>
      <c r="J422">
        <v>461</v>
      </c>
      <c r="K422">
        <v>15269</v>
      </c>
      <c r="L422" t="s">
        <v>18</v>
      </c>
      <c r="M422">
        <v>44170</v>
      </c>
      <c r="N422">
        <v>252</v>
      </c>
      <c r="O422">
        <v>21944.959999999999</v>
      </c>
      <c r="P422">
        <v>2</v>
      </c>
    </row>
    <row r="423" spans="1:16" x14ac:dyDescent="0.2">
      <c r="A423">
        <v>617</v>
      </c>
      <c r="B423" t="s">
        <v>15</v>
      </c>
      <c r="C423">
        <v>2007</v>
      </c>
      <c r="D423">
        <v>10</v>
      </c>
      <c r="E423">
        <v>481</v>
      </c>
      <c r="F423">
        <v>1738.13</v>
      </c>
      <c r="G423">
        <v>2042.38</v>
      </c>
      <c r="H423">
        <v>782.8</v>
      </c>
      <c r="I423">
        <v>4</v>
      </c>
      <c r="J423">
        <v>461</v>
      </c>
      <c r="K423">
        <v>15269</v>
      </c>
      <c r="L423" t="s">
        <v>18</v>
      </c>
      <c r="M423">
        <v>44170</v>
      </c>
      <c r="N423">
        <v>252</v>
      </c>
      <c r="O423">
        <v>21944.959999999999</v>
      </c>
      <c r="P423">
        <v>2</v>
      </c>
    </row>
    <row r="424" spans="1:16" x14ac:dyDescent="0.2">
      <c r="A424">
        <v>617</v>
      </c>
      <c r="B424" t="s">
        <v>15</v>
      </c>
      <c r="C424">
        <v>2007</v>
      </c>
      <c r="D424">
        <v>11</v>
      </c>
      <c r="E424">
        <v>264</v>
      </c>
      <c r="F424">
        <v>963.43</v>
      </c>
      <c r="G424">
        <v>1132.08</v>
      </c>
      <c r="H424">
        <v>340.12</v>
      </c>
      <c r="I424">
        <v>4</v>
      </c>
      <c r="J424">
        <v>461</v>
      </c>
      <c r="K424">
        <v>15269</v>
      </c>
      <c r="L424" t="s">
        <v>18</v>
      </c>
      <c r="M424">
        <v>44170</v>
      </c>
      <c r="N424">
        <v>252</v>
      </c>
      <c r="O424">
        <v>21944.959999999999</v>
      </c>
      <c r="P424">
        <v>2</v>
      </c>
    </row>
    <row r="425" spans="1:16" x14ac:dyDescent="0.2">
      <c r="A425">
        <v>617</v>
      </c>
      <c r="B425" t="s">
        <v>15</v>
      </c>
      <c r="C425">
        <v>2007</v>
      </c>
      <c r="D425">
        <v>12</v>
      </c>
      <c r="E425">
        <v>195</v>
      </c>
      <c r="F425">
        <v>660.75</v>
      </c>
      <c r="G425">
        <v>776.32</v>
      </c>
      <c r="H425">
        <v>296.27999999999997</v>
      </c>
      <c r="I425">
        <v>4</v>
      </c>
      <c r="J425">
        <v>461</v>
      </c>
      <c r="K425">
        <v>15269</v>
      </c>
      <c r="L425" t="s">
        <v>18</v>
      </c>
      <c r="M425">
        <v>44170</v>
      </c>
      <c r="N425">
        <v>252</v>
      </c>
      <c r="O425">
        <v>21944.959999999999</v>
      </c>
      <c r="P425">
        <v>2</v>
      </c>
    </row>
    <row r="426" spans="1:16" x14ac:dyDescent="0.2">
      <c r="A426">
        <v>630</v>
      </c>
      <c r="B426" t="s">
        <v>15</v>
      </c>
      <c r="C426">
        <v>2007</v>
      </c>
      <c r="D426">
        <v>1</v>
      </c>
      <c r="E426">
        <v>140</v>
      </c>
      <c r="F426">
        <v>558.15</v>
      </c>
      <c r="G426">
        <v>655.88</v>
      </c>
      <c r="H426">
        <v>327.63</v>
      </c>
      <c r="I426">
        <v>9</v>
      </c>
      <c r="J426">
        <v>726</v>
      </c>
      <c r="K426">
        <v>28038</v>
      </c>
      <c r="L426" t="s">
        <v>18</v>
      </c>
      <c r="M426">
        <v>66453</v>
      </c>
      <c r="N426">
        <v>384.2</v>
      </c>
      <c r="O426">
        <v>48243.11</v>
      </c>
      <c r="P426">
        <v>2</v>
      </c>
    </row>
    <row r="427" spans="1:16" x14ac:dyDescent="0.2">
      <c r="A427">
        <v>630</v>
      </c>
      <c r="B427" t="s">
        <v>15</v>
      </c>
      <c r="C427">
        <v>2007</v>
      </c>
      <c r="D427">
        <v>2</v>
      </c>
      <c r="E427">
        <v>79</v>
      </c>
      <c r="F427">
        <v>315.39999999999998</v>
      </c>
      <c r="G427">
        <v>370.6</v>
      </c>
      <c r="H427">
        <v>142.85</v>
      </c>
      <c r="I427">
        <v>9</v>
      </c>
      <c r="J427">
        <v>726</v>
      </c>
      <c r="K427">
        <v>28038</v>
      </c>
      <c r="L427" t="s">
        <v>18</v>
      </c>
      <c r="M427">
        <v>66453</v>
      </c>
      <c r="N427">
        <v>384.2</v>
      </c>
      <c r="O427">
        <v>48243.11</v>
      </c>
      <c r="P427">
        <v>2</v>
      </c>
    </row>
    <row r="428" spans="1:16" x14ac:dyDescent="0.2">
      <c r="A428">
        <v>630</v>
      </c>
      <c r="B428" t="s">
        <v>15</v>
      </c>
      <c r="C428">
        <v>2007</v>
      </c>
      <c r="D428">
        <v>3</v>
      </c>
      <c r="E428">
        <v>121</v>
      </c>
      <c r="F428">
        <v>515.54999999999995</v>
      </c>
      <c r="G428">
        <v>605.76</v>
      </c>
      <c r="H428">
        <v>243.47</v>
      </c>
      <c r="I428">
        <v>9</v>
      </c>
      <c r="J428">
        <v>726</v>
      </c>
      <c r="K428">
        <v>28038</v>
      </c>
      <c r="L428" t="s">
        <v>18</v>
      </c>
      <c r="M428">
        <v>66453</v>
      </c>
      <c r="N428">
        <v>384.2</v>
      </c>
      <c r="O428">
        <v>48243.11</v>
      </c>
      <c r="P428">
        <v>2</v>
      </c>
    </row>
    <row r="429" spans="1:16" x14ac:dyDescent="0.2">
      <c r="A429">
        <v>630</v>
      </c>
      <c r="B429" t="s">
        <v>15</v>
      </c>
      <c r="C429">
        <v>2007</v>
      </c>
      <c r="D429">
        <v>4</v>
      </c>
      <c r="E429">
        <v>180</v>
      </c>
      <c r="F429">
        <v>751.16</v>
      </c>
      <c r="G429">
        <v>882.7</v>
      </c>
      <c r="H429">
        <v>438.2</v>
      </c>
      <c r="I429">
        <v>9</v>
      </c>
      <c r="J429">
        <v>726</v>
      </c>
      <c r="K429">
        <v>28038</v>
      </c>
      <c r="L429" t="s">
        <v>18</v>
      </c>
      <c r="M429">
        <v>66453</v>
      </c>
      <c r="N429">
        <v>384.2</v>
      </c>
      <c r="O429">
        <v>48243.11</v>
      </c>
      <c r="P429">
        <v>2</v>
      </c>
    </row>
    <row r="430" spans="1:16" x14ac:dyDescent="0.2">
      <c r="A430">
        <v>630</v>
      </c>
      <c r="B430" t="s">
        <v>15</v>
      </c>
      <c r="C430">
        <v>2007</v>
      </c>
      <c r="D430">
        <v>5</v>
      </c>
      <c r="E430">
        <v>160</v>
      </c>
      <c r="F430">
        <v>639.77</v>
      </c>
      <c r="G430">
        <v>751.82</v>
      </c>
      <c r="H430">
        <v>345.38</v>
      </c>
      <c r="I430">
        <v>9</v>
      </c>
      <c r="J430">
        <v>726</v>
      </c>
      <c r="K430">
        <v>28038</v>
      </c>
      <c r="L430" t="s">
        <v>18</v>
      </c>
      <c r="M430">
        <v>66453</v>
      </c>
      <c r="N430">
        <v>384.2</v>
      </c>
      <c r="O430">
        <v>48243.11</v>
      </c>
      <c r="P430">
        <v>2</v>
      </c>
    </row>
    <row r="431" spans="1:16" x14ac:dyDescent="0.2">
      <c r="A431">
        <v>630</v>
      </c>
      <c r="B431" t="s">
        <v>15</v>
      </c>
      <c r="C431">
        <v>2007</v>
      </c>
      <c r="D431">
        <v>6</v>
      </c>
      <c r="E431">
        <v>335</v>
      </c>
      <c r="F431">
        <v>1278.32</v>
      </c>
      <c r="G431">
        <v>1502.09</v>
      </c>
      <c r="H431">
        <v>556.62</v>
      </c>
      <c r="I431">
        <v>9</v>
      </c>
      <c r="J431">
        <v>726</v>
      </c>
      <c r="K431">
        <v>28038</v>
      </c>
      <c r="L431" t="s">
        <v>18</v>
      </c>
      <c r="M431">
        <v>66453</v>
      </c>
      <c r="N431">
        <v>384.2</v>
      </c>
      <c r="O431">
        <v>48243.11</v>
      </c>
      <c r="P431">
        <v>2</v>
      </c>
    </row>
    <row r="432" spans="1:16" x14ac:dyDescent="0.2">
      <c r="A432">
        <v>630</v>
      </c>
      <c r="B432" t="s">
        <v>15</v>
      </c>
      <c r="C432">
        <v>2007</v>
      </c>
      <c r="D432">
        <v>7</v>
      </c>
      <c r="E432">
        <v>245</v>
      </c>
      <c r="F432">
        <v>1112.8599999999999</v>
      </c>
      <c r="G432">
        <v>1307.58</v>
      </c>
      <c r="H432">
        <v>538.75</v>
      </c>
      <c r="I432">
        <v>9</v>
      </c>
      <c r="J432">
        <v>726</v>
      </c>
      <c r="K432">
        <v>28038</v>
      </c>
      <c r="L432" t="s">
        <v>18</v>
      </c>
      <c r="M432">
        <v>66453</v>
      </c>
      <c r="N432">
        <v>384.2</v>
      </c>
      <c r="O432">
        <v>48243.11</v>
      </c>
      <c r="P432">
        <v>2</v>
      </c>
    </row>
    <row r="433" spans="1:16" x14ac:dyDescent="0.2">
      <c r="A433">
        <v>630</v>
      </c>
      <c r="B433" t="s">
        <v>15</v>
      </c>
      <c r="C433">
        <v>2007</v>
      </c>
      <c r="D433">
        <v>8</v>
      </c>
      <c r="E433">
        <v>230</v>
      </c>
      <c r="F433">
        <v>934.4</v>
      </c>
      <c r="G433">
        <v>1098.02</v>
      </c>
      <c r="H433">
        <v>370.92</v>
      </c>
      <c r="I433">
        <v>9</v>
      </c>
      <c r="J433">
        <v>726</v>
      </c>
      <c r="K433">
        <v>28038</v>
      </c>
      <c r="L433" t="s">
        <v>18</v>
      </c>
      <c r="M433">
        <v>66453</v>
      </c>
      <c r="N433">
        <v>384.2</v>
      </c>
      <c r="O433">
        <v>48243.11</v>
      </c>
      <c r="P433">
        <v>2</v>
      </c>
    </row>
    <row r="434" spans="1:16" x14ac:dyDescent="0.2">
      <c r="A434">
        <v>630</v>
      </c>
      <c r="B434" t="s">
        <v>15</v>
      </c>
      <c r="C434">
        <v>2007</v>
      </c>
      <c r="D434">
        <v>9</v>
      </c>
      <c r="E434">
        <v>344</v>
      </c>
      <c r="F434">
        <v>1340.33</v>
      </c>
      <c r="G434">
        <v>1575.04</v>
      </c>
      <c r="H434">
        <v>486.53</v>
      </c>
      <c r="I434">
        <v>9</v>
      </c>
      <c r="J434">
        <v>726</v>
      </c>
      <c r="K434">
        <v>28038</v>
      </c>
      <c r="L434" t="s">
        <v>18</v>
      </c>
      <c r="M434">
        <v>66453</v>
      </c>
      <c r="N434">
        <v>384.2</v>
      </c>
      <c r="O434">
        <v>48243.11</v>
      </c>
      <c r="P434">
        <v>2</v>
      </c>
    </row>
    <row r="435" spans="1:16" x14ac:dyDescent="0.2">
      <c r="A435">
        <v>630</v>
      </c>
      <c r="B435" t="s">
        <v>15</v>
      </c>
      <c r="C435">
        <v>2007</v>
      </c>
      <c r="D435">
        <v>10</v>
      </c>
      <c r="E435">
        <v>698</v>
      </c>
      <c r="F435">
        <v>2712.09</v>
      </c>
      <c r="G435">
        <v>3186.83</v>
      </c>
      <c r="H435">
        <v>1119.21</v>
      </c>
      <c r="I435">
        <v>9</v>
      </c>
      <c r="J435">
        <v>726</v>
      </c>
      <c r="K435">
        <v>28038</v>
      </c>
      <c r="L435" t="s">
        <v>18</v>
      </c>
      <c r="M435">
        <v>66453</v>
      </c>
      <c r="N435">
        <v>384.2</v>
      </c>
      <c r="O435">
        <v>48243.11</v>
      </c>
      <c r="P435">
        <v>2</v>
      </c>
    </row>
    <row r="436" spans="1:16" x14ac:dyDescent="0.2">
      <c r="A436">
        <v>630</v>
      </c>
      <c r="B436" t="s">
        <v>15</v>
      </c>
      <c r="C436">
        <v>2007</v>
      </c>
      <c r="D436">
        <v>11</v>
      </c>
      <c r="E436">
        <v>463</v>
      </c>
      <c r="F436">
        <v>1758.57</v>
      </c>
      <c r="G436">
        <v>2066.5</v>
      </c>
      <c r="H436">
        <v>729.29</v>
      </c>
      <c r="I436">
        <v>9</v>
      </c>
      <c r="J436">
        <v>726</v>
      </c>
      <c r="K436">
        <v>28038</v>
      </c>
      <c r="L436" t="s">
        <v>18</v>
      </c>
      <c r="M436">
        <v>66453</v>
      </c>
      <c r="N436">
        <v>384.2</v>
      </c>
      <c r="O436">
        <v>48243.11</v>
      </c>
      <c r="P436">
        <v>2</v>
      </c>
    </row>
    <row r="437" spans="1:16" x14ac:dyDescent="0.2">
      <c r="A437">
        <v>630</v>
      </c>
      <c r="B437" t="s">
        <v>15</v>
      </c>
      <c r="C437">
        <v>2007</v>
      </c>
      <c r="D437">
        <v>12</v>
      </c>
      <c r="E437">
        <v>374</v>
      </c>
      <c r="F437">
        <v>1543.63</v>
      </c>
      <c r="G437">
        <v>1813.86</v>
      </c>
      <c r="H437">
        <v>521.41999999999996</v>
      </c>
      <c r="I437">
        <v>9</v>
      </c>
      <c r="J437">
        <v>726</v>
      </c>
      <c r="K437">
        <v>28038</v>
      </c>
      <c r="L437" t="s">
        <v>18</v>
      </c>
      <c r="M437">
        <v>66453</v>
      </c>
      <c r="N437">
        <v>384.2</v>
      </c>
      <c r="O437">
        <v>48243.11</v>
      </c>
      <c r="P437">
        <v>2</v>
      </c>
    </row>
    <row r="438" spans="1:16" x14ac:dyDescent="0.2">
      <c r="A438">
        <v>645</v>
      </c>
      <c r="B438" t="s">
        <v>15</v>
      </c>
      <c r="C438">
        <v>2007</v>
      </c>
      <c r="D438">
        <v>1</v>
      </c>
      <c r="E438">
        <v>42</v>
      </c>
      <c r="F438">
        <v>178.28</v>
      </c>
      <c r="G438">
        <v>209.5</v>
      </c>
      <c r="H438">
        <v>45.27</v>
      </c>
      <c r="I438">
        <v>5</v>
      </c>
      <c r="J438">
        <v>284</v>
      </c>
      <c r="K438">
        <v>15249</v>
      </c>
      <c r="L438" t="s">
        <v>18</v>
      </c>
      <c r="M438">
        <v>19225</v>
      </c>
      <c r="N438">
        <v>176.5</v>
      </c>
      <c r="O438">
        <v>22757.23</v>
      </c>
      <c r="P438">
        <v>2</v>
      </c>
    </row>
    <row r="439" spans="1:16" x14ac:dyDescent="0.2">
      <c r="A439">
        <v>645</v>
      </c>
      <c r="B439" t="s">
        <v>15</v>
      </c>
      <c r="C439">
        <v>2007</v>
      </c>
      <c r="D439">
        <v>2</v>
      </c>
      <c r="E439">
        <v>37</v>
      </c>
      <c r="F439">
        <v>162.31</v>
      </c>
      <c r="G439">
        <v>190.73</v>
      </c>
      <c r="H439">
        <v>62.83</v>
      </c>
      <c r="I439">
        <v>5</v>
      </c>
      <c r="J439">
        <v>284</v>
      </c>
      <c r="K439">
        <v>15249</v>
      </c>
      <c r="L439" t="s">
        <v>18</v>
      </c>
      <c r="M439">
        <v>19225</v>
      </c>
      <c r="N439">
        <v>176.5</v>
      </c>
      <c r="O439">
        <v>22757.23</v>
      </c>
      <c r="P439">
        <v>2</v>
      </c>
    </row>
    <row r="440" spans="1:16" x14ac:dyDescent="0.2">
      <c r="A440">
        <v>645</v>
      </c>
      <c r="B440" t="s">
        <v>15</v>
      </c>
      <c r="C440">
        <v>2007</v>
      </c>
      <c r="D440">
        <v>3</v>
      </c>
      <c r="E440">
        <v>59</v>
      </c>
      <c r="F440">
        <v>247.77</v>
      </c>
      <c r="G440">
        <v>291.14</v>
      </c>
      <c r="H440">
        <v>134.16999999999999</v>
      </c>
      <c r="I440">
        <v>5</v>
      </c>
      <c r="J440">
        <v>284</v>
      </c>
      <c r="K440">
        <v>15249</v>
      </c>
      <c r="L440" t="s">
        <v>18</v>
      </c>
      <c r="M440">
        <v>19225</v>
      </c>
      <c r="N440">
        <v>176.5</v>
      </c>
      <c r="O440">
        <v>22757.23</v>
      </c>
      <c r="P440">
        <v>2</v>
      </c>
    </row>
    <row r="441" spans="1:16" x14ac:dyDescent="0.2">
      <c r="A441">
        <v>645</v>
      </c>
      <c r="B441" t="s">
        <v>15</v>
      </c>
      <c r="C441">
        <v>2007</v>
      </c>
      <c r="D441">
        <v>4</v>
      </c>
      <c r="E441">
        <v>98</v>
      </c>
      <c r="F441">
        <v>365.32</v>
      </c>
      <c r="G441">
        <v>429.29</v>
      </c>
      <c r="H441">
        <v>189.41</v>
      </c>
      <c r="I441">
        <v>5</v>
      </c>
      <c r="J441">
        <v>284</v>
      </c>
      <c r="K441">
        <v>15249</v>
      </c>
      <c r="L441" t="s">
        <v>18</v>
      </c>
      <c r="M441">
        <v>19225</v>
      </c>
      <c r="N441">
        <v>176.5</v>
      </c>
      <c r="O441">
        <v>22757.23</v>
      </c>
      <c r="P441">
        <v>2</v>
      </c>
    </row>
    <row r="442" spans="1:16" x14ac:dyDescent="0.2">
      <c r="A442">
        <v>645</v>
      </c>
      <c r="B442" t="s">
        <v>15</v>
      </c>
      <c r="C442">
        <v>2007</v>
      </c>
      <c r="D442">
        <v>5</v>
      </c>
      <c r="E442">
        <v>130</v>
      </c>
      <c r="F442">
        <v>497.12</v>
      </c>
      <c r="G442">
        <v>584.14</v>
      </c>
      <c r="H442">
        <v>207.01</v>
      </c>
      <c r="I442">
        <v>5</v>
      </c>
      <c r="J442">
        <v>284</v>
      </c>
      <c r="K442">
        <v>15249</v>
      </c>
      <c r="L442" t="s">
        <v>18</v>
      </c>
      <c r="M442">
        <v>19225</v>
      </c>
      <c r="N442">
        <v>176.5</v>
      </c>
      <c r="O442">
        <v>22757.23</v>
      </c>
      <c r="P442">
        <v>2</v>
      </c>
    </row>
    <row r="443" spans="1:16" x14ac:dyDescent="0.2">
      <c r="A443">
        <v>645</v>
      </c>
      <c r="B443" t="s">
        <v>15</v>
      </c>
      <c r="C443">
        <v>2007</v>
      </c>
      <c r="D443">
        <v>6</v>
      </c>
      <c r="E443">
        <v>389</v>
      </c>
      <c r="F443">
        <v>1553.54</v>
      </c>
      <c r="G443">
        <v>1825.62</v>
      </c>
      <c r="H443">
        <v>649.05999999999995</v>
      </c>
      <c r="I443">
        <v>5</v>
      </c>
      <c r="J443">
        <v>284</v>
      </c>
      <c r="K443">
        <v>15249</v>
      </c>
      <c r="L443" t="s">
        <v>18</v>
      </c>
      <c r="M443">
        <v>19225</v>
      </c>
      <c r="N443">
        <v>176.5</v>
      </c>
      <c r="O443">
        <v>22757.23</v>
      </c>
      <c r="P443">
        <v>2</v>
      </c>
    </row>
    <row r="444" spans="1:16" x14ac:dyDescent="0.2">
      <c r="A444">
        <v>645</v>
      </c>
      <c r="B444" t="s">
        <v>15</v>
      </c>
      <c r="C444">
        <v>2007</v>
      </c>
      <c r="D444">
        <v>7</v>
      </c>
      <c r="E444">
        <v>102</v>
      </c>
      <c r="F444">
        <v>462.12</v>
      </c>
      <c r="G444">
        <v>543.03</v>
      </c>
      <c r="H444">
        <v>190.01</v>
      </c>
      <c r="I444">
        <v>5</v>
      </c>
      <c r="J444">
        <v>284</v>
      </c>
      <c r="K444">
        <v>15249</v>
      </c>
      <c r="L444" t="s">
        <v>18</v>
      </c>
      <c r="M444">
        <v>19225</v>
      </c>
      <c r="N444">
        <v>176.5</v>
      </c>
      <c r="O444">
        <v>22757.23</v>
      </c>
      <c r="P444">
        <v>2</v>
      </c>
    </row>
    <row r="445" spans="1:16" x14ac:dyDescent="0.2">
      <c r="A445">
        <v>645</v>
      </c>
      <c r="B445" t="s">
        <v>15</v>
      </c>
      <c r="C445">
        <v>2007</v>
      </c>
      <c r="D445">
        <v>8</v>
      </c>
      <c r="E445">
        <v>68</v>
      </c>
      <c r="F445">
        <v>262.37</v>
      </c>
      <c r="G445">
        <v>308.33999999999997</v>
      </c>
      <c r="H445">
        <v>79.98</v>
      </c>
      <c r="I445">
        <v>5</v>
      </c>
      <c r="J445">
        <v>284</v>
      </c>
      <c r="K445">
        <v>15249</v>
      </c>
      <c r="L445" t="s">
        <v>18</v>
      </c>
      <c r="M445">
        <v>19225</v>
      </c>
      <c r="N445">
        <v>176.5</v>
      </c>
      <c r="O445">
        <v>22757.23</v>
      </c>
      <c r="P445">
        <v>2</v>
      </c>
    </row>
    <row r="446" spans="1:16" x14ac:dyDescent="0.2">
      <c r="A446">
        <v>645</v>
      </c>
      <c r="B446" t="s">
        <v>15</v>
      </c>
      <c r="C446">
        <v>2007</v>
      </c>
      <c r="D446">
        <v>9</v>
      </c>
      <c r="E446">
        <v>115</v>
      </c>
      <c r="F446">
        <v>454.71</v>
      </c>
      <c r="G446">
        <v>534.34</v>
      </c>
      <c r="H446">
        <v>177.58</v>
      </c>
      <c r="I446">
        <v>5</v>
      </c>
      <c r="J446">
        <v>284</v>
      </c>
      <c r="K446">
        <v>15249</v>
      </c>
      <c r="L446" t="s">
        <v>18</v>
      </c>
      <c r="M446">
        <v>19225</v>
      </c>
      <c r="N446">
        <v>176.5</v>
      </c>
      <c r="O446">
        <v>22757.23</v>
      </c>
      <c r="P446">
        <v>2</v>
      </c>
    </row>
    <row r="447" spans="1:16" x14ac:dyDescent="0.2">
      <c r="A447">
        <v>645</v>
      </c>
      <c r="B447" t="s">
        <v>15</v>
      </c>
      <c r="C447">
        <v>2007</v>
      </c>
      <c r="D447">
        <v>10</v>
      </c>
      <c r="E447">
        <v>506</v>
      </c>
      <c r="F447">
        <v>1872.86</v>
      </c>
      <c r="G447">
        <v>2200.62</v>
      </c>
      <c r="H447">
        <v>749.25</v>
      </c>
      <c r="I447">
        <v>5</v>
      </c>
      <c r="J447">
        <v>284</v>
      </c>
      <c r="K447">
        <v>15249</v>
      </c>
      <c r="L447" t="s">
        <v>18</v>
      </c>
      <c r="M447">
        <v>19225</v>
      </c>
      <c r="N447">
        <v>176.5</v>
      </c>
      <c r="O447">
        <v>22757.23</v>
      </c>
      <c r="P447">
        <v>2</v>
      </c>
    </row>
    <row r="448" spans="1:16" x14ac:dyDescent="0.2">
      <c r="A448">
        <v>645</v>
      </c>
      <c r="B448" t="s">
        <v>15</v>
      </c>
      <c r="C448">
        <v>2007</v>
      </c>
      <c r="D448">
        <v>11</v>
      </c>
      <c r="E448">
        <v>193</v>
      </c>
      <c r="F448">
        <v>815.18</v>
      </c>
      <c r="G448">
        <v>957.87</v>
      </c>
      <c r="H448">
        <v>365.38</v>
      </c>
      <c r="I448">
        <v>5</v>
      </c>
      <c r="J448">
        <v>284</v>
      </c>
      <c r="K448">
        <v>15249</v>
      </c>
      <c r="L448" t="s">
        <v>18</v>
      </c>
      <c r="M448">
        <v>19225</v>
      </c>
      <c r="N448">
        <v>176.5</v>
      </c>
      <c r="O448">
        <v>22757.23</v>
      </c>
      <c r="P448">
        <v>2</v>
      </c>
    </row>
    <row r="449" spans="1:16" x14ac:dyDescent="0.2">
      <c r="A449">
        <v>645</v>
      </c>
      <c r="B449" t="s">
        <v>15</v>
      </c>
      <c r="C449">
        <v>2007</v>
      </c>
      <c r="D449">
        <v>12</v>
      </c>
      <c r="E449">
        <v>78</v>
      </c>
      <c r="F449">
        <v>322.02999999999997</v>
      </c>
      <c r="G449">
        <v>378.35</v>
      </c>
      <c r="H449">
        <v>189.8</v>
      </c>
      <c r="I449">
        <v>5</v>
      </c>
      <c r="J449">
        <v>284</v>
      </c>
      <c r="K449">
        <v>15249</v>
      </c>
      <c r="L449" t="s">
        <v>18</v>
      </c>
      <c r="M449">
        <v>19225</v>
      </c>
      <c r="N449">
        <v>176.5</v>
      </c>
      <c r="O449">
        <v>22757.23</v>
      </c>
      <c r="P449">
        <v>2</v>
      </c>
    </row>
    <row r="450" spans="1:16" x14ac:dyDescent="0.2">
      <c r="A450">
        <v>658</v>
      </c>
      <c r="B450" t="s">
        <v>15</v>
      </c>
      <c r="C450">
        <v>2007</v>
      </c>
      <c r="D450">
        <v>1</v>
      </c>
      <c r="E450">
        <v>175</v>
      </c>
      <c r="F450">
        <v>750.4</v>
      </c>
      <c r="G450">
        <v>881.66</v>
      </c>
      <c r="H450">
        <v>324.87</v>
      </c>
      <c r="I450">
        <v>16</v>
      </c>
      <c r="J450">
        <v>581</v>
      </c>
      <c r="K450">
        <v>27824</v>
      </c>
      <c r="L450" t="s">
        <v>18</v>
      </c>
      <c r="M450">
        <v>97214</v>
      </c>
      <c r="N450">
        <v>351.2</v>
      </c>
      <c r="O450">
        <v>49452.02</v>
      </c>
      <c r="P450">
        <v>2</v>
      </c>
    </row>
    <row r="451" spans="1:16" x14ac:dyDescent="0.2">
      <c r="A451">
        <v>658</v>
      </c>
      <c r="B451" t="s">
        <v>15</v>
      </c>
      <c r="C451">
        <v>2007</v>
      </c>
      <c r="D451">
        <v>2</v>
      </c>
      <c r="E451">
        <v>177</v>
      </c>
      <c r="F451">
        <v>758.59</v>
      </c>
      <c r="G451">
        <v>891.38</v>
      </c>
      <c r="H451">
        <v>330.28</v>
      </c>
      <c r="I451">
        <v>16</v>
      </c>
      <c r="J451">
        <v>581</v>
      </c>
      <c r="K451">
        <v>27824</v>
      </c>
      <c r="L451" t="s">
        <v>18</v>
      </c>
      <c r="M451">
        <v>97214</v>
      </c>
      <c r="N451">
        <v>351.2</v>
      </c>
      <c r="O451">
        <v>49452.02</v>
      </c>
      <c r="P451">
        <v>2</v>
      </c>
    </row>
    <row r="452" spans="1:16" x14ac:dyDescent="0.2">
      <c r="A452">
        <v>658</v>
      </c>
      <c r="B452" t="s">
        <v>15</v>
      </c>
      <c r="C452">
        <v>2007</v>
      </c>
      <c r="D452">
        <v>3</v>
      </c>
      <c r="E452">
        <v>203</v>
      </c>
      <c r="F452">
        <v>823.43</v>
      </c>
      <c r="G452">
        <v>967.52</v>
      </c>
      <c r="H452">
        <v>337.45</v>
      </c>
      <c r="I452">
        <v>16</v>
      </c>
      <c r="J452">
        <v>581</v>
      </c>
      <c r="K452">
        <v>27824</v>
      </c>
      <c r="L452" t="s">
        <v>18</v>
      </c>
      <c r="M452">
        <v>97214</v>
      </c>
      <c r="N452">
        <v>351.2</v>
      </c>
      <c r="O452">
        <v>49452.02</v>
      </c>
      <c r="P452">
        <v>2</v>
      </c>
    </row>
    <row r="453" spans="1:16" x14ac:dyDescent="0.2">
      <c r="A453">
        <v>658</v>
      </c>
      <c r="B453" t="s">
        <v>15</v>
      </c>
      <c r="C453">
        <v>2007</v>
      </c>
      <c r="D453">
        <v>4</v>
      </c>
      <c r="E453">
        <v>306</v>
      </c>
      <c r="F453">
        <v>1214.33</v>
      </c>
      <c r="G453">
        <v>1426.9</v>
      </c>
      <c r="H453">
        <v>498.38</v>
      </c>
      <c r="I453">
        <v>16</v>
      </c>
      <c r="J453">
        <v>581</v>
      </c>
      <c r="K453">
        <v>27824</v>
      </c>
      <c r="L453" t="s">
        <v>18</v>
      </c>
      <c r="M453">
        <v>97214</v>
      </c>
      <c r="N453">
        <v>351.2</v>
      </c>
      <c r="O453">
        <v>49452.02</v>
      </c>
      <c r="P453">
        <v>2</v>
      </c>
    </row>
    <row r="454" spans="1:16" x14ac:dyDescent="0.2">
      <c r="A454">
        <v>658</v>
      </c>
      <c r="B454" t="s">
        <v>15</v>
      </c>
      <c r="C454">
        <v>2007</v>
      </c>
      <c r="D454">
        <v>5</v>
      </c>
      <c r="E454">
        <v>345</v>
      </c>
      <c r="F454">
        <v>1405.3</v>
      </c>
      <c r="G454">
        <v>1651.31</v>
      </c>
      <c r="H454">
        <v>623.71</v>
      </c>
      <c r="I454">
        <v>16</v>
      </c>
      <c r="J454">
        <v>581</v>
      </c>
      <c r="K454">
        <v>27824</v>
      </c>
      <c r="L454" t="s">
        <v>18</v>
      </c>
      <c r="M454">
        <v>97214</v>
      </c>
      <c r="N454">
        <v>351.2</v>
      </c>
      <c r="O454">
        <v>49452.02</v>
      </c>
      <c r="P454">
        <v>2</v>
      </c>
    </row>
    <row r="455" spans="1:16" x14ac:dyDescent="0.2">
      <c r="A455">
        <v>658</v>
      </c>
      <c r="B455" t="s">
        <v>15</v>
      </c>
      <c r="C455">
        <v>2007</v>
      </c>
      <c r="D455">
        <v>6</v>
      </c>
      <c r="E455">
        <v>511</v>
      </c>
      <c r="F455">
        <v>2163.87</v>
      </c>
      <c r="G455">
        <v>2542.63</v>
      </c>
      <c r="H455">
        <v>883.91</v>
      </c>
      <c r="I455">
        <v>16</v>
      </c>
      <c r="J455">
        <v>581</v>
      </c>
      <c r="K455">
        <v>27824</v>
      </c>
      <c r="L455" t="s">
        <v>18</v>
      </c>
      <c r="M455">
        <v>97214</v>
      </c>
      <c r="N455">
        <v>351.2</v>
      </c>
      <c r="O455">
        <v>49452.02</v>
      </c>
      <c r="P455">
        <v>2</v>
      </c>
    </row>
    <row r="456" spans="1:16" x14ac:dyDescent="0.2">
      <c r="A456">
        <v>658</v>
      </c>
      <c r="B456" t="s">
        <v>15</v>
      </c>
      <c r="C456">
        <v>2007</v>
      </c>
      <c r="D456">
        <v>7</v>
      </c>
      <c r="E456">
        <v>376</v>
      </c>
      <c r="F456">
        <v>1478.04</v>
      </c>
      <c r="G456">
        <v>1736.68</v>
      </c>
      <c r="H456">
        <v>693.84</v>
      </c>
      <c r="I456">
        <v>16</v>
      </c>
      <c r="J456">
        <v>581</v>
      </c>
      <c r="K456">
        <v>27824</v>
      </c>
      <c r="L456" t="s">
        <v>18</v>
      </c>
      <c r="M456">
        <v>97214</v>
      </c>
      <c r="N456">
        <v>351.2</v>
      </c>
      <c r="O456">
        <v>49452.02</v>
      </c>
      <c r="P456">
        <v>2</v>
      </c>
    </row>
    <row r="457" spans="1:16" x14ac:dyDescent="0.2">
      <c r="A457">
        <v>658</v>
      </c>
      <c r="B457" t="s">
        <v>15</v>
      </c>
      <c r="C457">
        <v>2007</v>
      </c>
      <c r="D457">
        <v>8</v>
      </c>
      <c r="E457">
        <v>450</v>
      </c>
      <c r="F457">
        <v>1818.12</v>
      </c>
      <c r="G457">
        <v>2136.4499999999998</v>
      </c>
      <c r="H457">
        <v>559.6</v>
      </c>
      <c r="I457">
        <v>16</v>
      </c>
      <c r="J457">
        <v>581</v>
      </c>
      <c r="K457">
        <v>27824</v>
      </c>
      <c r="L457" t="s">
        <v>18</v>
      </c>
      <c r="M457">
        <v>97214</v>
      </c>
      <c r="N457">
        <v>351.2</v>
      </c>
      <c r="O457">
        <v>49452.02</v>
      </c>
      <c r="P457">
        <v>2</v>
      </c>
    </row>
    <row r="458" spans="1:16" x14ac:dyDescent="0.2">
      <c r="A458">
        <v>658</v>
      </c>
      <c r="B458" t="s">
        <v>15</v>
      </c>
      <c r="C458">
        <v>2007</v>
      </c>
      <c r="D458">
        <v>9</v>
      </c>
      <c r="E458">
        <v>781</v>
      </c>
      <c r="F458">
        <v>3013.67</v>
      </c>
      <c r="G458">
        <v>3541.09</v>
      </c>
      <c r="H458">
        <v>942.92</v>
      </c>
      <c r="I458">
        <v>16</v>
      </c>
      <c r="J458">
        <v>581</v>
      </c>
      <c r="K458">
        <v>27824</v>
      </c>
      <c r="L458" t="s">
        <v>18</v>
      </c>
      <c r="M458">
        <v>97214</v>
      </c>
      <c r="N458">
        <v>351.2</v>
      </c>
      <c r="O458">
        <v>49452.02</v>
      </c>
      <c r="P458">
        <v>2</v>
      </c>
    </row>
    <row r="459" spans="1:16" x14ac:dyDescent="0.2">
      <c r="A459">
        <v>658</v>
      </c>
      <c r="B459" t="s">
        <v>15</v>
      </c>
      <c r="C459">
        <v>2007</v>
      </c>
      <c r="D459">
        <v>11</v>
      </c>
      <c r="E459">
        <v>860</v>
      </c>
      <c r="F459">
        <v>3316.33</v>
      </c>
      <c r="G459">
        <v>3896.68</v>
      </c>
      <c r="H459">
        <v>1252.8900000000001</v>
      </c>
      <c r="I459">
        <v>16</v>
      </c>
      <c r="J459">
        <v>581</v>
      </c>
      <c r="K459">
        <v>27824</v>
      </c>
      <c r="L459" t="s">
        <v>18</v>
      </c>
      <c r="M459">
        <v>97214</v>
      </c>
      <c r="N459">
        <v>351.2</v>
      </c>
      <c r="O459">
        <v>49452.02</v>
      </c>
      <c r="P459">
        <v>2</v>
      </c>
    </row>
    <row r="460" spans="1:16" x14ac:dyDescent="0.2">
      <c r="A460">
        <v>658</v>
      </c>
      <c r="B460" t="s">
        <v>15</v>
      </c>
      <c r="C460">
        <v>2007</v>
      </c>
      <c r="D460">
        <v>12</v>
      </c>
      <c r="E460">
        <v>636</v>
      </c>
      <c r="F460">
        <v>2635.81</v>
      </c>
      <c r="G460">
        <v>3097</v>
      </c>
      <c r="H460">
        <v>1154.8699999999999</v>
      </c>
      <c r="I460">
        <v>16</v>
      </c>
      <c r="J460">
        <v>581</v>
      </c>
      <c r="K460">
        <v>27824</v>
      </c>
      <c r="L460" t="s">
        <v>18</v>
      </c>
      <c r="M460">
        <v>97214</v>
      </c>
      <c r="N460">
        <v>351.2</v>
      </c>
      <c r="O460">
        <v>49452.02</v>
      </c>
      <c r="P460">
        <v>2</v>
      </c>
    </row>
    <row r="461" spans="1:16" x14ac:dyDescent="0.2">
      <c r="A461">
        <v>663</v>
      </c>
      <c r="B461" t="s">
        <v>15</v>
      </c>
      <c r="C461">
        <v>2007</v>
      </c>
      <c r="D461">
        <v>1</v>
      </c>
      <c r="E461">
        <v>37</v>
      </c>
      <c r="F461">
        <v>152.09</v>
      </c>
      <c r="G461">
        <v>178.71</v>
      </c>
      <c r="H461">
        <v>71.25</v>
      </c>
      <c r="I461">
        <v>6</v>
      </c>
      <c r="J461">
        <v>258</v>
      </c>
      <c r="K461">
        <v>10020</v>
      </c>
      <c r="L461" t="s">
        <v>18</v>
      </c>
      <c r="M461">
        <v>36219</v>
      </c>
      <c r="N461">
        <v>158</v>
      </c>
      <c r="O461">
        <v>13039.29</v>
      </c>
      <c r="P461">
        <v>2</v>
      </c>
    </row>
    <row r="462" spans="1:16" x14ac:dyDescent="0.2">
      <c r="A462">
        <v>663</v>
      </c>
      <c r="B462" t="s">
        <v>15</v>
      </c>
      <c r="C462">
        <v>2007</v>
      </c>
      <c r="D462">
        <v>2</v>
      </c>
      <c r="E462">
        <v>25</v>
      </c>
      <c r="F462">
        <v>74.05</v>
      </c>
      <c r="G462">
        <v>87.03</v>
      </c>
      <c r="H462">
        <v>37.630000000000003</v>
      </c>
      <c r="I462">
        <v>6</v>
      </c>
      <c r="J462">
        <v>258</v>
      </c>
      <c r="K462">
        <v>10020</v>
      </c>
      <c r="L462" t="s">
        <v>18</v>
      </c>
      <c r="M462">
        <v>36219</v>
      </c>
      <c r="N462">
        <v>158</v>
      </c>
      <c r="O462">
        <v>13039.29</v>
      </c>
      <c r="P462">
        <v>2</v>
      </c>
    </row>
    <row r="463" spans="1:16" x14ac:dyDescent="0.2">
      <c r="A463">
        <v>663</v>
      </c>
      <c r="B463" t="s">
        <v>15</v>
      </c>
      <c r="C463">
        <v>2007</v>
      </c>
      <c r="D463">
        <v>3</v>
      </c>
      <c r="E463">
        <v>14</v>
      </c>
      <c r="F463">
        <v>97.07</v>
      </c>
      <c r="G463">
        <v>114.07</v>
      </c>
      <c r="H463">
        <v>42.06</v>
      </c>
      <c r="I463">
        <v>6</v>
      </c>
      <c r="J463">
        <v>258</v>
      </c>
      <c r="K463">
        <v>10020</v>
      </c>
      <c r="L463" t="s">
        <v>18</v>
      </c>
      <c r="M463">
        <v>36219</v>
      </c>
      <c r="N463">
        <v>158</v>
      </c>
      <c r="O463">
        <v>13039.29</v>
      </c>
      <c r="P463">
        <v>2</v>
      </c>
    </row>
    <row r="464" spans="1:16" x14ac:dyDescent="0.2">
      <c r="A464">
        <v>663</v>
      </c>
      <c r="B464" t="s">
        <v>15</v>
      </c>
      <c r="C464">
        <v>2007</v>
      </c>
      <c r="D464">
        <v>4</v>
      </c>
      <c r="E464">
        <v>71</v>
      </c>
      <c r="F464">
        <v>317.88</v>
      </c>
      <c r="G464">
        <v>373.55</v>
      </c>
      <c r="H464">
        <v>168.17</v>
      </c>
      <c r="I464">
        <v>6</v>
      </c>
      <c r="J464">
        <v>258</v>
      </c>
      <c r="K464">
        <v>10020</v>
      </c>
      <c r="L464" t="s">
        <v>18</v>
      </c>
      <c r="M464">
        <v>36219</v>
      </c>
      <c r="N464">
        <v>158</v>
      </c>
      <c r="O464">
        <v>13039.29</v>
      </c>
      <c r="P464">
        <v>2</v>
      </c>
    </row>
    <row r="465" spans="1:16" x14ac:dyDescent="0.2">
      <c r="A465">
        <v>663</v>
      </c>
      <c r="B465" t="s">
        <v>15</v>
      </c>
      <c r="C465">
        <v>2007</v>
      </c>
      <c r="D465">
        <v>5</v>
      </c>
      <c r="E465">
        <v>64</v>
      </c>
      <c r="F465">
        <v>238.61</v>
      </c>
      <c r="G465">
        <v>280.39999999999998</v>
      </c>
      <c r="H465">
        <v>106.69</v>
      </c>
      <c r="I465">
        <v>6</v>
      </c>
      <c r="J465">
        <v>258</v>
      </c>
      <c r="K465">
        <v>10020</v>
      </c>
      <c r="L465" t="s">
        <v>18</v>
      </c>
      <c r="M465">
        <v>36219</v>
      </c>
      <c r="N465">
        <v>158</v>
      </c>
      <c r="O465">
        <v>13039.29</v>
      </c>
      <c r="P465">
        <v>2</v>
      </c>
    </row>
    <row r="466" spans="1:16" x14ac:dyDescent="0.2">
      <c r="A466">
        <v>663</v>
      </c>
      <c r="B466" t="s">
        <v>15</v>
      </c>
      <c r="C466">
        <v>2007</v>
      </c>
      <c r="D466">
        <v>6</v>
      </c>
      <c r="E466">
        <v>105</v>
      </c>
      <c r="F466">
        <v>436.9</v>
      </c>
      <c r="G466">
        <v>513.4</v>
      </c>
      <c r="H466">
        <v>198.26</v>
      </c>
      <c r="I466">
        <v>6</v>
      </c>
      <c r="J466">
        <v>258</v>
      </c>
      <c r="K466">
        <v>10020</v>
      </c>
      <c r="L466" t="s">
        <v>18</v>
      </c>
      <c r="M466">
        <v>36219</v>
      </c>
      <c r="N466">
        <v>158</v>
      </c>
      <c r="O466">
        <v>13039.29</v>
      </c>
      <c r="P466">
        <v>2</v>
      </c>
    </row>
    <row r="467" spans="1:16" x14ac:dyDescent="0.2">
      <c r="A467">
        <v>663</v>
      </c>
      <c r="B467" t="s">
        <v>15</v>
      </c>
      <c r="C467">
        <v>2007</v>
      </c>
      <c r="D467">
        <v>7</v>
      </c>
      <c r="E467">
        <v>52</v>
      </c>
      <c r="F467">
        <v>207.5</v>
      </c>
      <c r="G467">
        <v>243.83</v>
      </c>
      <c r="H467">
        <v>97.92</v>
      </c>
      <c r="I467">
        <v>6</v>
      </c>
      <c r="J467">
        <v>258</v>
      </c>
      <c r="K467">
        <v>10020</v>
      </c>
      <c r="L467" t="s">
        <v>18</v>
      </c>
      <c r="M467">
        <v>36219</v>
      </c>
      <c r="N467">
        <v>158</v>
      </c>
      <c r="O467">
        <v>13039.29</v>
      </c>
      <c r="P467">
        <v>2</v>
      </c>
    </row>
    <row r="468" spans="1:16" x14ac:dyDescent="0.2">
      <c r="A468">
        <v>663</v>
      </c>
      <c r="B468" t="s">
        <v>15</v>
      </c>
      <c r="C468">
        <v>2007</v>
      </c>
      <c r="D468">
        <v>8</v>
      </c>
      <c r="E468">
        <v>96</v>
      </c>
      <c r="F468">
        <v>370.93</v>
      </c>
      <c r="G468">
        <v>435.9</v>
      </c>
      <c r="H468">
        <v>116.74</v>
      </c>
      <c r="I468">
        <v>6</v>
      </c>
      <c r="J468">
        <v>258</v>
      </c>
      <c r="K468">
        <v>10020</v>
      </c>
      <c r="L468" t="s">
        <v>18</v>
      </c>
      <c r="M468">
        <v>36219</v>
      </c>
      <c r="N468">
        <v>158</v>
      </c>
      <c r="O468">
        <v>13039.29</v>
      </c>
      <c r="P468">
        <v>2</v>
      </c>
    </row>
    <row r="469" spans="1:16" x14ac:dyDescent="0.2">
      <c r="A469">
        <v>663</v>
      </c>
      <c r="B469" t="s">
        <v>15</v>
      </c>
      <c r="C469">
        <v>2007</v>
      </c>
      <c r="D469">
        <v>9</v>
      </c>
      <c r="E469">
        <v>113</v>
      </c>
      <c r="F469">
        <v>464.55</v>
      </c>
      <c r="G469">
        <v>545.85</v>
      </c>
      <c r="H469">
        <v>159.72999999999999</v>
      </c>
      <c r="I469">
        <v>6</v>
      </c>
      <c r="J469">
        <v>258</v>
      </c>
      <c r="K469">
        <v>10020</v>
      </c>
      <c r="L469" t="s">
        <v>18</v>
      </c>
      <c r="M469">
        <v>36219</v>
      </c>
      <c r="N469">
        <v>158</v>
      </c>
      <c r="O469">
        <v>13039.29</v>
      </c>
      <c r="P469">
        <v>2</v>
      </c>
    </row>
    <row r="470" spans="1:16" x14ac:dyDescent="0.2">
      <c r="A470">
        <v>663</v>
      </c>
      <c r="B470" t="s">
        <v>15</v>
      </c>
      <c r="C470">
        <v>2007</v>
      </c>
      <c r="D470">
        <v>10</v>
      </c>
      <c r="E470">
        <v>261</v>
      </c>
      <c r="F470">
        <v>960.3</v>
      </c>
      <c r="G470">
        <v>1128.5</v>
      </c>
      <c r="H470">
        <v>309.33999999999997</v>
      </c>
      <c r="I470">
        <v>6</v>
      </c>
      <c r="J470">
        <v>258</v>
      </c>
      <c r="K470">
        <v>10020</v>
      </c>
      <c r="L470" t="s">
        <v>18</v>
      </c>
      <c r="M470">
        <v>36219</v>
      </c>
      <c r="N470">
        <v>158</v>
      </c>
      <c r="O470">
        <v>13039.29</v>
      </c>
      <c r="P470">
        <v>2</v>
      </c>
    </row>
    <row r="471" spans="1:16" x14ac:dyDescent="0.2">
      <c r="A471">
        <v>663</v>
      </c>
      <c r="B471" t="s">
        <v>15</v>
      </c>
      <c r="C471">
        <v>2007</v>
      </c>
      <c r="D471">
        <v>11</v>
      </c>
      <c r="E471">
        <v>166</v>
      </c>
      <c r="F471">
        <v>558.4</v>
      </c>
      <c r="G471">
        <v>656.16</v>
      </c>
      <c r="H471">
        <v>251.62</v>
      </c>
      <c r="I471">
        <v>6</v>
      </c>
      <c r="J471">
        <v>258</v>
      </c>
      <c r="K471">
        <v>10020</v>
      </c>
      <c r="L471" t="s">
        <v>18</v>
      </c>
      <c r="M471">
        <v>36219</v>
      </c>
      <c r="N471">
        <v>158</v>
      </c>
      <c r="O471">
        <v>13039.29</v>
      </c>
      <c r="P471">
        <v>2</v>
      </c>
    </row>
    <row r="472" spans="1:16" x14ac:dyDescent="0.2">
      <c r="A472">
        <v>663</v>
      </c>
      <c r="B472" t="s">
        <v>15</v>
      </c>
      <c r="C472">
        <v>2007</v>
      </c>
      <c r="D472">
        <v>12</v>
      </c>
      <c r="E472">
        <v>125</v>
      </c>
      <c r="F472">
        <v>462.42</v>
      </c>
      <c r="G472">
        <v>543.34</v>
      </c>
      <c r="H472">
        <v>137.76</v>
      </c>
      <c r="I472">
        <v>6</v>
      </c>
      <c r="J472">
        <v>258</v>
      </c>
      <c r="K472">
        <v>10020</v>
      </c>
      <c r="L472" t="s">
        <v>18</v>
      </c>
      <c r="M472">
        <v>36219</v>
      </c>
      <c r="N472">
        <v>158</v>
      </c>
      <c r="O472">
        <v>13039.29</v>
      </c>
      <c r="P472">
        <v>2</v>
      </c>
    </row>
    <row r="473" spans="1:16" x14ac:dyDescent="0.2">
      <c r="A473">
        <v>672</v>
      </c>
      <c r="B473" t="s">
        <v>15</v>
      </c>
      <c r="C473">
        <v>2007</v>
      </c>
      <c r="D473">
        <v>1</v>
      </c>
      <c r="E473">
        <v>128</v>
      </c>
      <c r="F473">
        <v>486.44</v>
      </c>
      <c r="G473">
        <v>571.62</v>
      </c>
      <c r="H473">
        <v>225.86</v>
      </c>
      <c r="I473">
        <v>18</v>
      </c>
      <c r="J473">
        <v>1220</v>
      </c>
      <c r="K473">
        <v>47540</v>
      </c>
      <c r="L473" t="s">
        <v>18</v>
      </c>
      <c r="M473">
        <v>135103</v>
      </c>
      <c r="N473">
        <v>602</v>
      </c>
      <c r="O473">
        <v>89894.83</v>
      </c>
      <c r="P473">
        <v>2</v>
      </c>
    </row>
    <row r="474" spans="1:16" x14ac:dyDescent="0.2">
      <c r="A474">
        <v>672</v>
      </c>
      <c r="B474" t="s">
        <v>15</v>
      </c>
      <c r="C474">
        <v>2007</v>
      </c>
      <c r="D474">
        <v>2</v>
      </c>
      <c r="E474">
        <v>135</v>
      </c>
      <c r="F474">
        <v>531.62</v>
      </c>
      <c r="G474">
        <v>624.75</v>
      </c>
      <c r="H474">
        <v>263.76</v>
      </c>
      <c r="I474">
        <v>18</v>
      </c>
      <c r="J474">
        <v>1220</v>
      </c>
      <c r="K474">
        <v>47540</v>
      </c>
      <c r="L474" t="s">
        <v>18</v>
      </c>
      <c r="M474">
        <v>135103</v>
      </c>
      <c r="N474">
        <v>602</v>
      </c>
      <c r="O474">
        <v>89894.83</v>
      </c>
      <c r="P474">
        <v>2</v>
      </c>
    </row>
    <row r="475" spans="1:16" x14ac:dyDescent="0.2">
      <c r="A475">
        <v>672</v>
      </c>
      <c r="B475" t="s">
        <v>15</v>
      </c>
      <c r="C475">
        <v>2007</v>
      </c>
      <c r="D475">
        <v>3</v>
      </c>
      <c r="E475">
        <v>142</v>
      </c>
      <c r="F475">
        <v>532.19000000000005</v>
      </c>
      <c r="G475">
        <v>625.30999999999995</v>
      </c>
      <c r="H475">
        <v>299.45999999999998</v>
      </c>
      <c r="I475">
        <v>18</v>
      </c>
      <c r="J475">
        <v>1220</v>
      </c>
      <c r="K475">
        <v>47540</v>
      </c>
      <c r="L475" t="s">
        <v>18</v>
      </c>
      <c r="M475">
        <v>135103</v>
      </c>
      <c r="N475">
        <v>602</v>
      </c>
      <c r="O475">
        <v>89894.83</v>
      </c>
      <c r="P475">
        <v>2</v>
      </c>
    </row>
    <row r="476" spans="1:16" x14ac:dyDescent="0.2">
      <c r="A476">
        <v>672</v>
      </c>
      <c r="B476" t="s">
        <v>15</v>
      </c>
      <c r="C476">
        <v>2007</v>
      </c>
      <c r="D476">
        <v>4</v>
      </c>
      <c r="E476">
        <v>191</v>
      </c>
      <c r="F476">
        <v>735.35</v>
      </c>
      <c r="G476">
        <v>864.01</v>
      </c>
      <c r="H476">
        <v>348.27</v>
      </c>
      <c r="I476">
        <v>18</v>
      </c>
      <c r="J476">
        <v>1220</v>
      </c>
      <c r="K476">
        <v>47540</v>
      </c>
      <c r="L476" t="s">
        <v>18</v>
      </c>
      <c r="M476">
        <v>135103</v>
      </c>
      <c r="N476">
        <v>602</v>
      </c>
      <c r="O476">
        <v>89894.83</v>
      </c>
      <c r="P476">
        <v>2</v>
      </c>
    </row>
    <row r="477" spans="1:16" x14ac:dyDescent="0.2">
      <c r="A477">
        <v>672</v>
      </c>
      <c r="B477" t="s">
        <v>15</v>
      </c>
      <c r="C477">
        <v>2007</v>
      </c>
      <c r="D477">
        <v>5</v>
      </c>
      <c r="E477">
        <v>401</v>
      </c>
      <c r="F477">
        <v>1424.85</v>
      </c>
      <c r="G477">
        <v>1674.34</v>
      </c>
      <c r="H477">
        <v>534.20000000000005</v>
      </c>
      <c r="I477">
        <v>18</v>
      </c>
      <c r="J477">
        <v>1220</v>
      </c>
      <c r="K477">
        <v>47540</v>
      </c>
      <c r="L477" t="s">
        <v>18</v>
      </c>
      <c r="M477">
        <v>135103</v>
      </c>
      <c r="N477">
        <v>602</v>
      </c>
      <c r="O477">
        <v>89894.83</v>
      </c>
      <c r="P477">
        <v>2</v>
      </c>
    </row>
    <row r="478" spans="1:16" x14ac:dyDescent="0.2">
      <c r="A478">
        <v>672</v>
      </c>
      <c r="B478" t="s">
        <v>15</v>
      </c>
      <c r="C478">
        <v>2007</v>
      </c>
      <c r="D478">
        <v>6</v>
      </c>
      <c r="E478">
        <v>419</v>
      </c>
      <c r="F478">
        <v>1744.58</v>
      </c>
      <c r="G478">
        <v>2049.92</v>
      </c>
      <c r="H478">
        <v>796.03</v>
      </c>
      <c r="I478">
        <v>18</v>
      </c>
      <c r="J478">
        <v>1220</v>
      </c>
      <c r="K478">
        <v>47540</v>
      </c>
      <c r="L478" t="s">
        <v>18</v>
      </c>
      <c r="M478">
        <v>135103</v>
      </c>
      <c r="N478">
        <v>602</v>
      </c>
      <c r="O478">
        <v>89894.83</v>
      </c>
      <c r="P478">
        <v>2</v>
      </c>
    </row>
    <row r="479" spans="1:16" x14ac:dyDescent="0.2">
      <c r="A479">
        <v>672</v>
      </c>
      <c r="B479" t="s">
        <v>15</v>
      </c>
      <c r="C479">
        <v>2007</v>
      </c>
      <c r="D479">
        <v>7</v>
      </c>
      <c r="E479">
        <v>241</v>
      </c>
      <c r="F479">
        <v>951.51</v>
      </c>
      <c r="G479">
        <v>1118.1099999999999</v>
      </c>
      <c r="H479">
        <v>467.38</v>
      </c>
      <c r="I479">
        <v>18</v>
      </c>
      <c r="J479">
        <v>1220</v>
      </c>
      <c r="K479">
        <v>47540</v>
      </c>
      <c r="L479" t="s">
        <v>18</v>
      </c>
      <c r="M479">
        <v>135103</v>
      </c>
      <c r="N479">
        <v>602</v>
      </c>
      <c r="O479">
        <v>89894.83</v>
      </c>
      <c r="P479">
        <v>2</v>
      </c>
    </row>
    <row r="480" spans="1:16" x14ac:dyDescent="0.2">
      <c r="A480">
        <v>672</v>
      </c>
      <c r="B480" t="s">
        <v>15</v>
      </c>
      <c r="C480">
        <v>2007</v>
      </c>
      <c r="D480">
        <v>8</v>
      </c>
      <c r="E480">
        <v>306</v>
      </c>
      <c r="F480">
        <v>1245.94</v>
      </c>
      <c r="G480">
        <v>1464.04</v>
      </c>
      <c r="H480">
        <v>553.89</v>
      </c>
      <c r="I480">
        <v>18</v>
      </c>
      <c r="J480">
        <v>1220</v>
      </c>
      <c r="K480">
        <v>47540</v>
      </c>
      <c r="L480" t="s">
        <v>18</v>
      </c>
      <c r="M480">
        <v>135103</v>
      </c>
      <c r="N480">
        <v>602</v>
      </c>
      <c r="O480">
        <v>89894.83</v>
      </c>
      <c r="P480">
        <v>2</v>
      </c>
    </row>
    <row r="481" spans="1:16" x14ac:dyDescent="0.2">
      <c r="A481">
        <v>672</v>
      </c>
      <c r="B481" t="s">
        <v>15</v>
      </c>
      <c r="C481">
        <v>2007</v>
      </c>
      <c r="D481">
        <v>9</v>
      </c>
      <c r="E481">
        <v>365</v>
      </c>
      <c r="F481">
        <v>1387.95</v>
      </c>
      <c r="G481">
        <v>1631</v>
      </c>
      <c r="H481">
        <v>486.12</v>
      </c>
      <c r="I481">
        <v>18</v>
      </c>
      <c r="J481">
        <v>1220</v>
      </c>
      <c r="K481">
        <v>47540</v>
      </c>
      <c r="L481" t="s">
        <v>18</v>
      </c>
      <c r="M481">
        <v>135103</v>
      </c>
      <c r="N481">
        <v>602</v>
      </c>
      <c r="O481">
        <v>89894.83</v>
      </c>
      <c r="P481">
        <v>2</v>
      </c>
    </row>
    <row r="482" spans="1:16" x14ac:dyDescent="0.2">
      <c r="A482">
        <v>672</v>
      </c>
      <c r="B482" t="s">
        <v>15</v>
      </c>
      <c r="C482">
        <v>2007</v>
      </c>
      <c r="D482">
        <v>10</v>
      </c>
      <c r="E482">
        <v>775</v>
      </c>
      <c r="F482">
        <v>2841.57</v>
      </c>
      <c r="G482">
        <v>3339.01</v>
      </c>
      <c r="H482">
        <v>1101.79</v>
      </c>
      <c r="I482">
        <v>18</v>
      </c>
      <c r="J482">
        <v>1220</v>
      </c>
      <c r="K482">
        <v>47540</v>
      </c>
      <c r="L482" t="s">
        <v>18</v>
      </c>
      <c r="M482">
        <v>135103</v>
      </c>
      <c r="N482">
        <v>602</v>
      </c>
      <c r="O482">
        <v>89894.83</v>
      </c>
      <c r="P482">
        <v>2</v>
      </c>
    </row>
    <row r="483" spans="1:16" x14ac:dyDescent="0.2">
      <c r="A483">
        <v>672</v>
      </c>
      <c r="B483" t="s">
        <v>15</v>
      </c>
      <c r="C483">
        <v>2007</v>
      </c>
      <c r="D483">
        <v>11</v>
      </c>
      <c r="E483">
        <v>640</v>
      </c>
      <c r="F483">
        <v>2439.42</v>
      </c>
      <c r="G483">
        <v>2866.58</v>
      </c>
      <c r="H483">
        <v>990.57</v>
      </c>
      <c r="I483">
        <v>18</v>
      </c>
      <c r="J483">
        <v>1220</v>
      </c>
      <c r="K483">
        <v>47540</v>
      </c>
      <c r="L483" t="s">
        <v>18</v>
      </c>
      <c r="M483">
        <v>135103</v>
      </c>
      <c r="N483">
        <v>602</v>
      </c>
      <c r="O483">
        <v>89894.83</v>
      </c>
      <c r="P483">
        <v>2</v>
      </c>
    </row>
    <row r="484" spans="1:16" x14ac:dyDescent="0.2">
      <c r="A484">
        <v>672</v>
      </c>
      <c r="B484" t="s">
        <v>15</v>
      </c>
      <c r="C484">
        <v>2007</v>
      </c>
      <c r="D484">
        <v>12</v>
      </c>
      <c r="E484">
        <v>379</v>
      </c>
      <c r="F484">
        <v>1418.09</v>
      </c>
      <c r="G484">
        <v>1666.36</v>
      </c>
      <c r="H484">
        <v>570.29999999999995</v>
      </c>
      <c r="I484">
        <v>18</v>
      </c>
      <c r="J484">
        <v>1220</v>
      </c>
      <c r="K484">
        <v>47540</v>
      </c>
      <c r="L484" t="s">
        <v>18</v>
      </c>
      <c r="M484">
        <v>135103</v>
      </c>
      <c r="N484">
        <v>602</v>
      </c>
      <c r="O484">
        <v>89894.83</v>
      </c>
      <c r="P484">
        <v>2</v>
      </c>
    </row>
    <row r="485" spans="1:16" x14ac:dyDescent="0.2">
      <c r="A485">
        <v>696</v>
      </c>
      <c r="B485" t="s">
        <v>15</v>
      </c>
      <c r="C485">
        <v>2007</v>
      </c>
      <c r="D485">
        <v>1</v>
      </c>
      <c r="E485">
        <v>66</v>
      </c>
      <c r="F485">
        <v>309.20999999999998</v>
      </c>
      <c r="G485">
        <v>363.36</v>
      </c>
      <c r="H485">
        <v>161.43</v>
      </c>
      <c r="I485">
        <v>6</v>
      </c>
      <c r="J485">
        <v>277</v>
      </c>
      <c r="K485">
        <v>15108</v>
      </c>
      <c r="L485" t="s">
        <v>18</v>
      </c>
      <c r="M485">
        <v>22431</v>
      </c>
      <c r="N485">
        <v>163.19999999999999</v>
      </c>
      <c r="O485">
        <v>23419.78</v>
      </c>
      <c r="P485">
        <v>2</v>
      </c>
    </row>
    <row r="486" spans="1:16" x14ac:dyDescent="0.2">
      <c r="A486">
        <v>696</v>
      </c>
      <c r="B486" t="s">
        <v>15</v>
      </c>
      <c r="C486">
        <v>2007</v>
      </c>
      <c r="D486">
        <v>2</v>
      </c>
      <c r="E486">
        <v>95</v>
      </c>
      <c r="F486">
        <v>417.28</v>
      </c>
      <c r="G486">
        <v>490.32</v>
      </c>
      <c r="H486">
        <v>219.45</v>
      </c>
      <c r="I486">
        <v>6</v>
      </c>
      <c r="J486">
        <v>277</v>
      </c>
      <c r="K486">
        <v>15108</v>
      </c>
      <c r="L486" t="s">
        <v>18</v>
      </c>
      <c r="M486">
        <v>22431</v>
      </c>
      <c r="N486">
        <v>163.19999999999999</v>
      </c>
      <c r="O486">
        <v>23419.78</v>
      </c>
      <c r="P486">
        <v>2</v>
      </c>
    </row>
    <row r="487" spans="1:16" x14ac:dyDescent="0.2">
      <c r="A487">
        <v>696</v>
      </c>
      <c r="B487" t="s">
        <v>15</v>
      </c>
      <c r="C487">
        <v>2007</v>
      </c>
      <c r="D487">
        <v>3</v>
      </c>
      <c r="E487">
        <v>108</v>
      </c>
      <c r="F487">
        <v>444.19</v>
      </c>
      <c r="G487">
        <v>521.99</v>
      </c>
      <c r="H487">
        <v>117.19</v>
      </c>
      <c r="I487">
        <v>6</v>
      </c>
      <c r="J487">
        <v>277</v>
      </c>
      <c r="K487">
        <v>15108</v>
      </c>
      <c r="L487" t="s">
        <v>18</v>
      </c>
      <c r="M487">
        <v>22431</v>
      </c>
      <c r="N487">
        <v>163.19999999999999</v>
      </c>
      <c r="O487">
        <v>23419.78</v>
      </c>
      <c r="P487">
        <v>2</v>
      </c>
    </row>
    <row r="488" spans="1:16" x14ac:dyDescent="0.2">
      <c r="A488">
        <v>696</v>
      </c>
      <c r="B488" t="s">
        <v>15</v>
      </c>
      <c r="C488">
        <v>2007</v>
      </c>
      <c r="D488">
        <v>4</v>
      </c>
      <c r="E488">
        <v>149</v>
      </c>
      <c r="F488">
        <v>676.84</v>
      </c>
      <c r="G488">
        <v>795.35</v>
      </c>
      <c r="H488">
        <v>370.91</v>
      </c>
      <c r="I488">
        <v>6</v>
      </c>
      <c r="J488">
        <v>277</v>
      </c>
      <c r="K488">
        <v>15108</v>
      </c>
      <c r="L488" t="s">
        <v>18</v>
      </c>
      <c r="M488">
        <v>22431</v>
      </c>
      <c r="N488">
        <v>163.19999999999999</v>
      </c>
      <c r="O488">
        <v>23419.78</v>
      </c>
      <c r="P488">
        <v>2</v>
      </c>
    </row>
    <row r="489" spans="1:16" x14ac:dyDescent="0.2">
      <c r="A489">
        <v>696</v>
      </c>
      <c r="B489" t="s">
        <v>15</v>
      </c>
      <c r="C489">
        <v>2007</v>
      </c>
      <c r="D489">
        <v>5</v>
      </c>
      <c r="E489">
        <v>241</v>
      </c>
      <c r="F489">
        <v>981.99</v>
      </c>
      <c r="G489">
        <v>1153.96</v>
      </c>
      <c r="H489">
        <v>408.25</v>
      </c>
      <c r="I489">
        <v>6</v>
      </c>
      <c r="J489">
        <v>277</v>
      </c>
      <c r="K489">
        <v>15108</v>
      </c>
      <c r="L489" t="s">
        <v>18</v>
      </c>
      <c r="M489">
        <v>22431</v>
      </c>
      <c r="N489">
        <v>163.19999999999999</v>
      </c>
      <c r="O489">
        <v>23419.78</v>
      </c>
      <c r="P489">
        <v>2</v>
      </c>
    </row>
    <row r="490" spans="1:16" x14ac:dyDescent="0.2">
      <c r="A490">
        <v>696</v>
      </c>
      <c r="B490" t="s">
        <v>15</v>
      </c>
      <c r="C490">
        <v>2007</v>
      </c>
      <c r="D490">
        <v>6</v>
      </c>
      <c r="E490">
        <v>337</v>
      </c>
      <c r="F490">
        <v>1325.02</v>
      </c>
      <c r="G490">
        <v>1557.01</v>
      </c>
      <c r="H490">
        <v>618.47</v>
      </c>
      <c r="I490">
        <v>6</v>
      </c>
      <c r="J490">
        <v>277</v>
      </c>
      <c r="K490">
        <v>15108</v>
      </c>
      <c r="L490" t="s">
        <v>18</v>
      </c>
      <c r="M490">
        <v>22431</v>
      </c>
      <c r="N490">
        <v>163.19999999999999</v>
      </c>
      <c r="O490">
        <v>23419.78</v>
      </c>
      <c r="P490">
        <v>2</v>
      </c>
    </row>
    <row r="491" spans="1:16" x14ac:dyDescent="0.2">
      <c r="A491">
        <v>696</v>
      </c>
      <c r="B491" t="s">
        <v>15</v>
      </c>
      <c r="C491">
        <v>2007</v>
      </c>
      <c r="D491">
        <v>7</v>
      </c>
      <c r="E491">
        <v>162</v>
      </c>
      <c r="F491">
        <v>543.96</v>
      </c>
      <c r="G491">
        <v>639.20000000000005</v>
      </c>
      <c r="H491">
        <v>282.95999999999998</v>
      </c>
      <c r="I491">
        <v>6</v>
      </c>
      <c r="J491">
        <v>277</v>
      </c>
      <c r="K491">
        <v>15108</v>
      </c>
      <c r="L491" t="s">
        <v>18</v>
      </c>
      <c r="M491">
        <v>22431</v>
      </c>
      <c r="N491">
        <v>163.19999999999999</v>
      </c>
      <c r="O491">
        <v>23419.78</v>
      </c>
      <c r="P491">
        <v>2</v>
      </c>
    </row>
    <row r="492" spans="1:16" x14ac:dyDescent="0.2">
      <c r="A492">
        <v>696</v>
      </c>
      <c r="B492" t="s">
        <v>15</v>
      </c>
      <c r="C492">
        <v>2007</v>
      </c>
      <c r="D492">
        <v>8</v>
      </c>
      <c r="E492">
        <v>174</v>
      </c>
      <c r="F492">
        <v>637.64</v>
      </c>
      <c r="G492">
        <v>749.32</v>
      </c>
      <c r="H492">
        <v>283.31</v>
      </c>
      <c r="I492">
        <v>6</v>
      </c>
      <c r="J492">
        <v>277</v>
      </c>
      <c r="K492">
        <v>15108</v>
      </c>
      <c r="L492" t="s">
        <v>18</v>
      </c>
      <c r="M492">
        <v>22431</v>
      </c>
      <c r="N492">
        <v>163.19999999999999</v>
      </c>
      <c r="O492">
        <v>23419.78</v>
      </c>
      <c r="P492">
        <v>2</v>
      </c>
    </row>
    <row r="493" spans="1:16" x14ac:dyDescent="0.2">
      <c r="A493">
        <v>696</v>
      </c>
      <c r="B493" t="s">
        <v>15</v>
      </c>
      <c r="C493">
        <v>2007</v>
      </c>
      <c r="D493">
        <v>9</v>
      </c>
      <c r="E493">
        <v>451</v>
      </c>
      <c r="F493">
        <v>1636.47</v>
      </c>
      <c r="G493">
        <v>1922.89</v>
      </c>
      <c r="H493">
        <v>697.21</v>
      </c>
      <c r="I493">
        <v>6</v>
      </c>
      <c r="J493">
        <v>277</v>
      </c>
      <c r="K493">
        <v>15108</v>
      </c>
      <c r="L493" t="s">
        <v>18</v>
      </c>
      <c r="M493">
        <v>22431</v>
      </c>
      <c r="N493">
        <v>163.19999999999999</v>
      </c>
      <c r="O493">
        <v>23419.78</v>
      </c>
      <c r="P493">
        <v>2</v>
      </c>
    </row>
    <row r="494" spans="1:16" x14ac:dyDescent="0.2">
      <c r="A494">
        <v>696</v>
      </c>
      <c r="B494" t="s">
        <v>15</v>
      </c>
      <c r="C494">
        <v>2007</v>
      </c>
      <c r="D494">
        <v>10</v>
      </c>
      <c r="E494">
        <v>516</v>
      </c>
      <c r="F494">
        <v>1944.43</v>
      </c>
      <c r="G494">
        <v>2284.85</v>
      </c>
      <c r="H494">
        <v>855.37</v>
      </c>
      <c r="I494">
        <v>6</v>
      </c>
      <c r="J494">
        <v>277</v>
      </c>
      <c r="K494">
        <v>15108</v>
      </c>
      <c r="L494" t="s">
        <v>18</v>
      </c>
      <c r="M494">
        <v>22431</v>
      </c>
      <c r="N494">
        <v>163.19999999999999</v>
      </c>
      <c r="O494">
        <v>23419.78</v>
      </c>
      <c r="P494">
        <v>2</v>
      </c>
    </row>
    <row r="495" spans="1:16" x14ac:dyDescent="0.2">
      <c r="A495">
        <v>696</v>
      </c>
      <c r="B495" t="s">
        <v>15</v>
      </c>
      <c r="C495">
        <v>2007</v>
      </c>
      <c r="D495">
        <v>11</v>
      </c>
      <c r="E495">
        <v>411</v>
      </c>
      <c r="F495">
        <v>1512.53</v>
      </c>
      <c r="G495">
        <v>1777.31</v>
      </c>
      <c r="H495">
        <v>561.14</v>
      </c>
      <c r="I495">
        <v>6</v>
      </c>
      <c r="J495">
        <v>277</v>
      </c>
      <c r="K495">
        <v>15108</v>
      </c>
      <c r="L495" t="s">
        <v>18</v>
      </c>
      <c r="M495">
        <v>22431</v>
      </c>
      <c r="N495">
        <v>163.19999999999999</v>
      </c>
      <c r="O495">
        <v>23419.78</v>
      </c>
      <c r="P495">
        <v>2</v>
      </c>
    </row>
    <row r="496" spans="1:16" x14ac:dyDescent="0.2">
      <c r="A496">
        <v>696</v>
      </c>
      <c r="B496" t="s">
        <v>15</v>
      </c>
      <c r="C496">
        <v>2007</v>
      </c>
      <c r="D496">
        <v>12</v>
      </c>
      <c r="E496">
        <v>188</v>
      </c>
      <c r="F496">
        <v>657.28</v>
      </c>
      <c r="G496">
        <v>772.34</v>
      </c>
      <c r="H496">
        <v>300.42</v>
      </c>
      <c r="I496">
        <v>6</v>
      </c>
      <c r="J496">
        <v>277</v>
      </c>
      <c r="K496">
        <v>15108</v>
      </c>
      <c r="L496" t="s">
        <v>18</v>
      </c>
      <c r="M496">
        <v>22431</v>
      </c>
      <c r="N496">
        <v>163.19999999999999</v>
      </c>
      <c r="O496">
        <v>23419.78</v>
      </c>
      <c r="P496">
        <v>2</v>
      </c>
    </row>
    <row r="497" spans="1:16" x14ac:dyDescent="0.2">
      <c r="A497">
        <v>706</v>
      </c>
      <c r="B497" t="s">
        <v>15</v>
      </c>
      <c r="C497">
        <v>2007</v>
      </c>
      <c r="D497">
        <v>1</v>
      </c>
      <c r="E497">
        <v>165</v>
      </c>
      <c r="F497">
        <v>794.38</v>
      </c>
      <c r="G497">
        <v>933.44</v>
      </c>
      <c r="H497">
        <v>342.82</v>
      </c>
      <c r="I497">
        <v>4</v>
      </c>
      <c r="J497">
        <v>215</v>
      </c>
      <c r="K497">
        <v>44772</v>
      </c>
      <c r="L497" t="s">
        <v>16</v>
      </c>
      <c r="M497">
        <v>1191469</v>
      </c>
      <c r="N497">
        <v>125</v>
      </c>
      <c r="O497">
        <v>57067.45</v>
      </c>
      <c r="P497">
        <v>1</v>
      </c>
    </row>
    <row r="498" spans="1:16" x14ac:dyDescent="0.2">
      <c r="A498">
        <v>706</v>
      </c>
      <c r="B498" t="s">
        <v>15</v>
      </c>
      <c r="C498">
        <v>2007</v>
      </c>
      <c r="D498">
        <v>2</v>
      </c>
      <c r="E498">
        <v>162</v>
      </c>
      <c r="F498">
        <v>908.9</v>
      </c>
      <c r="G498">
        <v>1067.99</v>
      </c>
      <c r="H498">
        <v>450.17</v>
      </c>
      <c r="I498">
        <v>4</v>
      </c>
      <c r="J498">
        <v>215</v>
      </c>
      <c r="K498">
        <v>44772</v>
      </c>
      <c r="L498" t="s">
        <v>16</v>
      </c>
      <c r="M498">
        <v>1191469</v>
      </c>
      <c r="N498">
        <v>125</v>
      </c>
      <c r="O498">
        <v>57067.45</v>
      </c>
      <c r="P498">
        <v>1</v>
      </c>
    </row>
    <row r="499" spans="1:16" x14ac:dyDescent="0.2">
      <c r="A499">
        <v>706</v>
      </c>
      <c r="B499" t="s">
        <v>15</v>
      </c>
      <c r="C499">
        <v>2007</v>
      </c>
      <c r="D499">
        <v>3</v>
      </c>
      <c r="E499">
        <v>159</v>
      </c>
      <c r="F499">
        <v>754.28</v>
      </c>
      <c r="G499">
        <v>886.35</v>
      </c>
      <c r="H499">
        <v>311.83999999999997</v>
      </c>
      <c r="I499">
        <v>4</v>
      </c>
      <c r="J499">
        <v>215</v>
      </c>
      <c r="K499">
        <v>44772</v>
      </c>
      <c r="L499" t="s">
        <v>16</v>
      </c>
      <c r="M499">
        <v>1191469</v>
      </c>
      <c r="N499">
        <v>125</v>
      </c>
      <c r="O499">
        <v>57067.45</v>
      </c>
      <c r="P499">
        <v>1</v>
      </c>
    </row>
    <row r="500" spans="1:16" x14ac:dyDescent="0.2">
      <c r="A500">
        <v>706</v>
      </c>
      <c r="B500" t="s">
        <v>15</v>
      </c>
      <c r="C500">
        <v>2007</v>
      </c>
      <c r="D500">
        <v>4</v>
      </c>
      <c r="E500">
        <v>167</v>
      </c>
      <c r="F500">
        <v>769.45</v>
      </c>
      <c r="G500">
        <v>904.19</v>
      </c>
      <c r="H500">
        <v>286.70999999999998</v>
      </c>
      <c r="I500">
        <v>4</v>
      </c>
      <c r="J500">
        <v>215</v>
      </c>
      <c r="K500">
        <v>44772</v>
      </c>
      <c r="L500" t="s">
        <v>16</v>
      </c>
      <c r="M500">
        <v>1191469</v>
      </c>
      <c r="N500">
        <v>125</v>
      </c>
      <c r="O500">
        <v>57067.45</v>
      </c>
      <c r="P500">
        <v>1</v>
      </c>
    </row>
    <row r="501" spans="1:16" x14ac:dyDescent="0.2">
      <c r="A501">
        <v>706</v>
      </c>
      <c r="B501" t="s">
        <v>15</v>
      </c>
      <c r="C501">
        <v>2007</v>
      </c>
      <c r="D501">
        <v>5</v>
      </c>
      <c r="E501">
        <v>311</v>
      </c>
      <c r="F501">
        <v>1409.73</v>
      </c>
      <c r="G501">
        <v>1656.52</v>
      </c>
      <c r="H501">
        <v>554.17999999999995</v>
      </c>
      <c r="I501">
        <v>4</v>
      </c>
      <c r="J501">
        <v>215</v>
      </c>
      <c r="K501">
        <v>44772</v>
      </c>
      <c r="L501" t="s">
        <v>16</v>
      </c>
      <c r="M501">
        <v>1191469</v>
      </c>
      <c r="N501">
        <v>125</v>
      </c>
      <c r="O501">
        <v>57067.45</v>
      </c>
      <c r="P501">
        <v>1</v>
      </c>
    </row>
    <row r="502" spans="1:16" x14ac:dyDescent="0.2">
      <c r="A502">
        <v>706</v>
      </c>
      <c r="B502" t="s">
        <v>15</v>
      </c>
      <c r="C502">
        <v>2007</v>
      </c>
      <c r="D502">
        <v>6</v>
      </c>
      <c r="E502">
        <v>346</v>
      </c>
      <c r="F502">
        <v>1429.26</v>
      </c>
      <c r="G502">
        <v>1679.47</v>
      </c>
      <c r="H502">
        <v>523.74</v>
      </c>
      <c r="I502">
        <v>4</v>
      </c>
      <c r="J502">
        <v>215</v>
      </c>
      <c r="K502">
        <v>44772</v>
      </c>
      <c r="L502" t="s">
        <v>16</v>
      </c>
      <c r="M502">
        <v>1191469</v>
      </c>
      <c r="N502">
        <v>125</v>
      </c>
      <c r="O502">
        <v>57067.45</v>
      </c>
      <c r="P502">
        <v>1</v>
      </c>
    </row>
    <row r="503" spans="1:16" x14ac:dyDescent="0.2">
      <c r="A503">
        <v>706</v>
      </c>
      <c r="B503" t="s">
        <v>15</v>
      </c>
      <c r="C503">
        <v>2007</v>
      </c>
      <c r="D503">
        <v>7</v>
      </c>
      <c r="E503">
        <v>210</v>
      </c>
      <c r="F503">
        <v>964.25</v>
      </c>
      <c r="G503">
        <v>1133.0899999999999</v>
      </c>
      <c r="H503">
        <v>379.89</v>
      </c>
      <c r="I503">
        <v>4</v>
      </c>
      <c r="J503">
        <v>215</v>
      </c>
      <c r="K503">
        <v>44772</v>
      </c>
      <c r="L503" t="s">
        <v>16</v>
      </c>
      <c r="M503">
        <v>1191469</v>
      </c>
      <c r="N503">
        <v>125</v>
      </c>
      <c r="O503">
        <v>57067.45</v>
      </c>
      <c r="P503">
        <v>1</v>
      </c>
    </row>
    <row r="504" spans="1:16" x14ac:dyDescent="0.2">
      <c r="A504">
        <v>706</v>
      </c>
      <c r="B504" t="s">
        <v>15</v>
      </c>
      <c r="C504">
        <v>2007</v>
      </c>
      <c r="D504">
        <v>8</v>
      </c>
      <c r="E504">
        <v>219</v>
      </c>
      <c r="F504">
        <v>932.04</v>
      </c>
      <c r="G504">
        <v>1095.24</v>
      </c>
      <c r="H504">
        <v>402.8</v>
      </c>
      <c r="I504">
        <v>4</v>
      </c>
      <c r="J504">
        <v>215</v>
      </c>
      <c r="K504">
        <v>44772</v>
      </c>
      <c r="L504" t="s">
        <v>16</v>
      </c>
      <c r="M504">
        <v>1191469</v>
      </c>
      <c r="N504">
        <v>125</v>
      </c>
      <c r="O504">
        <v>57067.45</v>
      </c>
      <c r="P504">
        <v>1</v>
      </c>
    </row>
    <row r="505" spans="1:16" x14ac:dyDescent="0.2">
      <c r="A505">
        <v>706</v>
      </c>
      <c r="B505" t="s">
        <v>15</v>
      </c>
      <c r="C505">
        <v>2007</v>
      </c>
      <c r="D505">
        <v>9</v>
      </c>
      <c r="E505">
        <v>524</v>
      </c>
      <c r="F505">
        <v>2138.56</v>
      </c>
      <c r="G505">
        <v>2512.9299999999998</v>
      </c>
      <c r="H505">
        <v>732.09</v>
      </c>
      <c r="I505">
        <v>4</v>
      </c>
      <c r="J505">
        <v>215</v>
      </c>
      <c r="K505">
        <v>44772</v>
      </c>
      <c r="L505" t="s">
        <v>16</v>
      </c>
      <c r="M505">
        <v>1191469</v>
      </c>
      <c r="N505">
        <v>125</v>
      </c>
      <c r="O505">
        <v>57067.45</v>
      </c>
      <c r="P505">
        <v>1</v>
      </c>
    </row>
    <row r="506" spans="1:16" x14ac:dyDescent="0.2">
      <c r="A506">
        <v>706</v>
      </c>
      <c r="B506" t="s">
        <v>15</v>
      </c>
      <c r="C506">
        <v>2007</v>
      </c>
      <c r="D506">
        <v>12</v>
      </c>
      <c r="E506">
        <v>544</v>
      </c>
      <c r="F506">
        <v>2201.9299999999998</v>
      </c>
      <c r="G506">
        <v>2587.36</v>
      </c>
      <c r="H506">
        <v>637.27</v>
      </c>
      <c r="I506">
        <v>4</v>
      </c>
      <c r="J506">
        <v>215</v>
      </c>
      <c r="K506">
        <v>44772</v>
      </c>
      <c r="L506" t="s">
        <v>16</v>
      </c>
      <c r="M506">
        <v>1191469</v>
      </c>
      <c r="N506">
        <v>125</v>
      </c>
      <c r="O506">
        <v>57067.45</v>
      </c>
      <c r="P506">
        <v>1</v>
      </c>
    </row>
    <row r="507" spans="1:16" x14ac:dyDescent="0.2">
      <c r="A507">
        <v>730</v>
      </c>
      <c r="B507" t="s">
        <v>15</v>
      </c>
      <c r="C507">
        <v>2007</v>
      </c>
      <c r="D507">
        <v>1</v>
      </c>
      <c r="E507">
        <v>125</v>
      </c>
      <c r="F507">
        <v>627.19000000000005</v>
      </c>
      <c r="G507">
        <v>737</v>
      </c>
      <c r="H507">
        <v>254.37</v>
      </c>
      <c r="I507">
        <v>4</v>
      </c>
      <c r="J507">
        <v>243</v>
      </c>
      <c r="K507">
        <v>35080</v>
      </c>
      <c r="L507" t="s">
        <v>16</v>
      </c>
      <c r="M507">
        <v>85592</v>
      </c>
      <c r="N507">
        <v>147</v>
      </c>
      <c r="O507">
        <v>51593.48</v>
      </c>
      <c r="P507">
        <v>1</v>
      </c>
    </row>
    <row r="508" spans="1:16" x14ac:dyDescent="0.2">
      <c r="A508">
        <v>730</v>
      </c>
      <c r="B508" t="s">
        <v>15</v>
      </c>
      <c r="C508">
        <v>2007</v>
      </c>
      <c r="D508">
        <v>2</v>
      </c>
      <c r="E508">
        <v>129</v>
      </c>
      <c r="F508">
        <v>637.66999999999996</v>
      </c>
      <c r="G508">
        <v>749.31</v>
      </c>
      <c r="H508">
        <v>289.04000000000002</v>
      </c>
      <c r="I508">
        <v>4</v>
      </c>
      <c r="J508">
        <v>243</v>
      </c>
      <c r="K508">
        <v>35080</v>
      </c>
      <c r="L508" t="s">
        <v>16</v>
      </c>
      <c r="M508">
        <v>85592</v>
      </c>
      <c r="N508">
        <v>147</v>
      </c>
      <c r="O508">
        <v>51593.48</v>
      </c>
      <c r="P508">
        <v>1</v>
      </c>
    </row>
    <row r="509" spans="1:16" x14ac:dyDescent="0.2">
      <c r="A509">
        <v>730</v>
      </c>
      <c r="B509" t="s">
        <v>15</v>
      </c>
      <c r="C509">
        <v>2007</v>
      </c>
      <c r="D509">
        <v>3</v>
      </c>
      <c r="E509">
        <v>87</v>
      </c>
      <c r="F509">
        <v>380.21</v>
      </c>
      <c r="G509">
        <v>446.74</v>
      </c>
      <c r="H509">
        <v>153.38</v>
      </c>
      <c r="I509">
        <v>4</v>
      </c>
      <c r="J509">
        <v>243</v>
      </c>
      <c r="K509">
        <v>35080</v>
      </c>
      <c r="L509" t="s">
        <v>16</v>
      </c>
      <c r="M509">
        <v>85592</v>
      </c>
      <c r="N509">
        <v>147</v>
      </c>
      <c r="O509">
        <v>51593.48</v>
      </c>
      <c r="P509">
        <v>1</v>
      </c>
    </row>
    <row r="510" spans="1:16" x14ac:dyDescent="0.2">
      <c r="A510">
        <v>730</v>
      </c>
      <c r="B510" t="s">
        <v>15</v>
      </c>
      <c r="C510">
        <v>2007</v>
      </c>
      <c r="D510">
        <v>4</v>
      </c>
      <c r="E510">
        <v>74</v>
      </c>
      <c r="F510">
        <v>375.54</v>
      </c>
      <c r="G510">
        <v>441.32</v>
      </c>
      <c r="H510">
        <v>122.14</v>
      </c>
      <c r="I510">
        <v>4</v>
      </c>
      <c r="J510">
        <v>243</v>
      </c>
      <c r="K510">
        <v>35080</v>
      </c>
      <c r="L510" t="s">
        <v>16</v>
      </c>
      <c r="M510">
        <v>85592</v>
      </c>
      <c r="N510">
        <v>147</v>
      </c>
      <c r="O510">
        <v>51593.48</v>
      </c>
      <c r="P510">
        <v>1</v>
      </c>
    </row>
    <row r="511" spans="1:16" x14ac:dyDescent="0.2">
      <c r="A511">
        <v>730</v>
      </c>
      <c r="B511" t="s">
        <v>15</v>
      </c>
      <c r="C511">
        <v>2007</v>
      </c>
      <c r="D511">
        <v>5</v>
      </c>
      <c r="E511">
        <v>183</v>
      </c>
      <c r="F511">
        <v>940.64</v>
      </c>
      <c r="G511">
        <v>1105.3399999999999</v>
      </c>
      <c r="H511">
        <v>389.2</v>
      </c>
      <c r="I511">
        <v>4</v>
      </c>
      <c r="J511">
        <v>243</v>
      </c>
      <c r="K511">
        <v>35080</v>
      </c>
      <c r="L511" t="s">
        <v>16</v>
      </c>
      <c r="M511">
        <v>85592</v>
      </c>
      <c r="N511">
        <v>147</v>
      </c>
      <c r="O511">
        <v>51593.48</v>
      </c>
      <c r="P511">
        <v>1</v>
      </c>
    </row>
    <row r="512" spans="1:16" x14ac:dyDescent="0.2">
      <c r="A512">
        <v>730</v>
      </c>
      <c r="B512" t="s">
        <v>15</v>
      </c>
      <c r="C512">
        <v>2007</v>
      </c>
      <c r="D512">
        <v>6</v>
      </c>
      <c r="E512">
        <v>185</v>
      </c>
      <c r="F512">
        <v>864.05</v>
      </c>
      <c r="G512">
        <v>1015.41</v>
      </c>
      <c r="H512">
        <v>300.74</v>
      </c>
      <c r="I512">
        <v>4</v>
      </c>
      <c r="J512">
        <v>243</v>
      </c>
      <c r="K512">
        <v>35080</v>
      </c>
      <c r="L512" t="s">
        <v>16</v>
      </c>
      <c r="M512">
        <v>85592</v>
      </c>
      <c r="N512">
        <v>147</v>
      </c>
      <c r="O512">
        <v>51593.48</v>
      </c>
      <c r="P512">
        <v>1</v>
      </c>
    </row>
    <row r="513" spans="1:16" x14ac:dyDescent="0.2">
      <c r="A513">
        <v>730</v>
      </c>
      <c r="B513" t="s">
        <v>15</v>
      </c>
      <c r="C513">
        <v>2007</v>
      </c>
      <c r="D513">
        <v>7</v>
      </c>
      <c r="E513">
        <v>95</v>
      </c>
      <c r="F513">
        <v>441.68</v>
      </c>
      <c r="G513">
        <v>518.98</v>
      </c>
      <c r="H513">
        <v>172.85</v>
      </c>
      <c r="I513">
        <v>4</v>
      </c>
      <c r="J513">
        <v>243</v>
      </c>
      <c r="K513">
        <v>35080</v>
      </c>
      <c r="L513" t="s">
        <v>16</v>
      </c>
      <c r="M513">
        <v>85592</v>
      </c>
      <c r="N513">
        <v>147</v>
      </c>
      <c r="O513">
        <v>51593.48</v>
      </c>
      <c r="P513">
        <v>1</v>
      </c>
    </row>
    <row r="514" spans="1:16" x14ac:dyDescent="0.2">
      <c r="A514">
        <v>730</v>
      </c>
      <c r="B514" t="s">
        <v>15</v>
      </c>
      <c r="C514">
        <v>2007</v>
      </c>
      <c r="D514">
        <v>8</v>
      </c>
      <c r="E514">
        <v>175</v>
      </c>
      <c r="F514">
        <v>820.73</v>
      </c>
      <c r="G514">
        <v>964.41</v>
      </c>
      <c r="H514">
        <v>274.73</v>
      </c>
      <c r="I514">
        <v>4</v>
      </c>
      <c r="J514">
        <v>243</v>
      </c>
      <c r="K514">
        <v>35080</v>
      </c>
      <c r="L514" t="s">
        <v>16</v>
      </c>
      <c r="M514">
        <v>85592</v>
      </c>
      <c r="N514">
        <v>147</v>
      </c>
      <c r="O514">
        <v>51593.48</v>
      </c>
      <c r="P514">
        <v>1</v>
      </c>
    </row>
    <row r="515" spans="1:16" x14ac:dyDescent="0.2">
      <c r="A515">
        <v>730</v>
      </c>
      <c r="B515" t="s">
        <v>15</v>
      </c>
      <c r="C515">
        <v>2007</v>
      </c>
      <c r="D515">
        <v>9</v>
      </c>
      <c r="E515">
        <v>250</v>
      </c>
      <c r="F515">
        <v>1053.04</v>
      </c>
      <c r="G515">
        <v>1237.4100000000001</v>
      </c>
      <c r="H515">
        <v>352.6</v>
      </c>
      <c r="I515">
        <v>4</v>
      </c>
      <c r="J515">
        <v>243</v>
      </c>
      <c r="K515">
        <v>35080</v>
      </c>
      <c r="L515" t="s">
        <v>16</v>
      </c>
      <c r="M515">
        <v>85592</v>
      </c>
      <c r="N515">
        <v>147</v>
      </c>
      <c r="O515">
        <v>51593.48</v>
      </c>
      <c r="P515">
        <v>1</v>
      </c>
    </row>
    <row r="516" spans="1:16" x14ac:dyDescent="0.2">
      <c r="A516">
        <v>730</v>
      </c>
      <c r="B516" t="s">
        <v>15</v>
      </c>
      <c r="C516">
        <v>2007</v>
      </c>
      <c r="D516">
        <v>10</v>
      </c>
      <c r="E516">
        <v>808</v>
      </c>
      <c r="F516">
        <v>3612.07</v>
      </c>
      <c r="G516">
        <v>4244.46</v>
      </c>
      <c r="H516">
        <v>1202.3499999999999</v>
      </c>
      <c r="I516">
        <v>4</v>
      </c>
      <c r="J516">
        <v>243</v>
      </c>
      <c r="K516">
        <v>35080</v>
      </c>
      <c r="L516" t="s">
        <v>16</v>
      </c>
      <c r="M516">
        <v>85592</v>
      </c>
      <c r="N516">
        <v>147</v>
      </c>
      <c r="O516">
        <v>51593.48</v>
      </c>
      <c r="P516">
        <v>1</v>
      </c>
    </row>
    <row r="517" spans="1:16" x14ac:dyDescent="0.2">
      <c r="A517">
        <v>730</v>
      </c>
      <c r="B517" t="s">
        <v>15</v>
      </c>
      <c r="C517">
        <v>2007</v>
      </c>
      <c r="D517">
        <v>11</v>
      </c>
      <c r="E517">
        <v>718</v>
      </c>
      <c r="F517">
        <v>3054.16</v>
      </c>
      <c r="G517">
        <v>3588.86</v>
      </c>
      <c r="H517">
        <v>823.42</v>
      </c>
      <c r="I517">
        <v>4</v>
      </c>
      <c r="J517">
        <v>243</v>
      </c>
      <c r="K517">
        <v>35080</v>
      </c>
      <c r="L517" t="s">
        <v>16</v>
      </c>
      <c r="M517">
        <v>85592</v>
      </c>
      <c r="N517">
        <v>147</v>
      </c>
      <c r="O517">
        <v>51593.48</v>
      </c>
      <c r="P517">
        <v>1</v>
      </c>
    </row>
    <row r="518" spans="1:16" x14ac:dyDescent="0.2">
      <c r="A518">
        <v>730</v>
      </c>
      <c r="B518" t="s">
        <v>15</v>
      </c>
      <c r="C518">
        <v>2007</v>
      </c>
      <c r="D518">
        <v>12</v>
      </c>
      <c r="E518">
        <v>350</v>
      </c>
      <c r="F518">
        <v>1539.47</v>
      </c>
      <c r="G518">
        <v>1808.96</v>
      </c>
      <c r="H518">
        <v>466.66</v>
      </c>
      <c r="I518">
        <v>4</v>
      </c>
      <c r="J518">
        <v>243</v>
      </c>
      <c r="K518">
        <v>35080</v>
      </c>
      <c r="L518" t="s">
        <v>16</v>
      </c>
      <c r="M518">
        <v>85592</v>
      </c>
      <c r="N518">
        <v>147</v>
      </c>
      <c r="O518">
        <v>51593.48</v>
      </c>
      <c r="P518">
        <v>1</v>
      </c>
    </row>
    <row r="519" spans="1:16" x14ac:dyDescent="0.2">
      <c r="A519">
        <v>748</v>
      </c>
      <c r="B519" t="s">
        <v>15</v>
      </c>
      <c r="C519">
        <v>2007</v>
      </c>
      <c r="D519">
        <v>1</v>
      </c>
      <c r="E519">
        <v>64</v>
      </c>
      <c r="F519">
        <v>269.64999999999998</v>
      </c>
      <c r="G519">
        <v>316.83</v>
      </c>
      <c r="H519">
        <v>121.22</v>
      </c>
      <c r="I519">
        <v>6</v>
      </c>
      <c r="J519">
        <v>412</v>
      </c>
      <c r="K519">
        <v>17403</v>
      </c>
      <c r="L519" t="s">
        <v>18</v>
      </c>
      <c r="M519">
        <v>42215</v>
      </c>
      <c r="N519">
        <v>225.2</v>
      </c>
      <c r="O519">
        <v>25693.15</v>
      </c>
      <c r="P519">
        <v>2</v>
      </c>
    </row>
    <row r="520" spans="1:16" x14ac:dyDescent="0.2">
      <c r="A520">
        <v>748</v>
      </c>
      <c r="B520" t="s">
        <v>15</v>
      </c>
      <c r="C520">
        <v>2007</v>
      </c>
      <c r="D520">
        <v>2</v>
      </c>
      <c r="E520">
        <v>41</v>
      </c>
      <c r="F520">
        <v>200.45</v>
      </c>
      <c r="G520">
        <v>235.51</v>
      </c>
      <c r="H520">
        <v>121.2</v>
      </c>
      <c r="I520">
        <v>6</v>
      </c>
      <c r="J520">
        <v>412</v>
      </c>
      <c r="K520">
        <v>17403</v>
      </c>
      <c r="L520" t="s">
        <v>18</v>
      </c>
      <c r="M520">
        <v>42215</v>
      </c>
      <c r="N520">
        <v>225.2</v>
      </c>
      <c r="O520">
        <v>25693.15</v>
      </c>
      <c r="P520">
        <v>2</v>
      </c>
    </row>
    <row r="521" spans="1:16" x14ac:dyDescent="0.2">
      <c r="A521">
        <v>748</v>
      </c>
      <c r="B521" t="s">
        <v>15</v>
      </c>
      <c r="C521">
        <v>2007</v>
      </c>
      <c r="D521">
        <v>3</v>
      </c>
      <c r="E521">
        <v>68</v>
      </c>
      <c r="F521">
        <v>303.27</v>
      </c>
      <c r="G521">
        <v>356.38</v>
      </c>
      <c r="H521">
        <v>152.82</v>
      </c>
      <c r="I521">
        <v>6</v>
      </c>
      <c r="J521">
        <v>412</v>
      </c>
      <c r="K521">
        <v>17403</v>
      </c>
      <c r="L521" t="s">
        <v>18</v>
      </c>
      <c r="M521">
        <v>42215</v>
      </c>
      <c r="N521">
        <v>225.2</v>
      </c>
      <c r="O521">
        <v>25693.15</v>
      </c>
      <c r="P521">
        <v>2</v>
      </c>
    </row>
    <row r="522" spans="1:16" x14ac:dyDescent="0.2">
      <c r="A522">
        <v>748</v>
      </c>
      <c r="B522" t="s">
        <v>15</v>
      </c>
      <c r="C522">
        <v>2007</v>
      </c>
      <c r="D522">
        <v>4</v>
      </c>
      <c r="E522">
        <v>91</v>
      </c>
      <c r="F522">
        <v>429.5</v>
      </c>
      <c r="G522">
        <v>504.72</v>
      </c>
      <c r="H522">
        <v>226.97</v>
      </c>
      <c r="I522">
        <v>6</v>
      </c>
      <c r="J522">
        <v>412</v>
      </c>
      <c r="K522">
        <v>17403</v>
      </c>
      <c r="L522" t="s">
        <v>18</v>
      </c>
      <c r="M522">
        <v>42215</v>
      </c>
      <c r="N522">
        <v>225.2</v>
      </c>
      <c r="O522">
        <v>25693.15</v>
      </c>
      <c r="P522">
        <v>2</v>
      </c>
    </row>
    <row r="523" spans="1:16" x14ac:dyDescent="0.2">
      <c r="A523">
        <v>748</v>
      </c>
      <c r="B523" t="s">
        <v>15</v>
      </c>
      <c r="C523">
        <v>2007</v>
      </c>
      <c r="D523">
        <v>5</v>
      </c>
      <c r="E523">
        <v>185</v>
      </c>
      <c r="F523">
        <v>743.53</v>
      </c>
      <c r="G523">
        <v>873.67</v>
      </c>
      <c r="H523">
        <v>252.95</v>
      </c>
      <c r="I523">
        <v>6</v>
      </c>
      <c r="J523">
        <v>412</v>
      </c>
      <c r="K523">
        <v>17403</v>
      </c>
      <c r="L523" t="s">
        <v>18</v>
      </c>
      <c r="M523">
        <v>42215</v>
      </c>
      <c r="N523">
        <v>225.2</v>
      </c>
      <c r="O523">
        <v>25693.15</v>
      </c>
      <c r="P523">
        <v>2</v>
      </c>
    </row>
    <row r="524" spans="1:16" x14ac:dyDescent="0.2">
      <c r="A524">
        <v>748</v>
      </c>
      <c r="B524" t="s">
        <v>15</v>
      </c>
      <c r="C524">
        <v>2007</v>
      </c>
      <c r="D524">
        <v>6</v>
      </c>
      <c r="E524">
        <v>201</v>
      </c>
      <c r="F524">
        <v>955.76</v>
      </c>
      <c r="G524">
        <v>1123.1300000000001</v>
      </c>
      <c r="H524">
        <v>362.44</v>
      </c>
      <c r="I524">
        <v>6</v>
      </c>
      <c r="J524">
        <v>412</v>
      </c>
      <c r="K524">
        <v>17403</v>
      </c>
      <c r="L524" t="s">
        <v>18</v>
      </c>
      <c r="M524">
        <v>42215</v>
      </c>
      <c r="N524">
        <v>225.2</v>
      </c>
      <c r="O524">
        <v>25693.15</v>
      </c>
      <c r="P524">
        <v>2</v>
      </c>
    </row>
    <row r="525" spans="1:16" x14ac:dyDescent="0.2">
      <c r="A525">
        <v>748</v>
      </c>
      <c r="B525" t="s">
        <v>15</v>
      </c>
      <c r="C525">
        <v>2007</v>
      </c>
      <c r="D525">
        <v>7</v>
      </c>
      <c r="E525">
        <v>146</v>
      </c>
      <c r="F525">
        <v>552.51</v>
      </c>
      <c r="G525">
        <v>649.24</v>
      </c>
      <c r="H525">
        <v>256.95999999999998</v>
      </c>
      <c r="I525">
        <v>6</v>
      </c>
      <c r="J525">
        <v>412</v>
      </c>
      <c r="K525">
        <v>17403</v>
      </c>
      <c r="L525" t="s">
        <v>18</v>
      </c>
      <c r="M525">
        <v>42215</v>
      </c>
      <c r="N525">
        <v>225.2</v>
      </c>
      <c r="O525">
        <v>25693.15</v>
      </c>
      <c r="P525">
        <v>2</v>
      </c>
    </row>
    <row r="526" spans="1:16" x14ac:dyDescent="0.2">
      <c r="A526">
        <v>748</v>
      </c>
      <c r="B526" t="s">
        <v>15</v>
      </c>
      <c r="C526">
        <v>2007</v>
      </c>
      <c r="D526">
        <v>8</v>
      </c>
      <c r="E526">
        <v>138</v>
      </c>
      <c r="F526">
        <v>546.13</v>
      </c>
      <c r="G526">
        <v>641.82000000000005</v>
      </c>
      <c r="H526">
        <v>272.13</v>
      </c>
      <c r="I526">
        <v>6</v>
      </c>
      <c r="J526">
        <v>412</v>
      </c>
      <c r="K526">
        <v>17403</v>
      </c>
      <c r="L526" t="s">
        <v>18</v>
      </c>
      <c r="M526">
        <v>42215</v>
      </c>
      <c r="N526">
        <v>225.2</v>
      </c>
      <c r="O526">
        <v>25693.15</v>
      </c>
      <c r="P526">
        <v>2</v>
      </c>
    </row>
    <row r="527" spans="1:16" x14ac:dyDescent="0.2">
      <c r="A527">
        <v>748</v>
      </c>
      <c r="B527" t="s">
        <v>15</v>
      </c>
      <c r="C527">
        <v>2007</v>
      </c>
      <c r="D527">
        <v>9</v>
      </c>
      <c r="E527">
        <v>211</v>
      </c>
      <c r="F527">
        <v>810.66</v>
      </c>
      <c r="G527">
        <v>952.63</v>
      </c>
      <c r="H527">
        <v>317.89999999999998</v>
      </c>
      <c r="I527">
        <v>6</v>
      </c>
      <c r="J527">
        <v>412</v>
      </c>
      <c r="K527">
        <v>17403</v>
      </c>
      <c r="L527" t="s">
        <v>18</v>
      </c>
      <c r="M527">
        <v>42215</v>
      </c>
      <c r="N527">
        <v>225.2</v>
      </c>
      <c r="O527">
        <v>25693.15</v>
      </c>
      <c r="P527">
        <v>2</v>
      </c>
    </row>
    <row r="528" spans="1:16" x14ac:dyDescent="0.2">
      <c r="A528">
        <v>748</v>
      </c>
      <c r="B528" t="s">
        <v>15</v>
      </c>
      <c r="C528">
        <v>2007</v>
      </c>
      <c r="D528">
        <v>10</v>
      </c>
      <c r="E528">
        <v>606</v>
      </c>
      <c r="F528">
        <v>2425.77</v>
      </c>
      <c r="G528">
        <v>2850.29</v>
      </c>
      <c r="H528">
        <v>1109.19</v>
      </c>
      <c r="I528">
        <v>6</v>
      </c>
      <c r="J528">
        <v>412</v>
      </c>
      <c r="K528">
        <v>17403</v>
      </c>
      <c r="L528" t="s">
        <v>18</v>
      </c>
      <c r="M528">
        <v>42215</v>
      </c>
      <c r="N528">
        <v>225.2</v>
      </c>
      <c r="O528">
        <v>25693.15</v>
      </c>
      <c r="P528">
        <v>2</v>
      </c>
    </row>
    <row r="529" spans="1:16" x14ac:dyDescent="0.2">
      <c r="A529">
        <v>748</v>
      </c>
      <c r="B529" t="s">
        <v>15</v>
      </c>
      <c r="C529">
        <v>2007</v>
      </c>
      <c r="D529">
        <v>11</v>
      </c>
      <c r="E529">
        <v>339</v>
      </c>
      <c r="F529">
        <v>1403.39</v>
      </c>
      <c r="G529">
        <v>1649.06</v>
      </c>
      <c r="H529">
        <v>711.73</v>
      </c>
      <c r="I529">
        <v>6</v>
      </c>
      <c r="J529">
        <v>412</v>
      </c>
      <c r="K529">
        <v>17403</v>
      </c>
      <c r="L529" t="s">
        <v>18</v>
      </c>
      <c r="M529">
        <v>42215</v>
      </c>
      <c r="N529">
        <v>225.2</v>
      </c>
      <c r="O529">
        <v>25693.15</v>
      </c>
      <c r="P529">
        <v>2</v>
      </c>
    </row>
    <row r="530" spans="1:16" x14ac:dyDescent="0.2">
      <c r="A530">
        <v>748</v>
      </c>
      <c r="B530" t="s">
        <v>15</v>
      </c>
      <c r="C530">
        <v>2007</v>
      </c>
      <c r="D530">
        <v>12</v>
      </c>
      <c r="E530">
        <v>194</v>
      </c>
      <c r="F530">
        <v>745.3</v>
      </c>
      <c r="G530">
        <v>875.71</v>
      </c>
      <c r="H530">
        <v>272.54000000000002</v>
      </c>
      <c r="I530">
        <v>6</v>
      </c>
      <c r="J530">
        <v>412</v>
      </c>
      <c r="K530">
        <v>17403</v>
      </c>
      <c r="L530" t="s">
        <v>18</v>
      </c>
      <c r="M530">
        <v>42215</v>
      </c>
      <c r="N530">
        <v>225.2</v>
      </c>
      <c r="O530">
        <v>25693.15</v>
      </c>
      <c r="P530">
        <v>2</v>
      </c>
    </row>
    <row r="531" spans="1:16" x14ac:dyDescent="0.2">
      <c r="A531">
        <v>756</v>
      </c>
      <c r="B531" t="s">
        <v>15</v>
      </c>
      <c r="C531">
        <v>2007</v>
      </c>
      <c r="D531">
        <v>1</v>
      </c>
      <c r="E531">
        <v>119</v>
      </c>
      <c r="F531">
        <v>516.13</v>
      </c>
      <c r="G531">
        <v>606.54</v>
      </c>
      <c r="H531">
        <v>239.03</v>
      </c>
      <c r="I531">
        <v>5</v>
      </c>
      <c r="J531">
        <v>490</v>
      </c>
      <c r="K531">
        <v>35915</v>
      </c>
      <c r="L531" t="s">
        <v>18</v>
      </c>
      <c r="M531">
        <v>57808</v>
      </c>
      <c r="N531">
        <v>301.2</v>
      </c>
      <c r="O531">
        <v>57518.04</v>
      </c>
      <c r="P531">
        <v>3</v>
      </c>
    </row>
    <row r="532" spans="1:16" x14ac:dyDescent="0.2">
      <c r="A532">
        <v>756</v>
      </c>
      <c r="B532" t="s">
        <v>15</v>
      </c>
      <c r="C532">
        <v>2007</v>
      </c>
      <c r="D532">
        <v>2</v>
      </c>
      <c r="E532">
        <v>102</v>
      </c>
      <c r="F532">
        <v>447.78</v>
      </c>
      <c r="G532">
        <v>526.24</v>
      </c>
      <c r="H532">
        <v>250.6</v>
      </c>
      <c r="I532">
        <v>5</v>
      </c>
      <c r="J532">
        <v>490</v>
      </c>
      <c r="K532">
        <v>35915</v>
      </c>
      <c r="L532" t="s">
        <v>18</v>
      </c>
      <c r="M532">
        <v>57808</v>
      </c>
      <c r="N532">
        <v>301.2</v>
      </c>
      <c r="O532">
        <v>57518.04</v>
      </c>
      <c r="P532">
        <v>3</v>
      </c>
    </row>
    <row r="533" spans="1:16" x14ac:dyDescent="0.2">
      <c r="A533">
        <v>756</v>
      </c>
      <c r="B533" t="s">
        <v>15</v>
      </c>
      <c r="C533">
        <v>2007</v>
      </c>
      <c r="D533">
        <v>3</v>
      </c>
      <c r="E533">
        <v>149</v>
      </c>
      <c r="F533">
        <v>628.27</v>
      </c>
      <c r="G533">
        <v>738.31</v>
      </c>
      <c r="H533">
        <v>235.79</v>
      </c>
      <c r="I533">
        <v>5</v>
      </c>
      <c r="J533">
        <v>490</v>
      </c>
      <c r="K533">
        <v>35915</v>
      </c>
      <c r="L533" t="s">
        <v>18</v>
      </c>
      <c r="M533">
        <v>57808</v>
      </c>
      <c r="N533">
        <v>301.2</v>
      </c>
      <c r="O533">
        <v>57518.04</v>
      </c>
      <c r="P533">
        <v>3</v>
      </c>
    </row>
    <row r="534" spans="1:16" x14ac:dyDescent="0.2">
      <c r="A534">
        <v>756</v>
      </c>
      <c r="B534" t="s">
        <v>15</v>
      </c>
      <c r="C534">
        <v>2007</v>
      </c>
      <c r="D534">
        <v>4</v>
      </c>
      <c r="E534">
        <v>192</v>
      </c>
      <c r="F534">
        <v>778.83</v>
      </c>
      <c r="G534">
        <v>915.27</v>
      </c>
      <c r="H534">
        <v>294.5</v>
      </c>
      <c r="I534">
        <v>5</v>
      </c>
      <c r="J534">
        <v>490</v>
      </c>
      <c r="K534">
        <v>35915</v>
      </c>
      <c r="L534" t="s">
        <v>18</v>
      </c>
      <c r="M534">
        <v>57808</v>
      </c>
      <c r="N534">
        <v>301.2</v>
      </c>
      <c r="O534">
        <v>57518.04</v>
      </c>
      <c r="P534">
        <v>3</v>
      </c>
    </row>
    <row r="535" spans="1:16" x14ac:dyDescent="0.2">
      <c r="A535">
        <v>756</v>
      </c>
      <c r="B535" t="s">
        <v>15</v>
      </c>
      <c r="C535">
        <v>2007</v>
      </c>
      <c r="D535">
        <v>5</v>
      </c>
      <c r="E535">
        <v>369</v>
      </c>
      <c r="F535">
        <v>1586.45</v>
      </c>
      <c r="G535">
        <v>1864.18</v>
      </c>
      <c r="H535">
        <v>604.54999999999995</v>
      </c>
      <c r="I535">
        <v>5</v>
      </c>
      <c r="J535">
        <v>490</v>
      </c>
      <c r="K535">
        <v>35915</v>
      </c>
      <c r="L535" t="s">
        <v>18</v>
      </c>
      <c r="M535">
        <v>57808</v>
      </c>
      <c r="N535">
        <v>301.2</v>
      </c>
      <c r="O535">
        <v>57518.04</v>
      </c>
      <c r="P535">
        <v>3</v>
      </c>
    </row>
    <row r="536" spans="1:16" x14ac:dyDescent="0.2">
      <c r="A536">
        <v>756</v>
      </c>
      <c r="B536" t="s">
        <v>15</v>
      </c>
      <c r="C536">
        <v>2007</v>
      </c>
      <c r="D536">
        <v>6</v>
      </c>
      <c r="E536">
        <v>401</v>
      </c>
      <c r="F536">
        <v>1720.03</v>
      </c>
      <c r="G536">
        <v>2021.13</v>
      </c>
      <c r="H536">
        <v>573.85</v>
      </c>
      <c r="I536">
        <v>5</v>
      </c>
      <c r="J536">
        <v>490</v>
      </c>
      <c r="K536">
        <v>35915</v>
      </c>
      <c r="L536" t="s">
        <v>18</v>
      </c>
      <c r="M536">
        <v>57808</v>
      </c>
      <c r="N536">
        <v>301.2</v>
      </c>
      <c r="O536">
        <v>57518.04</v>
      </c>
      <c r="P536">
        <v>3</v>
      </c>
    </row>
    <row r="537" spans="1:16" x14ac:dyDescent="0.2">
      <c r="A537">
        <v>756</v>
      </c>
      <c r="B537" t="s">
        <v>15</v>
      </c>
      <c r="C537">
        <v>2007</v>
      </c>
      <c r="D537">
        <v>7</v>
      </c>
      <c r="E537">
        <v>236</v>
      </c>
      <c r="F537">
        <v>979.83</v>
      </c>
      <c r="G537">
        <v>1151.4000000000001</v>
      </c>
      <c r="H537">
        <v>502.86</v>
      </c>
      <c r="I537">
        <v>5</v>
      </c>
      <c r="J537">
        <v>490</v>
      </c>
      <c r="K537">
        <v>35915</v>
      </c>
      <c r="L537" t="s">
        <v>18</v>
      </c>
      <c r="M537">
        <v>57808</v>
      </c>
      <c r="N537">
        <v>301.2</v>
      </c>
      <c r="O537">
        <v>57518.04</v>
      </c>
      <c r="P537">
        <v>3</v>
      </c>
    </row>
    <row r="538" spans="1:16" x14ac:dyDescent="0.2">
      <c r="A538">
        <v>756</v>
      </c>
      <c r="B538" t="s">
        <v>15</v>
      </c>
      <c r="C538">
        <v>2007</v>
      </c>
      <c r="D538">
        <v>8</v>
      </c>
      <c r="E538">
        <v>292</v>
      </c>
      <c r="F538">
        <v>1232.01</v>
      </c>
      <c r="G538">
        <v>1447.65</v>
      </c>
      <c r="H538">
        <v>560.02</v>
      </c>
      <c r="I538">
        <v>5</v>
      </c>
      <c r="J538">
        <v>490</v>
      </c>
      <c r="K538">
        <v>35915</v>
      </c>
      <c r="L538" t="s">
        <v>18</v>
      </c>
      <c r="M538">
        <v>57808</v>
      </c>
      <c r="N538">
        <v>301.2</v>
      </c>
      <c r="O538">
        <v>57518.04</v>
      </c>
      <c r="P538">
        <v>3</v>
      </c>
    </row>
    <row r="539" spans="1:16" x14ac:dyDescent="0.2">
      <c r="A539">
        <v>756</v>
      </c>
      <c r="B539" t="s">
        <v>15</v>
      </c>
      <c r="C539">
        <v>2007</v>
      </c>
      <c r="D539">
        <v>9</v>
      </c>
      <c r="E539">
        <v>461</v>
      </c>
      <c r="F539">
        <v>1913.32</v>
      </c>
      <c r="G539">
        <v>2248.3200000000002</v>
      </c>
      <c r="H539">
        <v>691.12</v>
      </c>
      <c r="I539">
        <v>5</v>
      </c>
      <c r="J539">
        <v>490</v>
      </c>
      <c r="K539">
        <v>35915</v>
      </c>
      <c r="L539" t="s">
        <v>18</v>
      </c>
      <c r="M539">
        <v>57808</v>
      </c>
      <c r="N539">
        <v>301.2</v>
      </c>
      <c r="O539">
        <v>57518.04</v>
      </c>
      <c r="P539">
        <v>3</v>
      </c>
    </row>
    <row r="540" spans="1:16" x14ac:dyDescent="0.2">
      <c r="A540">
        <v>756</v>
      </c>
      <c r="B540" t="s">
        <v>15</v>
      </c>
      <c r="C540">
        <v>2007</v>
      </c>
      <c r="D540">
        <v>11</v>
      </c>
      <c r="E540">
        <v>667</v>
      </c>
      <c r="F540">
        <v>2622.89</v>
      </c>
      <c r="G540">
        <v>3082.06</v>
      </c>
      <c r="H540">
        <v>947.52</v>
      </c>
      <c r="I540">
        <v>5</v>
      </c>
      <c r="J540">
        <v>490</v>
      </c>
      <c r="K540">
        <v>35915</v>
      </c>
      <c r="L540" t="s">
        <v>18</v>
      </c>
      <c r="M540">
        <v>57808</v>
      </c>
      <c r="N540">
        <v>301.2</v>
      </c>
      <c r="O540">
        <v>57518.04</v>
      </c>
      <c r="P540">
        <v>3</v>
      </c>
    </row>
    <row r="541" spans="1:16" x14ac:dyDescent="0.2">
      <c r="A541">
        <v>756</v>
      </c>
      <c r="B541" t="s">
        <v>15</v>
      </c>
      <c r="C541">
        <v>2007</v>
      </c>
      <c r="D541">
        <v>12</v>
      </c>
      <c r="E541">
        <v>358</v>
      </c>
      <c r="F541">
        <v>1438.76</v>
      </c>
      <c r="G541">
        <v>1690.63</v>
      </c>
      <c r="H541">
        <v>582.42999999999995</v>
      </c>
      <c r="I541">
        <v>5</v>
      </c>
      <c r="J541">
        <v>490</v>
      </c>
      <c r="K541">
        <v>35915</v>
      </c>
      <c r="L541" t="s">
        <v>18</v>
      </c>
      <c r="M541">
        <v>57808</v>
      </c>
      <c r="N541">
        <v>301.2</v>
      </c>
      <c r="O541">
        <v>57518.04</v>
      </c>
      <c r="P541">
        <v>3</v>
      </c>
    </row>
    <row r="542" spans="1:16" x14ac:dyDescent="0.2">
      <c r="A542">
        <v>785</v>
      </c>
      <c r="B542" t="s">
        <v>15</v>
      </c>
      <c r="C542">
        <v>2007</v>
      </c>
      <c r="D542">
        <v>1</v>
      </c>
      <c r="E542">
        <v>212</v>
      </c>
      <c r="F542">
        <v>1004.64</v>
      </c>
      <c r="G542">
        <v>1180.51</v>
      </c>
      <c r="H542">
        <v>503</v>
      </c>
      <c r="I542">
        <v>12</v>
      </c>
      <c r="J542">
        <v>1067</v>
      </c>
      <c r="K542">
        <v>67543</v>
      </c>
      <c r="L542" t="s">
        <v>18</v>
      </c>
      <c r="M542">
        <v>281859</v>
      </c>
      <c r="N542">
        <v>658.7</v>
      </c>
      <c r="O542">
        <v>136552.41</v>
      </c>
      <c r="P542">
        <v>3</v>
      </c>
    </row>
    <row r="543" spans="1:16" x14ac:dyDescent="0.2">
      <c r="A543">
        <v>785</v>
      </c>
      <c r="B543" t="s">
        <v>15</v>
      </c>
      <c r="C543">
        <v>2007</v>
      </c>
      <c r="D543">
        <v>2</v>
      </c>
      <c r="E543">
        <v>200</v>
      </c>
      <c r="F543">
        <v>931.75</v>
      </c>
      <c r="G543">
        <v>1094.8</v>
      </c>
      <c r="H543">
        <v>462.57</v>
      </c>
      <c r="I543">
        <v>12</v>
      </c>
      <c r="J543">
        <v>1067</v>
      </c>
      <c r="K543">
        <v>67543</v>
      </c>
      <c r="L543" t="s">
        <v>18</v>
      </c>
      <c r="M543">
        <v>281859</v>
      </c>
      <c r="N543">
        <v>658.7</v>
      </c>
      <c r="O543">
        <v>136552.41</v>
      </c>
      <c r="P543">
        <v>3</v>
      </c>
    </row>
    <row r="544" spans="1:16" x14ac:dyDescent="0.2">
      <c r="A544">
        <v>785</v>
      </c>
      <c r="B544" t="s">
        <v>15</v>
      </c>
      <c r="C544">
        <v>2007</v>
      </c>
      <c r="D544">
        <v>3</v>
      </c>
      <c r="E544">
        <v>150</v>
      </c>
      <c r="F544">
        <v>680.22</v>
      </c>
      <c r="G544">
        <v>799.3</v>
      </c>
      <c r="H544">
        <v>332.14</v>
      </c>
      <c r="I544">
        <v>12</v>
      </c>
      <c r="J544">
        <v>1067</v>
      </c>
      <c r="K544">
        <v>67543</v>
      </c>
      <c r="L544" t="s">
        <v>18</v>
      </c>
      <c r="M544">
        <v>281859</v>
      </c>
      <c r="N544">
        <v>658.7</v>
      </c>
      <c r="O544">
        <v>136552.41</v>
      </c>
      <c r="P544">
        <v>3</v>
      </c>
    </row>
    <row r="545" spans="1:16" x14ac:dyDescent="0.2">
      <c r="A545">
        <v>785</v>
      </c>
      <c r="B545" t="s">
        <v>15</v>
      </c>
      <c r="C545">
        <v>2007</v>
      </c>
      <c r="D545">
        <v>4</v>
      </c>
      <c r="E545">
        <v>139</v>
      </c>
      <c r="F545">
        <v>571.35</v>
      </c>
      <c r="G545">
        <v>671.43</v>
      </c>
      <c r="H545">
        <v>318.26</v>
      </c>
      <c r="I545">
        <v>12</v>
      </c>
      <c r="J545">
        <v>1067</v>
      </c>
      <c r="K545">
        <v>67543</v>
      </c>
      <c r="L545" t="s">
        <v>18</v>
      </c>
      <c r="M545">
        <v>281859</v>
      </c>
      <c r="N545">
        <v>658.7</v>
      </c>
      <c r="O545">
        <v>136552.41</v>
      </c>
      <c r="P545">
        <v>3</v>
      </c>
    </row>
    <row r="546" spans="1:16" x14ac:dyDescent="0.2">
      <c r="A546">
        <v>785</v>
      </c>
      <c r="B546" t="s">
        <v>15</v>
      </c>
      <c r="C546">
        <v>2007</v>
      </c>
      <c r="D546">
        <v>5</v>
      </c>
      <c r="E546">
        <v>377</v>
      </c>
      <c r="F546">
        <v>1831.5</v>
      </c>
      <c r="G546">
        <v>2152.13</v>
      </c>
      <c r="H546">
        <v>825.61</v>
      </c>
      <c r="I546">
        <v>12</v>
      </c>
      <c r="J546">
        <v>1067</v>
      </c>
      <c r="K546">
        <v>67543</v>
      </c>
      <c r="L546" t="s">
        <v>18</v>
      </c>
      <c r="M546">
        <v>281859</v>
      </c>
      <c r="N546">
        <v>658.7</v>
      </c>
      <c r="O546">
        <v>136552.41</v>
      </c>
      <c r="P546">
        <v>3</v>
      </c>
    </row>
    <row r="547" spans="1:16" x14ac:dyDescent="0.2">
      <c r="A547">
        <v>785</v>
      </c>
      <c r="B547" t="s">
        <v>15</v>
      </c>
      <c r="C547">
        <v>2007</v>
      </c>
      <c r="D547">
        <v>6</v>
      </c>
      <c r="E547">
        <v>425</v>
      </c>
      <c r="F547">
        <v>1961.39</v>
      </c>
      <c r="G547">
        <v>2304.69</v>
      </c>
      <c r="H547">
        <v>812.81</v>
      </c>
      <c r="I547">
        <v>12</v>
      </c>
      <c r="J547">
        <v>1067</v>
      </c>
      <c r="K547">
        <v>67543</v>
      </c>
      <c r="L547" t="s">
        <v>18</v>
      </c>
      <c r="M547">
        <v>281859</v>
      </c>
      <c r="N547">
        <v>658.7</v>
      </c>
      <c r="O547">
        <v>136552.41</v>
      </c>
      <c r="P547">
        <v>3</v>
      </c>
    </row>
    <row r="548" spans="1:16" x14ac:dyDescent="0.2">
      <c r="A548">
        <v>785</v>
      </c>
      <c r="B548" t="s">
        <v>15</v>
      </c>
      <c r="C548">
        <v>2007</v>
      </c>
      <c r="D548">
        <v>7</v>
      </c>
      <c r="E548">
        <v>312</v>
      </c>
      <c r="F548">
        <v>1360.85</v>
      </c>
      <c r="G548">
        <v>1599.11</v>
      </c>
      <c r="H548">
        <v>638.27</v>
      </c>
      <c r="I548">
        <v>12</v>
      </c>
      <c r="J548">
        <v>1067</v>
      </c>
      <c r="K548">
        <v>67543</v>
      </c>
      <c r="L548" t="s">
        <v>18</v>
      </c>
      <c r="M548">
        <v>281859</v>
      </c>
      <c r="N548">
        <v>658.7</v>
      </c>
      <c r="O548">
        <v>136552.41</v>
      </c>
      <c r="P548">
        <v>3</v>
      </c>
    </row>
    <row r="549" spans="1:16" x14ac:dyDescent="0.2">
      <c r="A549">
        <v>785</v>
      </c>
      <c r="B549" t="s">
        <v>15</v>
      </c>
      <c r="C549">
        <v>2007</v>
      </c>
      <c r="D549">
        <v>8</v>
      </c>
      <c r="E549">
        <v>354</v>
      </c>
      <c r="F549">
        <v>1469.83</v>
      </c>
      <c r="G549">
        <v>1727.26</v>
      </c>
      <c r="H549">
        <v>627.46</v>
      </c>
      <c r="I549">
        <v>12</v>
      </c>
      <c r="J549">
        <v>1067</v>
      </c>
      <c r="K549">
        <v>67543</v>
      </c>
      <c r="L549" t="s">
        <v>18</v>
      </c>
      <c r="M549">
        <v>281859</v>
      </c>
      <c r="N549">
        <v>658.7</v>
      </c>
      <c r="O549">
        <v>136552.41</v>
      </c>
      <c r="P549">
        <v>3</v>
      </c>
    </row>
    <row r="550" spans="1:16" x14ac:dyDescent="0.2">
      <c r="A550">
        <v>785</v>
      </c>
      <c r="B550" t="s">
        <v>15</v>
      </c>
      <c r="C550">
        <v>2007</v>
      </c>
      <c r="D550">
        <v>9</v>
      </c>
      <c r="E550">
        <v>449</v>
      </c>
      <c r="F550">
        <v>1818.2</v>
      </c>
      <c r="G550">
        <v>2136.4899999999998</v>
      </c>
      <c r="H550">
        <v>809.16</v>
      </c>
      <c r="I550">
        <v>12</v>
      </c>
      <c r="J550">
        <v>1067</v>
      </c>
      <c r="K550">
        <v>67543</v>
      </c>
      <c r="L550" t="s">
        <v>18</v>
      </c>
      <c r="M550">
        <v>281859</v>
      </c>
      <c r="N550">
        <v>658.7</v>
      </c>
      <c r="O550">
        <v>136552.41</v>
      </c>
      <c r="P550">
        <v>3</v>
      </c>
    </row>
    <row r="551" spans="1:16" x14ac:dyDescent="0.2">
      <c r="A551">
        <v>785</v>
      </c>
      <c r="B551" t="s">
        <v>15</v>
      </c>
      <c r="C551">
        <v>2007</v>
      </c>
      <c r="D551">
        <v>12</v>
      </c>
      <c r="E551">
        <v>690</v>
      </c>
      <c r="F551">
        <v>2773.54</v>
      </c>
      <c r="G551">
        <v>3259.03</v>
      </c>
      <c r="H551">
        <v>962.9</v>
      </c>
      <c r="I551">
        <v>12</v>
      </c>
      <c r="J551">
        <v>1067</v>
      </c>
      <c r="K551">
        <v>67543</v>
      </c>
      <c r="L551" t="s">
        <v>18</v>
      </c>
      <c r="M551">
        <v>281859</v>
      </c>
      <c r="N551">
        <v>658.7</v>
      </c>
      <c r="O551">
        <v>136552.41</v>
      </c>
      <c r="P551">
        <v>3</v>
      </c>
    </row>
    <row r="552" spans="1:16" x14ac:dyDescent="0.2">
      <c r="A552">
        <v>795</v>
      </c>
      <c r="B552" t="s">
        <v>15</v>
      </c>
      <c r="C552">
        <v>2007</v>
      </c>
      <c r="D552">
        <v>1</v>
      </c>
      <c r="E552">
        <v>328</v>
      </c>
      <c r="F552">
        <v>1431.82</v>
      </c>
      <c r="G552">
        <v>1682.58</v>
      </c>
      <c r="H552">
        <v>856.57</v>
      </c>
      <c r="I552">
        <v>13</v>
      </c>
      <c r="J552">
        <v>1115</v>
      </c>
      <c r="K552">
        <v>57569</v>
      </c>
      <c r="L552" t="s">
        <v>18</v>
      </c>
      <c r="M552">
        <v>101248</v>
      </c>
      <c r="N552">
        <v>685.7</v>
      </c>
      <c r="O552">
        <v>121474.7</v>
      </c>
      <c r="P552">
        <v>3</v>
      </c>
    </row>
    <row r="553" spans="1:16" x14ac:dyDescent="0.2">
      <c r="A553">
        <v>795</v>
      </c>
      <c r="B553" t="s">
        <v>15</v>
      </c>
      <c r="C553">
        <v>2007</v>
      </c>
      <c r="D553">
        <v>2</v>
      </c>
      <c r="E553">
        <v>204</v>
      </c>
      <c r="F553">
        <v>905.55</v>
      </c>
      <c r="G553">
        <v>1064.2</v>
      </c>
      <c r="H553">
        <v>505</v>
      </c>
      <c r="I553">
        <v>13</v>
      </c>
      <c r="J553">
        <v>1115</v>
      </c>
      <c r="K553">
        <v>57569</v>
      </c>
      <c r="L553" t="s">
        <v>18</v>
      </c>
      <c r="M553">
        <v>101248</v>
      </c>
      <c r="N553">
        <v>685.7</v>
      </c>
      <c r="O553">
        <v>121474.7</v>
      </c>
      <c r="P553">
        <v>3</v>
      </c>
    </row>
    <row r="554" spans="1:16" x14ac:dyDescent="0.2">
      <c r="A554">
        <v>795</v>
      </c>
      <c r="B554" t="s">
        <v>15</v>
      </c>
      <c r="C554">
        <v>2007</v>
      </c>
      <c r="D554">
        <v>3</v>
      </c>
      <c r="E554">
        <v>224</v>
      </c>
      <c r="F554">
        <v>955.16</v>
      </c>
      <c r="G554">
        <v>1122.5</v>
      </c>
      <c r="H554">
        <v>500.62</v>
      </c>
      <c r="I554">
        <v>13</v>
      </c>
      <c r="J554">
        <v>1115</v>
      </c>
      <c r="K554">
        <v>57569</v>
      </c>
      <c r="L554" t="s">
        <v>18</v>
      </c>
      <c r="M554">
        <v>101248</v>
      </c>
      <c r="N554">
        <v>685.7</v>
      </c>
      <c r="O554">
        <v>121474.7</v>
      </c>
      <c r="P554">
        <v>3</v>
      </c>
    </row>
    <row r="555" spans="1:16" x14ac:dyDescent="0.2">
      <c r="A555">
        <v>795</v>
      </c>
      <c r="B555" t="s">
        <v>15</v>
      </c>
      <c r="C555">
        <v>2007</v>
      </c>
      <c r="D555">
        <v>4</v>
      </c>
      <c r="E555">
        <v>297</v>
      </c>
      <c r="F555">
        <v>1340.87</v>
      </c>
      <c r="G555">
        <v>1575.82</v>
      </c>
      <c r="H555">
        <v>722.28</v>
      </c>
      <c r="I555">
        <v>13</v>
      </c>
      <c r="J555">
        <v>1115</v>
      </c>
      <c r="K555">
        <v>57569</v>
      </c>
      <c r="L555" t="s">
        <v>18</v>
      </c>
      <c r="M555">
        <v>101248</v>
      </c>
      <c r="N555">
        <v>685.7</v>
      </c>
      <c r="O555">
        <v>121474.7</v>
      </c>
      <c r="P555">
        <v>3</v>
      </c>
    </row>
    <row r="556" spans="1:16" x14ac:dyDescent="0.2">
      <c r="A556">
        <v>795</v>
      </c>
      <c r="B556" t="s">
        <v>15</v>
      </c>
      <c r="C556">
        <v>2007</v>
      </c>
      <c r="D556">
        <v>7</v>
      </c>
      <c r="E556">
        <v>499</v>
      </c>
      <c r="F556">
        <v>2263.4699999999998</v>
      </c>
      <c r="G556">
        <v>2659.74</v>
      </c>
      <c r="H556">
        <v>1188.8699999999999</v>
      </c>
      <c r="I556">
        <v>13</v>
      </c>
      <c r="J556">
        <v>1115</v>
      </c>
      <c r="K556">
        <v>57569</v>
      </c>
      <c r="L556" t="s">
        <v>18</v>
      </c>
      <c r="M556">
        <v>101248</v>
      </c>
      <c r="N556">
        <v>685.7</v>
      </c>
      <c r="O556">
        <v>121474.7</v>
      </c>
      <c r="P556">
        <v>3</v>
      </c>
    </row>
    <row r="557" spans="1:16" x14ac:dyDescent="0.2">
      <c r="A557">
        <v>795</v>
      </c>
      <c r="B557" t="s">
        <v>15</v>
      </c>
      <c r="C557">
        <v>2007</v>
      </c>
      <c r="D557">
        <v>8</v>
      </c>
      <c r="E557">
        <v>540</v>
      </c>
      <c r="F557">
        <v>2474.64</v>
      </c>
      <c r="G557">
        <v>2907.95</v>
      </c>
      <c r="H557">
        <v>1139.71</v>
      </c>
      <c r="I557">
        <v>13</v>
      </c>
      <c r="J557">
        <v>1115</v>
      </c>
      <c r="K557">
        <v>57569</v>
      </c>
      <c r="L557" t="s">
        <v>18</v>
      </c>
      <c r="M557">
        <v>101248</v>
      </c>
      <c r="N557">
        <v>685.7</v>
      </c>
      <c r="O557">
        <v>121474.7</v>
      </c>
      <c r="P557">
        <v>3</v>
      </c>
    </row>
    <row r="558" spans="1:16" x14ac:dyDescent="0.2">
      <c r="A558">
        <v>795</v>
      </c>
      <c r="B558" t="s">
        <v>15</v>
      </c>
      <c r="C558">
        <v>2007</v>
      </c>
      <c r="D558">
        <v>12</v>
      </c>
      <c r="E558">
        <v>601</v>
      </c>
      <c r="F558">
        <v>2558.83</v>
      </c>
      <c r="G558">
        <v>3006.98</v>
      </c>
      <c r="H558">
        <v>1010.64</v>
      </c>
      <c r="I558">
        <v>13</v>
      </c>
      <c r="J558">
        <v>1115</v>
      </c>
      <c r="K558">
        <v>57569</v>
      </c>
      <c r="L558" t="s">
        <v>18</v>
      </c>
      <c r="M558">
        <v>101248</v>
      </c>
      <c r="N558">
        <v>685.7</v>
      </c>
      <c r="O558">
        <v>121474.7</v>
      </c>
      <c r="P558">
        <v>3</v>
      </c>
    </row>
    <row r="559" spans="1:16" x14ac:dyDescent="0.2">
      <c r="A559">
        <v>796</v>
      </c>
      <c r="B559" t="s">
        <v>15</v>
      </c>
      <c r="C559">
        <v>2007</v>
      </c>
      <c r="D559">
        <v>1</v>
      </c>
      <c r="E559">
        <v>43</v>
      </c>
      <c r="F559">
        <v>190.44</v>
      </c>
      <c r="G559">
        <v>223.77</v>
      </c>
      <c r="H559">
        <v>123.64</v>
      </c>
      <c r="I559">
        <v>4</v>
      </c>
      <c r="J559">
        <v>309</v>
      </c>
      <c r="K559">
        <v>20142</v>
      </c>
      <c r="L559" t="s">
        <v>18</v>
      </c>
      <c r="M559">
        <v>52086</v>
      </c>
      <c r="N559">
        <v>195.2</v>
      </c>
      <c r="O559">
        <v>33273.300000000003</v>
      </c>
      <c r="P559">
        <v>3</v>
      </c>
    </row>
    <row r="560" spans="1:16" x14ac:dyDescent="0.2">
      <c r="A560">
        <v>796</v>
      </c>
      <c r="B560" t="s">
        <v>15</v>
      </c>
      <c r="C560">
        <v>2007</v>
      </c>
      <c r="D560">
        <v>2</v>
      </c>
      <c r="E560">
        <v>34</v>
      </c>
      <c r="F560">
        <v>172.01</v>
      </c>
      <c r="G560">
        <v>202.13</v>
      </c>
      <c r="H560">
        <v>96.9</v>
      </c>
      <c r="I560">
        <v>4</v>
      </c>
      <c r="J560">
        <v>309</v>
      </c>
      <c r="K560">
        <v>20142</v>
      </c>
      <c r="L560" t="s">
        <v>18</v>
      </c>
      <c r="M560">
        <v>52086</v>
      </c>
      <c r="N560">
        <v>195.2</v>
      </c>
      <c r="O560">
        <v>33273.300000000003</v>
      </c>
      <c r="P560">
        <v>3</v>
      </c>
    </row>
    <row r="561" spans="1:16" x14ac:dyDescent="0.2">
      <c r="A561">
        <v>796</v>
      </c>
      <c r="B561" t="s">
        <v>15</v>
      </c>
      <c r="C561">
        <v>2007</v>
      </c>
      <c r="D561">
        <v>3</v>
      </c>
      <c r="E561">
        <v>52</v>
      </c>
      <c r="F561">
        <v>197.1</v>
      </c>
      <c r="G561">
        <v>231.57</v>
      </c>
      <c r="H561">
        <v>121.79</v>
      </c>
      <c r="I561">
        <v>4</v>
      </c>
      <c r="J561">
        <v>309</v>
      </c>
      <c r="K561">
        <v>20142</v>
      </c>
      <c r="L561" t="s">
        <v>18</v>
      </c>
      <c r="M561">
        <v>52086</v>
      </c>
      <c r="N561">
        <v>195.2</v>
      </c>
      <c r="O561">
        <v>33273.300000000003</v>
      </c>
      <c r="P561">
        <v>3</v>
      </c>
    </row>
    <row r="562" spans="1:16" x14ac:dyDescent="0.2">
      <c r="A562">
        <v>796</v>
      </c>
      <c r="B562" t="s">
        <v>15</v>
      </c>
      <c r="C562">
        <v>2007</v>
      </c>
      <c r="D562">
        <v>4</v>
      </c>
      <c r="E562">
        <v>45</v>
      </c>
      <c r="F562">
        <v>161.1</v>
      </c>
      <c r="G562">
        <v>189.28</v>
      </c>
      <c r="H562">
        <v>84.5</v>
      </c>
      <c r="I562">
        <v>4</v>
      </c>
      <c r="J562">
        <v>309</v>
      </c>
      <c r="K562">
        <v>20142</v>
      </c>
      <c r="L562" t="s">
        <v>18</v>
      </c>
      <c r="M562">
        <v>52086</v>
      </c>
      <c r="N562">
        <v>195.2</v>
      </c>
      <c r="O562">
        <v>33273.300000000003</v>
      </c>
      <c r="P562">
        <v>3</v>
      </c>
    </row>
    <row r="563" spans="1:16" x14ac:dyDescent="0.2">
      <c r="A563">
        <v>796</v>
      </c>
      <c r="B563" t="s">
        <v>15</v>
      </c>
      <c r="C563">
        <v>2007</v>
      </c>
      <c r="D563">
        <v>5</v>
      </c>
      <c r="E563">
        <v>126</v>
      </c>
      <c r="F563">
        <v>550.80999999999995</v>
      </c>
      <c r="G563">
        <v>647.24</v>
      </c>
      <c r="H563">
        <v>341.96</v>
      </c>
      <c r="I563">
        <v>4</v>
      </c>
      <c r="J563">
        <v>309</v>
      </c>
      <c r="K563">
        <v>20142</v>
      </c>
      <c r="L563" t="s">
        <v>18</v>
      </c>
      <c r="M563">
        <v>52086</v>
      </c>
      <c r="N563">
        <v>195.2</v>
      </c>
      <c r="O563">
        <v>33273.300000000003</v>
      </c>
      <c r="P563">
        <v>3</v>
      </c>
    </row>
    <row r="564" spans="1:16" x14ac:dyDescent="0.2">
      <c r="A564">
        <v>796</v>
      </c>
      <c r="B564" t="s">
        <v>15</v>
      </c>
      <c r="C564">
        <v>2007</v>
      </c>
      <c r="D564">
        <v>6</v>
      </c>
      <c r="E564">
        <v>184</v>
      </c>
      <c r="F564">
        <v>726.44</v>
      </c>
      <c r="G564">
        <v>853.59</v>
      </c>
      <c r="H564">
        <v>383.7</v>
      </c>
      <c r="I564">
        <v>4</v>
      </c>
      <c r="J564">
        <v>309</v>
      </c>
      <c r="K564">
        <v>20142</v>
      </c>
      <c r="L564" t="s">
        <v>18</v>
      </c>
      <c r="M564">
        <v>52086</v>
      </c>
      <c r="N564">
        <v>195.2</v>
      </c>
      <c r="O564">
        <v>33273.300000000003</v>
      </c>
      <c r="P564">
        <v>3</v>
      </c>
    </row>
    <row r="565" spans="1:16" x14ac:dyDescent="0.2">
      <c r="A565">
        <v>796</v>
      </c>
      <c r="B565" t="s">
        <v>15</v>
      </c>
      <c r="C565">
        <v>2007</v>
      </c>
      <c r="D565">
        <v>7</v>
      </c>
      <c r="E565">
        <v>111</v>
      </c>
      <c r="F565">
        <v>491.72</v>
      </c>
      <c r="G565">
        <v>577.76</v>
      </c>
      <c r="H565">
        <v>248.8</v>
      </c>
      <c r="I565">
        <v>4</v>
      </c>
      <c r="J565">
        <v>309</v>
      </c>
      <c r="K565">
        <v>20142</v>
      </c>
      <c r="L565" t="s">
        <v>18</v>
      </c>
      <c r="M565">
        <v>52086</v>
      </c>
      <c r="N565">
        <v>195.2</v>
      </c>
      <c r="O565">
        <v>33273.300000000003</v>
      </c>
      <c r="P565">
        <v>3</v>
      </c>
    </row>
    <row r="566" spans="1:16" x14ac:dyDescent="0.2">
      <c r="A566">
        <v>796</v>
      </c>
      <c r="B566" t="s">
        <v>15</v>
      </c>
      <c r="C566">
        <v>2007</v>
      </c>
      <c r="D566">
        <v>8</v>
      </c>
      <c r="E566">
        <v>106</v>
      </c>
      <c r="F566">
        <v>411.57</v>
      </c>
      <c r="G566">
        <v>483.63</v>
      </c>
      <c r="H566">
        <v>221.73</v>
      </c>
      <c r="I566">
        <v>4</v>
      </c>
      <c r="J566">
        <v>309</v>
      </c>
      <c r="K566">
        <v>20142</v>
      </c>
      <c r="L566" t="s">
        <v>18</v>
      </c>
      <c r="M566">
        <v>52086</v>
      </c>
      <c r="N566">
        <v>195.2</v>
      </c>
      <c r="O566">
        <v>33273.300000000003</v>
      </c>
      <c r="P566">
        <v>3</v>
      </c>
    </row>
    <row r="567" spans="1:16" x14ac:dyDescent="0.2">
      <c r="A567">
        <v>796</v>
      </c>
      <c r="B567" t="s">
        <v>15</v>
      </c>
      <c r="C567">
        <v>2007</v>
      </c>
      <c r="D567">
        <v>9</v>
      </c>
      <c r="E567">
        <v>156</v>
      </c>
      <c r="F567">
        <v>638.95000000000005</v>
      </c>
      <c r="G567">
        <v>750.84</v>
      </c>
      <c r="H567">
        <v>223</v>
      </c>
      <c r="I567">
        <v>4</v>
      </c>
      <c r="J567">
        <v>309</v>
      </c>
      <c r="K567">
        <v>20142</v>
      </c>
      <c r="L567" t="s">
        <v>18</v>
      </c>
      <c r="M567">
        <v>52086</v>
      </c>
      <c r="N567">
        <v>195.2</v>
      </c>
      <c r="O567">
        <v>33273.300000000003</v>
      </c>
      <c r="P567">
        <v>3</v>
      </c>
    </row>
    <row r="568" spans="1:16" x14ac:dyDescent="0.2">
      <c r="A568">
        <v>796</v>
      </c>
      <c r="B568" t="s">
        <v>15</v>
      </c>
      <c r="C568">
        <v>2007</v>
      </c>
      <c r="D568">
        <v>10</v>
      </c>
      <c r="E568">
        <v>521</v>
      </c>
      <c r="F568">
        <v>2258.69</v>
      </c>
      <c r="G568">
        <v>2654.04</v>
      </c>
      <c r="H568">
        <v>837.5</v>
      </c>
      <c r="I568">
        <v>4</v>
      </c>
      <c r="J568">
        <v>309</v>
      </c>
      <c r="K568">
        <v>20142</v>
      </c>
      <c r="L568" t="s">
        <v>18</v>
      </c>
      <c r="M568">
        <v>52086</v>
      </c>
      <c r="N568">
        <v>195.2</v>
      </c>
      <c r="O568">
        <v>33273.300000000003</v>
      </c>
      <c r="P568">
        <v>3</v>
      </c>
    </row>
    <row r="569" spans="1:16" x14ac:dyDescent="0.2">
      <c r="A569">
        <v>796</v>
      </c>
      <c r="B569" t="s">
        <v>15</v>
      </c>
      <c r="C569">
        <v>2007</v>
      </c>
      <c r="D569">
        <v>11</v>
      </c>
      <c r="E569">
        <v>350</v>
      </c>
      <c r="F569">
        <v>1488.73</v>
      </c>
      <c r="G569">
        <v>1749.34</v>
      </c>
      <c r="H569">
        <v>478.84</v>
      </c>
      <c r="I569">
        <v>4</v>
      </c>
      <c r="J569">
        <v>309</v>
      </c>
      <c r="K569">
        <v>20142</v>
      </c>
      <c r="L569" t="s">
        <v>18</v>
      </c>
      <c r="M569">
        <v>52086</v>
      </c>
      <c r="N569">
        <v>195.2</v>
      </c>
      <c r="O569">
        <v>33273.300000000003</v>
      </c>
      <c r="P569">
        <v>3</v>
      </c>
    </row>
    <row r="570" spans="1:16" x14ac:dyDescent="0.2">
      <c r="A570">
        <v>796</v>
      </c>
      <c r="B570" t="s">
        <v>15</v>
      </c>
      <c r="C570">
        <v>2007</v>
      </c>
      <c r="D570">
        <v>12</v>
      </c>
      <c r="E570">
        <v>196</v>
      </c>
      <c r="F570">
        <v>784.67</v>
      </c>
      <c r="G570">
        <v>922.05</v>
      </c>
      <c r="H570">
        <v>298.68</v>
      </c>
      <c r="I570">
        <v>4</v>
      </c>
      <c r="J570">
        <v>309</v>
      </c>
      <c r="K570">
        <v>20142</v>
      </c>
      <c r="L570" t="s">
        <v>18</v>
      </c>
      <c r="M570">
        <v>52086</v>
      </c>
      <c r="N570">
        <v>195.2</v>
      </c>
      <c r="O570">
        <v>33273.300000000003</v>
      </c>
      <c r="P570">
        <v>3</v>
      </c>
    </row>
    <row r="571" spans="1:16" x14ac:dyDescent="0.2">
      <c r="A571">
        <v>814</v>
      </c>
      <c r="B571" t="s">
        <v>15</v>
      </c>
      <c r="C571">
        <v>2007</v>
      </c>
      <c r="D571">
        <v>1</v>
      </c>
      <c r="E571">
        <v>81</v>
      </c>
      <c r="F571">
        <v>387.62</v>
      </c>
      <c r="G571">
        <v>455.48</v>
      </c>
      <c r="H571">
        <v>193.04</v>
      </c>
      <c r="I571">
        <v>7</v>
      </c>
      <c r="J571">
        <v>448</v>
      </c>
      <c r="K571">
        <v>24774</v>
      </c>
      <c r="L571" t="s">
        <v>18</v>
      </c>
      <c r="M571">
        <v>98877</v>
      </c>
      <c r="N571">
        <v>262.7</v>
      </c>
      <c r="O571">
        <v>40919.17</v>
      </c>
      <c r="P571">
        <v>3</v>
      </c>
    </row>
    <row r="572" spans="1:16" x14ac:dyDescent="0.2">
      <c r="A572">
        <v>814</v>
      </c>
      <c r="B572" t="s">
        <v>15</v>
      </c>
      <c r="C572">
        <v>2007</v>
      </c>
      <c r="D572">
        <v>2</v>
      </c>
      <c r="E572">
        <v>82</v>
      </c>
      <c r="F572">
        <v>350.82</v>
      </c>
      <c r="G572">
        <v>412.24</v>
      </c>
      <c r="H572">
        <v>196.58</v>
      </c>
      <c r="I572">
        <v>7</v>
      </c>
      <c r="J572">
        <v>448</v>
      </c>
      <c r="K572">
        <v>24774</v>
      </c>
      <c r="L572" t="s">
        <v>18</v>
      </c>
      <c r="M572">
        <v>98877</v>
      </c>
      <c r="N572">
        <v>262.7</v>
      </c>
      <c r="O572">
        <v>40919.17</v>
      </c>
      <c r="P572">
        <v>3</v>
      </c>
    </row>
    <row r="573" spans="1:16" x14ac:dyDescent="0.2">
      <c r="A573">
        <v>814</v>
      </c>
      <c r="B573" t="s">
        <v>15</v>
      </c>
      <c r="C573">
        <v>2007</v>
      </c>
      <c r="D573">
        <v>3</v>
      </c>
      <c r="E573">
        <v>107</v>
      </c>
      <c r="F573">
        <v>476.21</v>
      </c>
      <c r="G573">
        <v>559.61</v>
      </c>
      <c r="H573">
        <v>236.53</v>
      </c>
      <c r="I573">
        <v>7</v>
      </c>
      <c r="J573">
        <v>448</v>
      </c>
      <c r="K573">
        <v>24774</v>
      </c>
      <c r="L573" t="s">
        <v>18</v>
      </c>
      <c r="M573">
        <v>98877</v>
      </c>
      <c r="N573">
        <v>262.7</v>
      </c>
      <c r="O573">
        <v>40919.17</v>
      </c>
      <c r="P573">
        <v>3</v>
      </c>
    </row>
    <row r="574" spans="1:16" x14ac:dyDescent="0.2">
      <c r="A574">
        <v>814</v>
      </c>
      <c r="B574" t="s">
        <v>15</v>
      </c>
      <c r="C574">
        <v>2007</v>
      </c>
      <c r="D574">
        <v>4</v>
      </c>
      <c r="E574">
        <v>136</v>
      </c>
      <c r="F574">
        <v>605.39</v>
      </c>
      <c r="G574">
        <v>711.39</v>
      </c>
      <c r="H574">
        <v>265.45</v>
      </c>
      <c r="I574">
        <v>7</v>
      </c>
      <c r="J574">
        <v>448</v>
      </c>
      <c r="K574">
        <v>24774</v>
      </c>
      <c r="L574" t="s">
        <v>18</v>
      </c>
      <c r="M574">
        <v>98877</v>
      </c>
      <c r="N574">
        <v>262.7</v>
      </c>
      <c r="O574">
        <v>40919.17</v>
      </c>
      <c r="P574">
        <v>3</v>
      </c>
    </row>
    <row r="575" spans="1:16" x14ac:dyDescent="0.2">
      <c r="A575">
        <v>814</v>
      </c>
      <c r="B575" t="s">
        <v>15</v>
      </c>
      <c r="C575">
        <v>2007</v>
      </c>
      <c r="D575">
        <v>5</v>
      </c>
      <c r="E575">
        <v>176</v>
      </c>
      <c r="F575">
        <v>889.59</v>
      </c>
      <c r="G575">
        <v>1045.3800000000001</v>
      </c>
      <c r="H575">
        <v>412.38</v>
      </c>
      <c r="I575">
        <v>7</v>
      </c>
      <c r="J575">
        <v>448</v>
      </c>
      <c r="K575">
        <v>24774</v>
      </c>
      <c r="L575" t="s">
        <v>18</v>
      </c>
      <c r="M575">
        <v>98877</v>
      </c>
      <c r="N575">
        <v>262.7</v>
      </c>
      <c r="O575">
        <v>40919.17</v>
      </c>
      <c r="P575">
        <v>3</v>
      </c>
    </row>
    <row r="576" spans="1:16" x14ac:dyDescent="0.2">
      <c r="A576">
        <v>814</v>
      </c>
      <c r="B576" t="s">
        <v>15</v>
      </c>
      <c r="C576">
        <v>2007</v>
      </c>
      <c r="D576">
        <v>6</v>
      </c>
      <c r="E576">
        <v>258</v>
      </c>
      <c r="F576">
        <v>1244.52</v>
      </c>
      <c r="G576">
        <v>1462.36</v>
      </c>
      <c r="H576">
        <v>553.38</v>
      </c>
      <c r="I576">
        <v>7</v>
      </c>
      <c r="J576">
        <v>448</v>
      </c>
      <c r="K576">
        <v>24774</v>
      </c>
      <c r="L576" t="s">
        <v>18</v>
      </c>
      <c r="M576">
        <v>98877</v>
      </c>
      <c r="N576">
        <v>262.7</v>
      </c>
      <c r="O576">
        <v>40919.17</v>
      </c>
      <c r="P576">
        <v>3</v>
      </c>
    </row>
    <row r="577" spans="1:16" x14ac:dyDescent="0.2">
      <c r="A577">
        <v>814</v>
      </c>
      <c r="B577" t="s">
        <v>15</v>
      </c>
      <c r="C577">
        <v>2007</v>
      </c>
      <c r="D577">
        <v>7</v>
      </c>
      <c r="E577">
        <v>195</v>
      </c>
      <c r="F577">
        <v>882.27</v>
      </c>
      <c r="G577">
        <v>1036.6600000000001</v>
      </c>
      <c r="H577">
        <v>453.34</v>
      </c>
      <c r="I577">
        <v>7</v>
      </c>
      <c r="J577">
        <v>448</v>
      </c>
      <c r="K577">
        <v>24774</v>
      </c>
      <c r="L577" t="s">
        <v>18</v>
      </c>
      <c r="M577">
        <v>98877</v>
      </c>
      <c r="N577">
        <v>262.7</v>
      </c>
      <c r="O577">
        <v>40919.17</v>
      </c>
      <c r="P577">
        <v>3</v>
      </c>
    </row>
    <row r="578" spans="1:16" x14ac:dyDescent="0.2">
      <c r="A578">
        <v>814</v>
      </c>
      <c r="B578" t="s">
        <v>15</v>
      </c>
      <c r="C578">
        <v>2007</v>
      </c>
      <c r="D578">
        <v>8</v>
      </c>
      <c r="E578">
        <v>208</v>
      </c>
      <c r="F578">
        <v>837.56</v>
      </c>
      <c r="G578">
        <v>984.22</v>
      </c>
      <c r="H578">
        <v>400.97</v>
      </c>
      <c r="I578">
        <v>7</v>
      </c>
      <c r="J578">
        <v>448</v>
      </c>
      <c r="K578">
        <v>24774</v>
      </c>
      <c r="L578" t="s">
        <v>18</v>
      </c>
      <c r="M578">
        <v>98877</v>
      </c>
      <c r="N578">
        <v>262.7</v>
      </c>
      <c r="O578">
        <v>40919.17</v>
      </c>
      <c r="P578">
        <v>3</v>
      </c>
    </row>
    <row r="579" spans="1:16" x14ac:dyDescent="0.2">
      <c r="A579">
        <v>814</v>
      </c>
      <c r="B579" t="s">
        <v>15</v>
      </c>
      <c r="C579">
        <v>2007</v>
      </c>
      <c r="D579">
        <v>9</v>
      </c>
      <c r="E579">
        <v>326</v>
      </c>
      <c r="F579">
        <v>1353.63</v>
      </c>
      <c r="G579">
        <v>1590.63</v>
      </c>
      <c r="H579">
        <v>630.46</v>
      </c>
      <c r="I579">
        <v>7</v>
      </c>
      <c r="J579">
        <v>448</v>
      </c>
      <c r="K579">
        <v>24774</v>
      </c>
      <c r="L579" t="s">
        <v>18</v>
      </c>
      <c r="M579">
        <v>98877</v>
      </c>
      <c r="N579">
        <v>262.7</v>
      </c>
      <c r="O579">
        <v>40919.17</v>
      </c>
      <c r="P579">
        <v>3</v>
      </c>
    </row>
    <row r="580" spans="1:16" x14ac:dyDescent="0.2">
      <c r="A580">
        <v>814</v>
      </c>
      <c r="B580" t="s">
        <v>15</v>
      </c>
      <c r="C580">
        <v>2007</v>
      </c>
      <c r="D580">
        <v>10</v>
      </c>
      <c r="E580">
        <v>749</v>
      </c>
      <c r="F580">
        <v>2923.93</v>
      </c>
      <c r="G580">
        <v>3435.73</v>
      </c>
      <c r="H580">
        <v>1329.62</v>
      </c>
      <c r="I580">
        <v>7</v>
      </c>
      <c r="J580">
        <v>448</v>
      </c>
      <c r="K580">
        <v>24774</v>
      </c>
      <c r="L580" t="s">
        <v>18</v>
      </c>
      <c r="M580">
        <v>98877</v>
      </c>
      <c r="N580">
        <v>262.7</v>
      </c>
      <c r="O580">
        <v>40919.17</v>
      </c>
      <c r="P580">
        <v>3</v>
      </c>
    </row>
    <row r="581" spans="1:16" x14ac:dyDescent="0.2">
      <c r="A581">
        <v>814</v>
      </c>
      <c r="B581" t="s">
        <v>15</v>
      </c>
      <c r="C581">
        <v>2007</v>
      </c>
      <c r="D581">
        <v>11</v>
      </c>
      <c r="E581">
        <v>485</v>
      </c>
      <c r="F581">
        <v>1969.63</v>
      </c>
      <c r="G581">
        <v>2314.5</v>
      </c>
      <c r="H581">
        <v>962.13</v>
      </c>
      <c r="I581">
        <v>7</v>
      </c>
      <c r="J581">
        <v>448</v>
      </c>
      <c r="K581">
        <v>24774</v>
      </c>
      <c r="L581" t="s">
        <v>18</v>
      </c>
      <c r="M581">
        <v>98877</v>
      </c>
      <c r="N581">
        <v>262.7</v>
      </c>
      <c r="O581">
        <v>40919.17</v>
      </c>
      <c r="P581">
        <v>3</v>
      </c>
    </row>
    <row r="582" spans="1:16" x14ac:dyDescent="0.2">
      <c r="A582">
        <v>814</v>
      </c>
      <c r="B582" t="s">
        <v>15</v>
      </c>
      <c r="C582">
        <v>2007</v>
      </c>
      <c r="D582">
        <v>12</v>
      </c>
      <c r="E582">
        <v>299</v>
      </c>
      <c r="F582">
        <v>1201.02</v>
      </c>
      <c r="G582">
        <v>1411.2</v>
      </c>
      <c r="H582">
        <v>549.34</v>
      </c>
      <c r="I582">
        <v>7</v>
      </c>
      <c r="J582">
        <v>448</v>
      </c>
      <c r="K582">
        <v>24774</v>
      </c>
      <c r="L582" t="s">
        <v>18</v>
      </c>
      <c r="M582">
        <v>98877</v>
      </c>
      <c r="N582">
        <v>262.7</v>
      </c>
      <c r="O582">
        <v>40919.17</v>
      </c>
      <c r="P582">
        <v>3</v>
      </c>
    </row>
    <row r="583" spans="1:16" x14ac:dyDescent="0.2">
      <c r="A583">
        <v>850</v>
      </c>
      <c r="B583" t="s">
        <v>15</v>
      </c>
      <c r="C583">
        <v>2007</v>
      </c>
      <c r="D583">
        <v>1</v>
      </c>
      <c r="E583">
        <v>299</v>
      </c>
      <c r="F583">
        <v>1402.31</v>
      </c>
      <c r="G583">
        <v>1647.85</v>
      </c>
      <c r="H583">
        <v>668.02</v>
      </c>
      <c r="I583">
        <v>12</v>
      </c>
      <c r="J583">
        <v>658</v>
      </c>
      <c r="K583">
        <v>40572</v>
      </c>
      <c r="L583" t="s">
        <v>18</v>
      </c>
      <c r="M583">
        <v>133236</v>
      </c>
      <c r="N583">
        <v>378.2</v>
      </c>
      <c r="O583">
        <v>72853.679999999993</v>
      </c>
      <c r="P583">
        <v>3</v>
      </c>
    </row>
    <row r="584" spans="1:16" x14ac:dyDescent="0.2">
      <c r="A584">
        <v>850</v>
      </c>
      <c r="B584" t="s">
        <v>15</v>
      </c>
      <c r="C584">
        <v>2007</v>
      </c>
      <c r="D584">
        <v>2</v>
      </c>
      <c r="E584">
        <v>145</v>
      </c>
      <c r="F584">
        <v>615.97</v>
      </c>
      <c r="G584">
        <v>723.83</v>
      </c>
      <c r="H584">
        <v>334.18</v>
      </c>
      <c r="I584">
        <v>12</v>
      </c>
      <c r="J584">
        <v>658</v>
      </c>
      <c r="K584">
        <v>40572</v>
      </c>
      <c r="L584" t="s">
        <v>18</v>
      </c>
      <c r="M584">
        <v>133236</v>
      </c>
      <c r="N584">
        <v>378.2</v>
      </c>
      <c r="O584">
        <v>72853.679999999993</v>
      </c>
      <c r="P584">
        <v>3</v>
      </c>
    </row>
    <row r="585" spans="1:16" x14ac:dyDescent="0.2">
      <c r="A585">
        <v>850</v>
      </c>
      <c r="B585" t="s">
        <v>15</v>
      </c>
      <c r="C585">
        <v>2007</v>
      </c>
      <c r="D585">
        <v>3</v>
      </c>
      <c r="E585">
        <v>203</v>
      </c>
      <c r="F585">
        <v>987.28</v>
      </c>
      <c r="G585">
        <v>1160.0999999999999</v>
      </c>
      <c r="H585">
        <v>514.38</v>
      </c>
      <c r="I585">
        <v>12</v>
      </c>
      <c r="J585">
        <v>658</v>
      </c>
      <c r="K585">
        <v>40572</v>
      </c>
      <c r="L585" t="s">
        <v>18</v>
      </c>
      <c r="M585">
        <v>133236</v>
      </c>
      <c r="N585">
        <v>378.2</v>
      </c>
      <c r="O585">
        <v>72853.679999999993</v>
      </c>
      <c r="P585">
        <v>3</v>
      </c>
    </row>
    <row r="586" spans="1:16" x14ac:dyDescent="0.2">
      <c r="A586">
        <v>850</v>
      </c>
      <c r="B586" t="s">
        <v>15</v>
      </c>
      <c r="C586">
        <v>2007</v>
      </c>
      <c r="D586">
        <v>4</v>
      </c>
      <c r="E586">
        <v>179</v>
      </c>
      <c r="F586">
        <v>945.54</v>
      </c>
      <c r="G586">
        <v>1111.02</v>
      </c>
      <c r="H586">
        <v>433.18</v>
      </c>
      <c r="I586">
        <v>12</v>
      </c>
      <c r="J586">
        <v>658</v>
      </c>
      <c r="K586">
        <v>40572</v>
      </c>
      <c r="L586" t="s">
        <v>18</v>
      </c>
      <c r="M586">
        <v>133236</v>
      </c>
      <c r="N586">
        <v>378.2</v>
      </c>
      <c r="O586">
        <v>72853.679999999993</v>
      </c>
      <c r="P586">
        <v>3</v>
      </c>
    </row>
    <row r="587" spans="1:16" x14ac:dyDescent="0.2">
      <c r="A587">
        <v>850</v>
      </c>
      <c r="B587" t="s">
        <v>15</v>
      </c>
      <c r="C587">
        <v>2007</v>
      </c>
      <c r="D587">
        <v>5</v>
      </c>
      <c r="E587">
        <v>398</v>
      </c>
      <c r="F587">
        <v>1951.06</v>
      </c>
      <c r="G587">
        <v>2292.56</v>
      </c>
      <c r="H587">
        <v>913.09</v>
      </c>
      <c r="I587">
        <v>12</v>
      </c>
      <c r="J587">
        <v>658</v>
      </c>
      <c r="K587">
        <v>40572</v>
      </c>
      <c r="L587" t="s">
        <v>18</v>
      </c>
      <c r="M587">
        <v>133236</v>
      </c>
      <c r="N587">
        <v>378.2</v>
      </c>
      <c r="O587">
        <v>72853.679999999993</v>
      </c>
      <c r="P587">
        <v>3</v>
      </c>
    </row>
    <row r="588" spans="1:16" x14ac:dyDescent="0.2">
      <c r="A588">
        <v>850</v>
      </c>
      <c r="B588" t="s">
        <v>15</v>
      </c>
      <c r="C588">
        <v>2007</v>
      </c>
      <c r="D588">
        <v>6</v>
      </c>
      <c r="E588">
        <v>407</v>
      </c>
      <c r="F588">
        <v>1946.88</v>
      </c>
      <c r="G588">
        <v>2287.63</v>
      </c>
      <c r="H588">
        <v>820.23</v>
      </c>
      <c r="I588">
        <v>12</v>
      </c>
      <c r="J588">
        <v>658</v>
      </c>
      <c r="K588">
        <v>40572</v>
      </c>
      <c r="L588" t="s">
        <v>18</v>
      </c>
      <c r="M588">
        <v>133236</v>
      </c>
      <c r="N588">
        <v>378.2</v>
      </c>
      <c r="O588">
        <v>72853.679999999993</v>
      </c>
      <c r="P588">
        <v>3</v>
      </c>
    </row>
    <row r="589" spans="1:16" x14ac:dyDescent="0.2">
      <c r="A589">
        <v>850</v>
      </c>
      <c r="B589" t="s">
        <v>15</v>
      </c>
      <c r="C589">
        <v>2007</v>
      </c>
      <c r="D589">
        <v>7</v>
      </c>
      <c r="E589">
        <v>281</v>
      </c>
      <c r="F589">
        <v>1367.13</v>
      </c>
      <c r="G589">
        <v>1606.53</v>
      </c>
      <c r="H589">
        <v>664.98</v>
      </c>
      <c r="I589">
        <v>12</v>
      </c>
      <c r="J589">
        <v>658</v>
      </c>
      <c r="K589">
        <v>40572</v>
      </c>
      <c r="L589" t="s">
        <v>18</v>
      </c>
      <c r="M589">
        <v>133236</v>
      </c>
      <c r="N589">
        <v>378.2</v>
      </c>
      <c r="O589">
        <v>72853.679999999993</v>
      </c>
      <c r="P589">
        <v>3</v>
      </c>
    </row>
    <row r="590" spans="1:16" x14ac:dyDescent="0.2">
      <c r="A590">
        <v>850</v>
      </c>
      <c r="B590" t="s">
        <v>15</v>
      </c>
      <c r="C590">
        <v>2007</v>
      </c>
      <c r="D590">
        <v>8</v>
      </c>
      <c r="E590">
        <v>343</v>
      </c>
      <c r="F590">
        <v>1512.54</v>
      </c>
      <c r="G590">
        <v>1777.47</v>
      </c>
      <c r="H590">
        <v>573.47</v>
      </c>
      <c r="I590">
        <v>12</v>
      </c>
      <c r="J590">
        <v>658</v>
      </c>
      <c r="K590">
        <v>40572</v>
      </c>
      <c r="L590" t="s">
        <v>18</v>
      </c>
      <c r="M590">
        <v>133236</v>
      </c>
      <c r="N590">
        <v>378.2</v>
      </c>
      <c r="O590">
        <v>72853.679999999993</v>
      </c>
      <c r="P590">
        <v>3</v>
      </c>
    </row>
    <row r="591" spans="1:16" x14ac:dyDescent="0.2">
      <c r="A591">
        <v>850</v>
      </c>
      <c r="B591" t="s">
        <v>15</v>
      </c>
      <c r="C591">
        <v>2007</v>
      </c>
      <c r="D591">
        <v>9</v>
      </c>
      <c r="E591">
        <v>582</v>
      </c>
      <c r="F591">
        <v>2537.6</v>
      </c>
      <c r="G591">
        <v>2981.78</v>
      </c>
      <c r="H591">
        <v>819.47</v>
      </c>
      <c r="I591">
        <v>12</v>
      </c>
      <c r="J591">
        <v>658</v>
      </c>
      <c r="K591">
        <v>40572</v>
      </c>
      <c r="L591" t="s">
        <v>18</v>
      </c>
      <c r="M591">
        <v>133236</v>
      </c>
      <c r="N591">
        <v>378.2</v>
      </c>
      <c r="O591">
        <v>72853.679999999993</v>
      </c>
      <c r="P591">
        <v>3</v>
      </c>
    </row>
    <row r="592" spans="1:16" x14ac:dyDescent="0.2">
      <c r="A592">
        <v>850</v>
      </c>
      <c r="B592" t="s">
        <v>15</v>
      </c>
      <c r="C592">
        <v>2007</v>
      </c>
      <c r="D592">
        <v>12</v>
      </c>
      <c r="E592">
        <v>544</v>
      </c>
      <c r="F592">
        <v>2360.27</v>
      </c>
      <c r="G592">
        <v>2773.5</v>
      </c>
      <c r="H592">
        <v>800.34</v>
      </c>
      <c r="I592">
        <v>12</v>
      </c>
      <c r="J592">
        <v>658</v>
      </c>
      <c r="K592">
        <v>40572</v>
      </c>
      <c r="L592" t="s">
        <v>18</v>
      </c>
      <c r="M592">
        <v>133236</v>
      </c>
      <c r="N592">
        <v>378.2</v>
      </c>
      <c r="O592">
        <v>72853.679999999993</v>
      </c>
      <c r="P592">
        <v>3</v>
      </c>
    </row>
    <row r="593" spans="1:16" x14ac:dyDescent="0.2">
      <c r="A593">
        <v>866</v>
      </c>
      <c r="B593" t="s">
        <v>15</v>
      </c>
      <c r="C593">
        <v>2007</v>
      </c>
      <c r="D593">
        <v>1</v>
      </c>
      <c r="E593">
        <v>536</v>
      </c>
      <c r="F593">
        <v>2281.92</v>
      </c>
      <c r="G593">
        <v>2681.34</v>
      </c>
      <c r="H593">
        <v>1129.42</v>
      </c>
      <c r="I593">
        <v>18</v>
      </c>
      <c r="J593">
        <v>2147</v>
      </c>
      <c r="K593">
        <v>94903</v>
      </c>
      <c r="L593" t="s">
        <v>18</v>
      </c>
      <c r="M593">
        <v>356149</v>
      </c>
      <c r="N593">
        <v>887.2</v>
      </c>
      <c r="O593">
        <v>198522.47</v>
      </c>
      <c r="P593">
        <v>3</v>
      </c>
    </row>
    <row r="594" spans="1:16" x14ac:dyDescent="0.2">
      <c r="A594">
        <v>866</v>
      </c>
      <c r="B594" t="s">
        <v>15</v>
      </c>
      <c r="C594">
        <v>2007</v>
      </c>
      <c r="D594">
        <v>2</v>
      </c>
      <c r="E594">
        <v>488</v>
      </c>
      <c r="F594">
        <v>2115.12</v>
      </c>
      <c r="G594">
        <v>2485.5700000000002</v>
      </c>
      <c r="H594">
        <v>1112.18</v>
      </c>
      <c r="I594">
        <v>18</v>
      </c>
      <c r="J594">
        <v>2147</v>
      </c>
      <c r="K594">
        <v>94903</v>
      </c>
      <c r="L594" t="s">
        <v>18</v>
      </c>
      <c r="M594">
        <v>356149</v>
      </c>
      <c r="N594">
        <v>887.2</v>
      </c>
      <c r="O594">
        <v>198522.47</v>
      </c>
      <c r="P594">
        <v>3</v>
      </c>
    </row>
    <row r="595" spans="1:16" x14ac:dyDescent="0.2">
      <c r="A595">
        <v>866</v>
      </c>
      <c r="B595" t="s">
        <v>15</v>
      </c>
      <c r="C595">
        <v>2007</v>
      </c>
      <c r="D595">
        <v>3</v>
      </c>
      <c r="E595">
        <v>512</v>
      </c>
      <c r="F595">
        <v>2151</v>
      </c>
      <c r="G595">
        <v>2527.6999999999998</v>
      </c>
      <c r="H595">
        <v>977.19</v>
      </c>
      <c r="I595">
        <v>18</v>
      </c>
      <c r="J595">
        <v>2147</v>
      </c>
      <c r="K595">
        <v>94903</v>
      </c>
      <c r="L595" t="s">
        <v>18</v>
      </c>
      <c r="M595">
        <v>356149</v>
      </c>
      <c r="N595">
        <v>887.2</v>
      </c>
      <c r="O595">
        <v>198522.47</v>
      </c>
      <c r="P595">
        <v>3</v>
      </c>
    </row>
    <row r="596" spans="1:16" x14ac:dyDescent="0.2">
      <c r="A596">
        <v>866</v>
      </c>
      <c r="B596" t="s">
        <v>15</v>
      </c>
      <c r="C596">
        <v>2007</v>
      </c>
      <c r="D596">
        <v>4</v>
      </c>
      <c r="E596">
        <v>549</v>
      </c>
      <c r="F596">
        <v>2202.19</v>
      </c>
      <c r="G596">
        <v>2587.63</v>
      </c>
      <c r="H596">
        <v>1066.96</v>
      </c>
      <c r="I596">
        <v>18</v>
      </c>
      <c r="J596">
        <v>2147</v>
      </c>
      <c r="K596">
        <v>94903</v>
      </c>
      <c r="L596" t="s">
        <v>18</v>
      </c>
      <c r="M596">
        <v>356149</v>
      </c>
      <c r="N596">
        <v>887.2</v>
      </c>
      <c r="O596">
        <v>198522.47</v>
      </c>
      <c r="P596">
        <v>3</v>
      </c>
    </row>
    <row r="597" spans="1:16" x14ac:dyDescent="0.2">
      <c r="A597">
        <v>926</v>
      </c>
      <c r="B597" t="s">
        <v>15</v>
      </c>
      <c r="C597">
        <v>2007</v>
      </c>
      <c r="D597">
        <v>1</v>
      </c>
      <c r="E597">
        <v>348</v>
      </c>
      <c r="F597">
        <v>1423.76</v>
      </c>
      <c r="G597">
        <v>1672.96</v>
      </c>
      <c r="H597">
        <v>660.84</v>
      </c>
      <c r="I597">
        <v>18</v>
      </c>
      <c r="J597">
        <v>1161</v>
      </c>
      <c r="K597">
        <v>65854</v>
      </c>
      <c r="L597" t="s">
        <v>18</v>
      </c>
      <c r="M597">
        <v>309259</v>
      </c>
      <c r="N597">
        <v>633.20000000000005</v>
      </c>
      <c r="O597">
        <v>123224.53</v>
      </c>
      <c r="P597">
        <v>3</v>
      </c>
    </row>
    <row r="598" spans="1:16" x14ac:dyDescent="0.2">
      <c r="A598">
        <v>926</v>
      </c>
      <c r="B598" t="s">
        <v>15</v>
      </c>
      <c r="C598">
        <v>2007</v>
      </c>
      <c r="D598">
        <v>2</v>
      </c>
      <c r="E598">
        <v>218</v>
      </c>
      <c r="F598">
        <v>899.81</v>
      </c>
      <c r="G598">
        <v>1057.3</v>
      </c>
      <c r="H598">
        <v>406.43</v>
      </c>
      <c r="I598">
        <v>18</v>
      </c>
      <c r="J598">
        <v>1161</v>
      </c>
      <c r="K598">
        <v>65854</v>
      </c>
      <c r="L598" t="s">
        <v>18</v>
      </c>
      <c r="M598">
        <v>309259</v>
      </c>
      <c r="N598">
        <v>633.20000000000005</v>
      </c>
      <c r="O598">
        <v>123224.53</v>
      </c>
      <c r="P598">
        <v>3</v>
      </c>
    </row>
    <row r="599" spans="1:16" x14ac:dyDescent="0.2">
      <c r="A599">
        <v>926</v>
      </c>
      <c r="B599" t="s">
        <v>15</v>
      </c>
      <c r="C599">
        <v>2007</v>
      </c>
      <c r="D599">
        <v>3</v>
      </c>
      <c r="E599">
        <v>366</v>
      </c>
      <c r="F599">
        <v>1573.41</v>
      </c>
      <c r="G599">
        <v>1848.83</v>
      </c>
      <c r="H599">
        <v>765.42</v>
      </c>
      <c r="I599">
        <v>18</v>
      </c>
      <c r="J599">
        <v>1161</v>
      </c>
      <c r="K599">
        <v>65854</v>
      </c>
      <c r="L599" t="s">
        <v>18</v>
      </c>
      <c r="M599">
        <v>309259</v>
      </c>
      <c r="N599">
        <v>633.20000000000005</v>
      </c>
      <c r="O599">
        <v>123224.53</v>
      </c>
      <c r="P599">
        <v>3</v>
      </c>
    </row>
    <row r="600" spans="1:16" x14ac:dyDescent="0.2">
      <c r="A600">
        <v>926</v>
      </c>
      <c r="B600" t="s">
        <v>15</v>
      </c>
      <c r="C600">
        <v>2007</v>
      </c>
      <c r="D600">
        <v>4</v>
      </c>
      <c r="E600">
        <v>403</v>
      </c>
      <c r="F600">
        <v>1675.44</v>
      </c>
      <c r="G600">
        <v>1968.76</v>
      </c>
      <c r="H600">
        <v>770.22</v>
      </c>
      <c r="I600">
        <v>18</v>
      </c>
      <c r="J600">
        <v>1161</v>
      </c>
      <c r="K600">
        <v>65854</v>
      </c>
      <c r="L600" t="s">
        <v>18</v>
      </c>
      <c r="M600">
        <v>309259</v>
      </c>
      <c r="N600">
        <v>633.20000000000005</v>
      </c>
      <c r="O600">
        <v>123224.53</v>
      </c>
      <c r="P600">
        <v>3</v>
      </c>
    </row>
    <row r="601" spans="1:16" x14ac:dyDescent="0.2">
      <c r="A601">
        <v>926</v>
      </c>
      <c r="B601" t="s">
        <v>15</v>
      </c>
      <c r="C601">
        <v>2007</v>
      </c>
      <c r="D601">
        <v>5</v>
      </c>
      <c r="E601">
        <v>668</v>
      </c>
      <c r="F601">
        <v>2697.38</v>
      </c>
      <c r="G601">
        <v>3169.55</v>
      </c>
      <c r="H601">
        <v>1232.96</v>
      </c>
      <c r="I601">
        <v>18</v>
      </c>
      <c r="J601">
        <v>1161</v>
      </c>
      <c r="K601">
        <v>65854</v>
      </c>
      <c r="L601" t="s">
        <v>18</v>
      </c>
      <c r="M601">
        <v>309259</v>
      </c>
      <c r="N601">
        <v>633.20000000000005</v>
      </c>
      <c r="O601">
        <v>123224.53</v>
      </c>
      <c r="P601">
        <v>3</v>
      </c>
    </row>
    <row r="602" spans="1:16" x14ac:dyDescent="0.2">
      <c r="A602">
        <v>926</v>
      </c>
      <c r="B602" t="s">
        <v>15</v>
      </c>
      <c r="C602">
        <v>2007</v>
      </c>
      <c r="D602">
        <v>6</v>
      </c>
      <c r="E602">
        <v>706</v>
      </c>
      <c r="F602">
        <v>2935.28</v>
      </c>
      <c r="G602">
        <v>3448.99</v>
      </c>
      <c r="H602">
        <v>1329.32</v>
      </c>
      <c r="I602">
        <v>18</v>
      </c>
      <c r="J602">
        <v>1161</v>
      </c>
      <c r="K602">
        <v>65854</v>
      </c>
      <c r="L602" t="s">
        <v>18</v>
      </c>
      <c r="M602">
        <v>309259</v>
      </c>
      <c r="N602">
        <v>633.20000000000005</v>
      </c>
      <c r="O602">
        <v>123224.53</v>
      </c>
      <c r="P602">
        <v>3</v>
      </c>
    </row>
    <row r="603" spans="1:16" x14ac:dyDescent="0.2">
      <c r="A603">
        <v>926</v>
      </c>
      <c r="B603" t="s">
        <v>15</v>
      </c>
      <c r="C603">
        <v>2007</v>
      </c>
      <c r="D603">
        <v>7</v>
      </c>
      <c r="E603">
        <v>615</v>
      </c>
      <c r="F603">
        <v>2509.42</v>
      </c>
      <c r="G603">
        <v>2948.72</v>
      </c>
      <c r="H603">
        <v>1271.99</v>
      </c>
      <c r="I603">
        <v>18</v>
      </c>
      <c r="J603">
        <v>1161</v>
      </c>
      <c r="K603">
        <v>65854</v>
      </c>
      <c r="L603" t="s">
        <v>18</v>
      </c>
      <c r="M603">
        <v>309259</v>
      </c>
      <c r="N603">
        <v>633.20000000000005</v>
      </c>
      <c r="O603">
        <v>123224.53</v>
      </c>
      <c r="P603">
        <v>3</v>
      </c>
    </row>
    <row r="604" spans="1:16" x14ac:dyDescent="0.2">
      <c r="A604">
        <v>926</v>
      </c>
      <c r="B604" t="s">
        <v>15</v>
      </c>
      <c r="C604">
        <v>2007</v>
      </c>
      <c r="D604">
        <v>8</v>
      </c>
      <c r="E604">
        <v>773</v>
      </c>
      <c r="F604">
        <v>3100.87</v>
      </c>
      <c r="G604">
        <v>3643.68</v>
      </c>
      <c r="H604">
        <v>1329.75</v>
      </c>
      <c r="I604">
        <v>18</v>
      </c>
      <c r="J604">
        <v>1161</v>
      </c>
      <c r="K604">
        <v>65854</v>
      </c>
      <c r="L604" t="s">
        <v>18</v>
      </c>
      <c r="M604">
        <v>309259</v>
      </c>
      <c r="N604">
        <v>633.20000000000005</v>
      </c>
      <c r="O604">
        <v>123224.53</v>
      </c>
      <c r="P604">
        <v>3</v>
      </c>
    </row>
    <row r="605" spans="1:16" x14ac:dyDescent="0.2">
      <c r="A605">
        <v>948</v>
      </c>
      <c r="B605" t="s">
        <v>15</v>
      </c>
      <c r="C605">
        <v>2007</v>
      </c>
      <c r="D605">
        <v>1</v>
      </c>
      <c r="E605">
        <v>44</v>
      </c>
      <c r="F605">
        <v>162.66999999999999</v>
      </c>
      <c r="G605">
        <v>191.16</v>
      </c>
      <c r="H605">
        <v>83.02</v>
      </c>
      <c r="I605">
        <v>4</v>
      </c>
      <c r="J605">
        <v>351</v>
      </c>
      <c r="K605">
        <v>17817</v>
      </c>
      <c r="L605" t="s">
        <v>18</v>
      </c>
      <c r="M605">
        <v>68577</v>
      </c>
      <c r="N605">
        <v>212.6</v>
      </c>
      <c r="O605">
        <v>22318.15</v>
      </c>
      <c r="P605">
        <v>2</v>
      </c>
    </row>
    <row r="606" spans="1:16" x14ac:dyDescent="0.2">
      <c r="A606">
        <v>948</v>
      </c>
      <c r="B606" t="s">
        <v>15</v>
      </c>
      <c r="C606">
        <v>2007</v>
      </c>
      <c r="D606">
        <v>2</v>
      </c>
      <c r="E606">
        <v>17</v>
      </c>
      <c r="F606">
        <v>73.86</v>
      </c>
      <c r="G606">
        <v>86.79</v>
      </c>
      <c r="H606">
        <v>48.75</v>
      </c>
      <c r="I606">
        <v>4</v>
      </c>
      <c r="J606">
        <v>351</v>
      </c>
      <c r="K606">
        <v>17817</v>
      </c>
      <c r="L606" t="s">
        <v>18</v>
      </c>
      <c r="M606">
        <v>68577</v>
      </c>
      <c r="N606">
        <v>212.6</v>
      </c>
      <c r="O606">
        <v>22318.15</v>
      </c>
      <c r="P606">
        <v>2</v>
      </c>
    </row>
    <row r="607" spans="1:16" x14ac:dyDescent="0.2">
      <c r="A607">
        <v>948</v>
      </c>
      <c r="B607" t="s">
        <v>15</v>
      </c>
      <c r="C607">
        <v>2007</v>
      </c>
      <c r="D607">
        <v>3</v>
      </c>
      <c r="E607">
        <v>44</v>
      </c>
      <c r="F607">
        <v>196.06</v>
      </c>
      <c r="G607">
        <v>230.35</v>
      </c>
      <c r="H607">
        <v>124.71</v>
      </c>
      <c r="I607">
        <v>4</v>
      </c>
      <c r="J607">
        <v>351</v>
      </c>
      <c r="K607">
        <v>17817</v>
      </c>
      <c r="L607" t="s">
        <v>18</v>
      </c>
      <c r="M607">
        <v>68577</v>
      </c>
      <c r="N607">
        <v>212.6</v>
      </c>
      <c r="O607">
        <v>22318.15</v>
      </c>
      <c r="P607">
        <v>2</v>
      </c>
    </row>
    <row r="608" spans="1:16" x14ac:dyDescent="0.2">
      <c r="A608">
        <v>948</v>
      </c>
      <c r="B608" t="s">
        <v>15</v>
      </c>
      <c r="C608">
        <v>2007</v>
      </c>
      <c r="D608">
        <v>4</v>
      </c>
      <c r="E608">
        <v>73</v>
      </c>
      <c r="F608">
        <v>302.19</v>
      </c>
      <c r="G608">
        <v>355.1</v>
      </c>
      <c r="H608">
        <v>139.68</v>
      </c>
      <c r="I608">
        <v>4</v>
      </c>
      <c r="J608">
        <v>351</v>
      </c>
      <c r="K608">
        <v>17817</v>
      </c>
      <c r="L608" t="s">
        <v>18</v>
      </c>
      <c r="M608">
        <v>68577</v>
      </c>
      <c r="N608">
        <v>212.6</v>
      </c>
      <c r="O608">
        <v>22318.15</v>
      </c>
      <c r="P608">
        <v>2</v>
      </c>
    </row>
    <row r="609" spans="1:16" x14ac:dyDescent="0.2">
      <c r="A609">
        <v>948</v>
      </c>
      <c r="B609" t="s">
        <v>15</v>
      </c>
      <c r="C609">
        <v>2007</v>
      </c>
      <c r="D609">
        <v>5</v>
      </c>
      <c r="E609">
        <v>94</v>
      </c>
      <c r="F609">
        <v>367.21</v>
      </c>
      <c r="G609">
        <v>431.49</v>
      </c>
      <c r="H609">
        <v>141</v>
      </c>
      <c r="I609">
        <v>4</v>
      </c>
      <c r="J609">
        <v>351</v>
      </c>
      <c r="K609">
        <v>17817</v>
      </c>
      <c r="L609" t="s">
        <v>18</v>
      </c>
      <c r="M609">
        <v>68577</v>
      </c>
      <c r="N609">
        <v>212.6</v>
      </c>
      <c r="O609">
        <v>22318.15</v>
      </c>
      <c r="P609">
        <v>2</v>
      </c>
    </row>
    <row r="610" spans="1:16" x14ac:dyDescent="0.2">
      <c r="A610">
        <v>948</v>
      </c>
      <c r="B610" t="s">
        <v>15</v>
      </c>
      <c r="C610">
        <v>2007</v>
      </c>
      <c r="D610">
        <v>6</v>
      </c>
      <c r="E610">
        <v>126</v>
      </c>
      <c r="F610">
        <v>552.59</v>
      </c>
      <c r="G610">
        <v>649.34</v>
      </c>
      <c r="H610">
        <v>216.64</v>
      </c>
      <c r="I610">
        <v>4</v>
      </c>
      <c r="J610">
        <v>351</v>
      </c>
      <c r="K610">
        <v>17817</v>
      </c>
      <c r="L610" t="s">
        <v>18</v>
      </c>
      <c r="M610">
        <v>68577</v>
      </c>
      <c r="N610">
        <v>212.6</v>
      </c>
      <c r="O610">
        <v>22318.15</v>
      </c>
      <c r="P610">
        <v>2</v>
      </c>
    </row>
    <row r="611" spans="1:16" x14ac:dyDescent="0.2">
      <c r="A611">
        <v>948</v>
      </c>
      <c r="B611" t="s">
        <v>15</v>
      </c>
      <c r="C611">
        <v>2007</v>
      </c>
      <c r="D611">
        <v>7</v>
      </c>
      <c r="E611">
        <v>81</v>
      </c>
      <c r="F611">
        <v>402.29</v>
      </c>
      <c r="G611">
        <v>472.68</v>
      </c>
      <c r="H611">
        <v>201.37</v>
      </c>
      <c r="I611">
        <v>4</v>
      </c>
      <c r="J611">
        <v>351</v>
      </c>
      <c r="K611">
        <v>17817</v>
      </c>
      <c r="L611" t="s">
        <v>18</v>
      </c>
      <c r="M611">
        <v>68577</v>
      </c>
      <c r="N611">
        <v>212.6</v>
      </c>
      <c r="O611">
        <v>22318.15</v>
      </c>
      <c r="P611">
        <v>2</v>
      </c>
    </row>
    <row r="612" spans="1:16" x14ac:dyDescent="0.2">
      <c r="A612">
        <v>948</v>
      </c>
      <c r="B612" t="s">
        <v>15</v>
      </c>
      <c r="C612">
        <v>2007</v>
      </c>
      <c r="D612">
        <v>8</v>
      </c>
      <c r="E612">
        <v>111</v>
      </c>
      <c r="F612">
        <v>448.76</v>
      </c>
      <c r="G612">
        <v>527.36</v>
      </c>
      <c r="H612">
        <v>180.94</v>
      </c>
      <c r="I612">
        <v>4</v>
      </c>
      <c r="J612">
        <v>351</v>
      </c>
      <c r="K612">
        <v>17817</v>
      </c>
      <c r="L612" t="s">
        <v>18</v>
      </c>
      <c r="M612">
        <v>68577</v>
      </c>
      <c r="N612">
        <v>212.6</v>
      </c>
      <c r="O612">
        <v>22318.15</v>
      </c>
      <c r="P612">
        <v>2</v>
      </c>
    </row>
    <row r="613" spans="1:16" x14ac:dyDescent="0.2">
      <c r="A613">
        <v>948</v>
      </c>
      <c r="B613" t="s">
        <v>15</v>
      </c>
      <c r="C613">
        <v>2007</v>
      </c>
      <c r="D613">
        <v>9</v>
      </c>
      <c r="E613">
        <v>161</v>
      </c>
      <c r="F613">
        <v>675.56</v>
      </c>
      <c r="G613">
        <v>793.84</v>
      </c>
      <c r="H613">
        <v>322.45999999999998</v>
      </c>
      <c r="I613">
        <v>4</v>
      </c>
      <c r="J613">
        <v>351</v>
      </c>
      <c r="K613">
        <v>17817</v>
      </c>
      <c r="L613" t="s">
        <v>18</v>
      </c>
      <c r="M613">
        <v>68577</v>
      </c>
      <c r="N613">
        <v>212.6</v>
      </c>
      <c r="O613">
        <v>22318.15</v>
      </c>
      <c r="P613">
        <v>2</v>
      </c>
    </row>
    <row r="614" spans="1:16" x14ac:dyDescent="0.2">
      <c r="A614">
        <v>948</v>
      </c>
      <c r="B614" t="s">
        <v>15</v>
      </c>
      <c r="C614">
        <v>2007</v>
      </c>
      <c r="D614">
        <v>10</v>
      </c>
      <c r="E614">
        <v>406</v>
      </c>
      <c r="F614">
        <v>1664.9</v>
      </c>
      <c r="G614">
        <v>1956.45</v>
      </c>
      <c r="H614">
        <v>645.66</v>
      </c>
      <c r="I614">
        <v>4</v>
      </c>
      <c r="J614">
        <v>351</v>
      </c>
      <c r="K614">
        <v>17817</v>
      </c>
      <c r="L614" t="s">
        <v>18</v>
      </c>
      <c r="M614">
        <v>68577</v>
      </c>
      <c r="N614">
        <v>212.6</v>
      </c>
      <c r="O614">
        <v>22318.15</v>
      </c>
      <c r="P614">
        <v>2</v>
      </c>
    </row>
    <row r="615" spans="1:16" x14ac:dyDescent="0.2">
      <c r="A615">
        <v>948</v>
      </c>
      <c r="B615" t="s">
        <v>15</v>
      </c>
      <c r="C615">
        <v>2007</v>
      </c>
      <c r="D615">
        <v>11</v>
      </c>
      <c r="E615">
        <v>243</v>
      </c>
      <c r="F615">
        <v>1000.18</v>
      </c>
      <c r="G615">
        <v>1175.3599999999999</v>
      </c>
      <c r="H615">
        <v>378.68</v>
      </c>
      <c r="I615">
        <v>4</v>
      </c>
      <c r="J615">
        <v>351</v>
      </c>
      <c r="K615">
        <v>17817</v>
      </c>
      <c r="L615" t="s">
        <v>18</v>
      </c>
      <c r="M615">
        <v>68577</v>
      </c>
      <c r="N615">
        <v>212.6</v>
      </c>
      <c r="O615">
        <v>22318.15</v>
      </c>
      <c r="P615">
        <v>2</v>
      </c>
    </row>
    <row r="616" spans="1:16" x14ac:dyDescent="0.2">
      <c r="A616">
        <v>948</v>
      </c>
      <c r="B616" t="s">
        <v>15</v>
      </c>
      <c r="C616">
        <v>2007</v>
      </c>
      <c r="D616">
        <v>12</v>
      </c>
      <c r="E616">
        <v>137</v>
      </c>
      <c r="F616">
        <v>529.03</v>
      </c>
      <c r="G616">
        <v>621.63</v>
      </c>
      <c r="H616">
        <v>186.08</v>
      </c>
      <c r="I616">
        <v>4</v>
      </c>
      <c r="J616">
        <v>351</v>
      </c>
      <c r="K616">
        <v>17817</v>
      </c>
      <c r="L616" t="s">
        <v>18</v>
      </c>
      <c r="M616">
        <v>68577</v>
      </c>
      <c r="N616">
        <v>212.6</v>
      </c>
      <c r="O616">
        <v>22318.15</v>
      </c>
      <c r="P616">
        <v>2</v>
      </c>
    </row>
    <row r="617" spans="1:16" x14ac:dyDescent="0.2">
      <c r="A617">
        <v>949</v>
      </c>
      <c r="B617" t="s">
        <v>15</v>
      </c>
      <c r="C617">
        <v>2007</v>
      </c>
      <c r="D617">
        <v>1</v>
      </c>
      <c r="E617">
        <v>255</v>
      </c>
      <c r="F617">
        <v>1141.2</v>
      </c>
      <c r="G617">
        <v>1340.92</v>
      </c>
      <c r="H617">
        <v>528.02</v>
      </c>
      <c r="I617">
        <v>12</v>
      </c>
      <c r="J617">
        <v>680</v>
      </c>
      <c r="K617">
        <v>40199</v>
      </c>
      <c r="L617" t="s">
        <v>18</v>
      </c>
      <c r="M617">
        <v>48944</v>
      </c>
      <c r="N617">
        <v>397.2</v>
      </c>
      <c r="O617">
        <v>75838.240000000005</v>
      </c>
      <c r="P617">
        <v>3</v>
      </c>
    </row>
    <row r="618" spans="1:16" x14ac:dyDescent="0.2">
      <c r="A618">
        <v>949</v>
      </c>
      <c r="B618" t="s">
        <v>15</v>
      </c>
      <c r="C618">
        <v>2007</v>
      </c>
      <c r="D618">
        <v>2</v>
      </c>
      <c r="E618">
        <v>187</v>
      </c>
      <c r="F618">
        <v>806.99</v>
      </c>
      <c r="G618">
        <v>948.23</v>
      </c>
      <c r="H618">
        <v>372.1</v>
      </c>
      <c r="I618">
        <v>12</v>
      </c>
      <c r="J618">
        <v>680</v>
      </c>
      <c r="K618">
        <v>40199</v>
      </c>
      <c r="L618" t="s">
        <v>18</v>
      </c>
      <c r="M618">
        <v>48944</v>
      </c>
      <c r="N618">
        <v>397.2</v>
      </c>
      <c r="O618">
        <v>75838.240000000005</v>
      </c>
      <c r="P618">
        <v>3</v>
      </c>
    </row>
    <row r="619" spans="1:16" x14ac:dyDescent="0.2">
      <c r="A619">
        <v>949</v>
      </c>
      <c r="B619" t="s">
        <v>15</v>
      </c>
      <c r="C619">
        <v>2007</v>
      </c>
      <c r="D619">
        <v>3</v>
      </c>
      <c r="E619">
        <v>200</v>
      </c>
      <c r="F619">
        <v>980.6</v>
      </c>
      <c r="G619">
        <v>1152.3</v>
      </c>
      <c r="H619">
        <v>438.02</v>
      </c>
      <c r="I619">
        <v>12</v>
      </c>
      <c r="J619">
        <v>680</v>
      </c>
      <c r="K619">
        <v>40199</v>
      </c>
      <c r="L619" t="s">
        <v>18</v>
      </c>
      <c r="M619">
        <v>48944</v>
      </c>
      <c r="N619">
        <v>397.2</v>
      </c>
      <c r="O619">
        <v>75838.240000000005</v>
      </c>
      <c r="P619">
        <v>3</v>
      </c>
    </row>
    <row r="620" spans="1:16" x14ac:dyDescent="0.2">
      <c r="A620">
        <v>949</v>
      </c>
      <c r="B620" t="s">
        <v>15</v>
      </c>
      <c r="C620">
        <v>2007</v>
      </c>
      <c r="D620">
        <v>4</v>
      </c>
      <c r="E620">
        <v>276</v>
      </c>
      <c r="F620">
        <v>1203.4000000000001</v>
      </c>
      <c r="G620">
        <v>1414</v>
      </c>
      <c r="H620">
        <v>523.21</v>
      </c>
      <c r="I620">
        <v>12</v>
      </c>
      <c r="J620">
        <v>680</v>
      </c>
      <c r="K620">
        <v>40199</v>
      </c>
      <c r="L620" t="s">
        <v>18</v>
      </c>
      <c r="M620">
        <v>48944</v>
      </c>
      <c r="N620">
        <v>397.2</v>
      </c>
      <c r="O620">
        <v>75838.240000000005</v>
      </c>
      <c r="P620">
        <v>3</v>
      </c>
    </row>
    <row r="621" spans="1:16" x14ac:dyDescent="0.2">
      <c r="A621">
        <v>949</v>
      </c>
      <c r="B621" t="s">
        <v>15</v>
      </c>
      <c r="C621">
        <v>2007</v>
      </c>
      <c r="D621">
        <v>5</v>
      </c>
      <c r="E621">
        <v>418</v>
      </c>
      <c r="F621">
        <v>1929.16</v>
      </c>
      <c r="G621">
        <v>2266.8200000000002</v>
      </c>
      <c r="H621">
        <v>751.66</v>
      </c>
      <c r="I621">
        <v>12</v>
      </c>
      <c r="J621">
        <v>680</v>
      </c>
      <c r="K621">
        <v>40199</v>
      </c>
      <c r="L621" t="s">
        <v>18</v>
      </c>
      <c r="M621">
        <v>48944</v>
      </c>
      <c r="N621">
        <v>397.2</v>
      </c>
      <c r="O621">
        <v>75838.240000000005</v>
      </c>
      <c r="P621">
        <v>3</v>
      </c>
    </row>
    <row r="622" spans="1:16" x14ac:dyDescent="0.2">
      <c r="A622">
        <v>949</v>
      </c>
      <c r="B622" t="s">
        <v>15</v>
      </c>
      <c r="C622">
        <v>2007</v>
      </c>
      <c r="D622">
        <v>6</v>
      </c>
      <c r="E622">
        <v>580</v>
      </c>
      <c r="F622">
        <v>2420.84</v>
      </c>
      <c r="G622">
        <v>2844.55</v>
      </c>
      <c r="H622">
        <v>948.38</v>
      </c>
      <c r="I622">
        <v>12</v>
      </c>
      <c r="J622">
        <v>680</v>
      </c>
      <c r="K622">
        <v>40199</v>
      </c>
      <c r="L622" t="s">
        <v>18</v>
      </c>
      <c r="M622">
        <v>48944</v>
      </c>
      <c r="N622">
        <v>397.2</v>
      </c>
      <c r="O622">
        <v>75838.240000000005</v>
      </c>
      <c r="P622">
        <v>3</v>
      </c>
    </row>
    <row r="623" spans="1:16" x14ac:dyDescent="0.2">
      <c r="A623">
        <v>949</v>
      </c>
      <c r="B623" t="s">
        <v>15</v>
      </c>
      <c r="C623">
        <v>2007</v>
      </c>
      <c r="D623">
        <v>7</v>
      </c>
      <c r="E623">
        <v>343</v>
      </c>
      <c r="F623">
        <v>1456.99</v>
      </c>
      <c r="G623">
        <v>1712.06</v>
      </c>
      <c r="H623">
        <v>755.06</v>
      </c>
      <c r="I623">
        <v>12</v>
      </c>
      <c r="J623">
        <v>680</v>
      </c>
      <c r="K623">
        <v>40199</v>
      </c>
      <c r="L623" t="s">
        <v>18</v>
      </c>
      <c r="M623">
        <v>48944</v>
      </c>
      <c r="N623">
        <v>397.2</v>
      </c>
      <c r="O623">
        <v>75838.240000000005</v>
      </c>
      <c r="P623">
        <v>3</v>
      </c>
    </row>
    <row r="624" spans="1:16" x14ac:dyDescent="0.2">
      <c r="A624">
        <v>949</v>
      </c>
      <c r="B624" t="s">
        <v>15</v>
      </c>
      <c r="C624">
        <v>2007</v>
      </c>
      <c r="D624">
        <v>8</v>
      </c>
      <c r="E624">
        <v>335</v>
      </c>
      <c r="F624">
        <v>1381.81</v>
      </c>
      <c r="G624">
        <v>1623.79</v>
      </c>
      <c r="H624">
        <v>470.85</v>
      </c>
      <c r="I624">
        <v>12</v>
      </c>
      <c r="J624">
        <v>680</v>
      </c>
      <c r="K624">
        <v>40199</v>
      </c>
      <c r="L624" t="s">
        <v>18</v>
      </c>
      <c r="M624">
        <v>48944</v>
      </c>
      <c r="N624">
        <v>397.2</v>
      </c>
      <c r="O624">
        <v>75838.240000000005</v>
      </c>
      <c r="P624">
        <v>3</v>
      </c>
    </row>
    <row r="625" spans="1:16" x14ac:dyDescent="0.2">
      <c r="A625">
        <v>949</v>
      </c>
      <c r="B625" t="s">
        <v>15</v>
      </c>
      <c r="C625">
        <v>2007</v>
      </c>
      <c r="D625">
        <v>9</v>
      </c>
      <c r="E625">
        <v>597</v>
      </c>
      <c r="F625">
        <v>2400.6799999999998</v>
      </c>
      <c r="G625">
        <v>2820.93</v>
      </c>
      <c r="H625">
        <v>1007.11</v>
      </c>
      <c r="I625">
        <v>12</v>
      </c>
      <c r="J625">
        <v>680</v>
      </c>
      <c r="K625">
        <v>40199</v>
      </c>
      <c r="L625" t="s">
        <v>18</v>
      </c>
      <c r="M625">
        <v>48944</v>
      </c>
      <c r="N625">
        <v>397.2</v>
      </c>
      <c r="O625">
        <v>75838.240000000005</v>
      </c>
      <c r="P625">
        <v>3</v>
      </c>
    </row>
    <row r="626" spans="1:16" x14ac:dyDescent="0.2">
      <c r="A626">
        <v>949</v>
      </c>
      <c r="B626" t="s">
        <v>15</v>
      </c>
      <c r="C626">
        <v>2007</v>
      </c>
      <c r="D626">
        <v>12</v>
      </c>
      <c r="E626">
        <v>610</v>
      </c>
      <c r="F626">
        <v>2423.38</v>
      </c>
      <c r="G626">
        <v>2847.59</v>
      </c>
      <c r="H626">
        <v>899.08</v>
      </c>
      <c r="I626">
        <v>12</v>
      </c>
      <c r="J626">
        <v>680</v>
      </c>
      <c r="K626">
        <v>40199</v>
      </c>
      <c r="L626" t="s">
        <v>18</v>
      </c>
      <c r="M626">
        <v>48944</v>
      </c>
      <c r="N626">
        <v>397.2</v>
      </c>
      <c r="O626">
        <v>75838.240000000005</v>
      </c>
      <c r="P626">
        <v>3</v>
      </c>
    </row>
    <row r="627" spans="1:16" x14ac:dyDescent="0.2">
      <c r="A627">
        <v>950</v>
      </c>
      <c r="B627" t="s">
        <v>15</v>
      </c>
      <c r="C627">
        <v>2007</v>
      </c>
      <c r="D627">
        <v>2</v>
      </c>
      <c r="E627">
        <v>414</v>
      </c>
      <c r="F627">
        <v>1982.74</v>
      </c>
      <c r="G627">
        <v>2329.77</v>
      </c>
      <c r="H627">
        <v>1053.3399999999999</v>
      </c>
      <c r="I627">
        <v>17</v>
      </c>
      <c r="J627">
        <v>1617</v>
      </c>
      <c r="K627">
        <v>78840</v>
      </c>
      <c r="L627" t="s">
        <v>18</v>
      </c>
      <c r="M627">
        <v>262434</v>
      </c>
      <c r="N627">
        <v>720.2</v>
      </c>
      <c r="O627">
        <v>176226.94</v>
      </c>
      <c r="P627">
        <v>3</v>
      </c>
    </row>
    <row r="628" spans="1:16" x14ac:dyDescent="0.2">
      <c r="A628">
        <v>950</v>
      </c>
      <c r="B628" t="s">
        <v>15</v>
      </c>
      <c r="C628">
        <v>2007</v>
      </c>
      <c r="D628">
        <v>3</v>
      </c>
      <c r="E628">
        <v>470</v>
      </c>
      <c r="F628">
        <v>2146.6</v>
      </c>
      <c r="G628">
        <v>2522.35</v>
      </c>
      <c r="H628">
        <v>1116.01</v>
      </c>
      <c r="I628">
        <v>17</v>
      </c>
      <c r="J628">
        <v>1617</v>
      </c>
      <c r="K628">
        <v>78840</v>
      </c>
      <c r="L628" t="s">
        <v>18</v>
      </c>
      <c r="M628">
        <v>262434</v>
      </c>
      <c r="N628">
        <v>720.2</v>
      </c>
      <c r="O628">
        <v>176226.94</v>
      </c>
      <c r="P628">
        <v>3</v>
      </c>
    </row>
    <row r="629" spans="1:16" x14ac:dyDescent="0.2">
      <c r="A629">
        <v>950</v>
      </c>
      <c r="B629" t="s">
        <v>15</v>
      </c>
      <c r="C629">
        <v>2007</v>
      </c>
      <c r="D629">
        <v>4</v>
      </c>
      <c r="E629">
        <v>549</v>
      </c>
      <c r="F629">
        <v>2559.35</v>
      </c>
      <c r="G629">
        <v>3007.19</v>
      </c>
      <c r="H629">
        <v>1269.54</v>
      </c>
      <c r="I629">
        <v>17</v>
      </c>
      <c r="J629">
        <v>1617</v>
      </c>
      <c r="K629">
        <v>78840</v>
      </c>
      <c r="L629" t="s">
        <v>18</v>
      </c>
      <c r="M629">
        <v>262434</v>
      </c>
      <c r="N629">
        <v>720.2</v>
      </c>
      <c r="O629">
        <v>176226.94</v>
      </c>
      <c r="P629">
        <v>3</v>
      </c>
    </row>
    <row r="630" spans="1:16" x14ac:dyDescent="0.2">
      <c r="A630">
        <v>975</v>
      </c>
      <c r="B630" t="s">
        <v>15</v>
      </c>
      <c r="C630">
        <v>2007</v>
      </c>
      <c r="D630">
        <v>1</v>
      </c>
      <c r="E630">
        <v>344</v>
      </c>
      <c r="F630">
        <v>1465.6</v>
      </c>
      <c r="G630">
        <v>1722</v>
      </c>
      <c r="H630">
        <v>865.22</v>
      </c>
      <c r="I630">
        <v>17</v>
      </c>
      <c r="J630">
        <v>1617</v>
      </c>
      <c r="K630">
        <v>62906</v>
      </c>
      <c r="L630" t="s">
        <v>18</v>
      </c>
      <c r="M630">
        <v>99944</v>
      </c>
      <c r="N630">
        <v>747.7</v>
      </c>
      <c r="O630">
        <v>125517.09</v>
      </c>
      <c r="P630">
        <v>2</v>
      </c>
    </row>
    <row r="631" spans="1:16" x14ac:dyDescent="0.2">
      <c r="A631">
        <v>975</v>
      </c>
      <c r="B631" t="s">
        <v>15</v>
      </c>
      <c r="C631">
        <v>2007</v>
      </c>
      <c r="D631">
        <v>2</v>
      </c>
      <c r="E631">
        <v>224</v>
      </c>
      <c r="F631">
        <v>1004.13</v>
      </c>
      <c r="G631">
        <v>1179.8499999999999</v>
      </c>
      <c r="H631">
        <v>584.38</v>
      </c>
      <c r="I631">
        <v>17</v>
      </c>
      <c r="J631">
        <v>1617</v>
      </c>
      <c r="K631">
        <v>62906</v>
      </c>
      <c r="L631" t="s">
        <v>18</v>
      </c>
      <c r="M631">
        <v>99944</v>
      </c>
      <c r="N631">
        <v>747.7</v>
      </c>
      <c r="O631">
        <v>125517.09</v>
      </c>
      <c r="P631">
        <v>2</v>
      </c>
    </row>
    <row r="632" spans="1:16" x14ac:dyDescent="0.2">
      <c r="A632">
        <v>975</v>
      </c>
      <c r="B632" t="s">
        <v>15</v>
      </c>
      <c r="C632">
        <v>2007</v>
      </c>
      <c r="D632">
        <v>3</v>
      </c>
      <c r="E632">
        <v>279</v>
      </c>
      <c r="F632">
        <v>1380.47</v>
      </c>
      <c r="G632">
        <v>1622.05</v>
      </c>
      <c r="H632">
        <v>727.92</v>
      </c>
      <c r="I632">
        <v>17</v>
      </c>
      <c r="J632">
        <v>1617</v>
      </c>
      <c r="K632">
        <v>62906</v>
      </c>
      <c r="L632" t="s">
        <v>18</v>
      </c>
      <c r="M632">
        <v>99944</v>
      </c>
      <c r="N632">
        <v>747.7</v>
      </c>
      <c r="O632">
        <v>125517.09</v>
      </c>
      <c r="P632">
        <v>2</v>
      </c>
    </row>
    <row r="633" spans="1:16" x14ac:dyDescent="0.2">
      <c r="A633">
        <v>975</v>
      </c>
      <c r="B633" t="s">
        <v>15</v>
      </c>
      <c r="C633">
        <v>2007</v>
      </c>
      <c r="D633">
        <v>4</v>
      </c>
      <c r="E633">
        <v>407</v>
      </c>
      <c r="F633">
        <v>1754.57</v>
      </c>
      <c r="G633">
        <v>2061.67</v>
      </c>
      <c r="H633">
        <v>912.13</v>
      </c>
      <c r="I633">
        <v>17</v>
      </c>
      <c r="J633">
        <v>1617</v>
      </c>
      <c r="K633">
        <v>62906</v>
      </c>
      <c r="L633" t="s">
        <v>18</v>
      </c>
      <c r="M633">
        <v>99944</v>
      </c>
      <c r="N633">
        <v>747.7</v>
      </c>
      <c r="O633">
        <v>125517.09</v>
      </c>
      <c r="P633">
        <v>2</v>
      </c>
    </row>
    <row r="634" spans="1:16" x14ac:dyDescent="0.2">
      <c r="A634">
        <v>975</v>
      </c>
      <c r="B634" t="s">
        <v>15</v>
      </c>
      <c r="C634">
        <v>2007</v>
      </c>
      <c r="D634">
        <v>7</v>
      </c>
      <c r="E634">
        <v>526</v>
      </c>
      <c r="F634">
        <v>2215.5500000000002</v>
      </c>
      <c r="G634">
        <v>2603.39</v>
      </c>
      <c r="H634">
        <v>1100.1199999999999</v>
      </c>
      <c r="I634">
        <v>17</v>
      </c>
      <c r="J634">
        <v>1617</v>
      </c>
      <c r="K634">
        <v>62906</v>
      </c>
      <c r="L634" t="s">
        <v>18</v>
      </c>
      <c r="M634">
        <v>99944</v>
      </c>
      <c r="N634">
        <v>747.7</v>
      </c>
      <c r="O634">
        <v>125517.09</v>
      </c>
      <c r="P634">
        <v>2</v>
      </c>
    </row>
    <row r="635" spans="1:16" x14ac:dyDescent="0.2">
      <c r="A635">
        <v>975</v>
      </c>
      <c r="B635" t="s">
        <v>15</v>
      </c>
      <c r="C635">
        <v>2007</v>
      </c>
      <c r="D635">
        <v>8</v>
      </c>
      <c r="E635">
        <v>599</v>
      </c>
      <c r="F635">
        <v>2359.14</v>
      </c>
      <c r="G635">
        <v>2772.11</v>
      </c>
      <c r="H635">
        <v>1073.8</v>
      </c>
      <c r="I635">
        <v>17</v>
      </c>
      <c r="J635">
        <v>1617</v>
      </c>
      <c r="K635">
        <v>62906</v>
      </c>
      <c r="L635" t="s">
        <v>18</v>
      </c>
      <c r="M635">
        <v>99944</v>
      </c>
      <c r="N635">
        <v>747.7</v>
      </c>
      <c r="O635">
        <v>125517.09</v>
      </c>
      <c r="P635">
        <v>2</v>
      </c>
    </row>
    <row r="636" spans="1:16" x14ac:dyDescent="0.2">
      <c r="A636">
        <v>975</v>
      </c>
      <c r="B636" t="s">
        <v>15</v>
      </c>
      <c r="C636">
        <v>2007</v>
      </c>
      <c r="D636">
        <v>9</v>
      </c>
      <c r="E636">
        <v>678</v>
      </c>
      <c r="F636">
        <v>2625.59</v>
      </c>
      <c r="G636">
        <v>3085.14</v>
      </c>
      <c r="H636">
        <v>1118.93</v>
      </c>
      <c r="I636">
        <v>17</v>
      </c>
      <c r="J636">
        <v>1617</v>
      </c>
      <c r="K636">
        <v>62906</v>
      </c>
      <c r="L636" t="s">
        <v>18</v>
      </c>
      <c r="M636">
        <v>99944</v>
      </c>
      <c r="N636">
        <v>747.7</v>
      </c>
      <c r="O636">
        <v>125517.09</v>
      </c>
      <c r="P636">
        <v>2</v>
      </c>
    </row>
    <row r="637" spans="1:16" x14ac:dyDescent="0.2">
      <c r="A637">
        <v>975</v>
      </c>
      <c r="B637" t="s">
        <v>15</v>
      </c>
      <c r="C637">
        <v>2007</v>
      </c>
      <c r="D637">
        <v>12</v>
      </c>
      <c r="E637">
        <v>795</v>
      </c>
      <c r="F637">
        <v>3086.13</v>
      </c>
      <c r="G637">
        <v>3626.51</v>
      </c>
      <c r="H637">
        <v>1107.9000000000001</v>
      </c>
      <c r="I637">
        <v>17</v>
      </c>
      <c r="J637">
        <v>1617</v>
      </c>
      <c r="K637">
        <v>62906</v>
      </c>
      <c r="L637" t="s">
        <v>18</v>
      </c>
      <c r="M637">
        <v>99944</v>
      </c>
      <c r="N637">
        <v>747.7</v>
      </c>
      <c r="O637">
        <v>125517.09</v>
      </c>
      <c r="P637">
        <v>2</v>
      </c>
    </row>
    <row r="638" spans="1:16" x14ac:dyDescent="0.2">
      <c r="A638">
        <v>978</v>
      </c>
      <c r="B638" t="s">
        <v>15</v>
      </c>
      <c r="C638">
        <v>2007</v>
      </c>
      <c r="D638">
        <v>1</v>
      </c>
      <c r="E638">
        <v>154</v>
      </c>
      <c r="F638">
        <v>595.30999999999995</v>
      </c>
      <c r="G638">
        <v>699.54</v>
      </c>
      <c r="H638">
        <v>309.04000000000002</v>
      </c>
      <c r="I638">
        <v>9</v>
      </c>
      <c r="J638">
        <v>533</v>
      </c>
      <c r="K638">
        <v>44833</v>
      </c>
      <c r="L638" t="s">
        <v>18</v>
      </c>
      <c r="M638">
        <v>132961</v>
      </c>
      <c r="N638">
        <v>302.60000000000002</v>
      </c>
      <c r="O638">
        <v>73180.11</v>
      </c>
      <c r="P638">
        <v>3</v>
      </c>
    </row>
    <row r="639" spans="1:16" x14ac:dyDescent="0.2">
      <c r="A639">
        <v>978</v>
      </c>
      <c r="B639" t="s">
        <v>15</v>
      </c>
      <c r="C639">
        <v>2007</v>
      </c>
      <c r="D639">
        <v>2</v>
      </c>
      <c r="E639">
        <v>153</v>
      </c>
      <c r="F639">
        <v>645.17999999999995</v>
      </c>
      <c r="G639">
        <v>758.06</v>
      </c>
      <c r="H639">
        <v>331.83</v>
      </c>
      <c r="I639">
        <v>9</v>
      </c>
      <c r="J639">
        <v>533</v>
      </c>
      <c r="K639">
        <v>44833</v>
      </c>
      <c r="L639" t="s">
        <v>18</v>
      </c>
      <c r="M639">
        <v>132961</v>
      </c>
      <c r="N639">
        <v>302.60000000000002</v>
      </c>
      <c r="O639">
        <v>73180.11</v>
      </c>
      <c r="P639">
        <v>3</v>
      </c>
    </row>
    <row r="640" spans="1:16" x14ac:dyDescent="0.2">
      <c r="A640">
        <v>978</v>
      </c>
      <c r="B640" t="s">
        <v>15</v>
      </c>
      <c r="C640">
        <v>2007</v>
      </c>
      <c r="D640">
        <v>3</v>
      </c>
      <c r="E640">
        <v>219</v>
      </c>
      <c r="F640">
        <v>908.25</v>
      </c>
      <c r="G640">
        <v>1067.21</v>
      </c>
      <c r="H640">
        <v>422.7</v>
      </c>
      <c r="I640">
        <v>9</v>
      </c>
      <c r="J640">
        <v>533</v>
      </c>
      <c r="K640">
        <v>44833</v>
      </c>
      <c r="L640" t="s">
        <v>18</v>
      </c>
      <c r="M640">
        <v>132961</v>
      </c>
      <c r="N640">
        <v>302.60000000000002</v>
      </c>
      <c r="O640">
        <v>73180.11</v>
      </c>
      <c r="P640">
        <v>3</v>
      </c>
    </row>
    <row r="641" spans="1:16" x14ac:dyDescent="0.2">
      <c r="A641">
        <v>978</v>
      </c>
      <c r="B641" t="s">
        <v>15</v>
      </c>
      <c r="C641">
        <v>2007</v>
      </c>
      <c r="D641">
        <v>4</v>
      </c>
      <c r="E641">
        <v>267</v>
      </c>
      <c r="F641">
        <v>1103.24</v>
      </c>
      <c r="G641">
        <v>1296.4000000000001</v>
      </c>
      <c r="H641">
        <v>542.85</v>
      </c>
      <c r="I641">
        <v>9</v>
      </c>
      <c r="J641">
        <v>533</v>
      </c>
      <c r="K641">
        <v>44833</v>
      </c>
      <c r="L641" t="s">
        <v>18</v>
      </c>
      <c r="M641">
        <v>132961</v>
      </c>
      <c r="N641">
        <v>302.60000000000002</v>
      </c>
      <c r="O641">
        <v>73180.11</v>
      </c>
      <c r="P641">
        <v>3</v>
      </c>
    </row>
    <row r="642" spans="1:16" x14ac:dyDescent="0.2">
      <c r="A642">
        <v>978</v>
      </c>
      <c r="B642" t="s">
        <v>15</v>
      </c>
      <c r="C642">
        <v>2007</v>
      </c>
      <c r="D642">
        <v>5</v>
      </c>
      <c r="E642">
        <v>467</v>
      </c>
      <c r="F642">
        <v>1965.81</v>
      </c>
      <c r="G642">
        <v>2309.96</v>
      </c>
      <c r="H642">
        <v>946.74</v>
      </c>
      <c r="I642">
        <v>9</v>
      </c>
      <c r="J642">
        <v>533</v>
      </c>
      <c r="K642">
        <v>44833</v>
      </c>
      <c r="L642" t="s">
        <v>18</v>
      </c>
      <c r="M642">
        <v>132961</v>
      </c>
      <c r="N642">
        <v>302.60000000000002</v>
      </c>
      <c r="O642">
        <v>73180.11</v>
      </c>
      <c r="P642">
        <v>3</v>
      </c>
    </row>
    <row r="643" spans="1:16" x14ac:dyDescent="0.2">
      <c r="A643">
        <v>978</v>
      </c>
      <c r="B643" t="s">
        <v>15</v>
      </c>
      <c r="C643">
        <v>2007</v>
      </c>
      <c r="D643">
        <v>6</v>
      </c>
      <c r="E643">
        <v>456</v>
      </c>
      <c r="F643">
        <v>1802.16</v>
      </c>
      <c r="G643">
        <v>2117.6</v>
      </c>
      <c r="H643">
        <v>862.4</v>
      </c>
      <c r="I643">
        <v>9</v>
      </c>
      <c r="J643">
        <v>533</v>
      </c>
      <c r="K643">
        <v>44833</v>
      </c>
      <c r="L643" t="s">
        <v>18</v>
      </c>
      <c r="M643">
        <v>132961</v>
      </c>
      <c r="N643">
        <v>302.60000000000002</v>
      </c>
      <c r="O643">
        <v>73180.11</v>
      </c>
      <c r="P643">
        <v>3</v>
      </c>
    </row>
    <row r="644" spans="1:16" x14ac:dyDescent="0.2">
      <c r="A644">
        <v>978</v>
      </c>
      <c r="B644" t="s">
        <v>15</v>
      </c>
      <c r="C644">
        <v>2007</v>
      </c>
      <c r="D644">
        <v>7</v>
      </c>
      <c r="E644">
        <v>437</v>
      </c>
      <c r="F644">
        <v>1740.63</v>
      </c>
      <c r="G644">
        <v>2045.35</v>
      </c>
      <c r="H644">
        <v>919.1</v>
      </c>
      <c r="I644">
        <v>9</v>
      </c>
      <c r="J644">
        <v>533</v>
      </c>
      <c r="K644">
        <v>44833</v>
      </c>
      <c r="L644" t="s">
        <v>18</v>
      </c>
      <c r="M644">
        <v>132961</v>
      </c>
      <c r="N644">
        <v>302.60000000000002</v>
      </c>
      <c r="O644">
        <v>73180.11</v>
      </c>
      <c r="P644">
        <v>3</v>
      </c>
    </row>
    <row r="645" spans="1:16" x14ac:dyDescent="0.2">
      <c r="A645">
        <v>978</v>
      </c>
      <c r="B645" t="s">
        <v>15</v>
      </c>
      <c r="C645">
        <v>2007</v>
      </c>
      <c r="D645">
        <v>8</v>
      </c>
      <c r="E645">
        <v>484</v>
      </c>
      <c r="F645">
        <v>2073.21</v>
      </c>
      <c r="G645">
        <v>2436.14</v>
      </c>
      <c r="H645">
        <v>802.49</v>
      </c>
      <c r="I645">
        <v>9</v>
      </c>
      <c r="J645">
        <v>533</v>
      </c>
      <c r="K645">
        <v>44833</v>
      </c>
      <c r="L645" t="s">
        <v>18</v>
      </c>
      <c r="M645">
        <v>132961</v>
      </c>
      <c r="N645">
        <v>302.60000000000002</v>
      </c>
      <c r="O645">
        <v>73180.11</v>
      </c>
      <c r="P645">
        <v>3</v>
      </c>
    </row>
    <row r="646" spans="1:16" x14ac:dyDescent="0.2">
      <c r="A646">
        <v>978</v>
      </c>
      <c r="B646" t="s">
        <v>15</v>
      </c>
      <c r="C646">
        <v>2007</v>
      </c>
      <c r="D646">
        <v>9</v>
      </c>
      <c r="E646">
        <v>531</v>
      </c>
      <c r="F646">
        <v>2033.3</v>
      </c>
      <c r="G646">
        <v>2389.14</v>
      </c>
      <c r="H646">
        <v>734.58</v>
      </c>
      <c r="I646">
        <v>9</v>
      </c>
      <c r="J646">
        <v>533</v>
      </c>
      <c r="K646">
        <v>44833</v>
      </c>
      <c r="L646" t="s">
        <v>18</v>
      </c>
      <c r="M646">
        <v>132961</v>
      </c>
      <c r="N646">
        <v>302.60000000000002</v>
      </c>
      <c r="O646">
        <v>73180.11</v>
      </c>
      <c r="P646">
        <v>3</v>
      </c>
    </row>
    <row r="647" spans="1:16" x14ac:dyDescent="0.2">
      <c r="A647">
        <v>978</v>
      </c>
      <c r="B647" t="s">
        <v>15</v>
      </c>
      <c r="C647">
        <v>2007</v>
      </c>
      <c r="D647">
        <v>11</v>
      </c>
      <c r="E647">
        <v>989</v>
      </c>
      <c r="F647">
        <v>3909.89</v>
      </c>
      <c r="G647">
        <v>4594.17</v>
      </c>
      <c r="H647">
        <v>1341.19</v>
      </c>
      <c r="I647">
        <v>9</v>
      </c>
      <c r="J647">
        <v>533</v>
      </c>
      <c r="K647">
        <v>44833</v>
      </c>
      <c r="L647" t="s">
        <v>18</v>
      </c>
      <c r="M647">
        <v>132961</v>
      </c>
      <c r="N647">
        <v>302.60000000000002</v>
      </c>
      <c r="O647">
        <v>73180.11</v>
      </c>
      <c r="P647">
        <v>3</v>
      </c>
    </row>
    <row r="648" spans="1:16" x14ac:dyDescent="0.2">
      <c r="A648">
        <v>978</v>
      </c>
      <c r="B648" t="s">
        <v>15</v>
      </c>
      <c r="C648">
        <v>2007</v>
      </c>
      <c r="D648">
        <v>12</v>
      </c>
      <c r="E648">
        <v>665</v>
      </c>
      <c r="F648">
        <v>2563.75</v>
      </c>
      <c r="G648">
        <v>3012.49</v>
      </c>
      <c r="H648">
        <v>1079.2</v>
      </c>
      <c r="I648">
        <v>9</v>
      </c>
      <c r="J648">
        <v>533</v>
      </c>
      <c r="K648">
        <v>44833</v>
      </c>
      <c r="L648" t="s">
        <v>18</v>
      </c>
      <c r="M648">
        <v>132961</v>
      </c>
      <c r="N648">
        <v>302.60000000000002</v>
      </c>
      <c r="O648">
        <v>73180.11</v>
      </c>
      <c r="P648">
        <v>3</v>
      </c>
    </row>
    <row r="649" spans="1:16" x14ac:dyDescent="0.2">
      <c r="A649">
        <v>993</v>
      </c>
      <c r="B649" t="s">
        <v>15</v>
      </c>
      <c r="C649">
        <v>2007</v>
      </c>
      <c r="D649">
        <v>1</v>
      </c>
      <c r="E649">
        <v>91</v>
      </c>
      <c r="F649">
        <v>406.91</v>
      </c>
      <c r="G649">
        <v>478.15</v>
      </c>
      <c r="H649">
        <v>140.88</v>
      </c>
      <c r="I649">
        <v>6</v>
      </c>
      <c r="J649">
        <v>376</v>
      </c>
      <c r="K649">
        <v>18223</v>
      </c>
      <c r="L649" t="s">
        <v>18</v>
      </c>
      <c r="M649">
        <v>31668</v>
      </c>
      <c r="N649">
        <v>232.2</v>
      </c>
      <c r="O649">
        <v>35989.269999999997</v>
      </c>
      <c r="P649">
        <v>3</v>
      </c>
    </row>
    <row r="650" spans="1:16" x14ac:dyDescent="0.2">
      <c r="A650">
        <v>993</v>
      </c>
      <c r="B650" t="s">
        <v>15</v>
      </c>
      <c r="C650">
        <v>2007</v>
      </c>
      <c r="D650">
        <v>2</v>
      </c>
      <c r="E650">
        <v>83</v>
      </c>
      <c r="F650">
        <v>353.13</v>
      </c>
      <c r="G650">
        <v>414.99</v>
      </c>
      <c r="H650">
        <v>140.18</v>
      </c>
      <c r="I650">
        <v>6</v>
      </c>
      <c r="J650">
        <v>376</v>
      </c>
      <c r="K650">
        <v>18223</v>
      </c>
      <c r="L650" t="s">
        <v>18</v>
      </c>
      <c r="M650">
        <v>31668</v>
      </c>
      <c r="N650">
        <v>232.2</v>
      </c>
      <c r="O650">
        <v>35989.269999999997</v>
      </c>
      <c r="P650">
        <v>3</v>
      </c>
    </row>
    <row r="651" spans="1:16" x14ac:dyDescent="0.2">
      <c r="A651">
        <v>993</v>
      </c>
      <c r="B651" t="s">
        <v>15</v>
      </c>
      <c r="C651">
        <v>2007</v>
      </c>
      <c r="D651">
        <v>3</v>
      </c>
      <c r="E651">
        <v>94</v>
      </c>
      <c r="F651">
        <v>396.13</v>
      </c>
      <c r="G651">
        <v>465.4</v>
      </c>
      <c r="H651">
        <v>196.8</v>
      </c>
      <c r="I651">
        <v>6</v>
      </c>
      <c r="J651">
        <v>376</v>
      </c>
      <c r="K651">
        <v>18223</v>
      </c>
      <c r="L651" t="s">
        <v>18</v>
      </c>
      <c r="M651">
        <v>31668</v>
      </c>
      <c r="N651">
        <v>232.2</v>
      </c>
      <c r="O651">
        <v>35989.269999999997</v>
      </c>
      <c r="P651">
        <v>3</v>
      </c>
    </row>
    <row r="652" spans="1:16" x14ac:dyDescent="0.2">
      <c r="A652">
        <v>993</v>
      </c>
      <c r="B652" t="s">
        <v>15</v>
      </c>
      <c r="C652">
        <v>2007</v>
      </c>
      <c r="D652">
        <v>4</v>
      </c>
      <c r="E652">
        <v>121</v>
      </c>
      <c r="F652">
        <v>551.94000000000005</v>
      </c>
      <c r="G652">
        <v>648.58000000000004</v>
      </c>
      <c r="H652">
        <v>218.37</v>
      </c>
      <c r="I652">
        <v>6</v>
      </c>
      <c r="J652">
        <v>376</v>
      </c>
      <c r="K652">
        <v>18223</v>
      </c>
      <c r="L652" t="s">
        <v>18</v>
      </c>
      <c r="M652">
        <v>31668</v>
      </c>
      <c r="N652">
        <v>232.2</v>
      </c>
      <c r="O652">
        <v>35989.269999999997</v>
      </c>
      <c r="P652">
        <v>3</v>
      </c>
    </row>
    <row r="653" spans="1:16" x14ac:dyDescent="0.2">
      <c r="A653">
        <v>993</v>
      </c>
      <c r="B653" t="s">
        <v>15</v>
      </c>
      <c r="C653">
        <v>2007</v>
      </c>
      <c r="D653">
        <v>5</v>
      </c>
      <c r="E653">
        <v>215</v>
      </c>
      <c r="F653">
        <v>971.8</v>
      </c>
      <c r="G653">
        <v>1141.93</v>
      </c>
      <c r="H653">
        <v>344.55</v>
      </c>
      <c r="I653">
        <v>6</v>
      </c>
      <c r="J653">
        <v>376</v>
      </c>
      <c r="K653">
        <v>18223</v>
      </c>
      <c r="L653" t="s">
        <v>18</v>
      </c>
      <c r="M653">
        <v>31668</v>
      </c>
      <c r="N653">
        <v>232.2</v>
      </c>
      <c r="O653">
        <v>35989.269999999997</v>
      </c>
      <c r="P653">
        <v>3</v>
      </c>
    </row>
    <row r="654" spans="1:16" x14ac:dyDescent="0.2">
      <c r="A654">
        <v>993</v>
      </c>
      <c r="B654" t="s">
        <v>15</v>
      </c>
      <c r="C654">
        <v>2007</v>
      </c>
      <c r="D654">
        <v>6</v>
      </c>
      <c r="E654">
        <v>292</v>
      </c>
      <c r="F654">
        <v>1302.19</v>
      </c>
      <c r="G654">
        <v>1530.12</v>
      </c>
      <c r="H654">
        <v>533.11</v>
      </c>
      <c r="I654">
        <v>6</v>
      </c>
      <c r="J654">
        <v>376</v>
      </c>
      <c r="K654">
        <v>18223</v>
      </c>
      <c r="L654" t="s">
        <v>18</v>
      </c>
      <c r="M654">
        <v>31668</v>
      </c>
      <c r="N654">
        <v>232.2</v>
      </c>
      <c r="O654">
        <v>35989.269999999997</v>
      </c>
      <c r="P654">
        <v>3</v>
      </c>
    </row>
    <row r="655" spans="1:16" x14ac:dyDescent="0.2">
      <c r="A655">
        <v>993</v>
      </c>
      <c r="B655" t="s">
        <v>15</v>
      </c>
      <c r="C655">
        <v>2007</v>
      </c>
      <c r="D655">
        <v>7</v>
      </c>
      <c r="E655">
        <v>199</v>
      </c>
      <c r="F655">
        <v>863.01</v>
      </c>
      <c r="G655">
        <v>1014.21</v>
      </c>
      <c r="H655">
        <v>284.93</v>
      </c>
      <c r="I655">
        <v>6</v>
      </c>
      <c r="J655">
        <v>376</v>
      </c>
      <c r="K655">
        <v>18223</v>
      </c>
      <c r="L655" t="s">
        <v>18</v>
      </c>
      <c r="M655">
        <v>31668</v>
      </c>
      <c r="N655">
        <v>232.2</v>
      </c>
      <c r="O655">
        <v>35989.269999999997</v>
      </c>
      <c r="P655">
        <v>3</v>
      </c>
    </row>
    <row r="656" spans="1:16" x14ac:dyDescent="0.2">
      <c r="A656">
        <v>993</v>
      </c>
      <c r="B656" t="s">
        <v>15</v>
      </c>
      <c r="C656">
        <v>2007</v>
      </c>
      <c r="D656">
        <v>8</v>
      </c>
      <c r="E656">
        <v>213</v>
      </c>
      <c r="F656">
        <v>868.72</v>
      </c>
      <c r="G656">
        <v>1020.76</v>
      </c>
      <c r="H656">
        <v>301.25</v>
      </c>
      <c r="I656">
        <v>6</v>
      </c>
      <c r="J656">
        <v>376</v>
      </c>
      <c r="K656">
        <v>18223</v>
      </c>
      <c r="L656" t="s">
        <v>18</v>
      </c>
      <c r="M656">
        <v>31668</v>
      </c>
      <c r="N656">
        <v>232.2</v>
      </c>
      <c r="O656">
        <v>35989.269999999997</v>
      </c>
      <c r="P656">
        <v>3</v>
      </c>
    </row>
    <row r="657" spans="1:16" x14ac:dyDescent="0.2">
      <c r="A657">
        <v>993</v>
      </c>
      <c r="B657" t="s">
        <v>15</v>
      </c>
      <c r="C657">
        <v>2007</v>
      </c>
      <c r="D657">
        <v>9</v>
      </c>
      <c r="E657">
        <v>354</v>
      </c>
      <c r="F657">
        <v>1412.74</v>
      </c>
      <c r="G657">
        <v>1660.14</v>
      </c>
      <c r="H657">
        <v>525.66</v>
      </c>
      <c r="I657">
        <v>6</v>
      </c>
      <c r="J657">
        <v>376</v>
      </c>
      <c r="K657">
        <v>18223</v>
      </c>
      <c r="L657" t="s">
        <v>18</v>
      </c>
      <c r="M657">
        <v>31668</v>
      </c>
      <c r="N657">
        <v>232.2</v>
      </c>
      <c r="O657">
        <v>35989.269999999997</v>
      </c>
      <c r="P657">
        <v>3</v>
      </c>
    </row>
    <row r="658" spans="1:16" x14ac:dyDescent="0.2">
      <c r="A658">
        <v>993</v>
      </c>
      <c r="B658" t="s">
        <v>15</v>
      </c>
      <c r="C658">
        <v>2007</v>
      </c>
      <c r="D658">
        <v>11</v>
      </c>
      <c r="E658">
        <v>666</v>
      </c>
      <c r="F658">
        <v>2621.93</v>
      </c>
      <c r="G658">
        <v>3080.82</v>
      </c>
      <c r="H658">
        <v>1075.1300000000001</v>
      </c>
      <c r="I658">
        <v>6</v>
      </c>
      <c r="J658">
        <v>376</v>
      </c>
      <c r="K658">
        <v>18223</v>
      </c>
      <c r="L658" t="s">
        <v>18</v>
      </c>
      <c r="M658">
        <v>31668</v>
      </c>
      <c r="N658">
        <v>232.2</v>
      </c>
      <c r="O658">
        <v>35989.269999999997</v>
      </c>
      <c r="P658">
        <v>3</v>
      </c>
    </row>
    <row r="659" spans="1:16" x14ac:dyDescent="0.2">
      <c r="A659">
        <v>993</v>
      </c>
      <c r="B659" t="s">
        <v>15</v>
      </c>
      <c r="C659">
        <v>2007</v>
      </c>
      <c r="D659">
        <v>12</v>
      </c>
      <c r="E659">
        <v>434</v>
      </c>
      <c r="F659">
        <v>1721.18</v>
      </c>
      <c r="G659">
        <v>2022.59</v>
      </c>
      <c r="H659">
        <v>611.59</v>
      </c>
      <c r="I659">
        <v>6</v>
      </c>
      <c r="J659">
        <v>376</v>
      </c>
      <c r="K659">
        <v>18223</v>
      </c>
      <c r="L659" t="s">
        <v>18</v>
      </c>
      <c r="M659">
        <v>31668</v>
      </c>
      <c r="N659">
        <v>232.2</v>
      </c>
      <c r="O659">
        <v>35989.269999999997</v>
      </c>
      <c r="P659">
        <v>3</v>
      </c>
    </row>
    <row r="660" spans="1:16" x14ac:dyDescent="0.2">
      <c r="A660">
        <v>1005</v>
      </c>
      <c r="B660" t="s">
        <v>15</v>
      </c>
      <c r="C660">
        <v>2007</v>
      </c>
      <c r="D660">
        <v>1</v>
      </c>
      <c r="E660">
        <v>110</v>
      </c>
      <c r="F660">
        <v>580.16</v>
      </c>
      <c r="G660">
        <v>681.78</v>
      </c>
      <c r="H660">
        <v>226.27</v>
      </c>
      <c r="I660">
        <v>5</v>
      </c>
      <c r="J660">
        <v>250</v>
      </c>
      <c r="K660">
        <v>34476</v>
      </c>
      <c r="L660" t="s">
        <v>18</v>
      </c>
      <c r="M660">
        <v>94576</v>
      </c>
      <c r="N660">
        <v>172</v>
      </c>
      <c r="O660">
        <v>53485.61</v>
      </c>
      <c r="P660">
        <v>1</v>
      </c>
    </row>
    <row r="661" spans="1:16" x14ac:dyDescent="0.2">
      <c r="A661">
        <v>1005</v>
      </c>
      <c r="B661" t="s">
        <v>15</v>
      </c>
      <c r="C661">
        <v>2007</v>
      </c>
      <c r="D661">
        <v>2</v>
      </c>
      <c r="E661">
        <v>114</v>
      </c>
      <c r="F661">
        <v>599.88</v>
      </c>
      <c r="G661">
        <v>704.91</v>
      </c>
      <c r="H661">
        <v>210.74</v>
      </c>
      <c r="I661">
        <v>5</v>
      </c>
      <c r="J661">
        <v>250</v>
      </c>
      <c r="K661">
        <v>34476</v>
      </c>
      <c r="L661" t="s">
        <v>18</v>
      </c>
      <c r="M661">
        <v>94576</v>
      </c>
      <c r="N661">
        <v>172</v>
      </c>
      <c r="O661">
        <v>53485.61</v>
      </c>
      <c r="P661">
        <v>1</v>
      </c>
    </row>
    <row r="662" spans="1:16" x14ac:dyDescent="0.2">
      <c r="A662">
        <v>1005</v>
      </c>
      <c r="B662" t="s">
        <v>15</v>
      </c>
      <c r="C662">
        <v>2007</v>
      </c>
      <c r="D662">
        <v>3</v>
      </c>
      <c r="E662">
        <v>97</v>
      </c>
      <c r="F662">
        <v>473.37</v>
      </c>
      <c r="G662">
        <v>556.27</v>
      </c>
      <c r="H662">
        <v>167.55</v>
      </c>
      <c r="I662">
        <v>5</v>
      </c>
      <c r="J662">
        <v>250</v>
      </c>
      <c r="K662">
        <v>34476</v>
      </c>
      <c r="L662" t="s">
        <v>18</v>
      </c>
      <c r="M662">
        <v>94576</v>
      </c>
      <c r="N662">
        <v>172</v>
      </c>
      <c r="O662">
        <v>53485.61</v>
      </c>
      <c r="P662">
        <v>1</v>
      </c>
    </row>
    <row r="663" spans="1:16" x14ac:dyDescent="0.2">
      <c r="A663">
        <v>1005</v>
      </c>
      <c r="B663" t="s">
        <v>15</v>
      </c>
      <c r="C663">
        <v>2007</v>
      </c>
      <c r="D663">
        <v>4</v>
      </c>
      <c r="E663">
        <v>147</v>
      </c>
      <c r="F663">
        <v>680.33</v>
      </c>
      <c r="G663">
        <v>799.5</v>
      </c>
      <c r="H663">
        <v>182.26</v>
      </c>
      <c r="I663">
        <v>5</v>
      </c>
      <c r="J663">
        <v>250</v>
      </c>
      <c r="K663">
        <v>34476</v>
      </c>
      <c r="L663" t="s">
        <v>18</v>
      </c>
      <c r="M663">
        <v>94576</v>
      </c>
      <c r="N663">
        <v>172</v>
      </c>
      <c r="O663">
        <v>53485.61</v>
      </c>
      <c r="P663">
        <v>1</v>
      </c>
    </row>
    <row r="664" spans="1:16" x14ac:dyDescent="0.2">
      <c r="A664">
        <v>1005</v>
      </c>
      <c r="B664" t="s">
        <v>15</v>
      </c>
      <c r="C664">
        <v>2007</v>
      </c>
      <c r="D664">
        <v>5</v>
      </c>
      <c r="E664">
        <v>278</v>
      </c>
      <c r="F664">
        <v>1273.45</v>
      </c>
      <c r="G664">
        <v>1496.4</v>
      </c>
      <c r="H664">
        <v>487.58</v>
      </c>
      <c r="I664">
        <v>5</v>
      </c>
      <c r="J664">
        <v>250</v>
      </c>
      <c r="K664">
        <v>34476</v>
      </c>
      <c r="L664" t="s">
        <v>18</v>
      </c>
      <c r="M664">
        <v>94576</v>
      </c>
      <c r="N664">
        <v>172</v>
      </c>
      <c r="O664">
        <v>53485.61</v>
      </c>
      <c r="P664">
        <v>1</v>
      </c>
    </row>
    <row r="665" spans="1:16" x14ac:dyDescent="0.2">
      <c r="A665">
        <v>1005</v>
      </c>
      <c r="B665" t="s">
        <v>15</v>
      </c>
      <c r="C665">
        <v>2007</v>
      </c>
      <c r="D665">
        <v>6</v>
      </c>
      <c r="E665">
        <v>272</v>
      </c>
      <c r="F665">
        <v>1302.8900000000001</v>
      </c>
      <c r="G665">
        <v>1531.09</v>
      </c>
      <c r="H665">
        <v>387.22</v>
      </c>
      <c r="I665">
        <v>5</v>
      </c>
      <c r="J665">
        <v>250</v>
      </c>
      <c r="K665">
        <v>34476</v>
      </c>
      <c r="L665" t="s">
        <v>18</v>
      </c>
      <c r="M665">
        <v>94576</v>
      </c>
      <c r="N665">
        <v>172</v>
      </c>
      <c r="O665">
        <v>53485.61</v>
      </c>
      <c r="P665">
        <v>1</v>
      </c>
    </row>
    <row r="666" spans="1:16" x14ac:dyDescent="0.2">
      <c r="A666">
        <v>1005</v>
      </c>
      <c r="B666" t="s">
        <v>15</v>
      </c>
      <c r="C666">
        <v>2007</v>
      </c>
      <c r="D666">
        <v>7</v>
      </c>
      <c r="E666">
        <v>167</v>
      </c>
      <c r="F666">
        <v>783.07</v>
      </c>
      <c r="G666">
        <v>920.21</v>
      </c>
      <c r="H666">
        <v>288.5</v>
      </c>
      <c r="I666">
        <v>5</v>
      </c>
      <c r="J666">
        <v>250</v>
      </c>
      <c r="K666">
        <v>34476</v>
      </c>
      <c r="L666" t="s">
        <v>18</v>
      </c>
      <c r="M666">
        <v>94576</v>
      </c>
      <c r="N666">
        <v>172</v>
      </c>
      <c r="O666">
        <v>53485.61</v>
      </c>
      <c r="P666">
        <v>1</v>
      </c>
    </row>
    <row r="667" spans="1:16" x14ac:dyDescent="0.2">
      <c r="A667">
        <v>1005</v>
      </c>
      <c r="B667" t="s">
        <v>15</v>
      </c>
      <c r="C667">
        <v>2007</v>
      </c>
      <c r="D667">
        <v>8</v>
      </c>
      <c r="E667">
        <v>177</v>
      </c>
      <c r="F667">
        <v>805.24</v>
      </c>
      <c r="G667">
        <v>946.24</v>
      </c>
      <c r="H667">
        <v>264.17</v>
      </c>
      <c r="I667">
        <v>5</v>
      </c>
      <c r="J667">
        <v>250</v>
      </c>
      <c r="K667">
        <v>34476</v>
      </c>
      <c r="L667" t="s">
        <v>18</v>
      </c>
      <c r="M667">
        <v>94576</v>
      </c>
      <c r="N667">
        <v>172</v>
      </c>
      <c r="O667">
        <v>53485.61</v>
      </c>
      <c r="P667">
        <v>1</v>
      </c>
    </row>
    <row r="668" spans="1:16" x14ac:dyDescent="0.2">
      <c r="A668">
        <v>1005</v>
      </c>
      <c r="B668" t="s">
        <v>15</v>
      </c>
      <c r="C668">
        <v>2007</v>
      </c>
      <c r="D668">
        <v>9</v>
      </c>
      <c r="E668">
        <v>307</v>
      </c>
      <c r="F668">
        <v>1379.02</v>
      </c>
      <c r="G668">
        <v>1620.46</v>
      </c>
      <c r="H668">
        <v>369.61</v>
      </c>
      <c r="I668">
        <v>5</v>
      </c>
      <c r="J668">
        <v>250</v>
      </c>
      <c r="K668">
        <v>34476</v>
      </c>
      <c r="L668" t="s">
        <v>18</v>
      </c>
      <c r="M668">
        <v>94576</v>
      </c>
      <c r="N668">
        <v>172</v>
      </c>
      <c r="O668">
        <v>53485.61</v>
      </c>
      <c r="P668">
        <v>1</v>
      </c>
    </row>
    <row r="669" spans="1:16" x14ac:dyDescent="0.2">
      <c r="A669">
        <v>1005</v>
      </c>
      <c r="B669" t="s">
        <v>15</v>
      </c>
      <c r="C669">
        <v>2007</v>
      </c>
      <c r="D669">
        <v>11</v>
      </c>
      <c r="E669">
        <v>752</v>
      </c>
      <c r="F669">
        <v>3410.7</v>
      </c>
      <c r="G669">
        <v>4007.71</v>
      </c>
      <c r="H669">
        <v>1017.47</v>
      </c>
      <c r="I669">
        <v>5</v>
      </c>
      <c r="J669">
        <v>250</v>
      </c>
      <c r="K669">
        <v>34476</v>
      </c>
      <c r="L669" t="s">
        <v>18</v>
      </c>
      <c r="M669">
        <v>94576</v>
      </c>
      <c r="N669">
        <v>172</v>
      </c>
      <c r="O669">
        <v>53485.61</v>
      </c>
      <c r="P669">
        <v>1</v>
      </c>
    </row>
    <row r="670" spans="1:16" x14ac:dyDescent="0.2">
      <c r="A670">
        <v>1005</v>
      </c>
      <c r="B670" t="s">
        <v>15</v>
      </c>
      <c r="C670">
        <v>2007</v>
      </c>
      <c r="D670">
        <v>12</v>
      </c>
      <c r="E670">
        <v>387</v>
      </c>
      <c r="F670">
        <v>1728.86</v>
      </c>
      <c r="G670">
        <v>2031.49</v>
      </c>
      <c r="H670">
        <v>354.79</v>
      </c>
      <c r="I670">
        <v>5</v>
      </c>
      <c r="J670">
        <v>250</v>
      </c>
      <c r="K670">
        <v>34476</v>
      </c>
      <c r="L670" t="s">
        <v>18</v>
      </c>
      <c r="M670">
        <v>94576</v>
      </c>
      <c r="N670">
        <v>172</v>
      </c>
      <c r="O670">
        <v>53485.61</v>
      </c>
      <c r="P670">
        <v>1</v>
      </c>
    </row>
    <row r="671" spans="1:16" x14ac:dyDescent="0.2">
      <c r="A671">
        <v>1040</v>
      </c>
      <c r="B671" t="s">
        <v>15</v>
      </c>
      <c r="C671">
        <v>2007</v>
      </c>
      <c r="D671">
        <v>1</v>
      </c>
      <c r="E671">
        <v>134</v>
      </c>
      <c r="F671">
        <v>627.25</v>
      </c>
      <c r="G671">
        <v>737.03</v>
      </c>
      <c r="H671">
        <v>262.27999999999997</v>
      </c>
      <c r="I671">
        <v>5</v>
      </c>
      <c r="J671">
        <v>306</v>
      </c>
      <c r="K671">
        <v>22029</v>
      </c>
      <c r="L671" t="s">
        <v>18</v>
      </c>
      <c r="M671">
        <v>29756</v>
      </c>
      <c r="N671">
        <v>191.7</v>
      </c>
      <c r="O671">
        <v>38759.24</v>
      </c>
      <c r="P671">
        <v>3</v>
      </c>
    </row>
    <row r="672" spans="1:16" x14ac:dyDescent="0.2">
      <c r="A672">
        <v>1040</v>
      </c>
      <c r="B672" t="s">
        <v>15</v>
      </c>
      <c r="C672">
        <v>2007</v>
      </c>
      <c r="D672">
        <v>2</v>
      </c>
      <c r="E672">
        <v>90</v>
      </c>
      <c r="F672">
        <v>390.44</v>
      </c>
      <c r="G672">
        <v>458.81</v>
      </c>
      <c r="H672">
        <v>168.9</v>
      </c>
      <c r="I672">
        <v>5</v>
      </c>
      <c r="J672">
        <v>306</v>
      </c>
      <c r="K672">
        <v>22029</v>
      </c>
      <c r="L672" t="s">
        <v>18</v>
      </c>
      <c r="M672">
        <v>29756</v>
      </c>
      <c r="N672">
        <v>191.7</v>
      </c>
      <c r="O672">
        <v>38759.24</v>
      </c>
      <c r="P672">
        <v>3</v>
      </c>
    </row>
    <row r="673" spans="1:16" x14ac:dyDescent="0.2">
      <c r="A673">
        <v>1040</v>
      </c>
      <c r="B673" t="s">
        <v>15</v>
      </c>
      <c r="C673">
        <v>2007</v>
      </c>
      <c r="D673">
        <v>3</v>
      </c>
      <c r="E673">
        <v>103</v>
      </c>
      <c r="F673">
        <v>491.62</v>
      </c>
      <c r="G673">
        <v>577.66999999999996</v>
      </c>
      <c r="H673">
        <v>194.21</v>
      </c>
      <c r="I673">
        <v>5</v>
      </c>
      <c r="J673">
        <v>306</v>
      </c>
      <c r="K673">
        <v>22029</v>
      </c>
      <c r="L673" t="s">
        <v>18</v>
      </c>
      <c r="M673">
        <v>29756</v>
      </c>
      <c r="N673">
        <v>191.7</v>
      </c>
      <c r="O673">
        <v>38759.24</v>
      </c>
      <c r="P673">
        <v>3</v>
      </c>
    </row>
    <row r="674" spans="1:16" x14ac:dyDescent="0.2">
      <c r="A674">
        <v>1040</v>
      </c>
      <c r="B674" t="s">
        <v>15</v>
      </c>
      <c r="C674">
        <v>2007</v>
      </c>
      <c r="D674">
        <v>4</v>
      </c>
      <c r="E674">
        <v>139</v>
      </c>
      <c r="F674">
        <v>660.21</v>
      </c>
      <c r="G674">
        <v>775.78</v>
      </c>
      <c r="H674">
        <v>322.44</v>
      </c>
      <c r="I674">
        <v>5</v>
      </c>
      <c r="J674">
        <v>306</v>
      </c>
      <c r="K674">
        <v>22029</v>
      </c>
      <c r="L674" t="s">
        <v>18</v>
      </c>
      <c r="M674">
        <v>29756</v>
      </c>
      <c r="N674">
        <v>191.7</v>
      </c>
      <c r="O674">
        <v>38759.24</v>
      </c>
      <c r="P674">
        <v>3</v>
      </c>
    </row>
    <row r="675" spans="1:16" x14ac:dyDescent="0.2">
      <c r="A675">
        <v>1040</v>
      </c>
      <c r="B675" t="s">
        <v>15</v>
      </c>
      <c r="C675">
        <v>2007</v>
      </c>
      <c r="D675">
        <v>5</v>
      </c>
      <c r="E675">
        <v>362</v>
      </c>
      <c r="F675">
        <v>1582.07</v>
      </c>
      <c r="G675">
        <v>1859.09</v>
      </c>
      <c r="H675">
        <v>651.14</v>
      </c>
      <c r="I675">
        <v>5</v>
      </c>
      <c r="J675">
        <v>306</v>
      </c>
      <c r="K675">
        <v>22029</v>
      </c>
      <c r="L675" t="s">
        <v>18</v>
      </c>
      <c r="M675">
        <v>29756</v>
      </c>
      <c r="N675">
        <v>191.7</v>
      </c>
      <c r="O675">
        <v>38759.24</v>
      </c>
      <c r="P675">
        <v>3</v>
      </c>
    </row>
    <row r="676" spans="1:16" x14ac:dyDescent="0.2">
      <c r="A676">
        <v>1040</v>
      </c>
      <c r="B676" t="s">
        <v>15</v>
      </c>
      <c r="C676">
        <v>2007</v>
      </c>
      <c r="D676">
        <v>6</v>
      </c>
      <c r="E676">
        <v>398</v>
      </c>
      <c r="F676">
        <v>1749.56</v>
      </c>
      <c r="G676">
        <v>2055.89</v>
      </c>
      <c r="H676">
        <v>637.03</v>
      </c>
      <c r="I676">
        <v>5</v>
      </c>
      <c r="J676">
        <v>306</v>
      </c>
      <c r="K676">
        <v>22029</v>
      </c>
      <c r="L676" t="s">
        <v>18</v>
      </c>
      <c r="M676">
        <v>29756</v>
      </c>
      <c r="N676">
        <v>191.7</v>
      </c>
      <c r="O676">
        <v>38759.24</v>
      </c>
      <c r="P676">
        <v>3</v>
      </c>
    </row>
    <row r="677" spans="1:16" x14ac:dyDescent="0.2">
      <c r="A677">
        <v>1040</v>
      </c>
      <c r="B677" t="s">
        <v>15</v>
      </c>
      <c r="C677">
        <v>2007</v>
      </c>
      <c r="D677">
        <v>7</v>
      </c>
      <c r="E677">
        <v>176</v>
      </c>
      <c r="F677">
        <v>797.78</v>
      </c>
      <c r="G677">
        <v>937.47</v>
      </c>
      <c r="H677">
        <v>412.92</v>
      </c>
      <c r="I677">
        <v>5</v>
      </c>
      <c r="J677">
        <v>306</v>
      </c>
      <c r="K677">
        <v>22029</v>
      </c>
      <c r="L677" t="s">
        <v>18</v>
      </c>
      <c r="M677">
        <v>29756</v>
      </c>
      <c r="N677">
        <v>191.7</v>
      </c>
      <c r="O677">
        <v>38759.24</v>
      </c>
      <c r="P677">
        <v>3</v>
      </c>
    </row>
    <row r="678" spans="1:16" x14ac:dyDescent="0.2">
      <c r="A678">
        <v>1040</v>
      </c>
      <c r="B678" t="s">
        <v>15</v>
      </c>
      <c r="C678">
        <v>2007</v>
      </c>
      <c r="D678">
        <v>8</v>
      </c>
      <c r="E678">
        <v>222</v>
      </c>
      <c r="F678">
        <v>977.85</v>
      </c>
      <c r="G678">
        <v>1149.02</v>
      </c>
      <c r="H678">
        <v>349.96</v>
      </c>
      <c r="I678">
        <v>5</v>
      </c>
      <c r="J678">
        <v>306</v>
      </c>
      <c r="K678">
        <v>22029</v>
      </c>
      <c r="L678" t="s">
        <v>18</v>
      </c>
      <c r="M678">
        <v>29756</v>
      </c>
      <c r="N678">
        <v>191.7</v>
      </c>
      <c r="O678">
        <v>38759.24</v>
      </c>
      <c r="P678">
        <v>3</v>
      </c>
    </row>
    <row r="679" spans="1:16" x14ac:dyDescent="0.2">
      <c r="A679">
        <v>1040</v>
      </c>
      <c r="B679" t="s">
        <v>15</v>
      </c>
      <c r="C679">
        <v>2007</v>
      </c>
      <c r="D679">
        <v>9</v>
      </c>
      <c r="E679">
        <v>346</v>
      </c>
      <c r="F679">
        <v>1560.05</v>
      </c>
      <c r="G679">
        <v>1833.17</v>
      </c>
      <c r="H679">
        <v>608.46</v>
      </c>
      <c r="I679">
        <v>5</v>
      </c>
      <c r="J679">
        <v>306</v>
      </c>
      <c r="K679">
        <v>22029</v>
      </c>
      <c r="L679" t="s">
        <v>18</v>
      </c>
      <c r="M679">
        <v>29756</v>
      </c>
      <c r="N679">
        <v>191.7</v>
      </c>
      <c r="O679">
        <v>38759.24</v>
      </c>
      <c r="P679">
        <v>3</v>
      </c>
    </row>
    <row r="680" spans="1:16" x14ac:dyDescent="0.2">
      <c r="A680">
        <v>1040</v>
      </c>
      <c r="B680" t="s">
        <v>15</v>
      </c>
      <c r="C680">
        <v>2007</v>
      </c>
      <c r="D680">
        <v>10</v>
      </c>
      <c r="E680">
        <v>861</v>
      </c>
      <c r="F680">
        <v>3581.38</v>
      </c>
      <c r="G680">
        <v>4208.1400000000003</v>
      </c>
      <c r="H680">
        <v>1170.21</v>
      </c>
      <c r="I680">
        <v>5</v>
      </c>
      <c r="J680">
        <v>306</v>
      </c>
      <c r="K680">
        <v>22029</v>
      </c>
      <c r="L680" t="s">
        <v>18</v>
      </c>
      <c r="M680">
        <v>29756</v>
      </c>
      <c r="N680">
        <v>191.7</v>
      </c>
      <c r="O680">
        <v>38759.24</v>
      </c>
      <c r="P680">
        <v>3</v>
      </c>
    </row>
    <row r="681" spans="1:16" x14ac:dyDescent="0.2">
      <c r="A681">
        <v>1040</v>
      </c>
      <c r="B681" t="s">
        <v>15</v>
      </c>
      <c r="C681">
        <v>2007</v>
      </c>
      <c r="D681">
        <v>11</v>
      </c>
      <c r="E681">
        <v>679</v>
      </c>
      <c r="F681">
        <v>2848.66</v>
      </c>
      <c r="G681">
        <v>3347.27</v>
      </c>
      <c r="H681">
        <v>1054.46</v>
      </c>
      <c r="I681">
        <v>5</v>
      </c>
      <c r="J681">
        <v>306</v>
      </c>
      <c r="K681">
        <v>22029</v>
      </c>
      <c r="L681" t="s">
        <v>18</v>
      </c>
      <c r="M681">
        <v>29756</v>
      </c>
      <c r="N681">
        <v>191.7</v>
      </c>
      <c r="O681">
        <v>38759.24</v>
      </c>
      <c r="P681">
        <v>3</v>
      </c>
    </row>
    <row r="682" spans="1:16" x14ac:dyDescent="0.2">
      <c r="A682">
        <v>1040</v>
      </c>
      <c r="B682" t="s">
        <v>15</v>
      </c>
      <c r="C682">
        <v>2007</v>
      </c>
      <c r="D682">
        <v>12</v>
      </c>
      <c r="E682">
        <v>346</v>
      </c>
      <c r="F682">
        <v>1450.34</v>
      </c>
      <c r="G682">
        <v>1704.25</v>
      </c>
      <c r="H682">
        <v>580.78</v>
      </c>
      <c r="I682">
        <v>5</v>
      </c>
      <c r="J682">
        <v>306</v>
      </c>
      <c r="K682">
        <v>22029</v>
      </c>
      <c r="L682" t="s">
        <v>18</v>
      </c>
      <c r="M682">
        <v>29756</v>
      </c>
      <c r="N682">
        <v>191.7</v>
      </c>
      <c r="O682">
        <v>38759.24</v>
      </c>
      <c r="P682">
        <v>3</v>
      </c>
    </row>
    <row r="683" spans="1:16" x14ac:dyDescent="0.2">
      <c r="A683">
        <v>1072</v>
      </c>
      <c r="B683" t="s">
        <v>15</v>
      </c>
      <c r="C683">
        <v>2007</v>
      </c>
      <c r="D683">
        <v>1</v>
      </c>
      <c r="E683">
        <v>76</v>
      </c>
      <c r="F683">
        <v>393.37</v>
      </c>
      <c r="G683">
        <v>462.28</v>
      </c>
      <c r="H683">
        <v>211.95</v>
      </c>
      <c r="I683">
        <v>5</v>
      </c>
      <c r="J683">
        <v>199</v>
      </c>
      <c r="K683">
        <v>10373</v>
      </c>
      <c r="L683" t="s">
        <v>18</v>
      </c>
      <c r="M683">
        <v>26470</v>
      </c>
      <c r="N683">
        <v>130.5</v>
      </c>
      <c r="O683">
        <v>17942.55</v>
      </c>
      <c r="P683">
        <v>3</v>
      </c>
    </row>
    <row r="684" spans="1:16" x14ac:dyDescent="0.2">
      <c r="A684">
        <v>1072</v>
      </c>
      <c r="B684" t="s">
        <v>15</v>
      </c>
      <c r="C684">
        <v>2007</v>
      </c>
      <c r="D684">
        <v>2</v>
      </c>
      <c r="E684">
        <v>26</v>
      </c>
      <c r="F684">
        <v>144.79</v>
      </c>
      <c r="G684">
        <v>170.1</v>
      </c>
      <c r="H684">
        <v>82.16</v>
      </c>
      <c r="I684">
        <v>5</v>
      </c>
      <c r="J684">
        <v>199</v>
      </c>
      <c r="K684">
        <v>10373</v>
      </c>
      <c r="L684" t="s">
        <v>18</v>
      </c>
      <c r="M684">
        <v>26470</v>
      </c>
      <c r="N684">
        <v>130.5</v>
      </c>
      <c r="O684">
        <v>17942.55</v>
      </c>
      <c r="P684">
        <v>3</v>
      </c>
    </row>
    <row r="685" spans="1:16" x14ac:dyDescent="0.2">
      <c r="A685">
        <v>1072</v>
      </c>
      <c r="B685" t="s">
        <v>15</v>
      </c>
      <c r="C685">
        <v>2007</v>
      </c>
      <c r="D685">
        <v>3</v>
      </c>
      <c r="E685">
        <v>47</v>
      </c>
      <c r="F685">
        <v>248.95</v>
      </c>
      <c r="G685">
        <v>292.56</v>
      </c>
      <c r="H685">
        <v>130.91999999999999</v>
      </c>
      <c r="I685">
        <v>5</v>
      </c>
      <c r="J685">
        <v>199</v>
      </c>
      <c r="K685">
        <v>10373</v>
      </c>
      <c r="L685" t="s">
        <v>18</v>
      </c>
      <c r="M685">
        <v>26470</v>
      </c>
      <c r="N685">
        <v>130.5</v>
      </c>
      <c r="O685">
        <v>17942.55</v>
      </c>
      <c r="P685">
        <v>3</v>
      </c>
    </row>
    <row r="686" spans="1:16" x14ac:dyDescent="0.2">
      <c r="A686">
        <v>1072</v>
      </c>
      <c r="B686" t="s">
        <v>15</v>
      </c>
      <c r="C686">
        <v>2007</v>
      </c>
      <c r="D686">
        <v>4</v>
      </c>
      <c r="E686">
        <v>57</v>
      </c>
      <c r="F686">
        <v>258.27</v>
      </c>
      <c r="G686">
        <v>303.48</v>
      </c>
      <c r="H686">
        <v>125.38</v>
      </c>
      <c r="I686">
        <v>5</v>
      </c>
      <c r="J686">
        <v>199</v>
      </c>
      <c r="K686">
        <v>10373</v>
      </c>
      <c r="L686" t="s">
        <v>18</v>
      </c>
      <c r="M686">
        <v>26470</v>
      </c>
      <c r="N686">
        <v>130.5</v>
      </c>
      <c r="O686">
        <v>17942.55</v>
      </c>
      <c r="P686">
        <v>3</v>
      </c>
    </row>
    <row r="687" spans="1:16" x14ac:dyDescent="0.2">
      <c r="A687">
        <v>1072</v>
      </c>
      <c r="B687" t="s">
        <v>15</v>
      </c>
      <c r="C687">
        <v>2007</v>
      </c>
      <c r="D687">
        <v>5</v>
      </c>
      <c r="E687">
        <v>87</v>
      </c>
      <c r="F687">
        <v>424.08</v>
      </c>
      <c r="G687">
        <v>498.34</v>
      </c>
      <c r="H687">
        <v>209.94</v>
      </c>
      <c r="I687">
        <v>5</v>
      </c>
      <c r="J687">
        <v>199</v>
      </c>
      <c r="K687">
        <v>10373</v>
      </c>
      <c r="L687" t="s">
        <v>18</v>
      </c>
      <c r="M687">
        <v>26470</v>
      </c>
      <c r="N687">
        <v>130.5</v>
      </c>
      <c r="O687">
        <v>17942.55</v>
      </c>
      <c r="P687">
        <v>3</v>
      </c>
    </row>
    <row r="688" spans="1:16" x14ac:dyDescent="0.2">
      <c r="A688">
        <v>1072</v>
      </c>
      <c r="B688" t="s">
        <v>15</v>
      </c>
      <c r="C688">
        <v>2007</v>
      </c>
      <c r="D688">
        <v>6</v>
      </c>
      <c r="E688">
        <v>156</v>
      </c>
      <c r="F688">
        <v>773.75</v>
      </c>
      <c r="G688">
        <v>909.2</v>
      </c>
      <c r="H688">
        <v>319.82</v>
      </c>
      <c r="I688">
        <v>5</v>
      </c>
      <c r="J688">
        <v>199</v>
      </c>
      <c r="K688">
        <v>10373</v>
      </c>
      <c r="L688" t="s">
        <v>18</v>
      </c>
      <c r="M688">
        <v>26470</v>
      </c>
      <c r="N688">
        <v>130.5</v>
      </c>
      <c r="O688">
        <v>17942.55</v>
      </c>
      <c r="P688">
        <v>3</v>
      </c>
    </row>
    <row r="689" spans="1:16" x14ac:dyDescent="0.2">
      <c r="A689">
        <v>1072</v>
      </c>
      <c r="B689" t="s">
        <v>15</v>
      </c>
      <c r="C689">
        <v>2007</v>
      </c>
      <c r="D689">
        <v>7</v>
      </c>
      <c r="E689">
        <v>87</v>
      </c>
      <c r="F689">
        <v>339.74</v>
      </c>
      <c r="G689">
        <v>399.26</v>
      </c>
      <c r="H689">
        <v>97.99</v>
      </c>
      <c r="I689">
        <v>5</v>
      </c>
      <c r="J689">
        <v>199</v>
      </c>
      <c r="K689">
        <v>10373</v>
      </c>
      <c r="L689" t="s">
        <v>18</v>
      </c>
      <c r="M689">
        <v>26470</v>
      </c>
      <c r="N689">
        <v>130.5</v>
      </c>
      <c r="O689">
        <v>17942.55</v>
      </c>
      <c r="P689">
        <v>3</v>
      </c>
    </row>
    <row r="690" spans="1:16" x14ac:dyDescent="0.2">
      <c r="A690">
        <v>1072</v>
      </c>
      <c r="B690" t="s">
        <v>15</v>
      </c>
      <c r="C690">
        <v>2007</v>
      </c>
      <c r="D690">
        <v>8</v>
      </c>
      <c r="E690">
        <v>121</v>
      </c>
      <c r="F690">
        <v>557.46</v>
      </c>
      <c r="G690">
        <v>655.01</v>
      </c>
      <c r="H690">
        <v>227.01</v>
      </c>
      <c r="I690">
        <v>5</v>
      </c>
      <c r="J690">
        <v>199</v>
      </c>
      <c r="K690">
        <v>10373</v>
      </c>
      <c r="L690" t="s">
        <v>18</v>
      </c>
      <c r="M690">
        <v>26470</v>
      </c>
      <c r="N690">
        <v>130.5</v>
      </c>
      <c r="O690">
        <v>17942.55</v>
      </c>
      <c r="P690">
        <v>3</v>
      </c>
    </row>
    <row r="691" spans="1:16" x14ac:dyDescent="0.2">
      <c r="A691">
        <v>1072</v>
      </c>
      <c r="B691" t="s">
        <v>15</v>
      </c>
      <c r="C691">
        <v>2007</v>
      </c>
      <c r="D691">
        <v>9</v>
      </c>
      <c r="E691">
        <v>169</v>
      </c>
      <c r="F691">
        <v>760.44</v>
      </c>
      <c r="G691">
        <v>893.54</v>
      </c>
      <c r="H691">
        <v>393.75</v>
      </c>
      <c r="I691">
        <v>5</v>
      </c>
      <c r="J691">
        <v>199</v>
      </c>
      <c r="K691">
        <v>10373</v>
      </c>
      <c r="L691" t="s">
        <v>18</v>
      </c>
      <c r="M691">
        <v>26470</v>
      </c>
      <c r="N691">
        <v>130.5</v>
      </c>
      <c r="O691">
        <v>17942.55</v>
      </c>
      <c r="P691">
        <v>3</v>
      </c>
    </row>
    <row r="692" spans="1:16" x14ac:dyDescent="0.2">
      <c r="A692">
        <v>1072</v>
      </c>
      <c r="B692" t="s">
        <v>15</v>
      </c>
      <c r="C692">
        <v>2007</v>
      </c>
      <c r="D692">
        <v>10</v>
      </c>
      <c r="E692">
        <v>655</v>
      </c>
      <c r="F692">
        <v>2658.71</v>
      </c>
      <c r="G692">
        <v>3124.22</v>
      </c>
      <c r="H692">
        <v>913.74</v>
      </c>
      <c r="I692">
        <v>5</v>
      </c>
      <c r="J692">
        <v>199</v>
      </c>
      <c r="K692">
        <v>10373</v>
      </c>
      <c r="L692" t="s">
        <v>18</v>
      </c>
      <c r="M692">
        <v>26470</v>
      </c>
      <c r="N692">
        <v>130.5</v>
      </c>
      <c r="O692">
        <v>17942.55</v>
      </c>
      <c r="P692">
        <v>3</v>
      </c>
    </row>
    <row r="693" spans="1:16" x14ac:dyDescent="0.2">
      <c r="A693">
        <v>1072</v>
      </c>
      <c r="B693" t="s">
        <v>15</v>
      </c>
      <c r="C693">
        <v>2007</v>
      </c>
      <c r="D693">
        <v>11</v>
      </c>
      <c r="E693">
        <v>319</v>
      </c>
      <c r="F693">
        <v>1361.62</v>
      </c>
      <c r="G693">
        <v>1600</v>
      </c>
      <c r="H693">
        <v>449.98</v>
      </c>
      <c r="I693">
        <v>5</v>
      </c>
      <c r="J693">
        <v>199</v>
      </c>
      <c r="K693">
        <v>10373</v>
      </c>
      <c r="L693" t="s">
        <v>18</v>
      </c>
      <c r="M693">
        <v>26470</v>
      </c>
      <c r="N693">
        <v>130.5</v>
      </c>
      <c r="O693">
        <v>17942.55</v>
      </c>
      <c r="P693">
        <v>3</v>
      </c>
    </row>
    <row r="694" spans="1:16" x14ac:dyDescent="0.2">
      <c r="A694">
        <v>1072</v>
      </c>
      <c r="B694" t="s">
        <v>15</v>
      </c>
      <c r="C694">
        <v>2007</v>
      </c>
      <c r="D694">
        <v>12</v>
      </c>
      <c r="E694">
        <v>213</v>
      </c>
      <c r="F694">
        <v>866.39</v>
      </c>
      <c r="G694">
        <v>1018.08</v>
      </c>
      <c r="H694">
        <v>263.97000000000003</v>
      </c>
      <c r="I694">
        <v>5</v>
      </c>
      <c r="J694">
        <v>199</v>
      </c>
      <c r="K694">
        <v>10373</v>
      </c>
      <c r="L694" t="s">
        <v>18</v>
      </c>
      <c r="M694">
        <v>26470</v>
      </c>
      <c r="N694">
        <v>130.5</v>
      </c>
      <c r="O694">
        <v>17942.55</v>
      </c>
      <c r="P694">
        <v>3</v>
      </c>
    </row>
    <row r="695" spans="1:16" x14ac:dyDescent="0.2">
      <c r="A695">
        <v>1080</v>
      </c>
      <c r="B695" t="s">
        <v>15</v>
      </c>
      <c r="C695">
        <v>2007</v>
      </c>
      <c r="D695">
        <v>1</v>
      </c>
      <c r="E695">
        <v>113</v>
      </c>
      <c r="F695">
        <v>424.83</v>
      </c>
      <c r="G695">
        <v>499.24</v>
      </c>
      <c r="H695">
        <v>267.45999999999998</v>
      </c>
      <c r="I695">
        <v>15</v>
      </c>
      <c r="J695">
        <v>931</v>
      </c>
      <c r="K695">
        <v>34611</v>
      </c>
      <c r="L695" t="s">
        <v>18</v>
      </c>
      <c r="M695">
        <v>52292</v>
      </c>
      <c r="N695">
        <v>444.2</v>
      </c>
      <c r="O695">
        <v>54431.89</v>
      </c>
      <c r="P695">
        <v>2</v>
      </c>
    </row>
    <row r="696" spans="1:16" x14ac:dyDescent="0.2">
      <c r="A696">
        <v>1080</v>
      </c>
      <c r="B696" t="s">
        <v>15</v>
      </c>
      <c r="C696">
        <v>2007</v>
      </c>
      <c r="D696">
        <v>2</v>
      </c>
      <c r="E696">
        <v>106</v>
      </c>
      <c r="F696">
        <v>424.94</v>
      </c>
      <c r="G696">
        <v>499.37</v>
      </c>
      <c r="H696">
        <v>239.34</v>
      </c>
      <c r="I696">
        <v>15</v>
      </c>
      <c r="J696">
        <v>931</v>
      </c>
      <c r="K696">
        <v>34611</v>
      </c>
      <c r="L696" t="s">
        <v>18</v>
      </c>
      <c r="M696">
        <v>52292</v>
      </c>
      <c r="N696">
        <v>444.2</v>
      </c>
      <c r="O696">
        <v>54431.89</v>
      </c>
      <c r="P696">
        <v>2</v>
      </c>
    </row>
    <row r="697" spans="1:16" x14ac:dyDescent="0.2">
      <c r="A697">
        <v>1080</v>
      </c>
      <c r="B697" t="s">
        <v>15</v>
      </c>
      <c r="C697">
        <v>2007</v>
      </c>
      <c r="D697">
        <v>3</v>
      </c>
      <c r="E697">
        <v>113</v>
      </c>
      <c r="F697">
        <v>475.09</v>
      </c>
      <c r="G697">
        <v>558.29999999999995</v>
      </c>
      <c r="H697">
        <v>206.85</v>
      </c>
      <c r="I697">
        <v>15</v>
      </c>
      <c r="J697">
        <v>931</v>
      </c>
      <c r="K697">
        <v>34611</v>
      </c>
      <c r="L697" t="s">
        <v>18</v>
      </c>
      <c r="M697">
        <v>52292</v>
      </c>
      <c r="N697">
        <v>444.2</v>
      </c>
      <c r="O697">
        <v>54431.89</v>
      </c>
      <c r="P697">
        <v>2</v>
      </c>
    </row>
    <row r="698" spans="1:16" x14ac:dyDescent="0.2">
      <c r="A698">
        <v>1080</v>
      </c>
      <c r="B698" t="s">
        <v>15</v>
      </c>
      <c r="C698">
        <v>2007</v>
      </c>
      <c r="D698">
        <v>4</v>
      </c>
      <c r="E698">
        <v>150</v>
      </c>
      <c r="F698">
        <v>628.41</v>
      </c>
      <c r="G698">
        <v>738.39</v>
      </c>
      <c r="H698">
        <v>340.57</v>
      </c>
      <c r="I698">
        <v>15</v>
      </c>
      <c r="J698">
        <v>931</v>
      </c>
      <c r="K698">
        <v>34611</v>
      </c>
      <c r="L698" t="s">
        <v>18</v>
      </c>
      <c r="M698">
        <v>52292</v>
      </c>
      <c r="N698">
        <v>444.2</v>
      </c>
      <c r="O698">
        <v>54431.89</v>
      </c>
      <c r="P698">
        <v>2</v>
      </c>
    </row>
    <row r="699" spans="1:16" x14ac:dyDescent="0.2">
      <c r="A699">
        <v>1080</v>
      </c>
      <c r="B699" t="s">
        <v>15</v>
      </c>
      <c r="C699">
        <v>2007</v>
      </c>
      <c r="D699">
        <v>5</v>
      </c>
      <c r="E699">
        <v>312</v>
      </c>
      <c r="F699">
        <v>1390.34</v>
      </c>
      <c r="G699">
        <v>1633.67</v>
      </c>
      <c r="H699">
        <v>725.55</v>
      </c>
      <c r="I699">
        <v>15</v>
      </c>
      <c r="J699">
        <v>931</v>
      </c>
      <c r="K699">
        <v>34611</v>
      </c>
      <c r="L699" t="s">
        <v>18</v>
      </c>
      <c r="M699">
        <v>52292</v>
      </c>
      <c r="N699">
        <v>444.2</v>
      </c>
      <c r="O699">
        <v>54431.89</v>
      </c>
      <c r="P699">
        <v>2</v>
      </c>
    </row>
    <row r="700" spans="1:16" x14ac:dyDescent="0.2">
      <c r="A700">
        <v>1080</v>
      </c>
      <c r="B700" t="s">
        <v>15</v>
      </c>
      <c r="C700">
        <v>2007</v>
      </c>
      <c r="D700">
        <v>6</v>
      </c>
      <c r="E700">
        <v>328</v>
      </c>
      <c r="F700">
        <v>1292.54</v>
      </c>
      <c r="G700">
        <v>1518.83</v>
      </c>
      <c r="H700">
        <v>649.29999999999995</v>
      </c>
      <c r="I700">
        <v>15</v>
      </c>
      <c r="J700">
        <v>931</v>
      </c>
      <c r="K700">
        <v>34611</v>
      </c>
      <c r="L700" t="s">
        <v>18</v>
      </c>
      <c r="M700">
        <v>52292</v>
      </c>
      <c r="N700">
        <v>444.2</v>
      </c>
      <c r="O700">
        <v>54431.89</v>
      </c>
      <c r="P700">
        <v>2</v>
      </c>
    </row>
    <row r="701" spans="1:16" x14ac:dyDescent="0.2">
      <c r="A701">
        <v>1080</v>
      </c>
      <c r="B701" t="s">
        <v>15</v>
      </c>
      <c r="C701">
        <v>2007</v>
      </c>
      <c r="D701">
        <v>7</v>
      </c>
      <c r="E701">
        <v>169</v>
      </c>
      <c r="F701">
        <v>726.95</v>
      </c>
      <c r="G701">
        <v>854.22</v>
      </c>
      <c r="H701">
        <v>364.1</v>
      </c>
      <c r="I701">
        <v>15</v>
      </c>
      <c r="J701">
        <v>931</v>
      </c>
      <c r="K701">
        <v>34611</v>
      </c>
      <c r="L701" t="s">
        <v>18</v>
      </c>
      <c r="M701">
        <v>52292</v>
      </c>
      <c r="N701">
        <v>444.2</v>
      </c>
      <c r="O701">
        <v>54431.89</v>
      </c>
      <c r="P701">
        <v>2</v>
      </c>
    </row>
    <row r="702" spans="1:16" x14ac:dyDescent="0.2">
      <c r="A702">
        <v>1080</v>
      </c>
      <c r="B702" t="s">
        <v>15</v>
      </c>
      <c r="C702">
        <v>2007</v>
      </c>
      <c r="D702">
        <v>8</v>
      </c>
      <c r="E702">
        <v>203</v>
      </c>
      <c r="F702">
        <v>797.29</v>
      </c>
      <c r="G702">
        <v>936.89</v>
      </c>
      <c r="H702">
        <v>387.44</v>
      </c>
      <c r="I702">
        <v>15</v>
      </c>
      <c r="J702">
        <v>931</v>
      </c>
      <c r="K702">
        <v>34611</v>
      </c>
      <c r="L702" t="s">
        <v>18</v>
      </c>
      <c r="M702">
        <v>52292</v>
      </c>
      <c r="N702">
        <v>444.2</v>
      </c>
      <c r="O702">
        <v>54431.89</v>
      </c>
      <c r="P702">
        <v>2</v>
      </c>
    </row>
    <row r="703" spans="1:16" x14ac:dyDescent="0.2">
      <c r="A703">
        <v>1080</v>
      </c>
      <c r="B703" t="s">
        <v>15</v>
      </c>
      <c r="C703">
        <v>2007</v>
      </c>
      <c r="D703">
        <v>9</v>
      </c>
      <c r="E703">
        <v>383</v>
      </c>
      <c r="F703">
        <v>1526.85</v>
      </c>
      <c r="G703">
        <v>1794.18</v>
      </c>
      <c r="H703">
        <v>727.19</v>
      </c>
      <c r="I703">
        <v>15</v>
      </c>
      <c r="J703">
        <v>931</v>
      </c>
      <c r="K703">
        <v>34611</v>
      </c>
      <c r="L703" t="s">
        <v>18</v>
      </c>
      <c r="M703">
        <v>52292</v>
      </c>
      <c r="N703">
        <v>444.2</v>
      </c>
      <c r="O703">
        <v>54431.89</v>
      </c>
      <c r="P703">
        <v>2</v>
      </c>
    </row>
    <row r="704" spans="1:16" x14ac:dyDescent="0.2">
      <c r="A704">
        <v>1080</v>
      </c>
      <c r="B704" t="s">
        <v>15</v>
      </c>
      <c r="C704">
        <v>2007</v>
      </c>
      <c r="D704">
        <v>10</v>
      </c>
      <c r="E704">
        <v>884</v>
      </c>
      <c r="F704">
        <v>3297.37</v>
      </c>
      <c r="G704">
        <v>3874.55</v>
      </c>
      <c r="H704">
        <v>1270.29</v>
      </c>
      <c r="I704">
        <v>15</v>
      </c>
      <c r="J704">
        <v>931</v>
      </c>
      <c r="K704">
        <v>34611</v>
      </c>
      <c r="L704" t="s">
        <v>18</v>
      </c>
      <c r="M704">
        <v>52292</v>
      </c>
      <c r="N704">
        <v>444.2</v>
      </c>
      <c r="O704">
        <v>54431.89</v>
      </c>
      <c r="P704">
        <v>2</v>
      </c>
    </row>
    <row r="705" spans="1:16" x14ac:dyDescent="0.2">
      <c r="A705">
        <v>1080</v>
      </c>
      <c r="B705" t="s">
        <v>15</v>
      </c>
      <c r="C705">
        <v>2007</v>
      </c>
      <c r="D705">
        <v>11</v>
      </c>
      <c r="E705">
        <v>740</v>
      </c>
      <c r="F705">
        <v>2836.04</v>
      </c>
      <c r="G705">
        <v>3332.53</v>
      </c>
      <c r="H705">
        <v>1161.5899999999999</v>
      </c>
      <c r="I705">
        <v>15</v>
      </c>
      <c r="J705">
        <v>931</v>
      </c>
      <c r="K705">
        <v>34611</v>
      </c>
      <c r="L705" t="s">
        <v>18</v>
      </c>
      <c r="M705">
        <v>52292</v>
      </c>
      <c r="N705">
        <v>444.2</v>
      </c>
      <c r="O705">
        <v>54431.89</v>
      </c>
      <c r="P705">
        <v>2</v>
      </c>
    </row>
    <row r="706" spans="1:16" x14ac:dyDescent="0.2">
      <c r="A706">
        <v>1080</v>
      </c>
      <c r="B706" t="s">
        <v>15</v>
      </c>
      <c r="C706">
        <v>2007</v>
      </c>
      <c r="D706">
        <v>12</v>
      </c>
      <c r="E706">
        <v>422</v>
      </c>
      <c r="F706">
        <v>1534.4</v>
      </c>
      <c r="G706">
        <v>1803.12</v>
      </c>
      <c r="H706">
        <v>648.51</v>
      </c>
      <c r="I706">
        <v>15</v>
      </c>
      <c r="J706">
        <v>931</v>
      </c>
      <c r="K706">
        <v>34611</v>
      </c>
      <c r="L706" t="s">
        <v>18</v>
      </c>
      <c r="M706">
        <v>52292</v>
      </c>
      <c r="N706">
        <v>444.2</v>
      </c>
      <c r="O706">
        <v>54431.89</v>
      </c>
      <c r="P706">
        <v>2</v>
      </c>
    </row>
    <row r="707" spans="1:16" x14ac:dyDescent="0.2">
      <c r="A707">
        <v>1084</v>
      </c>
      <c r="B707" t="s">
        <v>15</v>
      </c>
      <c r="C707">
        <v>2007</v>
      </c>
      <c r="D707">
        <v>1</v>
      </c>
      <c r="E707">
        <v>40</v>
      </c>
      <c r="F707">
        <v>158.08000000000001</v>
      </c>
      <c r="G707">
        <v>185.75</v>
      </c>
      <c r="H707">
        <v>75.94</v>
      </c>
      <c r="I707">
        <v>4</v>
      </c>
      <c r="J707">
        <v>249</v>
      </c>
      <c r="K707">
        <v>13059</v>
      </c>
      <c r="L707" t="s">
        <v>18</v>
      </c>
      <c r="M707">
        <v>23320</v>
      </c>
      <c r="N707">
        <v>158.19999999999999</v>
      </c>
      <c r="O707">
        <v>18901.580000000002</v>
      </c>
      <c r="P707">
        <v>2</v>
      </c>
    </row>
    <row r="708" spans="1:16" x14ac:dyDescent="0.2">
      <c r="A708">
        <v>1084</v>
      </c>
      <c r="B708" t="s">
        <v>15</v>
      </c>
      <c r="C708">
        <v>2007</v>
      </c>
      <c r="D708">
        <v>2</v>
      </c>
      <c r="E708">
        <v>24</v>
      </c>
      <c r="F708">
        <v>85.02</v>
      </c>
      <c r="G708">
        <v>99.9</v>
      </c>
      <c r="H708">
        <v>36.31</v>
      </c>
      <c r="I708">
        <v>4</v>
      </c>
      <c r="J708">
        <v>249</v>
      </c>
      <c r="K708">
        <v>13059</v>
      </c>
      <c r="L708" t="s">
        <v>18</v>
      </c>
      <c r="M708">
        <v>23320</v>
      </c>
      <c r="N708">
        <v>158.19999999999999</v>
      </c>
      <c r="O708">
        <v>18901.580000000002</v>
      </c>
      <c r="P708">
        <v>2</v>
      </c>
    </row>
    <row r="709" spans="1:16" x14ac:dyDescent="0.2">
      <c r="A709">
        <v>1084</v>
      </c>
      <c r="B709" t="s">
        <v>15</v>
      </c>
      <c r="C709">
        <v>2007</v>
      </c>
      <c r="D709">
        <v>3</v>
      </c>
      <c r="E709">
        <v>65</v>
      </c>
      <c r="F709">
        <v>243.49</v>
      </c>
      <c r="G709">
        <v>286.10000000000002</v>
      </c>
      <c r="H709">
        <v>107.12</v>
      </c>
      <c r="I709">
        <v>4</v>
      </c>
      <c r="J709">
        <v>249</v>
      </c>
      <c r="K709">
        <v>13059</v>
      </c>
      <c r="L709" t="s">
        <v>18</v>
      </c>
      <c r="M709">
        <v>23320</v>
      </c>
      <c r="N709">
        <v>158.19999999999999</v>
      </c>
      <c r="O709">
        <v>18901.580000000002</v>
      </c>
      <c r="P709">
        <v>2</v>
      </c>
    </row>
    <row r="710" spans="1:16" x14ac:dyDescent="0.2">
      <c r="A710">
        <v>1084</v>
      </c>
      <c r="B710" t="s">
        <v>15</v>
      </c>
      <c r="C710">
        <v>2007</v>
      </c>
      <c r="D710">
        <v>4</v>
      </c>
      <c r="E710">
        <v>68</v>
      </c>
      <c r="F710">
        <v>279.02</v>
      </c>
      <c r="G710">
        <v>327.89</v>
      </c>
      <c r="H710">
        <v>119.24</v>
      </c>
      <c r="I710">
        <v>4</v>
      </c>
      <c r="J710">
        <v>249</v>
      </c>
      <c r="K710">
        <v>13059</v>
      </c>
      <c r="L710" t="s">
        <v>18</v>
      </c>
      <c r="M710">
        <v>23320</v>
      </c>
      <c r="N710">
        <v>158.19999999999999</v>
      </c>
      <c r="O710">
        <v>18901.580000000002</v>
      </c>
      <c r="P710">
        <v>2</v>
      </c>
    </row>
    <row r="711" spans="1:16" x14ac:dyDescent="0.2">
      <c r="A711">
        <v>1084</v>
      </c>
      <c r="B711" t="s">
        <v>15</v>
      </c>
      <c r="C711">
        <v>2007</v>
      </c>
      <c r="D711">
        <v>5</v>
      </c>
      <c r="E711">
        <v>152</v>
      </c>
      <c r="F711">
        <v>652.4</v>
      </c>
      <c r="G711">
        <v>766.64</v>
      </c>
      <c r="H711">
        <v>287.25</v>
      </c>
      <c r="I711">
        <v>4</v>
      </c>
      <c r="J711">
        <v>249</v>
      </c>
      <c r="K711">
        <v>13059</v>
      </c>
      <c r="L711" t="s">
        <v>18</v>
      </c>
      <c r="M711">
        <v>23320</v>
      </c>
      <c r="N711">
        <v>158.19999999999999</v>
      </c>
      <c r="O711">
        <v>18901.580000000002</v>
      </c>
      <c r="P711">
        <v>2</v>
      </c>
    </row>
    <row r="712" spans="1:16" x14ac:dyDescent="0.2">
      <c r="A712">
        <v>1084</v>
      </c>
      <c r="B712" t="s">
        <v>15</v>
      </c>
      <c r="C712">
        <v>2007</v>
      </c>
      <c r="D712">
        <v>6</v>
      </c>
      <c r="E712">
        <v>139</v>
      </c>
      <c r="F712">
        <v>535.47</v>
      </c>
      <c r="G712">
        <v>629.21</v>
      </c>
      <c r="H712">
        <v>257.20999999999998</v>
      </c>
      <c r="I712">
        <v>4</v>
      </c>
      <c r="J712">
        <v>249</v>
      </c>
      <c r="K712">
        <v>13059</v>
      </c>
      <c r="L712" t="s">
        <v>18</v>
      </c>
      <c r="M712">
        <v>23320</v>
      </c>
      <c r="N712">
        <v>158.19999999999999</v>
      </c>
      <c r="O712">
        <v>18901.580000000002</v>
      </c>
      <c r="P712">
        <v>2</v>
      </c>
    </row>
    <row r="713" spans="1:16" x14ac:dyDescent="0.2">
      <c r="A713">
        <v>1084</v>
      </c>
      <c r="B713" t="s">
        <v>15</v>
      </c>
      <c r="C713">
        <v>2007</v>
      </c>
      <c r="D713">
        <v>7</v>
      </c>
      <c r="E713">
        <v>62</v>
      </c>
      <c r="F713">
        <v>234.41</v>
      </c>
      <c r="G713">
        <v>275.44</v>
      </c>
      <c r="H713">
        <v>140.37</v>
      </c>
      <c r="I713">
        <v>4</v>
      </c>
      <c r="J713">
        <v>249</v>
      </c>
      <c r="K713">
        <v>13059</v>
      </c>
      <c r="L713" t="s">
        <v>18</v>
      </c>
      <c r="M713">
        <v>23320</v>
      </c>
      <c r="N713">
        <v>158.19999999999999</v>
      </c>
      <c r="O713">
        <v>18901.580000000002</v>
      </c>
      <c r="P713">
        <v>2</v>
      </c>
    </row>
    <row r="714" spans="1:16" x14ac:dyDescent="0.2">
      <c r="A714">
        <v>1084</v>
      </c>
      <c r="B714" t="s">
        <v>15</v>
      </c>
      <c r="C714">
        <v>2007</v>
      </c>
      <c r="D714">
        <v>8</v>
      </c>
      <c r="E714">
        <v>73</v>
      </c>
      <c r="F714">
        <v>278.32</v>
      </c>
      <c r="G714">
        <v>327.01</v>
      </c>
      <c r="H714">
        <v>171.24</v>
      </c>
      <c r="I714">
        <v>4</v>
      </c>
      <c r="J714">
        <v>249</v>
      </c>
      <c r="K714">
        <v>13059</v>
      </c>
      <c r="L714" t="s">
        <v>18</v>
      </c>
      <c r="M714">
        <v>23320</v>
      </c>
      <c r="N714">
        <v>158.19999999999999</v>
      </c>
      <c r="O714">
        <v>18901.580000000002</v>
      </c>
      <c r="P714">
        <v>2</v>
      </c>
    </row>
    <row r="715" spans="1:16" x14ac:dyDescent="0.2">
      <c r="A715">
        <v>1084</v>
      </c>
      <c r="B715" t="s">
        <v>15</v>
      </c>
      <c r="C715">
        <v>2007</v>
      </c>
      <c r="D715">
        <v>9</v>
      </c>
      <c r="E715">
        <v>81</v>
      </c>
      <c r="F715">
        <v>326.5</v>
      </c>
      <c r="G715">
        <v>383.68</v>
      </c>
      <c r="H715">
        <v>166.27</v>
      </c>
      <c r="I715">
        <v>4</v>
      </c>
      <c r="J715">
        <v>249</v>
      </c>
      <c r="K715">
        <v>13059</v>
      </c>
      <c r="L715" t="s">
        <v>18</v>
      </c>
      <c r="M715">
        <v>23320</v>
      </c>
      <c r="N715">
        <v>158.19999999999999</v>
      </c>
      <c r="O715">
        <v>18901.580000000002</v>
      </c>
      <c r="P715">
        <v>2</v>
      </c>
    </row>
    <row r="716" spans="1:16" x14ac:dyDescent="0.2">
      <c r="A716">
        <v>1084</v>
      </c>
      <c r="B716" t="s">
        <v>15</v>
      </c>
      <c r="C716">
        <v>2007</v>
      </c>
      <c r="D716">
        <v>10</v>
      </c>
      <c r="E716">
        <v>380</v>
      </c>
      <c r="F716">
        <v>1446.73</v>
      </c>
      <c r="G716">
        <v>1699.9</v>
      </c>
      <c r="H716">
        <v>739.61</v>
      </c>
      <c r="I716">
        <v>4</v>
      </c>
      <c r="J716">
        <v>249</v>
      </c>
      <c r="K716">
        <v>13059</v>
      </c>
      <c r="L716" t="s">
        <v>18</v>
      </c>
      <c r="M716">
        <v>23320</v>
      </c>
      <c r="N716">
        <v>158.19999999999999</v>
      </c>
      <c r="O716">
        <v>18901.580000000002</v>
      </c>
      <c r="P716">
        <v>2</v>
      </c>
    </row>
    <row r="717" spans="1:16" x14ac:dyDescent="0.2">
      <c r="A717">
        <v>1084</v>
      </c>
      <c r="B717" t="s">
        <v>15</v>
      </c>
      <c r="C717">
        <v>2007</v>
      </c>
      <c r="D717">
        <v>11</v>
      </c>
      <c r="E717">
        <v>254</v>
      </c>
      <c r="F717">
        <v>981.2</v>
      </c>
      <c r="G717">
        <v>1152.9100000000001</v>
      </c>
      <c r="H717">
        <v>504.59</v>
      </c>
      <c r="I717">
        <v>4</v>
      </c>
      <c r="J717">
        <v>249</v>
      </c>
      <c r="K717">
        <v>13059</v>
      </c>
      <c r="L717" t="s">
        <v>18</v>
      </c>
      <c r="M717">
        <v>23320</v>
      </c>
      <c r="N717">
        <v>158.19999999999999</v>
      </c>
      <c r="O717">
        <v>18901.580000000002</v>
      </c>
      <c r="P717">
        <v>2</v>
      </c>
    </row>
    <row r="718" spans="1:16" x14ac:dyDescent="0.2">
      <c r="A718">
        <v>1084</v>
      </c>
      <c r="B718" t="s">
        <v>15</v>
      </c>
      <c r="C718">
        <v>2007</v>
      </c>
      <c r="D718">
        <v>12</v>
      </c>
      <c r="E718">
        <v>125</v>
      </c>
      <c r="F718">
        <v>440.51</v>
      </c>
      <c r="G718">
        <v>517.57000000000005</v>
      </c>
      <c r="H718">
        <v>235.78</v>
      </c>
      <c r="I718">
        <v>4</v>
      </c>
      <c r="J718">
        <v>249</v>
      </c>
      <c r="K718">
        <v>13059</v>
      </c>
      <c r="L718" t="s">
        <v>18</v>
      </c>
      <c r="M718">
        <v>23320</v>
      </c>
      <c r="N718">
        <v>158.19999999999999</v>
      </c>
      <c r="O718">
        <v>18901.580000000002</v>
      </c>
      <c r="P718">
        <v>2</v>
      </c>
    </row>
    <row r="719" spans="1:16" x14ac:dyDescent="0.2">
      <c r="A719">
        <v>1108</v>
      </c>
      <c r="B719" t="s">
        <v>15</v>
      </c>
      <c r="C719">
        <v>2007</v>
      </c>
      <c r="D719">
        <v>12</v>
      </c>
      <c r="E719">
        <v>143</v>
      </c>
      <c r="F719">
        <v>588.51</v>
      </c>
      <c r="G719">
        <v>691.5</v>
      </c>
      <c r="H719">
        <v>244.8</v>
      </c>
      <c r="I719">
        <v>4</v>
      </c>
      <c r="J719">
        <v>263</v>
      </c>
      <c r="K719">
        <v>42458</v>
      </c>
      <c r="L719" t="s">
        <v>16</v>
      </c>
      <c r="M719">
        <v>697618</v>
      </c>
      <c r="N719">
        <v>161</v>
      </c>
      <c r="O719">
        <v>40431.89</v>
      </c>
      <c r="P719">
        <v>3</v>
      </c>
    </row>
    <row r="720" spans="1:16" x14ac:dyDescent="0.2">
      <c r="A720">
        <v>1108</v>
      </c>
      <c r="B720" t="s">
        <v>15</v>
      </c>
      <c r="C720">
        <v>2007</v>
      </c>
      <c r="D720">
        <v>1</v>
      </c>
      <c r="E720">
        <v>77</v>
      </c>
      <c r="F720">
        <v>315.89</v>
      </c>
      <c r="G720">
        <v>371.21</v>
      </c>
      <c r="H720">
        <v>161.46</v>
      </c>
      <c r="I720">
        <v>4</v>
      </c>
      <c r="J720">
        <v>263</v>
      </c>
      <c r="K720">
        <v>42458</v>
      </c>
      <c r="L720" t="s">
        <v>16</v>
      </c>
      <c r="M720">
        <v>697618</v>
      </c>
      <c r="N720">
        <v>161</v>
      </c>
      <c r="O720">
        <v>40431.89</v>
      </c>
      <c r="P720">
        <v>3</v>
      </c>
    </row>
    <row r="721" spans="1:16" x14ac:dyDescent="0.2">
      <c r="A721">
        <v>1108</v>
      </c>
      <c r="B721" t="s">
        <v>15</v>
      </c>
      <c r="C721">
        <v>2007</v>
      </c>
      <c r="D721">
        <v>2</v>
      </c>
      <c r="E721">
        <v>58</v>
      </c>
      <c r="F721">
        <v>225.8</v>
      </c>
      <c r="G721">
        <v>265.33</v>
      </c>
      <c r="H721">
        <v>73.069999999999993</v>
      </c>
      <c r="I721">
        <v>4</v>
      </c>
      <c r="J721">
        <v>263</v>
      </c>
      <c r="K721">
        <v>42458</v>
      </c>
      <c r="L721" t="s">
        <v>16</v>
      </c>
      <c r="M721">
        <v>697618</v>
      </c>
      <c r="N721">
        <v>161</v>
      </c>
      <c r="O721">
        <v>40431.89</v>
      </c>
      <c r="P721">
        <v>3</v>
      </c>
    </row>
    <row r="722" spans="1:16" x14ac:dyDescent="0.2">
      <c r="A722">
        <v>1108</v>
      </c>
      <c r="B722" t="s">
        <v>15</v>
      </c>
      <c r="C722">
        <v>2007</v>
      </c>
      <c r="D722">
        <v>3</v>
      </c>
      <c r="E722">
        <v>41</v>
      </c>
      <c r="F722">
        <v>166.36</v>
      </c>
      <c r="G722">
        <v>195.48</v>
      </c>
      <c r="H722">
        <v>58.08</v>
      </c>
      <c r="I722">
        <v>4</v>
      </c>
      <c r="J722">
        <v>263</v>
      </c>
      <c r="K722">
        <v>42458</v>
      </c>
      <c r="L722" t="s">
        <v>16</v>
      </c>
      <c r="M722">
        <v>697618</v>
      </c>
      <c r="N722">
        <v>161</v>
      </c>
      <c r="O722">
        <v>40431.89</v>
      </c>
      <c r="P722">
        <v>3</v>
      </c>
    </row>
    <row r="723" spans="1:16" x14ac:dyDescent="0.2">
      <c r="A723">
        <v>1108</v>
      </c>
      <c r="B723" t="s">
        <v>15</v>
      </c>
      <c r="C723">
        <v>2007</v>
      </c>
      <c r="D723">
        <v>4</v>
      </c>
      <c r="E723">
        <v>160</v>
      </c>
      <c r="F723">
        <v>583.79999999999995</v>
      </c>
      <c r="G723">
        <v>685.99</v>
      </c>
      <c r="H723">
        <v>242.26</v>
      </c>
      <c r="I723">
        <v>4</v>
      </c>
      <c r="J723">
        <v>263</v>
      </c>
      <c r="K723">
        <v>42458</v>
      </c>
      <c r="L723" t="s">
        <v>16</v>
      </c>
      <c r="M723">
        <v>697618</v>
      </c>
      <c r="N723">
        <v>161</v>
      </c>
      <c r="O723">
        <v>40431.89</v>
      </c>
      <c r="P723">
        <v>3</v>
      </c>
    </row>
    <row r="724" spans="1:16" x14ac:dyDescent="0.2">
      <c r="A724">
        <v>1108</v>
      </c>
      <c r="B724" t="s">
        <v>15</v>
      </c>
      <c r="C724">
        <v>2007</v>
      </c>
      <c r="D724">
        <v>5</v>
      </c>
      <c r="E724">
        <v>220</v>
      </c>
      <c r="F724">
        <v>849.72</v>
      </c>
      <c r="G724">
        <v>998.47</v>
      </c>
      <c r="H724">
        <v>333.83</v>
      </c>
      <c r="I724">
        <v>4</v>
      </c>
      <c r="J724">
        <v>263</v>
      </c>
      <c r="K724">
        <v>42458</v>
      </c>
      <c r="L724" t="s">
        <v>16</v>
      </c>
      <c r="M724">
        <v>697618</v>
      </c>
      <c r="N724">
        <v>161</v>
      </c>
      <c r="O724">
        <v>40431.89</v>
      </c>
      <c r="P724">
        <v>3</v>
      </c>
    </row>
    <row r="725" spans="1:16" x14ac:dyDescent="0.2">
      <c r="A725">
        <v>1108</v>
      </c>
      <c r="B725" t="s">
        <v>15</v>
      </c>
      <c r="C725">
        <v>2007</v>
      </c>
      <c r="D725">
        <v>6</v>
      </c>
      <c r="E725">
        <v>270</v>
      </c>
      <c r="F725">
        <v>1075.56</v>
      </c>
      <c r="G725">
        <v>1263.8900000000001</v>
      </c>
      <c r="H725">
        <v>416.89</v>
      </c>
      <c r="I725">
        <v>4</v>
      </c>
      <c r="J725">
        <v>263</v>
      </c>
      <c r="K725">
        <v>42458</v>
      </c>
      <c r="L725" t="s">
        <v>16</v>
      </c>
      <c r="M725">
        <v>697618</v>
      </c>
      <c r="N725">
        <v>161</v>
      </c>
      <c r="O725">
        <v>40431.89</v>
      </c>
      <c r="P725">
        <v>3</v>
      </c>
    </row>
    <row r="726" spans="1:16" x14ac:dyDescent="0.2">
      <c r="A726">
        <v>1108</v>
      </c>
      <c r="B726" t="s">
        <v>15</v>
      </c>
      <c r="C726">
        <v>2007</v>
      </c>
      <c r="D726">
        <v>7</v>
      </c>
      <c r="E726">
        <v>130</v>
      </c>
      <c r="F726">
        <v>556.55999999999995</v>
      </c>
      <c r="G726">
        <v>653.95000000000005</v>
      </c>
      <c r="H726">
        <v>278.45</v>
      </c>
      <c r="I726">
        <v>4</v>
      </c>
      <c r="J726">
        <v>263</v>
      </c>
      <c r="K726">
        <v>42458</v>
      </c>
      <c r="L726" t="s">
        <v>16</v>
      </c>
      <c r="M726">
        <v>697618</v>
      </c>
      <c r="N726">
        <v>161</v>
      </c>
      <c r="O726">
        <v>40431.89</v>
      </c>
      <c r="P726">
        <v>3</v>
      </c>
    </row>
    <row r="727" spans="1:16" x14ac:dyDescent="0.2">
      <c r="A727">
        <v>1108</v>
      </c>
      <c r="B727" t="s">
        <v>15</v>
      </c>
      <c r="C727">
        <v>2007</v>
      </c>
      <c r="D727">
        <v>8</v>
      </c>
      <c r="E727">
        <v>159</v>
      </c>
      <c r="F727">
        <v>621.89</v>
      </c>
      <c r="G727">
        <v>730.7</v>
      </c>
      <c r="H727">
        <v>276.77999999999997</v>
      </c>
      <c r="I727">
        <v>4</v>
      </c>
      <c r="J727">
        <v>263</v>
      </c>
      <c r="K727">
        <v>42458</v>
      </c>
      <c r="L727" t="s">
        <v>16</v>
      </c>
      <c r="M727">
        <v>697618</v>
      </c>
      <c r="N727">
        <v>161</v>
      </c>
      <c r="O727">
        <v>40431.89</v>
      </c>
      <c r="P727">
        <v>3</v>
      </c>
    </row>
    <row r="728" spans="1:16" x14ac:dyDescent="0.2">
      <c r="A728">
        <v>1108</v>
      </c>
      <c r="B728" t="s">
        <v>15</v>
      </c>
      <c r="C728">
        <v>2007</v>
      </c>
      <c r="D728">
        <v>9</v>
      </c>
      <c r="E728">
        <v>252</v>
      </c>
      <c r="F728">
        <v>1013.03</v>
      </c>
      <c r="G728">
        <v>1190.31</v>
      </c>
      <c r="H728">
        <v>377.57</v>
      </c>
      <c r="I728">
        <v>4</v>
      </c>
      <c r="J728">
        <v>263</v>
      </c>
      <c r="K728">
        <v>42458</v>
      </c>
      <c r="L728" t="s">
        <v>16</v>
      </c>
      <c r="M728">
        <v>697618</v>
      </c>
      <c r="N728">
        <v>161</v>
      </c>
      <c r="O728">
        <v>40431.89</v>
      </c>
      <c r="P728">
        <v>3</v>
      </c>
    </row>
    <row r="729" spans="1:16" x14ac:dyDescent="0.2">
      <c r="A729">
        <v>1108</v>
      </c>
      <c r="B729" t="s">
        <v>15</v>
      </c>
      <c r="C729">
        <v>2007</v>
      </c>
      <c r="D729">
        <v>10</v>
      </c>
      <c r="E729">
        <v>686</v>
      </c>
      <c r="F729">
        <v>2632</v>
      </c>
      <c r="G729">
        <v>3092.67</v>
      </c>
      <c r="H729">
        <v>1089.69</v>
      </c>
      <c r="I729">
        <v>4</v>
      </c>
      <c r="J729">
        <v>263</v>
      </c>
      <c r="K729">
        <v>42458</v>
      </c>
      <c r="L729" t="s">
        <v>16</v>
      </c>
      <c r="M729">
        <v>697618</v>
      </c>
      <c r="N729">
        <v>161</v>
      </c>
      <c r="O729">
        <v>40431.89</v>
      </c>
      <c r="P729">
        <v>3</v>
      </c>
    </row>
    <row r="730" spans="1:16" x14ac:dyDescent="0.2">
      <c r="A730">
        <v>1108</v>
      </c>
      <c r="B730" t="s">
        <v>15</v>
      </c>
      <c r="C730">
        <v>2007</v>
      </c>
      <c r="D730">
        <v>11</v>
      </c>
      <c r="E730">
        <v>356</v>
      </c>
      <c r="F730">
        <v>1360.9</v>
      </c>
      <c r="G730">
        <v>1599.11</v>
      </c>
      <c r="H730">
        <v>540.97</v>
      </c>
      <c r="I730">
        <v>4</v>
      </c>
      <c r="J730">
        <v>263</v>
      </c>
      <c r="K730">
        <v>42458</v>
      </c>
      <c r="L730" t="s">
        <v>16</v>
      </c>
      <c r="M730">
        <v>697618</v>
      </c>
      <c r="N730">
        <v>161</v>
      </c>
      <c r="O730">
        <v>40431.89</v>
      </c>
      <c r="P730">
        <v>3</v>
      </c>
    </row>
    <row r="731" spans="1:16" x14ac:dyDescent="0.2">
      <c r="A731">
        <v>1115</v>
      </c>
      <c r="B731" t="s">
        <v>15</v>
      </c>
      <c r="C731">
        <v>2007</v>
      </c>
      <c r="D731">
        <v>1</v>
      </c>
      <c r="E731">
        <v>427</v>
      </c>
      <c r="F731">
        <v>1829.7</v>
      </c>
      <c r="G731">
        <v>2150.0500000000002</v>
      </c>
      <c r="H731">
        <v>884.7</v>
      </c>
      <c r="I731">
        <v>17</v>
      </c>
      <c r="J731">
        <v>1099</v>
      </c>
      <c r="K731">
        <v>65021</v>
      </c>
      <c r="L731" t="s">
        <v>18</v>
      </c>
      <c r="M731">
        <v>229560</v>
      </c>
      <c r="N731">
        <v>544.20000000000005</v>
      </c>
      <c r="O731">
        <v>116524.58</v>
      </c>
      <c r="P731">
        <v>3</v>
      </c>
    </row>
    <row r="732" spans="1:16" x14ac:dyDescent="0.2">
      <c r="A732">
        <v>1115</v>
      </c>
      <c r="B732" t="s">
        <v>15</v>
      </c>
      <c r="C732">
        <v>2007</v>
      </c>
      <c r="D732">
        <v>2</v>
      </c>
      <c r="E732">
        <v>463</v>
      </c>
      <c r="F732">
        <v>1986.36</v>
      </c>
      <c r="G732">
        <v>2334.09</v>
      </c>
      <c r="H732">
        <v>986.31</v>
      </c>
      <c r="I732">
        <v>17</v>
      </c>
      <c r="J732">
        <v>1099</v>
      </c>
      <c r="K732">
        <v>65021</v>
      </c>
      <c r="L732" t="s">
        <v>18</v>
      </c>
      <c r="M732">
        <v>229560</v>
      </c>
      <c r="N732">
        <v>544.20000000000005</v>
      </c>
      <c r="O732">
        <v>116524.58</v>
      </c>
      <c r="P732">
        <v>3</v>
      </c>
    </row>
    <row r="733" spans="1:16" x14ac:dyDescent="0.2">
      <c r="A733">
        <v>1115</v>
      </c>
      <c r="B733" t="s">
        <v>15</v>
      </c>
      <c r="C733">
        <v>2007</v>
      </c>
      <c r="D733">
        <v>3</v>
      </c>
      <c r="E733">
        <v>439</v>
      </c>
      <c r="F733">
        <v>1893.56</v>
      </c>
      <c r="G733">
        <v>2225.04</v>
      </c>
      <c r="H733">
        <v>940.32</v>
      </c>
      <c r="I733">
        <v>17</v>
      </c>
      <c r="J733">
        <v>1099</v>
      </c>
      <c r="K733">
        <v>65021</v>
      </c>
      <c r="L733" t="s">
        <v>18</v>
      </c>
      <c r="M733">
        <v>229560</v>
      </c>
      <c r="N733">
        <v>544.20000000000005</v>
      </c>
      <c r="O733">
        <v>116524.58</v>
      </c>
      <c r="P733">
        <v>3</v>
      </c>
    </row>
    <row r="734" spans="1:16" x14ac:dyDescent="0.2">
      <c r="A734">
        <v>1115</v>
      </c>
      <c r="B734" t="s">
        <v>15</v>
      </c>
      <c r="C734">
        <v>2007</v>
      </c>
      <c r="D734">
        <v>4</v>
      </c>
      <c r="E734">
        <v>645</v>
      </c>
      <c r="F734">
        <v>2742.25</v>
      </c>
      <c r="G734">
        <v>3222.19</v>
      </c>
      <c r="H734">
        <v>1323.79</v>
      </c>
      <c r="I734">
        <v>17</v>
      </c>
      <c r="J734">
        <v>1099</v>
      </c>
      <c r="K734">
        <v>65021</v>
      </c>
      <c r="L734" t="s">
        <v>18</v>
      </c>
      <c r="M734">
        <v>229560</v>
      </c>
      <c r="N734">
        <v>544.20000000000005</v>
      </c>
      <c r="O734">
        <v>116524.58</v>
      </c>
      <c r="P734">
        <v>3</v>
      </c>
    </row>
    <row r="735" spans="1:16" x14ac:dyDescent="0.2">
      <c r="A735">
        <v>1115</v>
      </c>
      <c r="B735" t="s">
        <v>15</v>
      </c>
      <c r="C735">
        <v>2007</v>
      </c>
      <c r="D735">
        <v>12</v>
      </c>
      <c r="E735">
        <v>940</v>
      </c>
      <c r="F735">
        <v>3463.63</v>
      </c>
      <c r="G735">
        <v>4069.86</v>
      </c>
      <c r="H735">
        <v>1316.88</v>
      </c>
      <c r="I735">
        <v>17</v>
      </c>
      <c r="J735">
        <v>1099</v>
      </c>
      <c r="K735">
        <v>65021</v>
      </c>
      <c r="L735" t="s">
        <v>18</v>
      </c>
      <c r="M735">
        <v>229560</v>
      </c>
      <c r="N735">
        <v>544.20000000000005</v>
      </c>
      <c r="O735">
        <v>116524.58</v>
      </c>
      <c r="P735">
        <v>3</v>
      </c>
    </row>
    <row r="736" spans="1:16" x14ac:dyDescent="0.2">
      <c r="A736">
        <v>1123</v>
      </c>
      <c r="B736" t="s">
        <v>15</v>
      </c>
      <c r="C736">
        <v>2007</v>
      </c>
      <c r="D736">
        <v>1</v>
      </c>
      <c r="E736">
        <v>115</v>
      </c>
      <c r="F736">
        <v>370.57</v>
      </c>
      <c r="G736">
        <v>435.43</v>
      </c>
      <c r="H736">
        <v>137.80000000000001</v>
      </c>
      <c r="I736">
        <v>12</v>
      </c>
      <c r="J736">
        <v>600</v>
      </c>
      <c r="K736">
        <v>26867</v>
      </c>
      <c r="L736" t="s">
        <v>18</v>
      </c>
      <c r="M736">
        <v>53182</v>
      </c>
      <c r="N736">
        <v>332</v>
      </c>
      <c r="O736">
        <v>38545.58</v>
      </c>
      <c r="P736">
        <v>2</v>
      </c>
    </row>
    <row r="737" spans="1:16" x14ac:dyDescent="0.2">
      <c r="A737">
        <v>1123</v>
      </c>
      <c r="B737" t="s">
        <v>15</v>
      </c>
      <c r="C737">
        <v>2007</v>
      </c>
      <c r="D737">
        <v>2</v>
      </c>
      <c r="E737">
        <v>69</v>
      </c>
      <c r="F737">
        <v>295.41000000000003</v>
      </c>
      <c r="G737">
        <v>347.14</v>
      </c>
      <c r="H737">
        <v>143.44</v>
      </c>
      <c r="I737">
        <v>12</v>
      </c>
      <c r="J737">
        <v>600</v>
      </c>
      <c r="K737">
        <v>26867</v>
      </c>
      <c r="L737" t="s">
        <v>18</v>
      </c>
      <c r="M737">
        <v>53182</v>
      </c>
      <c r="N737">
        <v>332</v>
      </c>
      <c r="O737">
        <v>38545.58</v>
      </c>
      <c r="P737">
        <v>2</v>
      </c>
    </row>
    <row r="738" spans="1:16" x14ac:dyDescent="0.2">
      <c r="A738">
        <v>1123</v>
      </c>
      <c r="B738" t="s">
        <v>15</v>
      </c>
      <c r="C738">
        <v>2007</v>
      </c>
      <c r="D738">
        <v>3</v>
      </c>
      <c r="E738">
        <v>76</v>
      </c>
      <c r="F738">
        <v>315.97000000000003</v>
      </c>
      <c r="G738">
        <v>371.26</v>
      </c>
      <c r="H738">
        <v>177.36</v>
      </c>
      <c r="I738">
        <v>12</v>
      </c>
      <c r="J738">
        <v>600</v>
      </c>
      <c r="K738">
        <v>26867</v>
      </c>
      <c r="L738" t="s">
        <v>18</v>
      </c>
      <c r="M738">
        <v>53182</v>
      </c>
      <c r="N738">
        <v>332</v>
      </c>
      <c r="O738">
        <v>38545.58</v>
      </c>
      <c r="P738">
        <v>2</v>
      </c>
    </row>
    <row r="739" spans="1:16" x14ac:dyDescent="0.2">
      <c r="A739">
        <v>1123</v>
      </c>
      <c r="B739" t="s">
        <v>15</v>
      </c>
      <c r="C739">
        <v>2007</v>
      </c>
      <c r="D739">
        <v>4</v>
      </c>
      <c r="E739">
        <v>173</v>
      </c>
      <c r="F739">
        <v>776.77</v>
      </c>
      <c r="G739">
        <v>912.72</v>
      </c>
      <c r="H739">
        <v>426.8</v>
      </c>
      <c r="I739">
        <v>12</v>
      </c>
      <c r="J739">
        <v>600</v>
      </c>
      <c r="K739">
        <v>26867</v>
      </c>
      <c r="L739" t="s">
        <v>18</v>
      </c>
      <c r="M739">
        <v>53182</v>
      </c>
      <c r="N739">
        <v>332</v>
      </c>
      <c r="O739">
        <v>38545.58</v>
      </c>
      <c r="P739">
        <v>2</v>
      </c>
    </row>
    <row r="740" spans="1:16" x14ac:dyDescent="0.2">
      <c r="A740">
        <v>1123</v>
      </c>
      <c r="B740" t="s">
        <v>15</v>
      </c>
      <c r="C740">
        <v>2007</v>
      </c>
      <c r="D740">
        <v>5</v>
      </c>
      <c r="E740">
        <v>252</v>
      </c>
      <c r="F740">
        <v>1109.28</v>
      </c>
      <c r="G740">
        <v>1303.57</v>
      </c>
      <c r="H740">
        <v>541.02</v>
      </c>
      <c r="I740">
        <v>12</v>
      </c>
      <c r="J740">
        <v>600</v>
      </c>
      <c r="K740">
        <v>26867</v>
      </c>
      <c r="L740" t="s">
        <v>18</v>
      </c>
      <c r="M740">
        <v>53182</v>
      </c>
      <c r="N740">
        <v>332</v>
      </c>
      <c r="O740">
        <v>38545.58</v>
      </c>
      <c r="P740">
        <v>2</v>
      </c>
    </row>
    <row r="741" spans="1:16" x14ac:dyDescent="0.2">
      <c r="A741">
        <v>1123</v>
      </c>
      <c r="B741" t="s">
        <v>15</v>
      </c>
      <c r="C741">
        <v>2007</v>
      </c>
      <c r="D741">
        <v>6</v>
      </c>
      <c r="E741">
        <v>336</v>
      </c>
      <c r="F741">
        <v>1393.48</v>
      </c>
      <c r="G741">
        <v>1637.48</v>
      </c>
      <c r="H741">
        <v>772.85</v>
      </c>
      <c r="I741">
        <v>12</v>
      </c>
      <c r="J741">
        <v>600</v>
      </c>
      <c r="K741">
        <v>26867</v>
      </c>
      <c r="L741" t="s">
        <v>18</v>
      </c>
      <c r="M741">
        <v>53182</v>
      </c>
      <c r="N741">
        <v>332</v>
      </c>
      <c r="O741">
        <v>38545.58</v>
      </c>
      <c r="P741">
        <v>2</v>
      </c>
    </row>
    <row r="742" spans="1:16" x14ac:dyDescent="0.2">
      <c r="A742">
        <v>1123</v>
      </c>
      <c r="B742" t="s">
        <v>15</v>
      </c>
      <c r="C742">
        <v>2007</v>
      </c>
      <c r="D742">
        <v>7</v>
      </c>
      <c r="E742">
        <v>186</v>
      </c>
      <c r="F742">
        <v>767.27</v>
      </c>
      <c r="G742">
        <v>901.51</v>
      </c>
      <c r="H742">
        <v>491.58</v>
      </c>
      <c r="I742">
        <v>12</v>
      </c>
      <c r="J742">
        <v>600</v>
      </c>
      <c r="K742">
        <v>26867</v>
      </c>
      <c r="L742" t="s">
        <v>18</v>
      </c>
      <c r="M742">
        <v>53182</v>
      </c>
      <c r="N742">
        <v>332</v>
      </c>
      <c r="O742">
        <v>38545.58</v>
      </c>
      <c r="P742">
        <v>2</v>
      </c>
    </row>
    <row r="743" spans="1:16" x14ac:dyDescent="0.2">
      <c r="A743">
        <v>1123</v>
      </c>
      <c r="B743" t="s">
        <v>15</v>
      </c>
      <c r="C743">
        <v>2007</v>
      </c>
      <c r="D743">
        <v>8</v>
      </c>
      <c r="E743">
        <v>353</v>
      </c>
      <c r="F743">
        <v>1429.68</v>
      </c>
      <c r="G743">
        <v>1679.96</v>
      </c>
      <c r="H743">
        <v>867.97</v>
      </c>
      <c r="I743">
        <v>12</v>
      </c>
      <c r="J743">
        <v>600</v>
      </c>
      <c r="K743">
        <v>26867</v>
      </c>
      <c r="L743" t="s">
        <v>18</v>
      </c>
      <c r="M743">
        <v>53182</v>
      </c>
      <c r="N743">
        <v>332</v>
      </c>
      <c r="O743">
        <v>38545.58</v>
      </c>
      <c r="P743">
        <v>2</v>
      </c>
    </row>
    <row r="744" spans="1:16" x14ac:dyDescent="0.2">
      <c r="A744">
        <v>1123</v>
      </c>
      <c r="B744" t="s">
        <v>15</v>
      </c>
      <c r="C744">
        <v>2007</v>
      </c>
      <c r="D744">
        <v>9</v>
      </c>
      <c r="E744">
        <v>352</v>
      </c>
      <c r="F744">
        <v>1311.21</v>
      </c>
      <c r="G744">
        <v>1540.83</v>
      </c>
      <c r="H744">
        <v>619.24</v>
      </c>
      <c r="I744">
        <v>12</v>
      </c>
      <c r="J744">
        <v>600</v>
      </c>
      <c r="K744">
        <v>26867</v>
      </c>
      <c r="L744" t="s">
        <v>18</v>
      </c>
      <c r="M744">
        <v>53182</v>
      </c>
      <c r="N744">
        <v>332</v>
      </c>
      <c r="O744">
        <v>38545.58</v>
      </c>
      <c r="P744">
        <v>2</v>
      </c>
    </row>
    <row r="745" spans="1:16" x14ac:dyDescent="0.2">
      <c r="A745">
        <v>1123</v>
      </c>
      <c r="B745" t="s">
        <v>15</v>
      </c>
      <c r="C745">
        <v>2007</v>
      </c>
      <c r="D745">
        <v>10</v>
      </c>
      <c r="E745">
        <v>654</v>
      </c>
      <c r="F745">
        <v>2490.4499999999998</v>
      </c>
      <c r="G745">
        <v>2926.42</v>
      </c>
      <c r="H745">
        <v>1120.3599999999999</v>
      </c>
      <c r="I745">
        <v>12</v>
      </c>
      <c r="J745">
        <v>600</v>
      </c>
      <c r="K745">
        <v>26867</v>
      </c>
      <c r="L745" t="s">
        <v>18</v>
      </c>
      <c r="M745">
        <v>53182</v>
      </c>
      <c r="N745">
        <v>332</v>
      </c>
      <c r="O745">
        <v>38545.58</v>
      </c>
      <c r="P745">
        <v>2</v>
      </c>
    </row>
    <row r="746" spans="1:16" x14ac:dyDescent="0.2">
      <c r="A746">
        <v>1123</v>
      </c>
      <c r="B746" t="s">
        <v>15</v>
      </c>
      <c r="C746">
        <v>2007</v>
      </c>
      <c r="D746">
        <v>11</v>
      </c>
      <c r="E746">
        <v>444</v>
      </c>
      <c r="F746">
        <v>1701.83</v>
      </c>
      <c r="G746">
        <v>1999.75</v>
      </c>
      <c r="H746">
        <v>726.37</v>
      </c>
      <c r="I746">
        <v>12</v>
      </c>
      <c r="J746">
        <v>600</v>
      </c>
      <c r="K746">
        <v>26867</v>
      </c>
      <c r="L746" t="s">
        <v>18</v>
      </c>
      <c r="M746">
        <v>53182</v>
      </c>
      <c r="N746">
        <v>332</v>
      </c>
      <c r="O746">
        <v>38545.58</v>
      </c>
      <c r="P746">
        <v>2</v>
      </c>
    </row>
    <row r="747" spans="1:16" x14ac:dyDescent="0.2">
      <c r="A747">
        <v>1123</v>
      </c>
      <c r="B747" t="s">
        <v>15</v>
      </c>
      <c r="C747">
        <v>2007</v>
      </c>
      <c r="D747">
        <v>12</v>
      </c>
      <c r="E747">
        <v>293</v>
      </c>
      <c r="F747">
        <v>1157.6400000000001</v>
      </c>
      <c r="G747">
        <v>1360.22</v>
      </c>
      <c r="H747">
        <v>574.76</v>
      </c>
      <c r="I747">
        <v>12</v>
      </c>
      <c r="J747">
        <v>600</v>
      </c>
      <c r="K747">
        <v>26867</v>
      </c>
      <c r="L747" t="s">
        <v>18</v>
      </c>
      <c r="M747">
        <v>53182</v>
      </c>
      <c r="N747">
        <v>332</v>
      </c>
      <c r="O747">
        <v>38545.58</v>
      </c>
      <c r="P747">
        <v>2</v>
      </c>
    </row>
    <row r="748" spans="1:16" x14ac:dyDescent="0.2">
      <c r="A748">
        <v>1143</v>
      </c>
      <c r="B748" t="s">
        <v>15</v>
      </c>
      <c r="C748">
        <v>2007</v>
      </c>
      <c r="D748">
        <v>1</v>
      </c>
      <c r="E748">
        <v>323</v>
      </c>
      <c r="F748">
        <v>1287.8499999999999</v>
      </c>
      <c r="G748">
        <v>1513.32</v>
      </c>
      <c r="H748">
        <v>806.61</v>
      </c>
      <c r="I748">
        <v>18</v>
      </c>
      <c r="J748">
        <v>1255</v>
      </c>
      <c r="K748">
        <v>70473</v>
      </c>
      <c r="L748" t="s">
        <v>18</v>
      </c>
      <c r="M748">
        <v>155139</v>
      </c>
      <c r="N748">
        <v>639.20000000000005</v>
      </c>
      <c r="O748">
        <v>96352.79</v>
      </c>
      <c r="P748">
        <v>2</v>
      </c>
    </row>
    <row r="749" spans="1:16" x14ac:dyDescent="0.2">
      <c r="A749">
        <v>1143</v>
      </c>
      <c r="B749" t="s">
        <v>15</v>
      </c>
      <c r="C749">
        <v>2007</v>
      </c>
      <c r="D749">
        <v>2</v>
      </c>
      <c r="E749">
        <v>265</v>
      </c>
      <c r="F749">
        <v>1040.6099999999999</v>
      </c>
      <c r="G749">
        <v>1222.76</v>
      </c>
      <c r="H749">
        <v>545.03</v>
      </c>
      <c r="I749">
        <v>18</v>
      </c>
      <c r="J749">
        <v>1255</v>
      </c>
      <c r="K749">
        <v>70473</v>
      </c>
      <c r="L749" t="s">
        <v>18</v>
      </c>
      <c r="M749">
        <v>155139</v>
      </c>
      <c r="N749">
        <v>639.20000000000005</v>
      </c>
      <c r="O749">
        <v>96352.79</v>
      </c>
      <c r="P749">
        <v>2</v>
      </c>
    </row>
    <row r="750" spans="1:16" x14ac:dyDescent="0.2">
      <c r="A750">
        <v>1143</v>
      </c>
      <c r="B750" t="s">
        <v>15</v>
      </c>
      <c r="C750">
        <v>2007</v>
      </c>
      <c r="D750">
        <v>3</v>
      </c>
      <c r="E750">
        <v>327</v>
      </c>
      <c r="F750">
        <v>1306.51</v>
      </c>
      <c r="G750">
        <v>1535.21</v>
      </c>
      <c r="H750">
        <v>565.22</v>
      </c>
      <c r="I750">
        <v>18</v>
      </c>
      <c r="J750">
        <v>1255</v>
      </c>
      <c r="K750">
        <v>70473</v>
      </c>
      <c r="L750" t="s">
        <v>18</v>
      </c>
      <c r="M750">
        <v>155139</v>
      </c>
      <c r="N750">
        <v>639.20000000000005</v>
      </c>
      <c r="O750">
        <v>96352.79</v>
      </c>
      <c r="P750">
        <v>2</v>
      </c>
    </row>
    <row r="751" spans="1:16" x14ac:dyDescent="0.2">
      <c r="A751">
        <v>1143</v>
      </c>
      <c r="B751" t="s">
        <v>15</v>
      </c>
      <c r="C751">
        <v>2007</v>
      </c>
      <c r="D751">
        <v>4</v>
      </c>
      <c r="E751">
        <v>445</v>
      </c>
      <c r="F751">
        <v>1706.12</v>
      </c>
      <c r="G751">
        <v>2004.65</v>
      </c>
      <c r="H751">
        <v>732.38</v>
      </c>
      <c r="I751">
        <v>18</v>
      </c>
      <c r="J751">
        <v>1255</v>
      </c>
      <c r="K751">
        <v>70473</v>
      </c>
      <c r="L751" t="s">
        <v>18</v>
      </c>
      <c r="M751">
        <v>155139</v>
      </c>
      <c r="N751">
        <v>639.20000000000005</v>
      </c>
      <c r="O751">
        <v>96352.79</v>
      </c>
      <c r="P751">
        <v>2</v>
      </c>
    </row>
    <row r="752" spans="1:16" x14ac:dyDescent="0.2">
      <c r="A752">
        <v>1143</v>
      </c>
      <c r="B752" t="s">
        <v>15</v>
      </c>
      <c r="C752">
        <v>2007</v>
      </c>
      <c r="D752">
        <v>5</v>
      </c>
      <c r="E752">
        <v>685</v>
      </c>
      <c r="F752">
        <v>2652.23</v>
      </c>
      <c r="G752">
        <v>3116.4</v>
      </c>
      <c r="H752">
        <v>1054.33</v>
      </c>
      <c r="I752">
        <v>18</v>
      </c>
      <c r="J752">
        <v>1255</v>
      </c>
      <c r="K752">
        <v>70473</v>
      </c>
      <c r="L752" t="s">
        <v>18</v>
      </c>
      <c r="M752">
        <v>155139</v>
      </c>
      <c r="N752">
        <v>639.20000000000005</v>
      </c>
      <c r="O752">
        <v>96352.79</v>
      </c>
      <c r="P752">
        <v>2</v>
      </c>
    </row>
    <row r="753" spans="1:16" x14ac:dyDescent="0.2">
      <c r="A753">
        <v>1143</v>
      </c>
      <c r="B753" t="s">
        <v>15</v>
      </c>
      <c r="C753">
        <v>2007</v>
      </c>
      <c r="D753">
        <v>6</v>
      </c>
      <c r="E753">
        <v>749</v>
      </c>
      <c r="F753">
        <v>2860.73</v>
      </c>
      <c r="G753">
        <v>3361.68</v>
      </c>
      <c r="H753">
        <v>1291.4000000000001</v>
      </c>
      <c r="I753">
        <v>18</v>
      </c>
      <c r="J753">
        <v>1255</v>
      </c>
      <c r="K753">
        <v>70473</v>
      </c>
      <c r="L753" t="s">
        <v>18</v>
      </c>
      <c r="M753">
        <v>155139</v>
      </c>
      <c r="N753">
        <v>639.20000000000005</v>
      </c>
      <c r="O753">
        <v>96352.79</v>
      </c>
      <c r="P753">
        <v>2</v>
      </c>
    </row>
    <row r="754" spans="1:16" x14ac:dyDescent="0.2">
      <c r="A754">
        <v>1143</v>
      </c>
      <c r="B754" t="s">
        <v>15</v>
      </c>
      <c r="C754">
        <v>2007</v>
      </c>
      <c r="D754">
        <v>7</v>
      </c>
      <c r="E754">
        <v>616</v>
      </c>
      <c r="F754">
        <v>2396.59</v>
      </c>
      <c r="G754">
        <v>2816.11</v>
      </c>
      <c r="H754">
        <v>1170.0999999999999</v>
      </c>
      <c r="I754">
        <v>18</v>
      </c>
      <c r="J754">
        <v>1255</v>
      </c>
      <c r="K754">
        <v>70473</v>
      </c>
      <c r="L754" t="s">
        <v>18</v>
      </c>
      <c r="M754">
        <v>155139</v>
      </c>
      <c r="N754">
        <v>639.20000000000005</v>
      </c>
      <c r="O754">
        <v>96352.79</v>
      </c>
      <c r="P754">
        <v>2</v>
      </c>
    </row>
    <row r="755" spans="1:16" x14ac:dyDescent="0.2">
      <c r="A755">
        <v>1143</v>
      </c>
      <c r="B755" t="s">
        <v>15</v>
      </c>
      <c r="C755">
        <v>2007</v>
      </c>
      <c r="D755">
        <v>8</v>
      </c>
      <c r="E755">
        <v>825</v>
      </c>
      <c r="F755">
        <v>3290.4</v>
      </c>
      <c r="G755">
        <v>3866.46</v>
      </c>
      <c r="H755">
        <v>1267.9100000000001</v>
      </c>
      <c r="I755">
        <v>18</v>
      </c>
      <c r="J755">
        <v>1255</v>
      </c>
      <c r="K755">
        <v>70473</v>
      </c>
      <c r="L755" t="s">
        <v>18</v>
      </c>
      <c r="M755">
        <v>155139</v>
      </c>
      <c r="N755">
        <v>639.20000000000005</v>
      </c>
      <c r="O755">
        <v>96352.79</v>
      </c>
      <c r="P755">
        <v>2</v>
      </c>
    </row>
    <row r="756" spans="1:16" x14ac:dyDescent="0.2">
      <c r="A756">
        <v>1143</v>
      </c>
      <c r="B756" t="s">
        <v>15</v>
      </c>
      <c r="C756">
        <v>2007</v>
      </c>
      <c r="D756">
        <v>9</v>
      </c>
      <c r="E756">
        <v>859</v>
      </c>
      <c r="F756">
        <v>3240.04</v>
      </c>
      <c r="G756">
        <v>3807.19</v>
      </c>
      <c r="H756">
        <v>1183.25</v>
      </c>
      <c r="I756">
        <v>18</v>
      </c>
      <c r="J756">
        <v>1255</v>
      </c>
      <c r="K756">
        <v>70473</v>
      </c>
      <c r="L756" t="s">
        <v>18</v>
      </c>
      <c r="M756">
        <v>155139</v>
      </c>
      <c r="N756">
        <v>639.20000000000005</v>
      </c>
      <c r="O756">
        <v>96352.79</v>
      </c>
      <c r="P756">
        <v>2</v>
      </c>
    </row>
    <row r="757" spans="1:16" x14ac:dyDescent="0.2">
      <c r="A757">
        <v>1143</v>
      </c>
      <c r="B757" t="s">
        <v>15</v>
      </c>
      <c r="C757">
        <v>2007</v>
      </c>
      <c r="D757">
        <v>12</v>
      </c>
      <c r="E757">
        <v>689</v>
      </c>
      <c r="F757">
        <v>2508.0500000000002</v>
      </c>
      <c r="G757">
        <v>2947.04</v>
      </c>
      <c r="H757">
        <v>879.7</v>
      </c>
      <c r="I757">
        <v>18</v>
      </c>
      <c r="J757">
        <v>1255</v>
      </c>
      <c r="K757">
        <v>70473</v>
      </c>
      <c r="L757" t="s">
        <v>18</v>
      </c>
      <c r="M757">
        <v>155139</v>
      </c>
      <c r="N757">
        <v>639.20000000000005</v>
      </c>
      <c r="O757">
        <v>96352.79</v>
      </c>
      <c r="P757">
        <v>2</v>
      </c>
    </row>
    <row r="758" spans="1:16" x14ac:dyDescent="0.2">
      <c r="A758">
        <v>1152</v>
      </c>
      <c r="B758" t="s">
        <v>15</v>
      </c>
      <c r="C758">
        <v>2007</v>
      </c>
      <c r="D758">
        <v>1</v>
      </c>
      <c r="E758">
        <v>267</v>
      </c>
      <c r="F758">
        <v>1197.74</v>
      </c>
      <c r="G758">
        <v>1407.4</v>
      </c>
      <c r="H758">
        <v>632.89</v>
      </c>
      <c r="I758">
        <v>17</v>
      </c>
      <c r="J758">
        <v>1195</v>
      </c>
      <c r="K758">
        <v>51796</v>
      </c>
      <c r="L758" t="s">
        <v>18</v>
      </c>
      <c r="M758">
        <v>118312</v>
      </c>
      <c r="N758">
        <v>597.20000000000005</v>
      </c>
      <c r="O758">
        <v>94968.69</v>
      </c>
      <c r="P758">
        <v>2</v>
      </c>
    </row>
    <row r="759" spans="1:16" x14ac:dyDescent="0.2">
      <c r="A759">
        <v>1152</v>
      </c>
      <c r="B759" t="s">
        <v>15</v>
      </c>
      <c r="C759">
        <v>2007</v>
      </c>
      <c r="D759">
        <v>2</v>
      </c>
      <c r="E759">
        <v>272</v>
      </c>
      <c r="F759">
        <v>1066.8699999999999</v>
      </c>
      <c r="G759">
        <v>1253.6400000000001</v>
      </c>
      <c r="H759">
        <v>512.52</v>
      </c>
      <c r="I759">
        <v>17</v>
      </c>
      <c r="J759">
        <v>1195</v>
      </c>
      <c r="K759">
        <v>51796</v>
      </c>
      <c r="L759" t="s">
        <v>18</v>
      </c>
      <c r="M759">
        <v>118312</v>
      </c>
      <c r="N759">
        <v>597.20000000000005</v>
      </c>
      <c r="O759">
        <v>94968.69</v>
      </c>
      <c r="P759">
        <v>2</v>
      </c>
    </row>
    <row r="760" spans="1:16" x14ac:dyDescent="0.2">
      <c r="A760">
        <v>1152</v>
      </c>
      <c r="B760" t="s">
        <v>15</v>
      </c>
      <c r="C760">
        <v>2007</v>
      </c>
      <c r="D760">
        <v>3</v>
      </c>
      <c r="E760">
        <v>270</v>
      </c>
      <c r="F760">
        <v>1125.28</v>
      </c>
      <c r="G760">
        <v>1322.26</v>
      </c>
      <c r="H760">
        <v>503.45</v>
      </c>
      <c r="I760">
        <v>17</v>
      </c>
      <c r="J760">
        <v>1195</v>
      </c>
      <c r="K760">
        <v>51796</v>
      </c>
      <c r="L760" t="s">
        <v>18</v>
      </c>
      <c r="M760">
        <v>118312</v>
      </c>
      <c r="N760">
        <v>597.20000000000005</v>
      </c>
      <c r="O760">
        <v>94968.69</v>
      </c>
      <c r="P760">
        <v>2</v>
      </c>
    </row>
    <row r="761" spans="1:16" x14ac:dyDescent="0.2">
      <c r="A761">
        <v>1152</v>
      </c>
      <c r="B761" t="s">
        <v>15</v>
      </c>
      <c r="C761">
        <v>2007</v>
      </c>
      <c r="D761">
        <v>4</v>
      </c>
      <c r="E761">
        <v>437</v>
      </c>
      <c r="F761">
        <v>1793.17</v>
      </c>
      <c r="G761">
        <v>2107.0500000000002</v>
      </c>
      <c r="H761">
        <v>905.28</v>
      </c>
      <c r="I761">
        <v>17</v>
      </c>
      <c r="J761">
        <v>1195</v>
      </c>
      <c r="K761">
        <v>51796</v>
      </c>
      <c r="L761" t="s">
        <v>18</v>
      </c>
      <c r="M761">
        <v>118312</v>
      </c>
      <c r="N761">
        <v>597.20000000000005</v>
      </c>
      <c r="O761">
        <v>94968.69</v>
      </c>
      <c r="P761">
        <v>2</v>
      </c>
    </row>
    <row r="762" spans="1:16" x14ac:dyDescent="0.2">
      <c r="A762">
        <v>1152</v>
      </c>
      <c r="B762" t="s">
        <v>15</v>
      </c>
      <c r="C762">
        <v>2007</v>
      </c>
      <c r="D762">
        <v>5</v>
      </c>
      <c r="E762">
        <v>589</v>
      </c>
      <c r="F762">
        <v>2421.59</v>
      </c>
      <c r="G762">
        <v>2845.62</v>
      </c>
      <c r="H762">
        <v>1001.19</v>
      </c>
      <c r="I762">
        <v>17</v>
      </c>
      <c r="J762">
        <v>1195</v>
      </c>
      <c r="K762">
        <v>51796</v>
      </c>
      <c r="L762" t="s">
        <v>18</v>
      </c>
      <c r="M762">
        <v>118312</v>
      </c>
      <c r="N762">
        <v>597.20000000000005</v>
      </c>
      <c r="O762">
        <v>94968.69</v>
      </c>
      <c r="P762">
        <v>2</v>
      </c>
    </row>
    <row r="763" spans="1:16" x14ac:dyDescent="0.2">
      <c r="A763">
        <v>1152</v>
      </c>
      <c r="B763" t="s">
        <v>15</v>
      </c>
      <c r="C763">
        <v>2007</v>
      </c>
      <c r="D763">
        <v>6</v>
      </c>
      <c r="E763">
        <v>667</v>
      </c>
      <c r="F763">
        <v>2571.1799999999998</v>
      </c>
      <c r="G763">
        <v>3021.09</v>
      </c>
      <c r="H763">
        <v>1242.6099999999999</v>
      </c>
      <c r="I763">
        <v>17</v>
      </c>
      <c r="J763">
        <v>1195</v>
      </c>
      <c r="K763">
        <v>51796</v>
      </c>
      <c r="L763" t="s">
        <v>18</v>
      </c>
      <c r="M763">
        <v>118312</v>
      </c>
      <c r="N763">
        <v>597.20000000000005</v>
      </c>
      <c r="O763">
        <v>94968.69</v>
      </c>
      <c r="P763">
        <v>2</v>
      </c>
    </row>
    <row r="764" spans="1:16" x14ac:dyDescent="0.2">
      <c r="A764">
        <v>1152</v>
      </c>
      <c r="B764" t="s">
        <v>15</v>
      </c>
      <c r="C764">
        <v>2007</v>
      </c>
      <c r="D764">
        <v>7</v>
      </c>
      <c r="E764">
        <v>509</v>
      </c>
      <c r="F764">
        <v>2086.0100000000002</v>
      </c>
      <c r="G764">
        <v>2451.08</v>
      </c>
      <c r="H764">
        <v>1007.45</v>
      </c>
      <c r="I764">
        <v>17</v>
      </c>
      <c r="J764">
        <v>1195</v>
      </c>
      <c r="K764">
        <v>51796</v>
      </c>
      <c r="L764" t="s">
        <v>18</v>
      </c>
      <c r="M764">
        <v>118312</v>
      </c>
      <c r="N764">
        <v>597.20000000000005</v>
      </c>
      <c r="O764">
        <v>94968.69</v>
      </c>
      <c r="P764">
        <v>2</v>
      </c>
    </row>
    <row r="765" spans="1:16" x14ac:dyDescent="0.2">
      <c r="A765">
        <v>1152</v>
      </c>
      <c r="B765" t="s">
        <v>15</v>
      </c>
      <c r="C765">
        <v>2007</v>
      </c>
      <c r="D765">
        <v>8</v>
      </c>
      <c r="E765">
        <v>483</v>
      </c>
      <c r="F765">
        <v>1836.69</v>
      </c>
      <c r="G765">
        <v>2158.38</v>
      </c>
      <c r="H765">
        <v>768.42</v>
      </c>
      <c r="I765">
        <v>17</v>
      </c>
      <c r="J765">
        <v>1195</v>
      </c>
      <c r="K765">
        <v>51796</v>
      </c>
      <c r="L765" t="s">
        <v>18</v>
      </c>
      <c r="M765">
        <v>118312</v>
      </c>
      <c r="N765">
        <v>597.20000000000005</v>
      </c>
      <c r="O765">
        <v>94968.69</v>
      </c>
      <c r="P765">
        <v>2</v>
      </c>
    </row>
    <row r="766" spans="1:16" x14ac:dyDescent="0.2">
      <c r="A766">
        <v>1152</v>
      </c>
      <c r="B766" t="s">
        <v>15</v>
      </c>
      <c r="C766">
        <v>2007</v>
      </c>
      <c r="D766">
        <v>9</v>
      </c>
      <c r="E766">
        <v>802</v>
      </c>
      <c r="F766">
        <v>3002.87</v>
      </c>
      <c r="G766">
        <v>3528.46</v>
      </c>
      <c r="H766">
        <v>1034.3699999999999</v>
      </c>
      <c r="I766">
        <v>17</v>
      </c>
      <c r="J766">
        <v>1195</v>
      </c>
      <c r="K766">
        <v>51796</v>
      </c>
      <c r="L766" t="s">
        <v>18</v>
      </c>
      <c r="M766">
        <v>118312</v>
      </c>
      <c r="N766">
        <v>597.20000000000005</v>
      </c>
      <c r="O766">
        <v>94968.69</v>
      </c>
      <c r="P766">
        <v>2</v>
      </c>
    </row>
    <row r="767" spans="1:16" x14ac:dyDescent="0.2">
      <c r="A767">
        <v>1152</v>
      </c>
      <c r="B767" t="s">
        <v>15</v>
      </c>
      <c r="C767">
        <v>2007</v>
      </c>
      <c r="D767">
        <v>11</v>
      </c>
      <c r="E767">
        <v>914</v>
      </c>
      <c r="F767">
        <v>3443.56</v>
      </c>
      <c r="G767">
        <v>4046.26</v>
      </c>
      <c r="H767">
        <v>1167.06</v>
      </c>
      <c r="I767">
        <v>17</v>
      </c>
      <c r="J767">
        <v>1195</v>
      </c>
      <c r="K767">
        <v>51796</v>
      </c>
      <c r="L767" t="s">
        <v>18</v>
      </c>
      <c r="M767">
        <v>118312</v>
      </c>
      <c r="N767">
        <v>597.20000000000005</v>
      </c>
      <c r="O767">
        <v>94968.69</v>
      </c>
      <c r="P767">
        <v>2</v>
      </c>
    </row>
    <row r="768" spans="1:16" x14ac:dyDescent="0.2">
      <c r="A768">
        <v>1152</v>
      </c>
      <c r="B768" t="s">
        <v>15</v>
      </c>
      <c r="C768">
        <v>2007</v>
      </c>
      <c r="D768">
        <v>12</v>
      </c>
      <c r="E768">
        <v>462</v>
      </c>
      <c r="F768">
        <v>1681.72</v>
      </c>
      <c r="G768">
        <v>1976.04</v>
      </c>
      <c r="H768">
        <v>616.58000000000004</v>
      </c>
      <c r="I768">
        <v>17</v>
      </c>
      <c r="J768">
        <v>1195</v>
      </c>
      <c r="K768">
        <v>51796</v>
      </c>
      <c r="L768" t="s">
        <v>18</v>
      </c>
      <c r="M768">
        <v>118312</v>
      </c>
      <c r="N768">
        <v>597.20000000000005</v>
      </c>
      <c r="O768">
        <v>94968.69</v>
      </c>
      <c r="P768">
        <v>2</v>
      </c>
    </row>
    <row r="769" spans="1:16" x14ac:dyDescent="0.2">
      <c r="A769">
        <v>1179</v>
      </c>
      <c r="B769" t="s">
        <v>15</v>
      </c>
      <c r="C769">
        <v>2007</v>
      </c>
      <c r="D769">
        <v>1</v>
      </c>
      <c r="E769">
        <v>204</v>
      </c>
      <c r="F769">
        <v>710.82</v>
      </c>
      <c r="G769">
        <v>835.23</v>
      </c>
      <c r="H769">
        <v>356.32</v>
      </c>
      <c r="I769">
        <v>12</v>
      </c>
      <c r="J769">
        <v>912</v>
      </c>
      <c r="K769">
        <v>40120</v>
      </c>
      <c r="L769" t="s">
        <v>18</v>
      </c>
      <c r="M769">
        <v>127208</v>
      </c>
      <c r="N769">
        <v>453.2</v>
      </c>
      <c r="O769">
        <v>56713.16</v>
      </c>
      <c r="P769">
        <v>2</v>
      </c>
    </row>
    <row r="770" spans="1:16" x14ac:dyDescent="0.2">
      <c r="A770">
        <v>1179</v>
      </c>
      <c r="B770" t="s">
        <v>15</v>
      </c>
      <c r="C770">
        <v>2007</v>
      </c>
      <c r="D770">
        <v>2</v>
      </c>
      <c r="E770">
        <v>175</v>
      </c>
      <c r="F770">
        <v>739.76</v>
      </c>
      <c r="G770">
        <v>869.15</v>
      </c>
      <c r="H770">
        <v>374.19</v>
      </c>
      <c r="I770">
        <v>12</v>
      </c>
      <c r="J770">
        <v>912</v>
      </c>
      <c r="K770">
        <v>40120</v>
      </c>
      <c r="L770" t="s">
        <v>18</v>
      </c>
      <c r="M770">
        <v>127208</v>
      </c>
      <c r="N770">
        <v>453.2</v>
      </c>
      <c r="O770">
        <v>56713.16</v>
      </c>
      <c r="P770">
        <v>2</v>
      </c>
    </row>
    <row r="771" spans="1:16" x14ac:dyDescent="0.2">
      <c r="A771">
        <v>1179</v>
      </c>
      <c r="B771" t="s">
        <v>15</v>
      </c>
      <c r="C771">
        <v>2007</v>
      </c>
      <c r="D771">
        <v>3</v>
      </c>
      <c r="E771">
        <v>206</v>
      </c>
      <c r="F771">
        <v>736.08</v>
      </c>
      <c r="G771">
        <v>864.93</v>
      </c>
      <c r="H771">
        <v>295.61</v>
      </c>
      <c r="I771">
        <v>12</v>
      </c>
      <c r="J771">
        <v>912</v>
      </c>
      <c r="K771">
        <v>40120</v>
      </c>
      <c r="L771" t="s">
        <v>18</v>
      </c>
      <c r="M771">
        <v>127208</v>
      </c>
      <c r="N771">
        <v>453.2</v>
      </c>
      <c r="O771">
        <v>56713.16</v>
      </c>
      <c r="P771">
        <v>2</v>
      </c>
    </row>
    <row r="772" spans="1:16" x14ac:dyDescent="0.2">
      <c r="A772">
        <v>1179</v>
      </c>
      <c r="B772" t="s">
        <v>15</v>
      </c>
      <c r="C772">
        <v>2007</v>
      </c>
      <c r="D772">
        <v>4</v>
      </c>
      <c r="E772">
        <v>302</v>
      </c>
      <c r="F772">
        <v>1160.08</v>
      </c>
      <c r="G772">
        <v>1363.11</v>
      </c>
      <c r="H772">
        <v>531.1</v>
      </c>
      <c r="I772">
        <v>12</v>
      </c>
      <c r="J772">
        <v>912</v>
      </c>
      <c r="K772">
        <v>40120</v>
      </c>
      <c r="L772" t="s">
        <v>18</v>
      </c>
      <c r="M772">
        <v>127208</v>
      </c>
      <c r="N772">
        <v>453.2</v>
      </c>
      <c r="O772">
        <v>56713.16</v>
      </c>
      <c r="P772">
        <v>2</v>
      </c>
    </row>
    <row r="773" spans="1:16" x14ac:dyDescent="0.2">
      <c r="A773">
        <v>1179</v>
      </c>
      <c r="B773" t="s">
        <v>15</v>
      </c>
      <c r="C773">
        <v>2007</v>
      </c>
      <c r="D773">
        <v>5</v>
      </c>
      <c r="E773">
        <v>416</v>
      </c>
      <c r="F773">
        <v>1666.63</v>
      </c>
      <c r="G773">
        <v>1958.27</v>
      </c>
      <c r="H773">
        <v>698.84</v>
      </c>
      <c r="I773">
        <v>12</v>
      </c>
      <c r="J773">
        <v>912</v>
      </c>
      <c r="K773">
        <v>40120</v>
      </c>
      <c r="L773" t="s">
        <v>18</v>
      </c>
      <c r="M773">
        <v>127208</v>
      </c>
      <c r="N773">
        <v>453.2</v>
      </c>
      <c r="O773">
        <v>56713.16</v>
      </c>
      <c r="P773">
        <v>2</v>
      </c>
    </row>
    <row r="774" spans="1:16" x14ac:dyDescent="0.2">
      <c r="A774">
        <v>1179</v>
      </c>
      <c r="B774" t="s">
        <v>15</v>
      </c>
      <c r="C774">
        <v>2007</v>
      </c>
      <c r="D774">
        <v>6</v>
      </c>
      <c r="E774">
        <v>430</v>
      </c>
      <c r="F774">
        <v>1697.44</v>
      </c>
      <c r="G774">
        <v>1994.6</v>
      </c>
      <c r="H774">
        <v>815.77</v>
      </c>
      <c r="I774">
        <v>12</v>
      </c>
      <c r="J774">
        <v>912</v>
      </c>
      <c r="K774">
        <v>40120</v>
      </c>
      <c r="L774" t="s">
        <v>18</v>
      </c>
      <c r="M774">
        <v>127208</v>
      </c>
      <c r="N774">
        <v>453.2</v>
      </c>
      <c r="O774">
        <v>56713.16</v>
      </c>
      <c r="P774">
        <v>2</v>
      </c>
    </row>
    <row r="775" spans="1:16" x14ac:dyDescent="0.2">
      <c r="A775">
        <v>1179</v>
      </c>
      <c r="B775" t="s">
        <v>15</v>
      </c>
      <c r="C775">
        <v>2007</v>
      </c>
      <c r="D775">
        <v>7</v>
      </c>
      <c r="E775">
        <v>290</v>
      </c>
      <c r="F775">
        <v>1284.72</v>
      </c>
      <c r="G775">
        <v>1509.5</v>
      </c>
      <c r="H775">
        <v>587.54999999999995</v>
      </c>
      <c r="I775">
        <v>12</v>
      </c>
      <c r="J775">
        <v>912</v>
      </c>
      <c r="K775">
        <v>40120</v>
      </c>
      <c r="L775" t="s">
        <v>18</v>
      </c>
      <c r="M775">
        <v>127208</v>
      </c>
      <c r="N775">
        <v>453.2</v>
      </c>
      <c r="O775">
        <v>56713.16</v>
      </c>
      <c r="P775">
        <v>2</v>
      </c>
    </row>
    <row r="776" spans="1:16" x14ac:dyDescent="0.2">
      <c r="A776">
        <v>1179</v>
      </c>
      <c r="B776" t="s">
        <v>15</v>
      </c>
      <c r="C776">
        <v>2007</v>
      </c>
      <c r="D776">
        <v>8</v>
      </c>
      <c r="E776">
        <v>404</v>
      </c>
      <c r="F776">
        <v>1516.64</v>
      </c>
      <c r="G776">
        <v>1782.03</v>
      </c>
      <c r="H776">
        <v>579.36</v>
      </c>
      <c r="I776">
        <v>12</v>
      </c>
      <c r="J776">
        <v>912</v>
      </c>
      <c r="K776">
        <v>40120</v>
      </c>
      <c r="L776" t="s">
        <v>18</v>
      </c>
      <c r="M776">
        <v>127208</v>
      </c>
      <c r="N776">
        <v>453.2</v>
      </c>
      <c r="O776">
        <v>56713.16</v>
      </c>
      <c r="P776">
        <v>2</v>
      </c>
    </row>
    <row r="777" spans="1:16" x14ac:dyDescent="0.2">
      <c r="A777">
        <v>1179</v>
      </c>
      <c r="B777" t="s">
        <v>15</v>
      </c>
      <c r="C777">
        <v>2007</v>
      </c>
      <c r="D777">
        <v>9</v>
      </c>
      <c r="E777">
        <v>487</v>
      </c>
      <c r="F777">
        <v>1723.76</v>
      </c>
      <c r="G777">
        <v>2025.46</v>
      </c>
      <c r="H777">
        <v>563.39</v>
      </c>
      <c r="I777">
        <v>12</v>
      </c>
      <c r="J777">
        <v>912</v>
      </c>
      <c r="K777">
        <v>40120</v>
      </c>
      <c r="L777" t="s">
        <v>18</v>
      </c>
      <c r="M777">
        <v>127208</v>
      </c>
      <c r="N777">
        <v>453.2</v>
      </c>
      <c r="O777">
        <v>56713.16</v>
      </c>
      <c r="P777">
        <v>2</v>
      </c>
    </row>
    <row r="778" spans="1:16" x14ac:dyDescent="0.2">
      <c r="A778">
        <v>1179</v>
      </c>
      <c r="B778" t="s">
        <v>15</v>
      </c>
      <c r="C778">
        <v>2007</v>
      </c>
      <c r="D778">
        <v>10</v>
      </c>
      <c r="E778">
        <v>941</v>
      </c>
      <c r="F778">
        <v>3372.87</v>
      </c>
      <c r="G778">
        <v>3963.17</v>
      </c>
      <c r="H778">
        <v>1111.43</v>
      </c>
      <c r="I778">
        <v>12</v>
      </c>
      <c r="J778">
        <v>912</v>
      </c>
      <c r="K778">
        <v>40120</v>
      </c>
      <c r="L778" t="s">
        <v>18</v>
      </c>
      <c r="M778">
        <v>127208</v>
      </c>
      <c r="N778">
        <v>453.2</v>
      </c>
      <c r="O778">
        <v>56713.16</v>
      </c>
      <c r="P778">
        <v>2</v>
      </c>
    </row>
    <row r="779" spans="1:16" x14ac:dyDescent="0.2">
      <c r="A779">
        <v>1179</v>
      </c>
      <c r="B779" t="s">
        <v>15</v>
      </c>
      <c r="C779">
        <v>2007</v>
      </c>
      <c r="D779">
        <v>11</v>
      </c>
      <c r="E779">
        <v>713</v>
      </c>
      <c r="F779">
        <v>2615.0500000000002</v>
      </c>
      <c r="G779">
        <v>3072.87</v>
      </c>
      <c r="H779">
        <v>857.51</v>
      </c>
      <c r="I779">
        <v>12</v>
      </c>
      <c r="J779">
        <v>912</v>
      </c>
      <c r="K779">
        <v>40120</v>
      </c>
      <c r="L779" t="s">
        <v>18</v>
      </c>
      <c r="M779">
        <v>127208</v>
      </c>
      <c r="N779">
        <v>453.2</v>
      </c>
      <c r="O779">
        <v>56713.16</v>
      </c>
      <c r="P779">
        <v>2</v>
      </c>
    </row>
    <row r="780" spans="1:16" x14ac:dyDescent="0.2">
      <c r="A780">
        <v>1179</v>
      </c>
      <c r="B780" t="s">
        <v>15</v>
      </c>
      <c r="C780">
        <v>2007</v>
      </c>
      <c r="D780">
        <v>12</v>
      </c>
      <c r="E780">
        <v>387</v>
      </c>
      <c r="F780">
        <v>1400.74</v>
      </c>
      <c r="G780">
        <v>1645.95</v>
      </c>
      <c r="H780">
        <v>498.94</v>
      </c>
      <c r="I780">
        <v>12</v>
      </c>
      <c r="J780">
        <v>912</v>
      </c>
      <c r="K780">
        <v>40120</v>
      </c>
      <c r="L780" t="s">
        <v>18</v>
      </c>
      <c r="M780">
        <v>127208</v>
      </c>
      <c r="N780">
        <v>453.2</v>
      </c>
      <c r="O780">
        <v>56713.16</v>
      </c>
      <c r="P780">
        <v>2</v>
      </c>
    </row>
    <row r="781" spans="1:16" x14ac:dyDescent="0.2">
      <c r="A781">
        <v>1181</v>
      </c>
      <c r="B781" t="s">
        <v>15</v>
      </c>
      <c r="C781">
        <v>2007</v>
      </c>
      <c r="D781">
        <v>1</v>
      </c>
      <c r="E781">
        <v>230</v>
      </c>
      <c r="F781">
        <v>970.35</v>
      </c>
      <c r="G781">
        <v>1140.21</v>
      </c>
      <c r="H781">
        <v>513.57000000000005</v>
      </c>
      <c r="I781">
        <v>12</v>
      </c>
      <c r="J781">
        <v>889</v>
      </c>
      <c r="K781">
        <v>46071</v>
      </c>
      <c r="L781" t="s">
        <v>18</v>
      </c>
      <c r="M781">
        <v>132484</v>
      </c>
      <c r="N781">
        <v>470.2</v>
      </c>
      <c r="O781">
        <v>72824.91</v>
      </c>
      <c r="P781">
        <v>2</v>
      </c>
    </row>
    <row r="782" spans="1:16" x14ac:dyDescent="0.2">
      <c r="A782">
        <v>1181</v>
      </c>
      <c r="B782" t="s">
        <v>15</v>
      </c>
      <c r="C782">
        <v>2007</v>
      </c>
      <c r="D782">
        <v>2</v>
      </c>
      <c r="E782">
        <v>218</v>
      </c>
      <c r="F782">
        <v>935.13</v>
      </c>
      <c r="G782">
        <v>1098.9100000000001</v>
      </c>
      <c r="H782">
        <v>499.84</v>
      </c>
      <c r="I782">
        <v>12</v>
      </c>
      <c r="J782">
        <v>889</v>
      </c>
      <c r="K782">
        <v>46071</v>
      </c>
      <c r="L782" t="s">
        <v>18</v>
      </c>
      <c r="M782">
        <v>132484</v>
      </c>
      <c r="N782">
        <v>470.2</v>
      </c>
      <c r="O782">
        <v>72824.91</v>
      </c>
      <c r="P782">
        <v>2</v>
      </c>
    </row>
    <row r="783" spans="1:16" x14ac:dyDescent="0.2">
      <c r="A783">
        <v>1181</v>
      </c>
      <c r="B783" t="s">
        <v>15</v>
      </c>
      <c r="C783">
        <v>2007</v>
      </c>
      <c r="D783">
        <v>3</v>
      </c>
      <c r="E783">
        <v>218</v>
      </c>
      <c r="F783">
        <v>784.31</v>
      </c>
      <c r="G783">
        <v>921.57</v>
      </c>
      <c r="H783">
        <v>409.17</v>
      </c>
      <c r="I783">
        <v>12</v>
      </c>
      <c r="J783">
        <v>889</v>
      </c>
      <c r="K783">
        <v>46071</v>
      </c>
      <c r="L783" t="s">
        <v>18</v>
      </c>
      <c r="M783">
        <v>132484</v>
      </c>
      <c r="N783">
        <v>470.2</v>
      </c>
      <c r="O783">
        <v>72824.91</v>
      </c>
      <c r="P783">
        <v>2</v>
      </c>
    </row>
    <row r="784" spans="1:16" x14ac:dyDescent="0.2">
      <c r="A784">
        <v>1181</v>
      </c>
      <c r="B784" t="s">
        <v>15</v>
      </c>
      <c r="C784">
        <v>2007</v>
      </c>
      <c r="D784">
        <v>4</v>
      </c>
      <c r="E784">
        <v>272</v>
      </c>
      <c r="F784">
        <v>1087.72</v>
      </c>
      <c r="G784">
        <v>1278.19</v>
      </c>
      <c r="H784">
        <v>472.73</v>
      </c>
      <c r="I784">
        <v>12</v>
      </c>
      <c r="J784">
        <v>889</v>
      </c>
      <c r="K784">
        <v>46071</v>
      </c>
      <c r="L784" t="s">
        <v>18</v>
      </c>
      <c r="M784">
        <v>132484</v>
      </c>
      <c r="N784">
        <v>470.2</v>
      </c>
      <c r="O784">
        <v>72824.91</v>
      </c>
      <c r="P784">
        <v>2</v>
      </c>
    </row>
    <row r="785" spans="1:16" x14ac:dyDescent="0.2">
      <c r="A785">
        <v>1181</v>
      </c>
      <c r="B785" t="s">
        <v>15</v>
      </c>
      <c r="C785">
        <v>2007</v>
      </c>
      <c r="D785">
        <v>5</v>
      </c>
      <c r="E785">
        <v>414</v>
      </c>
      <c r="F785">
        <v>1755.85</v>
      </c>
      <c r="G785">
        <v>2063.2199999999998</v>
      </c>
      <c r="H785">
        <v>855.87</v>
      </c>
      <c r="I785">
        <v>12</v>
      </c>
      <c r="J785">
        <v>889</v>
      </c>
      <c r="K785">
        <v>46071</v>
      </c>
      <c r="L785" t="s">
        <v>18</v>
      </c>
      <c r="M785">
        <v>132484</v>
      </c>
      <c r="N785">
        <v>470.2</v>
      </c>
      <c r="O785">
        <v>72824.91</v>
      </c>
      <c r="P785">
        <v>2</v>
      </c>
    </row>
    <row r="786" spans="1:16" x14ac:dyDescent="0.2">
      <c r="A786">
        <v>1181</v>
      </c>
      <c r="B786" t="s">
        <v>15</v>
      </c>
      <c r="C786">
        <v>2007</v>
      </c>
      <c r="D786">
        <v>6</v>
      </c>
      <c r="E786">
        <v>486</v>
      </c>
      <c r="F786">
        <v>2051.02</v>
      </c>
      <c r="G786">
        <v>2409.98</v>
      </c>
      <c r="H786">
        <v>1054.95</v>
      </c>
      <c r="I786">
        <v>12</v>
      </c>
      <c r="J786">
        <v>889</v>
      </c>
      <c r="K786">
        <v>46071</v>
      </c>
      <c r="L786" t="s">
        <v>18</v>
      </c>
      <c r="M786">
        <v>132484</v>
      </c>
      <c r="N786">
        <v>470.2</v>
      </c>
      <c r="O786">
        <v>72824.91</v>
      </c>
      <c r="P786">
        <v>2</v>
      </c>
    </row>
    <row r="787" spans="1:16" x14ac:dyDescent="0.2">
      <c r="A787">
        <v>1181</v>
      </c>
      <c r="B787" t="s">
        <v>15</v>
      </c>
      <c r="C787">
        <v>2007</v>
      </c>
      <c r="D787">
        <v>7</v>
      </c>
      <c r="E787">
        <v>454</v>
      </c>
      <c r="F787">
        <v>1715.73</v>
      </c>
      <c r="G787">
        <v>2016.04</v>
      </c>
      <c r="H787">
        <v>919.76</v>
      </c>
      <c r="I787">
        <v>12</v>
      </c>
      <c r="J787">
        <v>889</v>
      </c>
      <c r="K787">
        <v>46071</v>
      </c>
      <c r="L787" t="s">
        <v>18</v>
      </c>
      <c r="M787">
        <v>132484</v>
      </c>
      <c r="N787">
        <v>470.2</v>
      </c>
      <c r="O787">
        <v>72824.91</v>
      </c>
      <c r="P787">
        <v>2</v>
      </c>
    </row>
    <row r="788" spans="1:16" x14ac:dyDescent="0.2">
      <c r="A788">
        <v>1181</v>
      </c>
      <c r="B788" t="s">
        <v>15</v>
      </c>
      <c r="C788">
        <v>2007</v>
      </c>
      <c r="D788">
        <v>8</v>
      </c>
      <c r="E788">
        <v>383</v>
      </c>
      <c r="F788">
        <v>1520.54</v>
      </c>
      <c r="G788">
        <v>1786.74</v>
      </c>
      <c r="H788">
        <v>729.38</v>
      </c>
      <c r="I788">
        <v>12</v>
      </c>
      <c r="J788">
        <v>889</v>
      </c>
      <c r="K788">
        <v>46071</v>
      </c>
      <c r="L788" t="s">
        <v>18</v>
      </c>
      <c r="M788">
        <v>132484</v>
      </c>
      <c r="N788">
        <v>470.2</v>
      </c>
      <c r="O788">
        <v>72824.91</v>
      </c>
      <c r="P788">
        <v>2</v>
      </c>
    </row>
    <row r="789" spans="1:16" x14ac:dyDescent="0.2">
      <c r="A789">
        <v>1181</v>
      </c>
      <c r="B789" t="s">
        <v>15</v>
      </c>
      <c r="C789">
        <v>2007</v>
      </c>
      <c r="D789">
        <v>9</v>
      </c>
      <c r="E789">
        <v>518</v>
      </c>
      <c r="F789">
        <v>2089.0700000000002</v>
      </c>
      <c r="G789">
        <v>2454.88</v>
      </c>
      <c r="H789">
        <v>739.75</v>
      </c>
      <c r="I789">
        <v>12</v>
      </c>
      <c r="J789">
        <v>889</v>
      </c>
      <c r="K789">
        <v>46071</v>
      </c>
      <c r="L789" t="s">
        <v>18</v>
      </c>
      <c r="M789">
        <v>132484</v>
      </c>
      <c r="N789">
        <v>470.2</v>
      </c>
      <c r="O789">
        <v>72824.91</v>
      </c>
      <c r="P789">
        <v>2</v>
      </c>
    </row>
    <row r="790" spans="1:16" x14ac:dyDescent="0.2">
      <c r="A790">
        <v>1181</v>
      </c>
      <c r="B790" t="s">
        <v>15</v>
      </c>
      <c r="C790">
        <v>2007</v>
      </c>
      <c r="D790">
        <v>11</v>
      </c>
      <c r="E790">
        <v>776</v>
      </c>
      <c r="F790">
        <v>3111.32</v>
      </c>
      <c r="G790">
        <v>3655.91</v>
      </c>
      <c r="H790">
        <v>1121.8399999999999</v>
      </c>
      <c r="I790">
        <v>12</v>
      </c>
      <c r="J790">
        <v>889</v>
      </c>
      <c r="K790">
        <v>46071</v>
      </c>
      <c r="L790" t="s">
        <v>18</v>
      </c>
      <c r="M790">
        <v>132484</v>
      </c>
      <c r="N790">
        <v>470.2</v>
      </c>
      <c r="O790">
        <v>72824.91</v>
      </c>
      <c r="P790">
        <v>2</v>
      </c>
    </row>
    <row r="791" spans="1:16" x14ac:dyDescent="0.2">
      <c r="A791">
        <v>1181</v>
      </c>
      <c r="B791" t="s">
        <v>15</v>
      </c>
      <c r="C791">
        <v>2007</v>
      </c>
      <c r="D791">
        <v>12</v>
      </c>
      <c r="E791">
        <v>429</v>
      </c>
      <c r="F791">
        <v>1580.78</v>
      </c>
      <c r="G791">
        <v>1857.61</v>
      </c>
      <c r="H791">
        <v>530.24</v>
      </c>
      <c r="I791">
        <v>12</v>
      </c>
      <c r="J791">
        <v>889</v>
      </c>
      <c r="K791">
        <v>46071</v>
      </c>
      <c r="L791" t="s">
        <v>18</v>
      </c>
      <c r="M791">
        <v>132484</v>
      </c>
      <c r="N791">
        <v>470.2</v>
      </c>
      <c r="O791">
        <v>72824.91</v>
      </c>
      <c r="P791">
        <v>2</v>
      </c>
    </row>
    <row r="792" spans="1:16" x14ac:dyDescent="0.2">
      <c r="A792">
        <v>1182</v>
      </c>
      <c r="B792" t="s">
        <v>15</v>
      </c>
      <c r="C792">
        <v>2007</v>
      </c>
      <c r="D792">
        <v>1</v>
      </c>
      <c r="E792">
        <v>236</v>
      </c>
      <c r="F792">
        <v>939.37</v>
      </c>
      <c r="G792">
        <v>1103.81</v>
      </c>
      <c r="H792">
        <v>470.42</v>
      </c>
      <c r="I792">
        <v>12</v>
      </c>
      <c r="J792">
        <v>1377</v>
      </c>
      <c r="K792">
        <v>48928</v>
      </c>
      <c r="L792" t="s">
        <v>18</v>
      </c>
      <c r="M792">
        <v>116669</v>
      </c>
      <c r="N792">
        <v>694.2</v>
      </c>
      <c r="O792">
        <v>92711.55</v>
      </c>
      <c r="P792">
        <v>2</v>
      </c>
    </row>
    <row r="793" spans="1:16" x14ac:dyDescent="0.2">
      <c r="A793">
        <v>1182</v>
      </c>
      <c r="B793" t="s">
        <v>15</v>
      </c>
      <c r="C793">
        <v>2007</v>
      </c>
      <c r="D793">
        <v>2</v>
      </c>
      <c r="E793">
        <v>281</v>
      </c>
      <c r="F793">
        <v>1255.8</v>
      </c>
      <c r="G793">
        <v>1475.55</v>
      </c>
      <c r="H793">
        <v>600.91</v>
      </c>
      <c r="I793">
        <v>12</v>
      </c>
      <c r="J793">
        <v>1377</v>
      </c>
      <c r="K793">
        <v>48928</v>
      </c>
      <c r="L793" t="s">
        <v>18</v>
      </c>
      <c r="M793">
        <v>116669</v>
      </c>
      <c r="N793">
        <v>694.2</v>
      </c>
      <c r="O793">
        <v>92711.55</v>
      </c>
      <c r="P793">
        <v>2</v>
      </c>
    </row>
    <row r="794" spans="1:16" x14ac:dyDescent="0.2">
      <c r="A794">
        <v>1182</v>
      </c>
      <c r="B794" t="s">
        <v>15</v>
      </c>
      <c r="C794">
        <v>2007</v>
      </c>
      <c r="D794">
        <v>3</v>
      </c>
      <c r="E794">
        <v>214</v>
      </c>
      <c r="F794">
        <v>918.66</v>
      </c>
      <c r="G794">
        <v>1079.3699999999999</v>
      </c>
      <c r="H794">
        <v>437.5</v>
      </c>
      <c r="I794">
        <v>12</v>
      </c>
      <c r="J794">
        <v>1377</v>
      </c>
      <c r="K794">
        <v>48928</v>
      </c>
      <c r="L794" t="s">
        <v>18</v>
      </c>
      <c r="M794">
        <v>116669</v>
      </c>
      <c r="N794">
        <v>694.2</v>
      </c>
      <c r="O794">
        <v>92711.55</v>
      </c>
      <c r="P794">
        <v>2</v>
      </c>
    </row>
    <row r="795" spans="1:16" x14ac:dyDescent="0.2">
      <c r="A795">
        <v>1182</v>
      </c>
      <c r="B795" t="s">
        <v>15</v>
      </c>
      <c r="C795">
        <v>2007</v>
      </c>
      <c r="D795">
        <v>4</v>
      </c>
      <c r="E795">
        <v>366</v>
      </c>
      <c r="F795">
        <v>1601.92</v>
      </c>
      <c r="G795">
        <v>1882.23</v>
      </c>
      <c r="H795">
        <v>762.51</v>
      </c>
      <c r="I795">
        <v>12</v>
      </c>
      <c r="J795">
        <v>1377</v>
      </c>
      <c r="K795">
        <v>48928</v>
      </c>
      <c r="L795" t="s">
        <v>18</v>
      </c>
      <c r="M795">
        <v>116669</v>
      </c>
      <c r="N795">
        <v>694.2</v>
      </c>
      <c r="O795">
        <v>92711.55</v>
      </c>
      <c r="P795">
        <v>2</v>
      </c>
    </row>
    <row r="796" spans="1:16" x14ac:dyDescent="0.2">
      <c r="A796">
        <v>1182</v>
      </c>
      <c r="B796" t="s">
        <v>15</v>
      </c>
      <c r="C796">
        <v>2007</v>
      </c>
      <c r="D796">
        <v>5</v>
      </c>
      <c r="E796">
        <v>458</v>
      </c>
      <c r="F796">
        <v>1923.1</v>
      </c>
      <c r="G796">
        <v>2259.67</v>
      </c>
      <c r="H796">
        <v>840.49</v>
      </c>
      <c r="I796">
        <v>12</v>
      </c>
      <c r="J796">
        <v>1377</v>
      </c>
      <c r="K796">
        <v>48928</v>
      </c>
      <c r="L796" t="s">
        <v>18</v>
      </c>
      <c r="M796">
        <v>116669</v>
      </c>
      <c r="N796">
        <v>694.2</v>
      </c>
      <c r="O796">
        <v>92711.55</v>
      </c>
      <c r="P796">
        <v>2</v>
      </c>
    </row>
    <row r="797" spans="1:16" x14ac:dyDescent="0.2">
      <c r="A797">
        <v>1182</v>
      </c>
      <c r="B797" t="s">
        <v>15</v>
      </c>
      <c r="C797">
        <v>2007</v>
      </c>
      <c r="D797">
        <v>6</v>
      </c>
      <c r="E797">
        <v>535</v>
      </c>
      <c r="F797">
        <v>2274.42</v>
      </c>
      <c r="G797">
        <v>2672.52</v>
      </c>
      <c r="H797">
        <v>1074.1300000000001</v>
      </c>
      <c r="I797">
        <v>12</v>
      </c>
      <c r="J797">
        <v>1377</v>
      </c>
      <c r="K797">
        <v>48928</v>
      </c>
      <c r="L797" t="s">
        <v>18</v>
      </c>
      <c r="M797">
        <v>116669</v>
      </c>
      <c r="N797">
        <v>694.2</v>
      </c>
      <c r="O797">
        <v>92711.55</v>
      </c>
      <c r="P797">
        <v>2</v>
      </c>
    </row>
    <row r="798" spans="1:16" x14ac:dyDescent="0.2">
      <c r="A798">
        <v>1182</v>
      </c>
      <c r="B798" t="s">
        <v>15</v>
      </c>
      <c r="C798">
        <v>2007</v>
      </c>
      <c r="D798">
        <v>7</v>
      </c>
      <c r="E798">
        <v>405</v>
      </c>
      <c r="F798">
        <v>1697.32</v>
      </c>
      <c r="G798">
        <v>1994.47</v>
      </c>
      <c r="H798">
        <v>681.44</v>
      </c>
      <c r="I798">
        <v>12</v>
      </c>
      <c r="J798">
        <v>1377</v>
      </c>
      <c r="K798">
        <v>48928</v>
      </c>
      <c r="L798" t="s">
        <v>18</v>
      </c>
      <c r="M798">
        <v>116669</v>
      </c>
      <c r="N798">
        <v>694.2</v>
      </c>
      <c r="O798">
        <v>92711.55</v>
      </c>
      <c r="P798">
        <v>2</v>
      </c>
    </row>
    <row r="799" spans="1:16" x14ac:dyDescent="0.2">
      <c r="A799">
        <v>1182</v>
      </c>
      <c r="B799" t="s">
        <v>15</v>
      </c>
      <c r="C799">
        <v>2007</v>
      </c>
      <c r="D799">
        <v>8</v>
      </c>
      <c r="E799">
        <v>592</v>
      </c>
      <c r="F799">
        <v>2251.34</v>
      </c>
      <c r="G799">
        <v>2645.37</v>
      </c>
      <c r="H799">
        <v>860.93</v>
      </c>
      <c r="I799">
        <v>12</v>
      </c>
      <c r="J799">
        <v>1377</v>
      </c>
      <c r="K799">
        <v>48928</v>
      </c>
      <c r="L799" t="s">
        <v>18</v>
      </c>
      <c r="M799">
        <v>116669</v>
      </c>
      <c r="N799">
        <v>694.2</v>
      </c>
      <c r="O799">
        <v>92711.55</v>
      </c>
      <c r="P799">
        <v>2</v>
      </c>
    </row>
    <row r="800" spans="1:16" x14ac:dyDescent="0.2">
      <c r="A800">
        <v>1182</v>
      </c>
      <c r="B800" t="s">
        <v>15</v>
      </c>
      <c r="C800">
        <v>2007</v>
      </c>
      <c r="D800">
        <v>9</v>
      </c>
      <c r="E800">
        <v>577</v>
      </c>
      <c r="F800">
        <v>2099.85</v>
      </c>
      <c r="G800">
        <v>2467.3000000000002</v>
      </c>
      <c r="H800">
        <v>639.29999999999995</v>
      </c>
      <c r="I800">
        <v>12</v>
      </c>
      <c r="J800">
        <v>1377</v>
      </c>
      <c r="K800">
        <v>48928</v>
      </c>
      <c r="L800" t="s">
        <v>18</v>
      </c>
      <c r="M800">
        <v>116669</v>
      </c>
      <c r="N800">
        <v>694.2</v>
      </c>
      <c r="O800">
        <v>92711.55</v>
      </c>
      <c r="P800">
        <v>2</v>
      </c>
    </row>
    <row r="801" spans="1:16" x14ac:dyDescent="0.2">
      <c r="A801">
        <v>1182</v>
      </c>
      <c r="B801" t="s">
        <v>15</v>
      </c>
      <c r="C801">
        <v>2007</v>
      </c>
      <c r="D801">
        <v>11</v>
      </c>
      <c r="E801">
        <v>846</v>
      </c>
      <c r="F801">
        <v>3277.26</v>
      </c>
      <c r="G801">
        <v>3850.92</v>
      </c>
      <c r="H801">
        <v>1220.3399999999999</v>
      </c>
      <c r="I801">
        <v>12</v>
      </c>
      <c r="J801">
        <v>1377</v>
      </c>
      <c r="K801">
        <v>48928</v>
      </c>
      <c r="L801" t="s">
        <v>18</v>
      </c>
      <c r="M801">
        <v>116669</v>
      </c>
      <c r="N801">
        <v>694.2</v>
      </c>
      <c r="O801">
        <v>92711.55</v>
      </c>
      <c r="P801">
        <v>2</v>
      </c>
    </row>
    <row r="802" spans="1:16" x14ac:dyDescent="0.2">
      <c r="A802">
        <v>1182</v>
      </c>
      <c r="B802" t="s">
        <v>15</v>
      </c>
      <c r="C802">
        <v>2007</v>
      </c>
      <c r="D802">
        <v>12</v>
      </c>
      <c r="E802">
        <v>629</v>
      </c>
      <c r="F802">
        <v>2419.25</v>
      </c>
      <c r="G802">
        <v>2842.69</v>
      </c>
      <c r="H802">
        <v>696.65</v>
      </c>
      <c r="I802">
        <v>12</v>
      </c>
      <c r="J802">
        <v>1377</v>
      </c>
      <c r="K802">
        <v>48928</v>
      </c>
      <c r="L802" t="s">
        <v>18</v>
      </c>
      <c r="M802">
        <v>116669</v>
      </c>
      <c r="N802">
        <v>694.2</v>
      </c>
      <c r="O802">
        <v>92711.55</v>
      </c>
      <c r="P802">
        <v>2</v>
      </c>
    </row>
    <row r="803" spans="1:16" x14ac:dyDescent="0.2">
      <c r="A803">
        <v>1187</v>
      </c>
      <c r="B803" t="s">
        <v>15</v>
      </c>
      <c r="C803">
        <v>2007</v>
      </c>
      <c r="D803">
        <v>1</v>
      </c>
      <c r="E803">
        <v>38</v>
      </c>
      <c r="F803">
        <v>179.06</v>
      </c>
      <c r="G803">
        <v>210.38</v>
      </c>
      <c r="H803">
        <v>108.23</v>
      </c>
      <c r="I803">
        <v>6</v>
      </c>
      <c r="J803">
        <v>298</v>
      </c>
      <c r="K803">
        <v>9880</v>
      </c>
      <c r="L803" t="s">
        <v>18</v>
      </c>
      <c r="M803">
        <v>27405</v>
      </c>
      <c r="N803">
        <v>169</v>
      </c>
      <c r="O803">
        <v>15064.58</v>
      </c>
      <c r="P803">
        <v>2</v>
      </c>
    </row>
    <row r="804" spans="1:16" x14ac:dyDescent="0.2">
      <c r="A804">
        <v>1187</v>
      </c>
      <c r="B804" t="s">
        <v>15</v>
      </c>
      <c r="C804">
        <v>2007</v>
      </c>
      <c r="D804">
        <v>2</v>
      </c>
      <c r="E804">
        <v>43</v>
      </c>
      <c r="F804">
        <v>188.18</v>
      </c>
      <c r="G804">
        <v>221.12</v>
      </c>
      <c r="H804">
        <v>123.23</v>
      </c>
      <c r="I804">
        <v>6</v>
      </c>
      <c r="J804">
        <v>298</v>
      </c>
      <c r="K804">
        <v>9880</v>
      </c>
      <c r="L804" t="s">
        <v>18</v>
      </c>
      <c r="M804">
        <v>27405</v>
      </c>
      <c r="N804">
        <v>169</v>
      </c>
      <c r="O804">
        <v>15064.58</v>
      </c>
      <c r="P804">
        <v>2</v>
      </c>
    </row>
    <row r="805" spans="1:16" x14ac:dyDescent="0.2">
      <c r="A805">
        <v>1187</v>
      </c>
      <c r="B805" t="s">
        <v>15</v>
      </c>
      <c r="C805">
        <v>2007</v>
      </c>
      <c r="D805">
        <v>3</v>
      </c>
      <c r="E805">
        <v>46</v>
      </c>
      <c r="F805">
        <v>232.91</v>
      </c>
      <c r="G805">
        <v>273.74</v>
      </c>
      <c r="H805">
        <v>133.65</v>
      </c>
      <c r="I805">
        <v>6</v>
      </c>
      <c r="J805">
        <v>298</v>
      </c>
      <c r="K805">
        <v>9880</v>
      </c>
      <c r="L805" t="s">
        <v>18</v>
      </c>
      <c r="M805">
        <v>27405</v>
      </c>
      <c r="N805">
        <v>169</v>
      </c>
      <c r="O805">
        <v>15064.58</v>
      </c>
      <c r="P805">
        <v>2</v>
      </c>
    </row>
    <row r="806" spans="1:16" x14ac:dyDescent="0.2">
      <c r="A806">
        <v>1187</v>
      </c>
      <c r="B806" t="s">
        <v>15</v>
      </c>
      <c r="C806">
        <v>2007</v>
      </c>
      <c r="D806">
        <v>4</v>
      </c>
      <c r="E806">
        <v>61</v>
      </c>
      <c r="F806">
        <v>310.58999999999997</v>
      </c>
      <c r="G806">
        <v>364.91</v>
      </c>
      <c r="H806">
        <v>162.28</v>
      </c>
      <c r="I806">
        <v>6</v>
      </c>
      <c r="J806">
        <v>298</v>
      </c>
      <c r="K806">
        <v>9880</v>
      </c>
      <c r="L806" t="s">
        <v>18</v>
      </c>
      <c r="M806">
        <v>27405</v>
      </c>
      <c r="N806">
        <v>169</v>
      </c>
      <c r="O806">
        <v>15064.58</v>
      </c>
      <c r="P806">
        <v>2</v>
      </c>
    </row>
    <row r="807" spans="1:16" x14ac:dyDescent="0.2">
      <c r="A807">
        <v>1187</v>
      </c>
      <c r="B807" t="s">
        <v>15</v>
      </c>
      <c r="C807">
        <v>2007</v>
      </c>
      <c r="D807">
        <v>5</v>
      </c>
      <c r="E807">
        <v>98</v>
      </c>
      <c r="F807">
        <v>388.61</v>
      </c>
      <c r="G807">
        <v>456.61</v>
      </c>
      <c r="H807">
        <v>220.06</v>
      </c>
      <c r="I807">
        <v>6</v>
      </c>
      <c r="J807">
        <v>298</v>
      </c>
      <c r="K807">
        <v>9880</v>
      </c>
      <c r="L807" t="s">
        <v>18</v>
      </c>
      <c r="M807">
        <v>27405</v>
      </c>
      <c r="N807">
        <v>169</v>
      </c>
      <c r="O807">
        <v>15064.58</v>
      </c>
      <c r="P807">
        <v>2</v>
      </c>
    </row>
    <row r="808" spans="1:16" x14ac:dyDescent="0.2">
      <c r="A808">
        <v>1187</v>
      </c>
      <c r="B808" t="s">
        <v>15</v>
      </c>
      <c r="C808">
        <v>2007</v>
      </c>
      <c r="D808">
        <v>6</v>
      </c>
      <c r="E808">
        <v>132</v>
      </c>
      <c r="F808">
        <v>667.74</v>
      </c>
      <c r="G808">
        <v>784.61</v>
      </c>
      <c r="H808">
        <v>366.51</v>
      </c>
      <c r="I808">
        <v>6</v>
      </c>
      <c r="J808">
        <v>298</v>
      </c>
      <c r="K808">
        <v>9880</v>
      </c>
      <c r="L808" t="s">
        <v>18</v>
      </c>
      <c r="M808">
        <v>27405</v>
      </c>
      <c r="N808">
        <v>169</v>
      </c>
      <c r="O808">
        <v>15064.58</v>
      </c>
      <c r="P808">
        <v>2</v>
      </c>
    </row>
    <row r="809" spans="1:16" x14ac:dyDescent="0.2">
      <c r="A809">
        <v>1187</v>
      </c>
      <c r="B809" t="s">
        <v>15</v>
      </c>
      <c r="C809">
        <v>2007</v>
      </c>
      <c r="D809">
        <v>7</v>
      </c>
      <c r="E809">
        <v>98</v>
      </c>
      <c r="F809">
        <v>366.69</v>
      </c>
      <c r="G809">
        <v>430.83</v>
      </c>
      <c r="H809">
        <v>206.28</v>
      </c>
      <c r="I809">
        <v>6</v>
      </c>
      <c r="J809">
        <v>298</v>
      </c>
      <c r="K809">
        <v>9880</v>
      </c>
      <c r="L809" t="s">
        <v>18</v>
      </c>
      <c r="M809">
        <v>27405</v>
      </c>
      <c r="N809">
        <v>169</v>
      </c>
      <c r="O809">
        <v>15064.58</v>
      </c>
      <c r="P809">
        <v>2</v>
      </c>
    </row>
    <row r="810" spans="1:16" x14ac:dyDescent="0.2">
      <c r="A810">
        <v>1187</v>
      </c>
      <c r="B810" t="s">
        <v>15</v>
      </c>
      <c r="C810">
        <v>2007</v>
      </c>
      <c r="D810">
        <v>8</v>
      </c>
      <c r="E810">
        <v>120</v>
      </c>
      <c r="F810">
        <v>508.02</v>
      </c>
      <c r="G810">
        <v>596.94000000000005</v>
      </c>
      <c r="H810">
        <v>297.25</v>
      </c>
      <c r="I810">
        <v>6</v>
      </c>
      <c r="J810">
        <v>298</v>
      </c>
      <c r="K810">
        <v>9880</v>
      </c>
      <c r="L810" t="s">
        <v>18</v>
      </c>
      <c r="M810">
        <v>27405</v>
      </c>
      <c r="N810">
        <v>169</v>
      </c>
      <c r="O810">
        <v>15064.58</v>
      </c>
      <c r="P810">
        <v>2</v>
      </c>
    </row>
    <row r="811" spans="1:16" x14ac:dyDescent="0.2">
      <c r="A811">
        <v>1187</v>
      </c>
      <c r="B811" t="s">
        <v>15</v>
      </c>
      <c r="C811">
        <v>2007</v>
      </c>
      <c r="D811">
        <v>9</v>
      </c>
      <c r="E811">
        <v>137</v>
      </c>
      <c r="F811">
        <v>526.71</v>
      </c>
      <c r="G811">
        <v>618.89</v>
      </c>
      <c r="H811">
        <v>243.84</v>
      </c>
      <c r="I811">
        <v>6</v>
      </c>
      <c r="J811">
        <v>298</v>
      </c>
      <c r="K811">
        <v>9880</v>
      </c>
      <c r="L811" t="s">
        <v>18</v>
      </c>
      <c r="M811">
        <v>27405</v>
      </c>
      <c r="N811">
        <v>169</v>
      </c>
      <c r="O811">
        <v>15064.58</v>
      </c>
      <c r="P811">
        <v>2</v>
      </c>
    </row>
    <row r="812" spans="1:16" x14ac:dyDescent="0.2">
      <c r="A812">
        <v>1187</v>
      </c>
      <c r="B812" t="s">
        <v>15</v>
      </c>
      <c r="C812">
        <v>2007</v>
      </c>
      <c r="D812">
        <v>10</v>
      </c>
      <c r="E812">
        <v>417</v>
      </c>
      <c r="F812">
        <v>1570.21</v>
      </c>
      <c r="G812">
        <v>1845.13</v>
      </c>
      <c r="H812">
        <v>839</v>
      </c>
      <c r="I812">
        <v>6</v>
      </c>
      <c r="J812">
        <v>298</v>
      </c>
      <c r="K812">
        <v>9880</v>
      </c>
      <c r="L812" t="s">
        <v>18</v>
      </c>
      <c r="M812">
        <v>27405</v>
      </c>
      <c r="N812">
        <v>169</v>
      </c>
      <c r="O812">
        <v>15064.58</v>
      </c>
      <c r="P812">
        <v>2</v>
      </c>
    </row>
    <row r="813" spans="1:16" x14ac:dyDescent="0.2">
      <c r="A813">
        <v>1187</v>
      </c>
      <c r="B813" t="s">
        <v>15</v>
      </c>
      <c r="C813">
        <v>2007</v>
      </c>
      <c r="D813">
        <v>11</v>
      </c>
      <c r="E813">
        <v>195</v>
      </c>
      <c r="F813">
        <v>784.89</v>
      </c>
      <c r="G813">
        <v>922.29</v>
      </c>
      <c r="H813">
        <v>441.34</v>
      </c>
      <c r="I813">
        <v>6</v>
      </c>
      <c r="J813">
        <v>298</v>
      </c>
      <c r="K813">
        <v>9880</v>
      </c>
      <c r="L813" t="s">
        <v>18</v>
      </c>
      <c r="M813">
        <v>27405</v>
      </c>
      <c r="N813">
        <v>169</v>
      </c>
      <c r="O813">
        <v>15064.58</v>
      </c>
      <c r="P813">
        <v>2</v>
      </c>
    </row>
    <row r="814" spans="1:16" x14ac:dyDescent="0.2">
      <c r="A814">
        <v>1187</v>
      </c>
      <c r="B814" t="s">
        <v>15</v>
      </c>
      <c r="C814">
        <v>2007</v>
      </c>
      <c r="D814">
        <v>12</v>
      </c>
      <c r="E814">
        <v>98</v>
      </c>
      <c r="F814">
        <v>376.09</v>
      </c>
      <c r="G814">
        <v>441.86</v>
      </c>
      <c r="H814">
        <v>179.47</v>
      </c>
      <c r="I814">
        <v>6</v>
      </c>
      <c r="J814">
        <v>298</v>
      </c>
      <c r="K814">
        <v>9880</v>
      </c>
      <c r="L814" t="s">
        <v>18</v>
      </c>
      <c r="M814">
        <v>27405</v>
      </c>
      <c r="N814">
        <v>169</v>
      </c>
      <c r="O814">
        <v>15064.58</v>
      </c>
      <c r="P814">
        <v>2</v>
      </c>
    </row>
    <row r="815" spans="1:16" x14ac:dyDescent="0.2">
      <c r="A815">
        <v>1238</v>
      </c>
      <c r="B815" t="s">
        <v>15</v>
      </c>
      <c r="C815">
        <v>2007</v>
      </c>
      <c r="D815">
        <v>1</v>
      </c>
      <c r="E815">
        <v>153</v>
      </c>
      <c r="F815">
        <v>519.04999999999995</v>
      </c>
      <c r="G815">
        <v>609.89</v>
      </c>
      <c r="H815">
        <v>292.44</v>
      </c>
      <c r="I815">
        <v>16</v>
      </c>
      <c r="J815">
        <v>1177</v>
      </c>
      <c r="K815">
        <v>39486</v>
      </c>
      <c r="L815" t="s">
        <v>18</v>
      </c>
      <c r="M815">
        <v>130520</v>
      </c>
      <c r="N815">
        <v>505.7</v>
      </c>
      <c r="O815">
        <v>54189.785000000003</v>
      </c>
      <c r="P815">
        <v>2</v>
      </c>
    </row>
    <row r="816" spans="1:16" x14ac:dyDescent="0.2">
      <c r="A816">
        <v>1238</v>
      </c>
      <c r="B816" t="s">
        <v>15</v>
      </c>
      <c r="C816">
        <v>2007</v>
      </c>
      <c r="D816">
        <v>2</v>
      </c>
      <c r="E816">
        <v>152</v>
      </c>
      <c r="F816">
        <v>662.93</v>
      </c>
      <c r="G816">
        <v>779.09</v>
      </c>
      <c r="H816">
        <v>268.08999999999997</v>
      </c>
      <c r="I816">
        <v>16</v>
      </c>
      <c r="J816">
        <v>1177</v>
      </c>
      <c r="K816">
        <v>39486</v>
      </c>
      <c r="L816" t="s">
        <v>18</v>
      </c>
      <c r="M816">
        <v>130520</v>
      </c>
      <c r="N816">
        <v>505.7</v>
      </c>
      <c r="O816">
        <v>54189.785000000003</v>
      </c>
      <c r="P816">
        <v>2</v>
      </c>
    </row>
    <row r="817" spans="1:16" x14ac:dyDescent="0.2">
      <c r="A817">
        <v>1238</v>
      </c>
      <c r="B817" t="s">
        <v>15</v>
      </c>
      <c r="C817">
        <v>2007</v>
      </c>
      <c r="D817">
        <v>3</v>
      </c>
      <c r="E817">
        <v>149</v>
      </c>
      <c r="F817">
        <v>525.58000000000004</v>
      </c>
      <c r="G817">
        <v>617.62</v>
      </c>
      <c r="H817">
        <v>228.93</v>
      </c>
      <c r="I817">
        <v>16</v>
      </c>
      <c r="J817">
        <v>1177</v>
      </c>
      <c r="K817">
        <v>39486</v>
      </c>
      <c r="L817" t="s">
        <v>18</v>
      </c>
      <c r="M817">
        <v>130520</v>
      </c>
      <c r="N817">
        <v>505.7</v>
      </c>
      <c r="O817">
        <v>54189.785000000003</v>
      </c>
      <c r="P817">
        <v>2</v>
      </c>
    </row>
    <row r="818" spans="1:16" x14ac:dyDescent="0.2">
      <c r="A818">
        <v>1238</v>
      </c>
      <c r="B818" t="s">
        <v>15</v>
      </c>
      <c r="C818">
        <v>2007</v>
      </c>
      <c r="D818">
        <v>4</v>
      </c>
      <c r="E818">
        <v>224</v>
      </c>
      <c r="F818">
        <v>943</v>
      </c>
      <c r="G818">
        <v>1108.05</v>
      </c>
      <c r="H818">
        <v>447.27</v>
      </c>
      <c r="I818">
        <v>16</v>
      </c>
      <c r="J818">
        <v>1177</v>
      </c>
      <c r="K818">
        <v>39486</v>
      </c>
      <c r="L818" t="s">
        <v>18</v>
      </c>
      <c r="M818">
        <v>130520</v>
      </c>
      <c r="N818">
        <v>505.7</v>
      </c>
      <c r="O818">
        <v>54189.785000000003</v>
      </c>
      <c r="P818">
        <v>2</v>
      </c>
    </row>
    <row r="819" spans="1:16" x14ac:dyDescent="0.2">
      <c r="A819">
        <v>1238</v>
      </c>
      <c r="B819" t="s">
        <v>15</v>
      </c>
      <c r="C819">
        <v>2007</v>
      </c>
      <c r="D819">
        <v>5</v>
      </c>
      <c r="E819">
        <v>284</v>
      </c>
      <c r="F819">
        <v>1129.3399999999999</v>
      </c>
      <c r="G819">
        <v>1326.86</v>
      </c>
      <c r="H819">
        <v>520.23</v>
      </c>
      <c r="I819">
        <v>16</v>
      </c>
      <c r="J819">
        <v>1177</v>
      </c>
      <c r="K819">
        <v>39486</v>
      </c>
      <c r="L819" t="s">
        <v>18</v>
      </c>
      <c r="M819">
        <v>130520</v>
      </c>
      <c r="N819">
        <v>505.7</v>
      </c>
      <c r="O819">
        <v>54189.785000000003</v>
      </c>
      <c r="P819">
        <v>2</v>
      </c>
    </row>
    <row r="820" spans="1:16" x14ac:dyDescent="0.2">
      <c r="A820">
        <v>1238</v>
      </c>
      <c r="B820" t="s">
        <v>15</v>
      </c>
      <c r="C820">
        <v>2007</v>
      </c>
      <c r="D820">
        <v>6</v>
      </c>
      <c r="E820">
        <v>332</v>
      </c>
      <c r="F820">
        <v>1320.67</v>
      </c>
      <c r="G820">
        <v>1551.9</v>
      </c>
      <c r="H820">
        <v>604.01</v>
      </c>
      <c r="I820">
        <v>16</v>
      </c>
      <c r="J820">
        <v>1177</v>
      </c>
      <c r="K820">
        <v>39486</v>
      </c>
      <c r="L820" t="s">
        <v>18</v>
      </c>
      <c r="M820">
        <v>130520</v>
      </c>
      <c r="N820">
        <v>505.7</v>
      </c>
      <c r="O820">
        <v>54189.785000000003</v>
      </c>
      <c r="P820">
        <v>2</v>
      </c>
    </row>
    <row r="821" spans="1:16" x14ac:dyDescent="0.2">
      <c r="A821">
        <v>1238</v>
      </c>
      <c r="B821" t="s">
        <v>15</v>
      </c>
      <c r="C821">
        <v>2007</v>
      </c>
      <c r="D821">
        <v>7</v>
      </c>
      <c r="E821">
        <v>311</v>
      </c>
      <c r="F821">
        <v>1166.3800000000001</v>
      </c>
      <c r="G821">
        <v>1370.72</v>
      </c>
      <c r="H821">
        <v>631.38</v>
      </c>
      <c r="I821">
        <v>16</v>
      </c>
      <c r="J821">
        <v>1177</v>
      </c>
      <c r="K821">
        <v>39486</v>
      </c>
      <c r="L821" t="s">
        <v>18</v>
      </c>
      <c r="M821">
        <v>130520</v>
      </c>
      <c r="N821">
        <v>505.7</v>
      </c>
      <c r="O821">
        <v>54189.785000000003</v>
      </c>
      <c r="P821">
        <v>2</v>
      </c>
    </row>
    <row r="822" spans="1:16" x14ac:dyDescent="0.2">
      <c r="A822">
        <v>1238</v>
      </c>
      <c r="B822" t="s">
        <v>15</v>
      </c>
      <c r="C822">
        <v>2007</v>
      </c>
      <c r="D822">
        <v>8</v>
      </c>
      <c r="E822">
        <v>383</v>
      </c>
      <c r="F822">
        <v>1471.82</v>
      </c>
      <c r="G822">
        <v>1729.4</v>
      </c>
      <c r="H822">
        <v>597.91999999999996</v>
      </c>
      <c r="I822">
        <v>16</v>
      </c>
      <c r="J822">
        <v>1177</v>
      </c>
      <c r="K822">
        <v>39486</v>
      </c>
      <c r="L822" t="s">
        <v>18</v>
      </c>
      <c r="M822">
        <v>130520</v>
      </c>
      <c r="N822">
        <v>505.7</v>
      </c>
      <c r="O822">
        <v>54189.785000000003</v>
      </c>
      <c r="P822">
        <v>2</v>
      </c>
    </row>
    <row r="823" spans="1:16" x14ac:dyDescent="0.2">
      <c r="A823">
        <v>1238</v>
      </c>
      <c r="B823" t="s">
        <v>15</v>
      </c>
      <c r="C823">
        <v>2007</v>
      </c>
      <c r="D823">
        <v>9</v>
      </c>
      <c r="E823">
        <v>397</v>
      </c>
      <c r="F823">
        <v>1431.5</v>
      </c>
      <c r="G823">
        <v>1682.06</v>
      </c>
      <c r="H823">
        <v>608.83000000000004</v>
      </c>
      <c r="I823">
        <v>16</v>
      </c>
      <c r="J823">
        <v>1177</v>
      </c>
      <c r="K823">
        <v>39486</v>
      </c>
      <c r="L823" t="s">
        <v>18</v>
      </c>
      <c r="M823">
        <v>130520</v>
      </c>
      <c r="N823">
        <v>505.7</v>
      </c>
      <c r="O823">
        <v>54189.785000000003</v>
      </c>
      <c r="P823">
        <v>2</v>
      </c>
    </row>
    <row r="824" spans="1:16" x14ac:dyDescent="0.2">
      <c r="A824">
        <v>1238</v>
      </c>
      <c r="B824" t="s">
        <v>15</v>
      </c>
      <c r="C824">
        <v>2007</v>
      </c>
      <c r="D824">
        <v>10</v>
      </c>
      <c r="E824">
        <v>820</v>
      </c>
      <c r="F824">
        <v>2864.52</v>
      </c>
      <c r="G824">
        <v>3365.81</v>
      </c>
      <c r="H824">
        <v>1101.3900000000001</v>
      </c>
      <c r="I824">
        <v>16</v>
      </c>
      <c r="J824">
        <v>1177</v>
      </c>
      <c r="K824">
        <v>39486</v>
      </c>
      <c r="L824" t="s">
        <v>18</v>
      </c>
      <c r="M824">
        <v>130520</v>
      </c>
      <c r="N824">
        <v>505.7</v>
      </c>
      <c r="O824">
        <v>54189.785000000003</v>
      </c>
      <c r="P824">
        <v>2</v>
      </c>
    </row>
    <row r="825" spans="1:16" x14ac:dyDescent="0.2">
      <c r="A825">
        <v>1238</v>
      </c>
      <c r="B825" t="s">
        <v>15</v>
      </c>
      <c r="C825">
        <v>2007</v>
      </c>
      <c r="D825">
        <v>11</v>
      </c>
      <c r="E825">
        <v>612</v>
      </c>
      <c r="F825">
        <v>2454.6799999999998</v>
      </c>
      <c r="G825">
        <v>2884.45</v>
      </c>
      <c r="H825">
        <v>891.35</v>
      </c>
      <c r="I825">
        <v>16</v>
      </c>
      <c r="J825">
        <v>1177</v>
      </c>
      <c r="K825">
        <v>39486</v>
      </c>
      <c r="L825" t="s">
        <v>18</v>
      </c>
      <c r="M825">
        <v>130520</v>
      </c>
      <c r="N825">
        <v>505.7</v>
      </c>
      <c r="O825">
        <v>54189.785000000003</v>
      </c>
      <c r="P825">
        <v>2</v>
      </c>
    </row>
    <row r="826" spans="1:16" x14ac:dyDescent="0.2">
      <c r="A826">
        <v>1238</v>
      </c>
      <c r="B826" t="s">
        <v>15</v>
      </c>
      <c r="C826">
        <v>2007</v>
      </c>
      <c r="D826">
        <v>12</v>
      </c>
      <c r="E826">
        <v>397</v>
      </c>
      <c r="F826">
        <v>1454.07</v>
      </c>
      <c r="G826">
        <v>1708.64</v>
      </c>
      <c r="H826">
        <v>491.31</v>
      </c>
      <c r="I826">
        <v>16</v>
      </c>
      <c r="J826">
        <v>1177</v>
      </c>
      <c r="K826">
        <v>39486</v>
      </c>
      <c r="L826" t="s">
        <v>18</v>
      </c>
      <c r="M826">
        <v>130520</v>
      </c>
      <c r="N826">
        <v>505.7</v>
      </c>
      <c r="O826">
        <v>54189.785000000003</v>
      </c>
      <c r="P826">
        <v>2</v>
      </c>
    </row>
    <row r="827" spans="1:16" x14ac:dyDescent="0.2">
      <c r="A827">
        <v>1262</v>
      </c>
      <c r="B827" t="s">
        <v>15</v>
      </c>
      <c r="C827">
        <v>2007</v>
      </c>
      <c r="D827">
        <v>1</v>
      </c>
      <c r="E827">
        <v>12</v>
      </c>
      <c r="F827">
        <v>46.51</v>
      </c>
      <c r="G827">
        <v>54.65</v>
      </c>
      <c r="H827">
        <v>16.88</v>
      </c>
      <c r="I827">
        <v>4</v>
      </c>
      <c r="J827">
        <v>261</v>
      </c>
      <c r="K827">
        <v>13046</v>
      </c>
      <c r="L827" t="s">
        <v>18</v>
      </c>
      <c r="M827">
        <v>79018</v>
      </c>
      <c r="N827">
        <v>156.19999999999999</v>
      </c>
      <c r="O827">
        <v>14025.96</v>
      </c>
      <c r="P827">
        <v>2</v>
      </c>
    </row>
    <row r="828" spans="1:16" x14ac:dyDescent="0.2">
      <c r="A828">
        <v>1262</v>
      </c>
      <c r="B828" t="s">
        <v>15</v>
      </c>
      <c r="C828">
        <v>2007</v>
      </c>
      <c r="D828">
        <v>2</v>
      </c>
      <c r="E828">
        <v>36</v>
      </c>
      <c r="F828">
        <v>174.26</v>
      </c>
      <c r="G828">
        <v>204.76</v>
      </c>
      <c r="H828">
        <v>107.79</v>
      </c>
      <c r="I828">
        <v>4</v>
      </c>
      <c r="J828">
        <v>261</v>
      </c>
      <c r="K828">
        <v>13046</v>
      </c>
      <c r="L828" t="s">
        <v>18</v>
      </c>
      <c r="M828">
        <v>79018</v>
      </c>
      <c r="N828">
        <v>156.19999999999999</v>
      </c>
      <c r="O828">
        <v>14025.96</v>
      </c>
      <c r="P828">
        <v>2</v>
      </c>
    </row>
    <row r="829" spans="1:16" x14ac:dyDescent="0.2">
      <c r="A829">
        <v>1262</v>
      </c>
      <c r="B829" t="s">
        <v>15</v>
      </c>
      <c r="C829">
        <v>2007</v>
      </c>
      <c r="D829">
        <v>3</v>
      </c>
      <c r="E829">
        <v>28</v>
      </c>
      <c r="F829">
        <v>120.09</v>
      </c>
      <c r="G829">
        <v>141.1</v>
      </c>
      <c r="H829">
        <v>82.54</v>
      </c>
      <c r="I829">
        <v>4</v>
      </c>
      <c r="J829">
        <v>261</v>
      </c>
      <c r="K829">
        <v>13046</v>
      </c>
      <c r="L829" t="s">
        <v>18</v>
      </c>
      <c r="M829">
        <v>79018</v>
      </c>
      <c r="N829">
        <v>156.19999999999999</v>
      </c>
      <c r="O829">
        <v>14025.96</v>
      </c>
      <c r="P829">
        <v>2</v>
      </c>
    </row>
    <row r="830" spans="1:16" x14ac:dyDescent="0.2">
      <c r="A830">
        <v>1262</v>
      </c>
      <c r="B830" t="s">
        <v>15</v>
      </c>
      <c r="C830">
        <v>2007</v>
      </c>
      <c r="D830">
        <v>4</v>
      </c>
      <c r="E830">
        <v>37</v>
      </c>
      <c r="F830">
        <v>140.16</v>
      </c>
      <c r="G830">
        <v>164.68</v>
      </c>
      <c r="H830">
        <v>91.1</v>
      </c>
      <c r="I830">
        <v>4</v>
      </c>
      <c r="J830">
        <v>261</v>
      </c>
      <c r="K830">
        <v>13046</v>
      </c>
      <c r="L830" t="s">
        <v>18</v>
      </c>
      <c r="M830">
        <v>79018</v>
      </c>
      <c r="N830">
        <v>156.19999999999999</v>
      </c>
      <c r="O830">
        <v>14025.96</v>
      </c>
      <c r="P830">
        <v>2</v>
      </c>
    </row>
    <row r="831" spans="1:16" x14ac:dyDescent="0.2">
      <c r="A831">
        <v>1262</v>
      </c>
      <c r="B831" t="s">
        <v>15</v>
      </c>
      <c r="C831">
        <v>2007</v>
      </c>
      <c r="D831">
        <v>5</v>
      </c>
      <c r="E831">
        <v>79</v>
      </c>
      <c r="F831">
        <v>320.19</v>
      </c>
      <c r="G831">
        <v>376.24</v>
      </c>
      <c r="H831">
        <v>176.99</v>
      </c>
      <c r="I831">
        <v>4</v>
      </c>
      <c r="J831">
        <v>261</v>
      </c>
      <c r="K831">
        <v>13046</v>
      </c>
      <c r="L831" t="s">
        <v>18</v>
      </c>
      <c r="M831">
        <v>79018</v>
      </c>
      <c r="N831">
        <v>156.19999999999999</v>
      </c>
      <c r="O831">
        <v>14025.96</v>
      </c>
      <c r="P831">
        <v>2</v>
      </c>
    </row>
    <row r="832" spans="1:16" x14ac:dyDescent="0.2">
      <c r="A832">
        <v>1262</v>
      </c>
      <c r="B832" t="s">
        <v>15</v>
      </c>
      <c r="C832">
        <v>2007</v>
      </c>
      <c r="D832">
        <v>6</v>
      </c>
      <c r="E832">
        <v>97</v>
      </c>
      <c r="F832">
        <v>373.31</v>
      </c>
      <c r="G832">
        <v>438.63</v>
      </c>
      <c r="H832">
        <v>248.62</v>
      </c>
      <c r="I832">
        <v>4</v>
      </c>
      <c r="J832">
        <v>261</v>
      </c>
      <c r="K832">
        <v>13046</v>
      </c>
      <c r="L832" t="s">
        <v>18</v>
      </c>
      <c r="M832">
        <v>79018</v>
      </c>
      <c r="N832">
        <v>156.19999999999999</v>
      </c>
      <c r="O832">
        <v>14025.96</v>
      </c>
      <c r="P832">
        <v>2</v>
      </c>
    </row>
    <row r="833" spans="1:16" x14ac:dyDescent="0.2">
      <c r="A833">
        <v>1262</v>
      </c>
      <c r="B833" t="s">
        <v>15</v>
      </c>
      <c r="C833">
        <v>2007</v>
      </c>
      <c r="D833">
        <v>7</v>
      </c>
      <c r="E833">
        <v>49</v>
      </c>
      <c r="F833">
        <v>171.08</v>
      </c>
      <c r="G833">
        <v>201.01</v>
      </c>
      <c r="H833">
        <v>100.33</v>
      </c>
      <c r="I833">
        <v>4</v>
      </c>
      <c r="J833">
        <v>261</v>
      </c>
      <c r="K833">
        <v>13046</v>
      </c>
      <c r="L833" t="s">
        <v>18</v>
      </c>
      <c r="M833">
        <v>79018</v>
      </c>
      <c r="N833">
        <v>156.19999999999999</v>
      </c>
      <c r="O833">
        <v>14025.96</v>
      </c>
      <c r="P833">
        <v>2</v>
      </c>
    </row>
    <row r="834" spans="1:16" x14ac:dyDescent="0.2">
      <c r="A834">
        <v>1262</v>
      </c>
      <c r="B834" t="s">
        <v>15</v>
      </c>
      <c r="C834">
        <v>2007</v>
      </c>
      <c r="D834">
        <v>8</v>
      </c>
      <c r="E834">
        <v>81</v>
      </c>
      <c r="F834">
        <v>285.35000000000002</v>
      </c>
      <c r="G834">
        <v>335.23</v>
      </c>
      <c r="H834">
        <v>175.4</v>
      </c>
      <c r="I834">
        <v>4</v>
      </c>
      <c r="J834">
        <v>261</v>
      </c>
      <c r="K834">
        <v>13046</v>
      </c>
      <c r="L834" t="s">
        <v>18</v>
      </c>
      <c r="M834">
        <v>79018</v>
      </c>
      <c r="N834">
        <v>156.19999999999999</v>
      </c>
      <c r="O834">
        <v>14025.96</v>
      </c>
      <c r="P834">
        <v>2</v>
      </c>
    </row>
    <row r="835" spans="1:16" x14ac:dyDescent="0.2">
      <c r="A835">
        <v>1262</v>
      </c>
      <c r="B835" t="s">
        <v>15</v>
      </c>
      <c r="C835">
        <v>2007</v>
      </c>
      <c r="D835">
        <v>9</v>
      </c>
      <c r="E835">
        <v>124</v>
      </c>
      <c r="F835">
        <v>471.41</v>
      </c>
      <c r="G835">
        <v>553.87</v>
      </c>
      <c r="H835">
        <v>194.52</v>
      </c>
      <c r="I835">
        <v>4</v>
      </c>
      <c r="J835">
        <v>261</v>
      </c>
      <c r="K835">
        <v>13046</v>
      </c>
      <c r="L835" t="s">
        <v>18</v>
      </c>
      <c r="M835">
        <v>79018</v>
      </c>
      <c r="N835">
        <v>156.19999999999999</v>
      </c>
      <c r="O835">
        <v>14025.96</v>
      </c>
      <c r="P835">
        <v>2</v>
      </c>
    </row>
    <row r="836" spans="1:16" x14ac:dyDescent="0.2">
      <c r="A836">
        <v>1262</v>
      </c>
      <c r="B836" t="s">
        <v>15</v>
      </c>
      <c r="C836">
        <v>2007</v>
      </c>
      <c r="D836">
        <v>10</v>
      </c>
      <c r="E836">
        <v>259</v>
      </c>
      <c r="F836">
        <v>926.69</v>
      </c>
      <c r="G836">
        <v>1088.9000000000001</v>
      </c>
      <c r="H836">
        <v>357.57</v>
      </c>
      <c r="I836">
        <v>4</v>
      </c>
      <c r="J836">
        <v>261</v>
      </c>
      <c r="K836">
        <v>13046</v>
      </c>
      <c r="L836" t="s">
        <v>18</v>
      </c>
      <c r="M836">
        <v>79018</v>
      </c>
      <c r="N836">
        <v>156.19999999999999</v>
      </c>
      <c r="O836">
        <v>14025.96</v>
      </c>
      <c r="P836">
        <v>2</v>
      </c>
    </row>
    <row r="837" spans="1:16" x14ac:dyDescent="0.2">
      <c r="A837">
        <v>1262</v>
      </c>
      <c r="B837" t="s">
        <v>15</v>
      </c>
      <c r="C837">
        <v>2007</v>
      </c>
      <c r="D837">
        <v>11</v>
      </c>
      <c r="E837">
        <v>170</v>
      </c>
      <c r="F837">
        <v>626.96</v>
      </c>
      <c r="G837">
        <v>736.69</v>
      </c>
      <c r="H837">
        <v>253.95</v>
      </c>
      <c r="I837">
        <v>4</v>
      </c>
      <c r="J837">
        <v>261</v>
      </c>
      <c r="K837">
        <v>13046</v>
      </c>
      <c r="L837" t="s">
        <v>18</v>
      </c>
      <c r="M837">
        <v>79018</v>
      </c>
      <c r="N837">
        <v>156.19999999999999</v>
      </c>
      <c r="O837">
        <v>14025.96</v>
      </c>
      <c r="P837">
        <v>2</v>
      </c>
    </row>
    <row r="838" spans="1:16" x14ac:dyDescent="0.2">
      <c r="A838">
        <v>1262</v>
      </c>
      <c r="B838" t="s">
        <v>15</v>
      </c>
      <c r="C838">
        <v>2007</v>
      </c>
      <c r="D838">
        <v>12</v>
      </c>
      <c r="E838">
        <v>60</v>
      </c>
      <c r="F838">
        <v>233.29</v>
      </c>
      <c r="G838">
        <v>274.08999999999997</v>
      </c>
      <c r="H838">
        <v>150.71</v>
      </c>
      <c r="I838">
        <v>4</v>
      </c>
      <c r="J838">
        <v>261</v>
      </c>
      <c r="K838">
        <v>13046</v>
      </c>
      <c r="L838" t="s">
        <v>18</v>
      </c>
      <c r="M838">
        <v>79018</v>
      </c>
      <c r="N838">
        <v>156.19999999999999</v>
      </c>
      <c r="O838">
        <v>14025.96</v>
      </c>
      <c r="P838">
        <v>2</v>
      </c>
    </row>
    <row r="839" spans="1:16" x14ac:dyDescent="0.2">
      <c r="A839">
        <v>1403</v>
      </c>
      <c r="B839" t="s">
        <v>15</v>
      </c>
      <c r="C839">
        <v>2007</v>
      </c>
      <c r="D839">
        <v>1</v>
      </c>
      <c r="E839">
        <v>101</v>
      </c>
      <c r="F839">
        <v>427.7</v>
      </c>
      <c r="G839">
        <v>502.53</v>
      </c>
      <c r="H839">
        <v>211.84</v>
      </c>
      <c r="I839">
        <v>8</v>
      </c>
      <c r="J839">
        <v>489</v>
      </c>
      <c r="K839">
        <v>20390</v>
      </c>
      <c r="L839" t="s">
        <v>18</v>
      </c>
      <c r="M839">
        <v>36129</v>
      </c>
      <c r="N839">
        <v>308</v>
      </c>
      <c r="O839">
        <v>35819.22</v>
      </c>
      <c r="P839">
        <v>2</v>
      </c>
    </row>
    <row r="840" spans="1:16" x14ac:dyDescent="0.2">
      <c r="A840">
        <v>1403</v>
      </c>
      <c r="B840" t="s">
        <v>15</v>
      </c>
      <c r="C840">
        <v>2007</v>
      </c>
      <c r="D840">
        <v>2</v>
      </c>
      <c r="E840">
        <v>93</v>
      </c>
      <c r="F840">
        <v>452.99</v>
      </c>
      <c r="G840">
        <v>532.29999999999995</v>
      </c>
      <c r="H840">
        <v>201.99</v>
      </c>
      <c r="I840">
        <v>8</v>
      </c>
      <c r="J840">
        <v>489</v>
      </c>
      <c r="K840">
        <v>20390</v>
      </c>
      <c r="L840" t="s">
        <v>18</v>
      </c>
      <c r="M840">
        <v>36129</v>
      </c>
      <c r="N840">
        <v>308</v>
      </c>
      <c r="O840">
        <v>35819.22</v>
      </c>
      <c r="P840">
        <v>2</v>
      </c>
    </row>
    <row r="841" spans="1:16" x14ac:dyDescent="0.2">
      <c r="A841">
        <v>1403</v>
      </c>
      <c r="B841" t="s">
        <v>15</v>
      </c>
      <c r="C841">
        <v>2007</v>
      </c>
      <c r="D841">
        <v>3</v>
      </c>
      <c r="E841">
        <v>100</v>
      </c>
      <c r="F841">
        <v>409.79</v>
      </c>
      <c r="G841">
        <v>481.51</v>
      </c>
      <c r="H841">
        <v>230.06</v>
      </c>
      <c r="I841">
        <v>8</v>
      </c>
      <c r="J841">
        <v>489</v>
      </c>
      <c r="K841">
        <v>20390</v>
      </c>
      <c r="L841" t="s">
        <v>18</v>
      </c>
      <c r="M841">
        <v>36129</v>
      </c>
      <c r="N841">
        <v>308</v>
      </c>
      <c r="O841">
        <v>35819.22</v>
      </c>
      <c r="P841">
        <v>2</v>
      </c>
    </row>
    <row r="842" spans="1:16" x14ac:dyDescent="0.2">
      <c r="A842">
        <v>1403</v>
      </c>
      <c r="B842" t="s">
        <v>15</v>
      </c>
      <c r="C842">
        <v>2007</v>
      </c>
      <c r="D842">
        <v>4</v>
      </c>
      <c r="E842">
        <v>142</v>
      </c>
      <c r="F842">
        <v>618.63</v>
      </c>
      <c r="G842">
        <v>726.9</v>
      </c>
      <c r="H842">
        <v>359.32</v>
      </c>
      <c r="I842">
        <v>8</v>
      </c>
      <c r="J842">
        <v>489</v>
      </c>
      <c r="K842">
        <v>20390</v>
      </c>
      <c r="L842" t="s">
        <v>18</v>
      </c>
      <c r="M842">
        <v>36129</v>
      </c>
      <c r="N842">
        <v>308</v>
      </c>
      <c r="O842">
        <v>35819.22</v>
      </c>
      <c r="P842">
        <v>2</v>
      </c>
    </row>
    <row r="843" spans="1:16" x14ac:dyDescent="0.2">
      <c r="A843">
        <v>1403</v>
      </c>
      <c r="B843" t="s">
        <v>15</v>
      </c>
      <c r="C843">
        <v>2007</v>
      </c>
      <c r="D843">
        <v>5</v>
      </c>
      <c r="E843">
        <v>233</v>
      </c>
      <c r="F843">
        <v>1102.03</v>
      </c>
      <c r="G843">
        <v>1294.9000000000001</v>
      </c>
      <c r="H843">
        <v>528.14</v>
      </c>
      <c r="I843">
        <v>8</v>
      </c>
      <c r="J843">
        <v>489</v>
      </c>
      <c r="K843">
        <v>20390</v>
      </c>
      <c r="L843" t="s">
        <v>18</v>
      </c>
      <c r="M843">
        <v>36129</v>
      </c>
      <c r="N843">
        <v>308</v>
      </c>
      <c r="O843">
        <v>35819.22</v>
      </c>
      <c r="P843">
        <v>2</v>
      </c>
    </row>
    <row r="844" spans="1:16" x14ac:dyDescent="0.2">
      <c r="A844">
        <v>1403</v>
      </c>
      <c r="B844" t="s">
        <v>15</v>
      </c>
      <c r="C844">
        <v>2007</v>
      </c>
      <c r="D844">
        <v>6</v>
      </c>
      <c r="E844">
        <v>270</v>
      </c>
      <c r="F844">
        <v>1294.33</v>
      </c>
      <c r="G844">
        <v>1520.99</v>
      </c>
      <c r="H844">
        <v>582.54</v>
      </c>
      <c r="I844">
        <v>8</v>
      </c>
      <c r="J844">
        <v>489</v>
      </c>
      <c r="K844">
        <v>20390</v>
      </c>
      <c r="L844" t="s">
        <v>18</v>
      </c>
      <c r="M844">
        <v>36129</v>
      </c>
      <c r="N844">
        <v>308</v>
      </c>
      <c r="O844">
        <v>35819.22</v>
      </c>
      <c r="P844">
        <v>2</v>
      </c>
    </row>
    <row r="845" spans="1:16" x14ac:dyDescent="0.2">
      <c r="A845">
        <v>1403</v>
      </c>
      <c r="B845" t="s">
        <v>15</v>
      </c>
      <c r="C845">
        <v>2007</v>
      </c>
      <c r="D845">
        <v>7</v>
      </c>
      <c r="E845">
        <v>231</v>
      </c>
      <c r="F845">
        <v>1089.05</v>
      </c>
      <c r="G845">
        <v>1279.6300000000001</v>
      </c>
      <c r="H845">
        <v>536.11</v>
      </c>
      <c r="I845">
        <v>8</v>
      </c>
      <c r="J845">
        <v>489</v>
      </c>
      <c r="K845">
        <v>20390</v>
      </c>
      <c r="L845" t="s">
        <v>18</v>
      </c>
      <c r="M845">
        <v>36129</v>
      </c>
      <c r="N845">
        <v>308</v>
      </c>
      <c r="O845">
        <v>35819.22</v>
      </c>
      <c r="P845">
        <v>2</v>
      </c>
    </row>
    <row r="846" spans="1:16" x14ac:dyDescent="0.2">
      <c r="A846">
        <v>1403</v>
      </c>
      <c r="B846" t="s">
        <v>15</v>
      </c>
      <c r="C846">
        <v>2007</v>
      </c>
      <c r="D846">
        <v>8</v>
      </c>
      <c r="E846">
        <v>279</v>
      </c>
      <c r="F846">
        <v>1177.98</v>
      </c>
      <c r="G846">
        <v>1384.25</v>
      </c>
      <c r="H846">
        <v>397.49</v>
      </c>
      <c r="I846">
        <v>8</v>
      </c>
      <c r="J846">
        <v>489</v>
      </c>
      <c r="K846">
        <v>20390</v>
      </c>
      <c r="L846" t="s">
        <v>18</v>
      </c>
      <c r="M846">
        <v>36129</v>
      </c>
      <c r="N846">
        <v>308</v>
      </c>
      <c r="O846">
        <v>35819.22</v>
      </c>
      <c r="P846">
        <v>2</v>
      </c>
    </row>
    <row r="847" spans="1:16" x14ac:dyDescent="0.2">
      <c r="A847">
        <v>1403</v>
      </c>
      <c r="B847" t="s">
        <v>15</v>
      </c>
      <c r="C847">
        <v>2007</v>
      </c>
      <c r="D847">
        <v>9</v>
      </c>
      <c r="E847">
        <v>282</v>
      </c>
      <c r="F847">
        <v>1250.01</v>
      </c>
      <c r="G847">
        <v>1468.79</v>
      </c>
      <c r="H847">
        <v>520.70000000000005</v>
      </c>
      <c r="I847">
        <v>8</v>
      </c>
      <c r="J847">
        <v>489</v>
      </c>
      <c r="K847">
        <v>20390</v>
      </c>
      <c r="L847" t="s">
        <v>18</v>
      </c>
      <c r="M847">
        <v>36129</v>
      </c>
      <c r="N847">
        <v>308</v>
      </c>
      <c r="O847">
        <v>35819.22</v>
      </c>
      <c r="P847">
        <v>2</v>
      </c>
    </row>
    <row r="848" spans="1:16" x14ac:dyDescent="0.2">
      <c r="A848">
        <v>1403</v>
      </c>
      <c r="B848" t="s">
        <v>15</v>
      </c>
      <c r="C848">
        <v>2007</v>
      </c>
      <c r="D848">
        <v>10</v>
      </c>
      <c r="E848">
        <v>760</v>
      </c>
      <c r="F848">
        <v>3283.73</v>
      </c>
      <c r="G848">
        <v>3858.59</v>
      </c>
      <c r="H848">
        <v>1294.3</v>
      </c>
      <c r="I848">
        <v>8</v>
      </c>
      <c r="J848">
        <v>489</v>
      </c>
      <c r="K848">
        <v>20390</v>
      </c>
      <c r="L848" t="s">
        <v>18</v>
      </c>
      <c r="M848">
        <v>36129</v>
      </c>
      <c r="N848">
        <v>308</v>
      </c>
      <c r="O848">
        <v>35819.22</v>
      </c>
      <c r="P848">
        <v>2</v>
      </c>
    </row>
    <row r="849" spans="1:16" x14ac:dyDescent="0.2">
      <c r="A849">
        <v>1403</v>
      </c>
      <c r="B849" t="s">
        <v>15</v>
      </c>
      <c r="C849">
        <v>2007</v>
      </c>
      <c r="D849">
        <v>11</v>
      </c>
      <c r="E849">
        <v>517</v>
      </c>
      <c r="F849">
        <v>2272.58</v>
      </c>
      <c r="G849">
        <v>2670.38</v>
      </c>
      <c r="H849">
        <v>882.44</v>
      </c>
      <c r="I849">
        <v>8</v>
      </c>
      <c r="J849">
        <v>489</v>
      </c>
      <c r="K849">
        <v>20390</v>
      </c>
      <c r="L849" t="s">
        <v>18</v>
      </c>
      <c r="M849">
        <v>36129</v>
      </c>
      <c r="N849">
        <v>308</v>
      </c>
      <c r="O849">
        <v>35819.22</v>
      </c>
      <c r="P849">
        <v>2</v>
      </c>
    </row>
    <row r="850" spans="1:16" x14ac:dyDescent="0.2">
      <c r="A850">
        <v>1403</v>
      </c>
      <c r="B850" t="s">
        <v>15</v>
      </c>
      <c r="C850">
        <v>2007</v>
      </c>
      <c r="D850">
        <v>12</v>
      </c>
      <c r="E850">
        <v>380</v>
      </c>
      <c r="F850">
        <v>1485.11</v>
      </c>
      <c r="G850">
        <v>1745.02</v>
      </c>
      <c r="H850">
        <v>466.52</v>
      </c>
      <c r="I850">
        <v>8</v>
      </c>
      <c r="J850">
        <v>489</v>
      </c>
      <c r="K850">
        <v>20390</v>
      </c>
      <c r="L850" t="s">
        <v>18</v>
      </c>
      <c r="M850">
        <v>36129</v>
      </c>
      <c r="N850">
        <v>308</v>
      </c>
      <c r="O850">
        <v>35819.22</v>
      </c>
      <c r="P850">
        <v>2</v>
      </c>
    </row>
    <row r="851" spans="1:16" x14ac:dyDescent="0.2">
      <c r="A851">
        <v>1407</v>
      </c>
      <c r="B851" t="s">
        <v>15</v>
      </c>
      <c r="C851">
        <v>2007</v>
      </c>
      <c r="D851">
        <v>1</v>
      </c>
      <c r="E851">
        <v>107</v>
      </c>
      <c r="F851">
        <v>507.36</v>
      </c>
      <c r="G851">
        <v>596.21</v>
      </c>
      <c r="H851">
        <v>232.52</v>
      </c>
      <c r="I851">
        <v>6</v>
      </c>
      <c r="J851">
        <v>350</v>
      </c>
      <c r="K851">
        <v>21304</v>
      </c>
      <c r="L851" t="s">
        <v>18</v>
      </c>
      <c r="M851">
        <v>35166</v>
      </c>
      <c r="N851">
        <v>221.2</v>
      </c>
      <c r="O851">
        <v>32038.91</v>
      </c>
      <c r="P851">
        <v>3</v>
      </c>
    </row>
    <row r="852" spans="1:16" x14ac:dyDescent="0.2">
      <c r="A852">
        <v>1407</v>
      </c>
      <c r="B852" t="s">
        <v>15</v>
      </c>
      <c r="C852">
        <v>2007</v>
      </c>
      <c r="D852">
        <v>2</v>
      </c>
      <c r="E852">
        <v>65</v>
      </c>
      <c r="F852">
        <v>259.74</v>
      </c>
      <c r="G852">
        <v>305.19</v>
      </c>
      <c r="H852">
        <v>124.72</v>
      </c>
      <c r="I852">
        <v>6</v>
      </c>
      <c r="J852">
        <v>350</v>
      </c>
      <c r="K852">
        <v>21304</v>
      </c>
      <c r="L852" t="s">
        <v>18</v>
      </c>
      <c r="M852">
        <v>35166</v>
      </c>
      <c r="N852">
        <v>221.2</v>
      </c>
      <c r="O852">
        <v>32038.91</v>
      </c>
      <c r="P852">
        <v>3</v>
      </c>
    </row>
    <row r="853" spans="1:16" x14ac:dyDescent="0.2">
      <c r="A853">
        <v>1407</v>
      </c>
      <c r="B853" t="s">
        <v>15</v>
      </c>
      <c r="C853">
        <v>2007</v>
      </c>
      <c r="D853">
        <v>3</v>
      </c>
      <c r="E853">
        <v>102</v>
      </c>
      <c r="F853">
        <v>436.2</v>
      </c>
      <c r="G853">
        <v>512.54</v>
      </c>
      <c r="H853">
        <v>235.51</v>
      </c>
      <c r="I853">
        <v>6</v>
      </c>
      <c r="J853">
        <v>350</v>
      </c>
      <c r="K853">
        <v>21304</v>
      </c>
      <c r="L853" t="s">
        <v>18</v>
      </c>
      <c r="M853">
        <v>35166</v>
      </c>
      <c r="N853">
        <v>221.2</v>
      </c>
      <c r="O853">
        <v>32038.91</v>
      </c>
      <c r="P853">
        <v>3</v>
      </c>
    </row>
    <row r="854" spans="1:16" x14ac:dyDescent="0.2">
      <c r="A854">
        <v>1407</v>
      </c>
      <c r="B854" t="s">
        <v>15</v>
      </c>
      <c r="C854">
        <v>2007</v>
      </c>
      <c r="D854">
        <v>4</v>
      </c>
      <c r="E854">
        <v>94</v>
      </c>
      <c r="F854">
        <v>464.21</v>
      </c>
      <c r="G854">
        <v>545.5</v>
      </c>
      <c r="H854">
        <v>178.08</v>
      </c>
      <c r="I854">
        <v>6</v>
      </c>
      <c r="J854">
        <v>350</v>
      </c>
      <c r="K854">
        <v>21304</v>
      </c>
      <c r="L854" t="s">
        <v>18</v>
      </c>
      <c r="M854">
        <v>35166</v>
      </c>
      <c r="N854">
        <v>221.2</v>
      </c>
      <c r="O854">
        <v>32038.91</v>
      </c>
      <c r="P854">
        <v>3</v>
      </c>
    </row>
    <row r="855" spans="1:16" x14ac:dyDescent="0.2">
      <c r="A855">
        <v>1407</v>
      </c>
      <c r="B855" t="s">
        <v>15</v>
      </c>
      <c r="C855">
        <v>2007</v>
      </c>
      <c r="D855">
        <v>5</v>
      </c>
      <c r="E855">
        <v>223</v>
      </c>
      <c r="F855">
        <v>1006.95</v>
      </c>
      <c r="G855">
        <v>1183.26</v>
      </c>
      <c r="H855">
        <v>451.03</v>
      </c>
      <c r="I855">
        <v>6</v>
      </c>
      <c r="J855">
        <v>350</v>
      </c>
      <c r="K855">
        <v>21304</v>
      </c>
      <c r="L855" t="s">
        <v>18</v>
      </c>
      <c r="M855">
        <v>35166</v>
      </c>
      <c r="N855">
        <v>221.2</v>
      </c>
      <c r="O855">
        <v>32038.91</v>
      </c>
      <c r="P855">
        <v>3</v>
      </c>
    </row>
    <row r="856" spans="1:16" x14ac:dyDescent="0.2">
      <c r="A856">
        <v>1407</v>
      </c>
      <c r="B856" t="s">
        <v>15</v>
      </c>
      <c r="C856">
        <v>2007</v>
      </c>
      <c r="D856">
        <v>6</v>
      </c>
      <c r="E856">
        <v>271</v>
      </c>
      <c r="F856">
        <v>1268.49</v>
      </c>
      <c r="G856">
        <v>1490.6</v>
      </c>
      <c r="H856">
        <v>550.62</v>
      </c>
      <c r="I856">
        <v>6</v>
      </c>
      <c r="J856">
        <v>350</v>
      </c>
      <c r="K856">
        <v>21304</v>
      </c>
      <c r="L856" t="s">
        <v>18</v>
      </c>
      <c r="M856">
        <v>35166</v>
      </c>
      <c r="N856">
        <v>221.2</v>
      </c>
      <c r="O856">
        <v>32038.91</v>
      </c>
      <c r="P856">
        <v>3</v>
      </c>
    </row>
    <row r="857" spans="1:16" x14ac:dyDescent="0.2">
      <c r="A857">
        <v>1407</v>
      </c>
      <c r="B857" t="s">
        <v>15</v>
      </c>
      <c r="C857">
        <v>2007</v>
      </c>
      <c r="D857">
        <v>7</v>
      </c>
      <c r="E857">
        <v>118</v>
      </c>
      <c r="F857">
        <v>534.51</v>
      </c>
      <c r="G857">
        <v>628.04999999999995</v>
      </c>
      <c r="H857">
        <v>248.94</v>
      </c>
      <c r="I857">
        <v>6</v>
      </c>
      <c r="J857">
        <v>350</v>
      </c>
      <c r="K857">
        <v>21304</v>
      </c>
      <c r="L857" t="s">
        <v>18</v>
      </c>
      <c r="M857">
        <v>35166</v>
      </c>
      <c r="N857">
        <v>221.2</v>
      </c>
      <c r="O857">
        <v>32038.91</v>
      </c>
      <c r="P857">
        <v>3</v>
      </c>
    </row>
    <row r="858" spans="1:16" x14ac:dyDescent="0.2">
      <c r="A858">
        <v>1407</v>
      </c>
      <c r="B858" t="s">
        <v>15</v>
      </c>
      <c r="C858">
        <v>2007</v>
      </c>
      <c r="D858">
        <v>8</v>
      </c>
      <c r="E858">
        <v>167</v>
      </c>
      <c r="F858">
        <v>694.96</v>
      </c>
      <c r="G858">
        <v>816.67</v>
      </c>
      <c r="H858">
        <v>247.85</v>
      </c>
      <c r="I858">
        <v>6</v>
      </c>
      <c r="J858">
        <v>350</v>
      </c>
      <c r="K858">
        <v>21304</v>
      </c>
      <c r="L858" t="s">
        <v>18</v>
      </c>
      <c r="M858">
        <v>35166</v>
      </c>
      <c r="N858">
        <v>221.2</v>
      </c>
      <c r="O858">
        <v>32038.91</v>
      </c>
      <c r="P858">
        <v>3</v>
      </c>
    </row>
    <row r="859" spans="1:16" x14ac:dyDescent="0.2">
      <c r="A859">
        <v>1407</v>
      </c>
      <c r="B859" t="s">
        <v>15</v>
      </c>
      <c r="C859">
        <v>2007</v>
      </c>
      <c r="D859">
        <v>9</v>
      </c>
      <c r="E859">
        <v>237</v>
      </c>
      <c r="F859">
        <v>1022.91</v>
      </c>
      <c r="G859">
        <v>1202.01</v>
      </c>
      <c r="H859">
        <v>401.64</v>
      </c>
      <c r="I859">
        <v>6</v>
      </c>
      <c r="J859">
        <v>350</v>
      </c>
      <c r="K859">
        <v>21304</v>
      </c>
      <c r="L859" t="s">
        <v>18</v>
      </c>
      <c r="M859">
        <v>35166</v>
      </c>
      <c r="N859">
        <v>221.2</v>
      </c>
      <c r="O859">
        <v>32038.91</v>
      </c>
      <c r="P859">
        <v>3</v>
      </c>
    </row>
    <row r="860" spans="1:16" x14ac:dyDescent="0.2">
      <c r="A860">
        <v>1407</v>
      </c>
      <c r="B860" t="s">
        <v>15</v>
      </c>
      <c r="C860">
        <v>2007</v>
      </c>
      <c r="D860">
        <v>10</v>
      </c>
      <c r="E860">
        <v>711</v>
      </c>
      <c r="F860">
        <v>3004.97</v>
      </c>
      <c r="G860">
        <v>3531.01</v>
      </c>
      <c r="H860">
        <v>1083.0899999999999</v>
      </c>
      <c r="I860">
        <v>6</v>
      </c>
      <c r="J860">
        <v>350</v>
      </c>
      <c r="K860">
        <v>21304</v>
      </c>
      <c r="L860" t="s">
        <v>18</v>
      </c>
      <c r="M860">
        <v>35166</v>
      </c>
      <c r="N860">
        <v>221.2</v>
      </c>
      <c r="O860">
        <v>32038.91</v>
      </c>
      <c r="P860">
        <v>3</v>
      </c>
    </row>
    <row r="861" spans="1:16" x14ac:dyDescent="0.2">
      <c r="A861">
        <v>1407</v>
      </c>
      <c r="B861" t="s">
        <v>15</v>
      </c>
      <c r="C861">
        <v>2007</v>
      </c>
      <c r="D861">
        <v>11</v>
      </c>
      <c r="E861">
        <v>391</v>
      </c>
      <c r="F861">
        <v>1708.15</v>
      </c>
      <c r="G861">
        <v>2007.25</v>
      </c>
      <c r="H861">
        <v>525.73</v>
      </c>
      <c r="I861">
        <v>6</v>
      </c>
      <c r="J861">
        <v>350</v>
      </c>
      <c r="K861">
        <v>21304</v>
      </c>
      <c r="L861" t="s">
        <v>18</v>
      </c>
      <c r="M861">
        <v>35166</v>
      </c>
      <c r="N861">
        <v>221.2</v>
      </c>
      <c r="O861">
        <v>32038.91</v>
      </c>
      <c r="P861">
        <v>3</v>
      </c>
    </row>
    <row r="862" spans="1:16" x14ac:dyDescent="0.2">
      <c r="A862">
        <v>1407</v>
      </c>
      <c r="B862" t="s">
        <v>15</v>
      </c>
      <c r="C862">
        <v>2007</v>
      </c>
      <c r="D862">
        <v>12</v>
      </c>
      <c r="E862">
        <v>219</v>
      </c>
      <c r="F862">
        <v>939.18</v>
      </c>
      <c r="G862">
        <v>1103.6400000000001</v>
      </c>
      <c r="H862">
        <v>365.77</v>
      </c>
      <c r="I862">
        <v>6</v>
      </c>
      <c r="J862">
        <v>350</v>
      </c>
      <c r="K862">
        <v>21304</v>
      </c>
      <c r="L862" t="s">
        <v>18</v>
      </c>
      <c r="M862">
        <v>35166</v>
      </c>
      <c r="N862">
        <v>221.2</v>
      </c>
      <c r="O862">
        <v>32038.91</v>
      </c>
      <c r="P862">
        <v>3</v>
      </c>
    </row>
    <row r="863" spans="1:16" x14ac:dyDescent="0.2">
      <c r="A863">
        <v>1433</v>
      </c>
      <c r="B863" t="s">
        <v>15</v>
      </c>
      <c r="C863">
        <v>2007</v>
      </c>
      <c r="D863">
        <v>1</v>
      </c>
      <c r="E863">
        <v>113</v>
      </c>
      <c r="F863">
        <v>652.36</v>
      </c>
      <c r="G863">
        <v>766.5</v>
      </c>
      <c r="H863">
        <v>348.01</v>
      </c>
      <c r="I863">
        <v>4</v>
      </c>
      <c r="J863">
        <v>294</v>
      </c>
      <c r="K863">
        <v>19444</v>
      </c>
      <c r="L863" t="s">
        <v>17</v>
      </c>
      <c r="M863">
        <v>14918</v>
      </c>
      <c r="N863">
        <v>203.5</v>
      </c>
      <c r="O863">
        <v>33406.44</v>
      </c>
      <c r="P863">
        <v>3</v>
      </c>
    </row>
    <row r="864" spans="1:16" x14ac:dyDescent="0.2">
      <c r="A864">
        <v>1433</v>
      </c>
      <c r="B864" t="s">
        <v>15</v>
      </c>
      <c r="C864">
        <v>2007</v>
      </c>
      <c r="D864">
        <v>2</v>
      </c>
      <c r="E864">
        <v>80</v>
      </c>
      <c r="F864">
        <v>386.5</v>
      </c>
      <c r="G864">
        <v>454.16</v>
      </c>
      <c r="H864">
        <v>207.15</v>
      </c>
      <c r="I864">
        <v>4</v>
      </c>
      <c r="J864">
        <v>294</v>
      </c>
      <c r="K864">
        <v>19444</v>
      </c>
      <c r="L864" t="s">
        <v>17</v>
      </c>
      <c r="M864">
        <v>14918</v>
      </c>
      <c r="N864">
        <v>203.5</v>
      </c>
      <c r="O864">
        <v>33406.44</v>
      </c>
      <c r="P864">
        <v>3</v>
      </c>
    </row>
    <row r="865" spans="1:16" x14ac:dyDescent="0.2">
      <c r="A865">
        <v>1433</v>
      </c>
      <c r="B865" t="s">
        <v>15</v>
      </c>
      <c r="C865">
        <v>2007</v>
      </c>
      <c r="D865">
        <v>3</v>
      </c>
      <c r="E865">
        <v>95</v>
      </c>
      <c r="F865">
        <v>429.27</v>
      </c>
      <c r="G865">
        <v>504.42</v>
      </c>
      <c r="H865">
        <v>167.65</v>
      </c>
      <c r="I865">
        <v>4</v>
      </c>
      <c r="J865">
        <v>294</v>
      </c>
      <c r="K865">
        <v>19444</v>
      </c>
      <c r="L865" t="s">
        <v>17</v>
      </c>
      <c r="M865">
        <v>14918</v>
      </c>
      <c r="N865">
        <v>203.5</v>
      </c>
      <c r="O865">
        <v>33406.44</v>
      </c>
      <c r="P865">
        <v>3</v>
      </c>
    </row>
    <row r="866" spans="1:16" x14ac:dyDescent="0.2">
      <c r="A866">
        <v>1433</v>
      </c>
      <c r="B866" t="s">
        <v>15</v>
      </c>
      <c r="C866">
        <v>2007</v>
      </c>
      <c r="D866">
        <v>4</v>
      </c>
      <c r="E866">
        <v>107</v>
      </c>
      <c r="F866">
        <v>492.5</v>
      </c>
      <c r="G866">
        <v>578.66999999999996</v>
      </c>
      <c r="H866">
        <v>304.07</v>
      </c>
      <c r="I866">
        <v>4</v>
      </c>
      <c r="J866">
        <v>294</v>
      </c>
      <c r="K866">
        <v>19444</v>
      </c>
      <c r="L866" t="s">
        <v>17</v>
      </c>
      <c r="M866">
        <v>14918</v>
      </c>
      <c r="N866">
        <v>203.5</v>
      </c>
      <c r="O866">
        <v>33406.44</v>
      </c>
      <c r="P866">
        <v>3</v>
      </c>
    </row>
    <row r="867" spans="1:16" x14ac:dyDescent="0.2">
      <c r="A867">
        <v>1433</v>
      </c>
      <c r="B867" t="s">
        <v>15</v>
      </c>
      <c r="C867">
        <v>2007</v>
      </c>
      <c r="D867">
        <v>5</v>
      </c>
      <c r="E867">
        <v>199</v>
      </c>
      <c r="F867">
        <v>924.74</v>
      </c>
      <c r="G867">
        <v>1086.68</v>
      </c>
      <c r="H867">
        <v>474.81</v>
      </c>
      <c r="I867">
        <v>4</v>
      </c>
      <c r="J867">
        <v>294</v>
      </c>
      <c r="K867">
        <v>19444</v>
      </c>
      <c r="L867" t="s">
        <v>17</v>
      </c>
      <c r="M867">
        <v>14918</v>
      </c>
      <c r="N867">
        <v>203.5</v>
      </c>
      <c r="O867">
        <v>33406.44</v>
      </c>
      <c r="P867">
        <v>3</v>
      </c>
    </row>
    <row r="868" spans="1:16" x14ac:dyDescent="0.2">
      <c r="A868">
        <v>1433</v>
      </c>
      <c r="B868" t="s">
        <v>15</v>
      </c>
      <c r="C868">
        <v>2007</v>
      </c>
      <c r="D868">
        <v>6</v>
      </c>
      <c r="E868">
        <v>245</v>
      </c>
      <c r="F868">
        <v>1230.75</v>
      </c>
      <c r="G868">
        <v>1446.24</v>
      </c>
      <c r="H868">
        <v>612.71</v>
      </c>
      <c r="I868">
        <v>4</v>
      </c>
      <c r="J868">
        <v>294</v>
      </c>
      <c r="K868">
        <v>19444</v>
      </c>
      <c r="L868" t="s">
        <v>17</v>
      </c>
      <c r="M868">
        <v>14918</v>
      </c>
      <c r="N868">
        <v>203.5</v>
      </c>
      <c r="O868">
        <v>33406.44</v>
      </c>
      <c r="P868">
        <v>3</v>
      </c>
    </row>
    <row r="869" spans="1:16" x14ac:dyDescent="0.2">
      <c r="A869">
        <v>1433</v>
      </c>
      <c r="B869" t="s">
        <v>15</v>
      </c>
      <c r="C869">
        <v>2007</v>
      </c>
      <c r="D869">
        <v>7</v>
      </c>
      <c r="E869">
        <v>131</v>
      </c>
      <c r="F869">
        <v>644.57000000000005</v>
      </c>
      <c r="G869">
        <v>757.3</v>
      </c>
      <c r="H869">
        <v>403.96</v>
      </c>
      <c r="I869">
        <v>4</v>
      </c>
      <c r="J869">
        <v>294</v>
      </c>
      <c r="K869">
        <v>19444</v>
      </c>
      <c r="L869" t="s">
        <v>17</v>
      </c>
      <c r="M869">
        <v>14918</v>
      </c>
      <c r="N869">
        <v>203.5</v>
      </c>
      <c r="O869">
        <v>33406.44</v>
      </c>
      <c r="P869">
        <v>3</v>
      </c>
    </row>
    <row r="870" spans="1:16" x14ac:dyDescent="0.2">
      <c r="A870">
        <v>1433</v>
      </c>
      <c r="B870" t="s">
        <v>15</v>
      </c>
      <c r="C870">
        <v>2007</v>
      </c>
      <c r="D870">
        <v>8</v>
      </c>
      <c r="E870">
        <v>169</v>
      </c>
      <c r="F870">
        <v>716.65</v>
      </c>
      <c r="G870">
        <v>842.04</v>
      </c>
      <c r="H870">
        <v>367.73</v>
      </c>
      <c r="I870">
        <v>4</v>
      </c>
      <c r="J870">
        <v>294</v>
      </c>
      <c r="K870">
        <v>19444</v>
      </c>
      <c r="L870" t="s">
        <v>17</v>
      </c>
      <c r="M870">
        <v>14918</v>
      </c>
      <c r="N870">
        <v>203.5</v>
      </c>
      <c r="O870">
        <v>33406.44</v>
      </c>
      <c r="P870">
        <v>3</v>
      </c>
    </row>
    <row r="871" spans="1:16" x14ac:dyDescent="0.2">
      <c r="A871">
        <v>1433</v>
      </c>
      <c r="B871" t="s">
        <v>15</v>
      </c>
      <c r="C871">
        <v>2007</v>
      </c>
      <c r="D871">
        <v>9</v>
      </c>
      <c r="E871">
        <v>206</v>
      </c>
      <c r="F871">
        <v>912.14</v>
      </c>
      <c r="G871">
        <v>1071.8699999999999</v>
      </c>
      <c r="H871">
        <v>486.79</v>
      </c>
      <c r="I871">
        <v>4</v>
      </c>
      <c r="J871">
        <v>294</v>
      </c>
      <c r="K871">
        <v>19444</v>
      </c>
      <c r="L871" t="s">
        <v>17</v>
      </c>
      <c r="M871">
        <v>14918</v>
      </c>
      <c r="N871">
        <v>203.5</v>
      </c>
      <c r="O871">
        <v>33406.44</v>
      </c>
      <c r="P871">
        <v>3</v>
      </c>
    </row>
    <row r="872" spans="1:16" x14ac:dyDescent="0.2">
      <c r="A872">
        <v>1433</v>
      </c>
      <c r="B872" t="s">
        <v>15</v>
      </c>
      <c r="C872">
        <v>2007</v>
      </c>
      <c r="D872">
        <v>10</v>
      </c>
      <c r="E872">
        <v>723</v>
      </c>
      <c r="F872">
        <v>3133.4</v>
      </c>
      <c r="G872">
        <v>3681.9</v>
      </c>
      <c r="H872">
        <v>1294.55</v>
      </c>
      <c r="I872">
        <v>4</v>
      </c>
      <c r="J872">
        <v>294</v>
      </c>
      <c r="K872">
        <v>19444</v>
      </c>
      <c r="L872" t="s">
        <v>17</v>
      </c>
      <c r="M872">
        <v>14918</v>
      </c>
      <c r="N872">
        <v>203.5</v>
      </c>
      <c r="O872">
        <v>33406.44</v>
      </c>
      <c r="P872">
        <v>3</v>
      </c>
    </row>
    <row r="873" spans="1:16" x14ac:dyDescent="0.2">
      <c r="A873">
        <v>1433</v>
      </c>
      <c r="B873" t="s">
        <v>15</v>
      </c>
      <c r="C873">
        <v>2007</v>
      </c>
      <c r="D873">
        <v>11</v>
      </c>
      <c r="E873">
        <v>472</v>
      </c>
      <c r="F873">
        <v>1971.53</v>
      </c>
      <c r="G873">
        <v>2316.56</v>
      </c>
      <c r="H873">
        <v>716.73</v>
      </c>
      <c r="I873">
        <v>4</v>
      </c>
      <c r="J873">
        <v>294</v>
      </c>
      <c r="K873">
        <v>19444</v>
      </c>
      <c r="L873" t="s">
        <v>17</v>
      </c>
      <c r="M873">
        <v>14918</v>
      </c>
      <c r="N873">
        <v>203.5</v>
      </c>
      <c r="O873">
        <v>33406.44</v>
      </c>
      <c r="P873">
        <v>3</v>
      </c>
    </row>
    <row r="874" spans="1:16" x14ac:dyDescent="0.2">
      <c r="A874">
        <v>1433</v>
      </c>
      <c r="B874" t="s">
        <v>15</v>
      </c>
      <c r="C874">
        <v>2007</v>
      </c>
      <c r="D874">
        <v>12</v>
      </c>
      <c r="E874">
        <v>314</v>
      </c>
      <c r="F874">
        <v>1330.41</v>
      </c>
      <c r="G874">
        <v>1563.33</v>
      </c>
      <c r="H874">
        <v>327.37</v>
      </c>
      <c r="I874">
        <v>4</v>
      </c>
      <c r="J874">
        <v>294</v>
      </c>
      <c r="K874">
        <v>19444</v>
      </c>
      <c r="L874" t="s">
        <v>17</v>
      </c>
      <c r="M874">
        <v>14918</v>
      </c>
      <c r="N874">
        <v>203.5</v>
      </c>
      <c r="O874">
        <v>33406.44</v>
      </c>
      <c r="P874">
        <v>3</v>
      </c>
    </row>
    <row r="875" spans="1:16" x14ac:dyDescent="0.2">
      <c r="A875">
        <v>1445</v>
      </c>
      <c r="B875" t="s">
        <v>15</v>
      </c>
      <c r="C875">
        <v>2007</v>
      </c>
      <c r="D875">
        <v>1</v>
      </c>
      <c r="E875">
        <v>27</v>
      </c>
      <c r="F875">
        <v>85.62</v>
      </c>
      <c r="G875">
        <v>100.66</v>
      </c>
      <c r="H875">
        <v>47.53</v>
      </c>
      <c r="I875">
        <v>6</v>
      </c>
      <c r="J875">
        <v>302</v>
      </c>
      <c r="K875">
        <v>11405</v>
      </c>
      <c r="L875" t="s">
        <v>18</v>
      </c>
      <c r="M875">
        <v>59787</v>
      </c>
      <c r="N875">
        <v>197</v>
      </c>
      <c r="O875">
        <v>13879.73</v>
      </c>
      <c r="P875">
        <v>2</v>
      </c>
    </row>
    <row r="876" spans="1:16" x14ac:dyDescent="0.2">
      <c r="A876">
        <v>1445</v>
      </c>
      <c r="B876" t="s">
        <v>15</v>
      </c>
      <c r="C876">
        <v>2007</v>
      </c>
      <c r="D876">
        <v>2</v>
      </c>
      <c r="E876">
        <v>23</v>
      </c>
      <c r="F876">
        <v>86.16</v>
      </c>
      <c r="G876">
        <v>101.25</v>
      </c>
      <c r="H876">
        <v>48.08</v>
      </c>
      <c r="I876">
        <v>6</v>
      </c>
      <c r="J876">
        <v>302</v>
      </c>
      <c r="K876">
        <v>11405</v>
      </c>
      <c r="L876" t="s">
        <v>18</v>
      </c>
      <c r="M876">
        <v>59787</v>
      </c>
      <c r="N876">
        <v>197</v>
      </c>
      <c r="O876">
        <v>13879.73</v>
      </c>
      <c r="P876">
        <v>2</v>
      </c>
    </row>
    <row r="877" spans="1:16" x14ac:dyDescent="0.2">
      <c r="A877">
        <v>1445</v>
      </c>
      <c r="B877" t="s">
        <v>15</v>
      </c>
      <c r="C877">
        <v>2007</v>
      </c>
      <c r="D877">
        <v>3</v>
      </c>
      <c r="E877">
        <v>44</v>
      </c>
      <c r="F877">
        <v>159.05000000000001</v>
      </c>
      <c r="G877">
        <v>186.9</v>
      </c>
      <c r="H877">
        <v>74.33</v>
      </c>
      <c r="I877">
        <v>6</v>
      </c>
      <c r="J877">
        <v>302</v>
      </c>
      <c r="K877">
        <v>11405</v>
      </c>
      <c r="L877" t="s">
        <v>18</v>
      </c>
      <c r="M877">
        <v>59787</v>
      </c>
      <c r="N877">
        <v>197</v>
      </c>
      <c r="O877">
        <v>13879.73</v>
      </c>
      <c r="P877">
        <v>2</v>
      </c>
    </row>
    <row r="878" spans="1:16" x14ac:dyDescent="0.2">
      <c r="A878">
        <v>1445</v>
      </c>
      <c r="B878" t="s">
        <v>15</v>
      </c>
      <c r="C878">
        <v>2007</v>
      </c>
      <c r="D878">
        <v>4</v>
      </c>
      <c r="E878">
        <v>58</v>
      </c>
      <c r="F878">
        <v>251.82</v>
      </c>
      <c r="G878">
        <v>295.88</v>
      </c>
      <c r="H878">
        <v>119.07</v>
      </c>
      <c r="I878">
        <v>6</v>
      </c>
      <c r="J878">
        <v>302</v>
      </c>
      <c r="K878">
        <v>11405</v>
      </c>
      <c r="L878" t="s">
        <v>18</v>
      </c>
      <c r="M878">
        <v>59787</v>
      </c>
      <c r="N878">
        <v>197</v>
      </c>
      <c r="O878">
        <v>13879.73</v>
      </c>
      <c r="P878">
        <v>2</v>
      </c>
    </row>
    <row r="879" spans="1:16" x14ac:dyDescent="0.2">
      <c r="A879">
        <v>1445</v>
      </c>
      <c r="B879" t="s">
        <v>15</v>
      </c>
      <c r="C879">
        <v>2007</v>
      </c>
      <c r="D879">
        <v>5</v>
      </c>
      <c r="E879">
        <v>81</v>
      </c>
      <c r="F879">
        <v>345.18</v>
      </c>
      <c r="G879">
        <v>405.63</v>
      </c>
      <c r="H879">
        <v>156.87</v>
      </c>
      <c r="I879">
        <v>6</v>
      </c>
      <c r="J879">
        <v>302</v>
      </c>
      <c r="K879">
        <v>11405</v>
      </c>
      <c r="L879" t="s">
        <v>18</v>
      </c>
      <c r="M879">
        <v>59787</v>
      </c>
      <c r="N879">
        <v>197</v>
      </c>
      <c r="O879">
        <v>13879.73</v>
      </c>
      <c r="P879">
        <v>2</v>
      </c>
    </row>
    <row r="880" spans="1:16" x14ac:dyDescent="0.2">
      <c r="A880">
        <v>1445</v>
      </c>
      <c r="B880" t="s">
        <v>15</v>
      </c>
      <c r="C880">
        <v>2007</v>
      </c>
      <c r="D880">
        <v>6</v>
      </c>
      <c r="E880">
        <v>111</v>
      </c>
      <c r="F880">
        <v>433.29</v>
      </c>
      <c r="G880">
        <v>509.16</v>
      </c>
      <c r="H880">
        <v>249.26</v>
      </c>
      <c r="I880">
        <v>6</v>
      </c>
      <c r="J880">
        <v>302</v>
      </c>
      <c r="K880">
        <v>11405</v>
      </c>
      <c r="L880" t="s">
        <v>18</v>
      </c>
      <c r="M880">
        <v>59787</v>
      </c>
      <c r="N880">
        <v>197</v>
      </c>
      <c r="O880">
        <v>13879.73</v>
      </c>
      <c r="P880">
        <v>2</v>
      </c>
    </row>
    <row r="881" spans="1:16" x14ac:dyDescent="0.2">
      <c r="A881">
        <v>1445</v>
      </c>
      <c r="B881" t="s">
        <v>15</v>
      </c>
      <c r="C881">
        <v>2007</v>
      </c>
      <c r="D881">
        <v>7</v>
      </c>
      <c r="E881">
        <v>54</v>
      </c>
      <c r="F881">
        <v>206.6</v>
      </c>
      <c r="G881">
        <v>242.78</v>
      </c>
      <c r="H881">
        <v>111.4</v>
      </c>
      <c r="I881">
        <v>6</v>
      </c>
      <c r="J881">
        <v>302</v>
      </c>
      <c r="K881">
        <v>11405</v>
      </c>
      <c r="L881" t="s">
        <v>18</v>
      </c>
      <c r="M881">
        <v>59787</v>
      </c>
      <c r="N881">
        <v>197</v>
      </c>
      <c r="O881">
        <v>13879.73</v>
      </c>
      <c r="P881">
        <v>2</v>
      </c>
    </row>
    <row r="882" spans="1:16" x14ac:dyDescent="0.2">
      <c r="A882">
        <v>1445</v>
      </c>
      <c r="B882" t="s">
        <v>15</v>
      </c>
      <c r="C882">
        <v>2007</v>
      </c>
      <c r="D882">
        <v>8</v>
      </c>
      <c r="E882">
        <v>56</v>
      </c>
      <c r="F882">
        <v>246.07</v>
      </c>
      <c r="G882">
        <v>289.16000000000003</v>
      </c>
      <c r="H882">
        <v>121.83</v>
      </c>
      <c r="I882">
        <v>6</v>
      </c>
      <c r="J882">
        <v>302</v>
      </c>
      <c r="K882">
        <v>11405</v>
      </c>
      <c r="L882" t="s">
        <v>18</v>
      </c>
      <c r="M882">
        <v>59787</v>
      </c>
      <c r="N882">
        <v>197</v>
      </c>
      <c r="O882">
        <v>13879.73</v>
      </c>
      <c r="P882">
        <v>2</v>
      </c>
    </row>
    <row r="883" spans="1:16" x14ac:dyDescent="0.2">
      <c r="A883">
        <v>1445</v>
      </c>
      <c r="B883" t="s">
        <v>15</v>
      </c>
      <c r="C883">
        <v>2007</v>
      </c>
      <c r="D883">
        <v>9</v>
      </c>
      <c r="E883">
        <v>117</v>
      </c>
      <c r="F883">
        <v>485.73</v>
      </c>
      <c r="G883">
        <v>570.74</v>
      </c>
      <c r="H883">
        <v>224.43</v>
      </c>
      <c r="I883">
        <v>6</v>
      </c>
      <c r="J883">
        <v>302</v>
      </c>
      <c r="K883">
        <v>11405</v>
      </c>
      <c r="L883" t="s">
        <v>18</v>
      </c>
      <c r="M883">
        <v>59787</v>
      </c>
      <c r="N883">
        <v>197</v>
      </c>
      <c r="O883">
        <v>13879.73</v>
      </c>
      <c r="P883">
        <v>2</v>
      </c>
    </row>
    <row r="884" spans="1:16" x14ac:dyDescent="0.2">
      <c r="A884">
        <v>1445</v>
      </c>
      <c r="B884" t="s">
        <v>15</v>
      </c>
      <c r="C884">
        <v>2007</v>
      </c>
      <c r="D884">
        <v>10</v>
      </c>
      <c r="E884">
        <v>379</v>
      </c>
      <c r="F884">
        <v>1529.2</v>
      </c>
      <c r="G884">
        <v>1796.94</v>
      </c>
      <c r="H884">
        <v>787</v>
      </c>
      <c r="I884">
        <v>6</v>
      </c>
      <c r="J884">
        <v>302</v>
      </c>
      <c r="K884">
        <v>11405</v>
      </c>
      <c r="L884" t="s">
        <v>18</v>
      </c>
      <c r="M884">
        <v>59787</v>
      </c>
      <c r="N884">
        <v>197</v>
      </c>
      <c r="O884">
        <v>13879.73</v>
      </c>
      <c r="P884">
        <v>2</v>
      </c>
    </row>
    <row r="885" spans="1:16" x14ac:dyDescent="0.2">
      <c r="A885">
        <v>1445</v>
      </c>
      <c r="B885" t="s">
        <v>15</v>
      </c>
      <c r="C885">
        <v>2007</v>
      </c>
      <c r="D885">
        <v>11</v>
      </c>
      <c r="E885">
        <v>177</v>
      </c>
      <c r="F885">
        <v>667.58</v>
      </c>
      <c r="G885">
        <v>784.46</v>
      </c>
      <c r="H885">
        <v>372.55</v>
      </c>
      <c r="I885">
        <v>6</v>
      </c>
      <c r="J885">
        <v>302</v>
      </c>
      <c r="K885">
        <v>11405</v>
      </c>
      <c r="L885" t="s">
        <v>18</v>
      </c>
      <c r="M885">
        <v>59787</v>
      </c>
      <c r="N885">
        <v>197</v>
      </c>
      <c r="O885">
        <v>13879.73</v>
      </c>
      <c r="P885">
        <v>2</v>
      </c>
    </row>
    <row r="886" spans="1:16" x14ac:dyDescent="0.2">
      <c r="A886">
        <v>1445</v>
      </c>
      <c r="B886" t="s">
        <v>15</v>
      </c>
      <c r="C886">
        <v>2007</v>
      </c>
      <c r="D886">
        <v>12</v>
      </c>
      <c r="E886">
        <v>108</v>
      </c>
      <c r="F886">
        <v>419.17</v>
      </c>
      <c r="G886">
        <v>492.59</v>
      </c>
      <c r="H886">
        <v>163.58000000000001</v>
      </c>
      <c r="I886">
        <v>6</v>
      </c>
      <c r="J886">
        <v>302</v>
      </c>
      <c r="K886">
        <v>11405</v>
      </c>
      <c r="L886" t="s">
        <v>18</v>
      </c>
      <c r="M886">
        <v>59787</v>
      </c>
      <c r="N886">
        <v>197</v>
      </c>
      <c r="O886">
        <v>13879.73</v>
      </c>
      <c r="P886">
        <v>2</v>
      </c>
    </row>
    <row r="887" spans="1:16" x14ac:dyDescent="0.2">
      <c r="A887">
        <v>1449</v>
      </c>
      <c r="B887" t="s">
        <v>15</v>
      </c>
      <c r="C887">
        <v>2007</v>
      </c>
      <c r="D887">
        <v>1</v>
      </c>
      <c r="E887">
        <v>522</v>
      </c>
      <c r="F887">
        <v>2046.74</v>
      </c>
      <c r="G887">
        <v>2405.0100000000002</v>
      </c>
      <c r="H887">
        <v>922.74</v>
      </c>
      <c r="I887">
        <v>18</v>
      </c>
      <c r="J887">
        <v>1861</v>
      </c>
      <c r="K887">
        <v>77788</v>
      </c>
      <c r="L887" t="s">
        <v>18</v>
      </c>
      <c r="M887">
        <v>238469</v>
      </c>
      <c r="N887">
        <v>875.2</v>
      </c>
      <c r="O887">
        <v>152481.57999999999</v>
      </c>
      <c r="P887">
        <v>2</v>
      </c>
    </row>
    <row r="888" spans="1:16" x14ac:dyDescent="0.2">
      <c r="A888">
        <v>1449</v>
      </c>
      <c r="B888" t="s">
        <v>15</v>
      </c>
      <c r="C888">
        <v>2007</v>
      </c>
      <c r="D888">
        <v>2</v>
      </c>
      <c r="E888">
        <v>485</v>
      </c>
      <c r="F888">
        <v>1936.19</v>
      </c>
      <c r="G888">
        <v>2275.02</v>
      </c>
      <c r="H888">
        <v>951.76</v>
      </c>
      <c r="I888">
        <v>18</v>
      </c>
      <c r="J888">
        <v>1861</v>
      </c>
      <c r="K888">
        <v>77788</v>
      </c>
      <c r="L888" t="s">
        <v>18</v>
      </c>
      <c r="M888">
        <v>238469</v>
      </c>
      <c r="N888">
        <v>875.2</v>
      </c>
      <c r="O888">
        <v>152481.57999999999</v>
      </c>
      <c r="P888">
        <v>2</v>
      </c>
    </row>
    <row r="889" spans="1:16" x14ac:dyDescent="0.2">
      <c r="A889">
        <v>1449</v>
      </c>
      <c r="B889" t="s">
        <v>15</v>
      </c>
      <c r="C889">
        <v>2007</v>
      </c>
      <c r="D889">
        <v>3</v>
      </c>
      <c r="E889">
        <v>502</v>
      </c>
      <c r="F889">
        <v>1995.11</v>
      </c>
      <c r="G889">
        <v>2344.29</v>
      </c>
      <c r="H889">
        <v>910.19</v>
      </c>
      <c r="I889">
        <v>18</v>
      </c>
      <c r="J889">
        <v>1861</v>
      </c>
      <c r="K889">
        <v>77788</v>
      </c>
      <c r="L889" t="s">
        <v>18</v>
      </c>
      <c r="M889">
        <v>238469</v>
      </c>
      <c r="N889">
        <v>875.2</v>
      </c>
      <c r="O889">
        <v>152481.57999999999</v>
      </c>
      <c r="P889">
        <v>2</v>
      </c>
    </row>
    <row r="890" spans="1:16" x14ac:dyDescent="0.2">
      <c r="A890">
        <v>1465</v>
      </c>
      <c r="B890" t="s">
        <v>15</v>
      </c>
      <c r="C890">
        <v>2007</v>
      </c>
      <c r="D890">
        <v>1</v>
      </c>
      <c r="E890">
        <v>102</v>
      </c>
      <c r="F890">
        <v>459.42</v>
      </c>
      <c r="G890">
        <v>539.74</v>
      </c>
      <c r="H890">
        <v>242.74</v>
      </c>
      <c r="I890">
        <v>6</v>
      </c>
      <c r="J890">
        <v>457</v>
      </c>
      <c r="K890">
        <v>23726</v>
      </c>
      <c r="L890" t="s">
        <v>18</v>
      </c>
      <c r="M890">
        <v>37805</v>
      </c>
      <c r="N890">
        <v>245.2</v>
      </c>
      <c r="O890">
        <v>37981.440000000002</v>
      </c>
      <c r="P890">
        <v>2</v>
      </c>
    </row>
    <row r="891" spans="1:16" x14ac:dyDescent="0.2">
      <c r="A891">
        <v>1465</v>
      </c>
      <c r="B891" t="s">
        <v>15</v>
      </c>
      <c r="C891">
        <v>2007</v>
      </c>
      <c r="D891">
        <v>2</v>
      </c>
      <c r="E891">
        <v>74</v>
      </c>
      <c r="F891">
        <v>341.82</v>
      </c>
      <c r="G891">
        <v>401.63</v>
      </c>
      <c r="H891">
        <v>143.19999999999999</v>
      </c>
      <c r="I891">
        <v>6</v>
      </c>
      <c r="J891">
        <v>457</v>
      </c>
      <c r="K891">
        <v>23726</v>
      </c>
      <c r="L891" t="s">
        <v>18</v>
      </c>
      <c r="M891">
        <v>37805</v>
      </c>
      <c r="N891">
        <v>245.2</v>
      </c>
      <c r="O891">
        <v>37981.440000000002</v>
      </c>
      <c r="P891">
        <v>2</v>
      </c>
    </row>
    <row r="892" spans="1:16" x14ac:dyDescent="0.2">
      <c r="A892">
        <v>1465</v>
      </c>
      <c r="B892" t="s">
        <v>15</v>
      </c>
      <c r="C892">
        <v>2007</v>
      </c>
      <c r="D892">
        <v>3</v>
      </c>
      <c r="E892">
        <v>76</v>
      </c>
      <c r="F892">
        <v>351.66</v>
      </c>
      <c r="G892">
        <v>413.28</v>
      </c>
      <c r="H892">
        <v>186.08</v>
      </c>
      <c r="I892">
        <v>6</v>
      </c>
      <c r="J892">
        <v>457</v>
      </c>
      <c r="K892">
        <v>23726</v>
      </c>
      <c r="L892" t="s">
        <v>18</v>
      </c>
      <c r="M892">
        <v>37805</v>
      </c>
      <c r="N892">
        <v>245.2</v>
      </c>
      <c r="O892">
        <v>37981.440000000002</v>
      </c>
      <c r="P892">
        <v>2</v>
      </c>
    </row>
    <row r="893" spans="1:16" x14ac:dyDescent="0.2">
      <c r="A893">
        <v>1465</v>
      </c>
      <c r="B893" t="s">
        <v>15</v>
      </c>
      <c r="C893">
        <v>2007</v>
      </c>
      <c r="D893">
        <v>4</v>
      </c>
      <c r="E893">
        <v>149</v>
      </c>
      <c r="F893">
        <v>619.47</v>
      </c>
      <c r="G893">
        <v>727.93</v>
      </c>
      <c r="H893">
        <v>264.75</v>
      </c>
      <c r="I893">
        <v>6</v>
      </c>
      <c r="J893">
        <v>457</v>
      </c>
      <c r="K893">
        <v>23726</v>
      </c>
      <c r="L893" t="s">
        <v>18</v>
      </c>
      <c r="M893">
        <v>37805</v>
      </c>
      <c r="N893">
        <v>245.2</v>
      </c>
      <c r="O893">
        <v>37981.440000000002</v>
      </c>
      <c r="P893">
        <v>2</v>
      </c>
    </row>
    <row r="894" spans="1:16" x14ac:dyDescent="0.2">
      <c r="A894">
        <v>1465</v>
      </c>
      <c r="B894" t="s">
        <v>15</v>
      </c>
      <c r="C894">
        <v>2007</v>
      </c>
      <c r="D894">
        <v>5</v>
      </c>
      <c r="E894">
        <v>243</v>
      </c>
      <c r="F894">
        <v>1031.21</v>
      </c>
      <c r="G894">
        <v>1211.73</v>
      </c>
      <c r="H894">
        <v>477.46</v>
      </c>
      <c r="I894">
        <v>6</v>
      </c>
      <c r="J894">
        <v>457</v>
      </c>
      <c r="K894">
        <v>23726</v>
      </c>
      <c r="L894" t="s">
        <v>18</v>
      </c>
      <c r="M894">
        <v>37805</v>
      </c>
      <c r="N894">
        <v>245.2</v>
      </c>
      <c r="O894">
        <v>37981.440000000002</v>
      </c>
      <c r="P894">
        <v>2</v>
      </c>
    </row>
    <row r="895" spans="1:16" x14ac:dyDescent="0.2">
      <c r="A895">
        <v>1465</v>
      </c>
      <c r="B895" t="s">
        <v>15</v>
      </c>
      <c r="C895">
        <v>2007</v>
      </c>
      <c r="D895">
        <v>6</v>
      </c>
      <c r="E895">
        <v>348</v>
      </c>
      <c r="F895">
        <v>1487.72</v>
      </c>
      <c r="G895">
        <v>1748.16</v>
      </c>
      <c r="H895">
        <v>713.11</v>
      </c>
      <c r="I895">
        <v>6</v>
      </c>
      <c r="J895">
        <v>457</v>
      </c>
      <c r="K895">
        <v>23726</v>
      </c>
      <c r="L895" t="s">
        <v>18</v>
      </c>
      <c r="M895">
        <v>37805</v>
      </c>
      <c r="N895">
        <v>245.2</v>
      </c>
      <c r="O895">
        <v>37981.440000000002</v>
      </c>
      <c r="P895">
        <v>2</v>
      </c>
    </row>
    <row r="896" spans="1:16" x14ac:dyDescent="0.2">
      <c r="A896">
        <v>1465</v>
      </c>
      <c r="B896" t="s">
        <v>15</v>
      </c>
      <c r="C896">
        <v>2007</v>
      </c>
      <c r="D896">
        <v>7</v>
      </c>
      <c r="E896">
        <v>216</v>
      </c>
      <c r="F896">
        <v>916.48</v>
      </c>
      <c r="G896">
        <v>1076.98</v>
      </c>
      <c r="H896">
        <v>409.21</v>
      </c>
      <c r="I896">
        <v>6</v>
      </c>
      <c r="J896">
        <v>457</v>
      </c>
      <c r="K896">
        <v>23726</v>
      </c>
      <c r="L896" t="s">
        <v>18</v>
      </c>
      <c r="M896">
        <v>37805</v>
      </c>
      <c r="N896">
        <v>245.2</v>
      </c>
      <c r="O896">
        <v>37981.440000000002</v>
      </c>
      <c r="P896">
        <v>2</v>
      </c>
    </row>
    <row r="897" spans="1:16" x14ac:dyDescent="0.2">
      <c r="A897">
        <v>1465</v>
      </c>
      <c r="B897" t="s">
        <v>15</v>
      </c>
      <c r="C897">
        <v>2007</v>
      </c>
      <c r="D897">
        <v>8</v>
      </c>
      <c r="E897">
        <v>205</v>
      </c>
      <c r="F897">
        <v>820.81</v>
      </c>
      <c r="G897">
        <v>964.47</v>
      </c>
      <c r="H897">
        <v>358.32</v>
      </c>
      <c r="I897">
        <v>6</v>
      </c>
      <c r="J897">
        <v>457</v>
      </c>
      <c r="K897">
        <v>23726</v>
      </c>
      <c r="L897" t="s">
        <v>18</v>
      </c>
      <c r="M897">
        <v>37805</v>
      </c>
      <c r="N897">
        <v>245.2</v>
      </c>
      <c r="O897">
        <v>37981.440000000002</v>
      </c>
      <c r="P897">
        <v>2</v>
      </c>
    </row>
    <row r="898" spans="1:16" x14ac:dyDescent="0.2">
      <c r="A898">
        <v>1465</v>
      </c>
      <c r="B898" t="s">
        <v>15</v>
      </c>
      <c r="C898">
        <v>2007</v>
      </c>
      <c r="D898">
        <v>9</v>
      </c>
      <c r="E898">
        <v>206</v>
      </c>
      <c r="F898">
        <v>794.24</v>
      </c>
      <c r="G898">
        <v>933.35</v>
      </c>
      <c r="H898">
        <v>309.56</v>
      </c>
      <c r="I898">
        <v>6</v>
      </c>
      <c r="J898">
        <v>457</v>
      </c>
      <c r="K898">
        <v>23726</v>
      </c>
      <c r="L898" t="s">
        <v>18</v>
      </c>
      <c r="M898">
        <v>37805</v>
      </c>
      <c r="N898">
        <v>245.2</v>
      </c>
      <c r="O898">
        <v>37981.440000000002</v>
      </c>
      <c r="P898">
        <v>2</v>
      </c>
    </row>
    <row r="899" spans="1:16" x14ac:dyDescent="0.2">
      <c r="A899">
        <v>1465</v>
      </c>
      <c r="B899" t="s">
        <v>15</v>
      </c>
      <c r="C899">
        <v>2007</v>
      </c>
      <c r="D899">
        <v>10</v>
      </c>
      <c r="E899">
        <v>800</v>
      </c>
      <c r="F899">
        <v>3197.65</v>
      </c>
      <c r="G899">
        <v>3757.32</v>
      </c>
      <c r="H899">
        <v>1225.3599999999999</v>
      </c>
      <c r="I899">
        <v>6</v>
      </c>
      <c r="J899">
        <v>457</v>
      </c>
      <c r="K899">
        <v>23726</v>
      </c>
      <c r="L899" t="s">
        <v>18</v>
      </c>
      <c r="M899">
        <v>37805</v>
      </c>
      <c r="N899">
        <v>245.2</v>
      </c>
      <c r="O899">
        <v>37981.440000000002</v>
      </c>
      <c r="P899">
        <v>2</v>
      </c>
    </row>
    <row r="900" spans="1:16" x14ac:dyDescent="0.2">
      <c r="A900">
        <v>1465</v>
      </c>
      <c r="B900" t="s">
        <v>15</v>
      </c>
      <c r="C900">
        <v>2007</v>
      </c>
      <c r="D900">
        <v>11</v>
      </c>
      <c r="E900">
        <v>626</v>
      </c>
      <c r="F900">
        <v>2512.34</v>
      </c>
      <c r="G900">
        <v>2952.01</v>
      </c>
      <c r="H900">
        <v>1017.15</v>
      </c>
      <c r="I900">
        <v>6</v>
      </c>
      <c r="J900">
        <v>457</v>
      </c>
      <c r="K900">
        <v>23726</v>
      </c>
      <c r="L900" t="s">
        <v>18</v>
      </c>
      <c r="M900">
        <v>37805</v>
      </c>
      <c r="N900">
        <v>245.2</v>
      </c>
      <c r="O900">
        <v>37981.440000000002</v>
      </c>
      <c r="P900">
        <v>2</v>
      </c>
    </row>
    <row r="901" spans="1:16" x14ac:dyDescent="0.2">
      <c r="A901">
        <v>1465</v>
      </c>
      <c r="B901" t="s">
        <v>15</v>
      </c>
      <c r="C901">
        <v>2007</v>
      </c>
      <c r="D901">
        <v>12</v>
      </c>
      <c r="E901">
        <v>321</v>
      </c>
      <c r="F901">
        <v>1328.41</v>
      </c>
      <c r="G901">
        <v>1560.9</v>
      </c>
      <c r="H901">
        <v>562.19000000000005</v>
      </c>
      <c r="I901">
        <v>6</v>
      </c>
      <c r="J901">
        <v>457</v>
      </c>
      <c r="K901">
        <v>23726</v>
      </c>
      <c r="L901" t="s">
        <v>18</v>
      </c>
      <c r="M901">
        <v>37805</v>
      </c>
      <c r="N901">
        <v>245.2</v>
      </c>
      <c r="O901">
        <v>37981.440000000002</v>
      </c>
      <c r="P901">
        <v>2</v>
      </c>
    </row>
    <row r="902" spans="1:16" x14ac:dyDescent="0.2">
      <c r="A902">
        <v>1527</v>
      </c>
      <c r="B902" t="s">
        <v>15</v>
      </c>
      <c r="C902">
        <v>2007</v>
      </c>
      <c r="D902">
        <v>1</v>
      </c>
      <c r="E902">
        <v>184</v>
      </c>
      <c r="F902">
        <v>688</v>
      </c>
      <c r="G902">
        <v>808.47</v>
      </c>
      <c r="H902">
        <v>291.64999999999998</v>
      </c>
      <c r="I902">
        <v>9</v>
      </c>
      <c r="J902">
        <v>710</v>
      </c>
      <c r="K902">
        <v>39481</v>
      </c>
      <c r="L902" t="s">
        <v>18</v>
      </c>
      <c r="M902">
        <v>76380</v>
      </c>
      <c r="N902">
        <v>420.2</v>
      </c>
      <c r="O902">
        <v>61755.3</v>
      </c>
      <c r="P902">
        <v>2</v>
      </c>
    </row>
    <row r="903" spans="1:16" x14ac:dyDescent="0.2">
      <c r="A903">
        <v>1527</v>
      </c>
      <c r="B903" t="s">
        <v>15</v>
      </c>
      <c r="C903">
        <v>2007</v>
      </c>
      <c r="D903">
        <v>2</v>
      </c>
      <c r="E903">
        <v>147</v>
      </c>
      <c r="F903">
        <v>591.82000000000005</v>
      </c>
      <c r="G903">
        <v>695.37</v>
      </c>
      <c r="H903">
        <v>286.22000000000003</v>
      </c>
      <c r="I903">
        <v>9</v>
      </c>
      <c r="J903">
        <v>710</v>
      </c>
      <c r="K903">
        <v>39481</v>
      </c>
      <c r="L903" t="s">
        <v>18</v>
      </c>
      <c r="M903">
        <v>76380</v>
      </c>
      <c r="N903">
        <v>420.2</v>
      </c>
      <c r="O903">
        <v>61755.3</v>
      </c>
      <c r="P903">
        <v>2</v>
      </c>
    </row>
    <row r="904" spans="1:16" x14ac:dyDescent="0.2">
      <c r="A904">
        <v>1527</v>
      </c>
      <c r="B904" t="s">
        <v>15</v>
      </c>
      <c r="C904">
        <v>2007</v>
      </c>
      <c r="D904">
        <v>3</v>
      </c>
      <c r="E904">
        <v>119</v>
      </c>
      <c r="F904">
        <v>428.81</v>
      </c>
      <c r="G904">
        <v>503.91</v>
      </c>
      <c r="H904">
        <v>219.38</v>
      </c>
      <c r="I904">
        <v>9</v>
      </c>
      <c r="J904">
        <v>710</v>
      </c>
      <c r="K904">
        <v>39481</v>
      </c>
      <c r="L904" t="s">
        <v>18</v>
      </c>
      <c r="M904">
        <v>76380</v>
      </c>
      <c r="N904">
        <v>420.2</v>
      </c>
      <c r="O904">
        <v>61755.3</v>
      </c>
      <c r="P904">
        <v>2</v>
      </c>
    </row>
    <row r="905" spans="1:16" x14ac:dyDescent="0.2">
      <c r="A905">
        <v>1527</v>
      </c>
      <c r="B905" t="s">
        <v>15</v>
      </c>
      <c r="C905">
        <v>2007</v>
      </c>
      <c r="D905">
        <v>4</v>
      </c>
      <c r="E905">
        <v>138</v>
      </c>
      <c r="F905">
        <v>658.95</v>
      </c>
      <c r="G905">
        <v>774.29</v>
      </c>
      <c r="H905">
        <v>305.51</v>
      </c>
      <c r="I905">
        <v>9</v>
      </c>
      <c r="J905">
        <v>710</v>
      </c>
      <c r="K905">
        <v>39481</v>
      </c>
      <c r="L905" t="s">
        <v>18</v>
      </c>
      <c r="M905">
        <v>76380</v>
      </c>
      <c r="N905">
        <v>420.2</v>
      </c>
      <c r="O905">
        <v>61755.3</v>
      </c>
      <c r="P905">
        <v>2</v>
      </c>
    </row>
    <row r="906" spans="1:16" x14ac:dyDescent="0.2">
      <c r="A906">
        <v>1527</v>
      </c>
      <c r="B906" t="s">
        <v>15</v>
      </c>
      <c r="C906">
        <v>2007</v>
      </c>
      <c r="D906">
        <v>5</v>
      </c>
      <c r="E906">
        <v>201</v>
      </c>
      <c r="F906">
        <v>847.27</v>
      </c>
      <c r="G906">
        <v>995.62</v>
      </c>
      <c r="H906">
        <v>356.76</v>
      </c>
      <c r="I906">
        <v>9</v>
      </c>
      <c r="J906">
        <v>710</v>
      </c>
      <c r="K906">
        <v>39481</v>
      </c>
      <c r="L906" t="s">
        <v>18</v>
      </c>
      <c r="M906">
        <v>76380</v>
      </c>
      <c r="N906">
        <v>420.2</v>
      </c>
      <c r="O906">
        <v>61755.3</v>
      </c>
      <c r="P906">
        <v>2</v>
      </c>
    </row>
    <row r="907" spans="1:16" x14ac:dyDescent="0.2">
      <c r="A907">
        <v>1527</v>
      </c>
      <c r="B907" t="s">
        <v>15</v>
      </c>
      <c r="C907">
        <v>2007</v>
      </c>
      <c r="D907">
        <v>6</v>
      </c>
      <c r="E907">
        <v>223</v>
      </c>
      <c r="F907">
        <v>921.02</v>
      </c>
      <c r="G907">
        <v>1082.22</v>
      </c>
      <c r="H907">
        <v>425.98</v>
      </c>
      <c r="I907">
        <v>9</v>
      </c>
      <c r="J907">
        <v>710</v>
      </c>
      <c r="K907">
        <v>39481</v>
      </c>
      <c r="L907" t="s">
        <v>18</v>
      </c>
      <c r="M907">
        <v>76380</v>
      </c>
      <c r="N907">
        <v>420.2</v>
      </c>
      <c r="O907">
        <v>61755.3</v>
      </c>
      <c r="P907">
        <v>2</v>
      </c>
    </row>
    <row r="908" spans="1:16" x14ac:dyDescent="0.2">
      <c r="A908">
        <v>1527</v>
      </c>
      <c r="B908" t="s">
        <v>15</v>
      </c>
      <c r="C908">
        <v>2007</v>
      </c>
      <c r="D908">
        <v>7</v>
      </c>
      <c r="E908">
        <v>290</v>
      </c>
      <c r="F908">
        <v>1162.45</v>
      </c>
      <c r="G908">
        <v>1365.96</v>
      </c>
      <c r="H908">
        <v>557.87</v>
      </c>
      <c r="I908">
        <v>9</v>
      </c>
      <c r="J908">
        <v>710</v>
      </c>
      <c r="K908">
        <v>39481</v>
      </c>
      <c r="L908" t="s">
        <v>18</v>
      </c>
      <c r="M908">
        <v>76380</v>
      </c>
      <c r="N908">
        <v>420.2</v>
      </c>
      <c r="O908">
        <v>61755.3</v>
      </c>
      <c r="P908">
        <v>2</v>
      </c>
    </row>
    <row r="909" spans="1:16" x14ac:dyDescent="0.2">
      <c r="A909">
        <v>1527</v>
      </c>
      <c r="B909" t="s">
        <v>15</v>
      </c>
      <c r="C909">
        <v>2007</v>
      </c>
      <c r="D909">
        <v>8</v>
      </c>
      <c r="E909">
        <v>248</v>
      </c>
      <c r="F909">
        <v>950.47</v>
      </c>
      <c r="G909">
        <v>1116.8</v>
      </c>
      <c r="H909">
        <v>378.17</v>
      </c>
      <c r="I909">
        <v>9</v>
      </c>
      <c r="J909">
        <v>710</v>
      </c>
      <c r="K909">
        <v>39481</v>
      </c>
      <c r="L909" t="s">
        <v>18</v>
      </c>
      <c r="M909">
        <v>76380</v>
      </c>
      <c r="N909">
        <v>420.2</v>
      </c>
      <c r="O909">
        <v>61755.3</v>
      </c>
      <c r="P909">
        <v>2</v>
      </c>
    </row>
    <row r="910" spans="1:16" x14ac:dyDescent="0.2">
      <c r="A910">
        <v>1527</v>
      </c>
      <c r="B910" t="s">
        <v>15</v>
      </c>
      <c r="C910">
        <v>2007</v>
      </c>
      <c r="D910">
        <v>9</v>
      </c>
      <c r="E910">
        <v>745</v>
      </c>
      <c r="F910">
        <v>2793.92</v>
      </c>
      <c r="G910">
        <v>3282.95</v>
      </c>
      <c r="H910">
        <v>1027.57</v>
      </c>
      <c r="I910">
        <v>9</v>
      </c>
      <c r="J910">
        <v>710</v>
      </c>
      <c r="K910">
        <v>39481</v>
      </c>
      <c r="L910" t="s">
        <v>18</v>
      </c>
      <c r="M910">
        <v>76380</v>
      </c>
      <c r="N910">
        <v>420.2</v>
      </c>
      <c r="O910">
        <v>61755.3</v>
      </c>
      <c r="P910">
        <v>2</v>
      </c>
    </row>
    <row r="911" spans="1:16" x14ac:dyDescent="0.2">
      <c r="A911">
        <v>1527</v>
      </c>
      <c r="B911" t="s">
        <v>15</v>
      </c>
      <c r="C911">
        <v>2007</v>
      </c>
      <c r="D911">
        <v>11</v>
      </c>
      <c r="E911">
        <v>600</v>
      </c>
      <c r="F911">
        <v>2210.13</v>
      </c>
      <c r="G911">
        <v>2597.04</v>
      </c>
      <c r="H911">
        <v>852.26</v>
      </c>
      <c r="I911">
        <v>9</v>
      </c>
      <c r="J911">
        <v>710</v>
      </c>
      <c r="K911">
        <v>39481</v>
      </c>
      <c r="L911" t="s">
        <v>18</v>
      </c>
      <c r="M911">
        <v>76380</v>
      </c>
      <c r="N911">
        <v>420.2</v>
      </c>
      <c r="O911">
        <v>61755.3</v>
      </c>
      <c r="P911">
        <v>2</v>
      </c>
    </row>
    <row r="912" spans="1:16" x14ac:dyDescent="0.2">
      <c r="A912">
        <v>1527</v>
      </c>
      <c r="B912" t="s">
        <v>15</v>
      </c>
      <c r="C912">
        <v>2007</v>
      </c>
      <c r="D912">
        <v>12</v>
      </c>
      <c r="E912">
        <v>315</v>
      </c>
      <c r="F912">
        <v>1166.26</v>
      </c>
      <c r="G912">
        <v>1370.44</v>
      </c>
      <c r="H912">
        <v>511.06</v>
      </c>
      <c r="I912">
        <v>9</v>
      </c>
      <c r="J912">
        <v>710</v>
      </c>
      <c r="K912">
        <v>39481</v>
      </c>
      <c r="L912" t="s">
        <v>18</v>
      </c>
      <c r="M912">
        <v>76380</v>
      </c>
      <c r="N912">
        <v>420.2</v>
      </c>
      <c r="O912">
        <v>61755.3</v>
      </c>
      <c r="P912">
        <v>2</v>
      </c>
    </row>
    <row r="913" spans="1:16" x14ac:dyDescent="0.2">
      <c r="A913">
        <v>1595</v>
      </c>
      <c r="B913" t="s">
        <v>15</v>
      </c>
      <c r="C913">
        <v>2007</v>
      </c>
      <c r="D913">
        <v>1</v>
      </c>
      <c r="E913">
        <v>94</v>
      </c>
      <c r="F913">
        <v>450.24</v>
      </c>
      <c r="G913">
        <v>529.11</v>
      </c>
      <c r="H913">
        <v>217.32</v>
      </c>
      <c r="I913">
        <v>5</v>
      </c>
      <c r="J913">
        <v>239</v>
      </c>
      <c r="K913">
        <v>16294</v>
      </c>
      <c r="L913" t="s">
        <v>17</v>
      </c>
      <c r="M913">
        <v>111947</v>
      </c>
      <c r="N913">
        <v>149</v>
      </c>
      <c r="O913">
        <v>26170.26</v>
      </c>
      <c r="P913">
        <v>3</v>
      </c>
    </row>
    <row r="914" spans="1:16" x14ac:dyDescent="0.2">
      <c r="A914">
        <v>1595</v>
      </c>
      <c r="B914" t="s">
        <v>15</v>
      </c>
      <c r="C914">
        <v>2007</v>
      </c>
      <c r="D914">
        <v>2</v>
      </c>
      <c r="E914">
        <v>109</v>
      </c>
      <c r="F914">
        <v>421.07</v>
      </c>
      <c r="G914">
        <v>494.79</v>
      </c>
      <c r="H914">
        <v>187.99</v>
      </c>
      <c r="I914">
        <v>5</v>
      </c>
      <c r="J914">
        <v>239</v>
      </c>
      <c r="K914">
        <v>16294</v>
      </c>
      <c r="L914" t="s">
        <v>17</v>
      </c>
      <c r="M914">
        <v>111947</v>
      </c>
      <c r="N914">
        <v>149</v>
      </c>
      <c r="O914">
        <v>26170.26</v>
      </c>
      <c r="P914">
        <v>3</v>
      </c>
    </row>
    <row r="915" spans="1:16" x14ac:dyDescent="0.2">
      <c r="A915">
        <v>1595</v>
      </c>
      <c r="B915" t="s">
        <v>15</v>
      </c>
      <c r="C915">
        <v>2007</v>
      </c>
      <c r="D915">
        <v>3</v>
      </c>
      <c r="E915">
        <v>101</v>
      </c>
      <c r="F915">
        <v>406.21</v>
      </c>
      <c r="G915">
        <v>477.37</v>
      </c>
      <c r="H915">
        <v>150.96</v>
      </c>
      <c r="I915">
        <v>5</v>
      </c>
      <c r="J915">
        <v>239</v>
      </c>
      <c r="K915">
        <v>16294</v>
      </c>
      <c r="L915" t="s">
        <v>17</v>
      </c>
      <c r="M915">
        <v>111947</v>
      </c>
      <c r="N915">
        <v>149</v>
      </c>
      <c r="O915">
        <v>26170.26</v>
      </c>
      <c r="P915">
        <v>3</v>
      </c>
    </row>
    <row r="916" spans="1:16" x14ac:dyDescent="0.2">
      <c r="A916">
        <v>1595</v>
      </c>
      <c r="B916" t="s">
        <v>15</v>
      </c>
      <c r="C916">
        <v>2007</v>
      </c>
      <c r="D916">
        <v>4</v>
      </c>
      <c r="E916">
        <v>154</v>
      </c>
      <c r="F916">
        <v>638.66999999999996</v>
      </c>
      <c r="G916">
        <v>750.48</v>
      </c>
      <c r="H916">
        <v>260.12</v>
      </c>
      <c r="I916">
        <v>5</v>
      </c>
      <c r="J916">
        <v>239</v>
      </c>
      <c r="K916">
        <v>16294</v>
      </c>
      <c r="L916" t="s">
        <v>17</v>
      </c>
      <c r="M916">
        <v>111947</v>
      </c>
      <c r="N916">
        <v>149</v>
      </c>
      <c r="O916">
        <v>26170.26</v>
      </c>
      <c r="P916">
        <v>3</v>
      </c>
    </row>
    <row r="917" spans="1:16" x14ac:dyDescent="0.2">
      <c r="A917">
        <v>1595</v>
      </c>
      <c r="B917" t="s">
        <v>15</v>
      </c>
      <c r="C917">
        <v>2007</v>
      </c>
      <c r="D917">
        <v>5</v>
      </c>
      <c r="E917">
        <v>155</v>
      </c>
      <c r="F917">
        <v>575.67999999999995</v>
      </c>
      <c r="G917">
        <v>676.46</v>
      </c>
      <c r="H917">
        <v>194.47</v>
      </c>
      <c r="I917">
        <v>5</v>
      </c>
      <c r="J917">
        <v>239</v>
      </c>
      <c r="K917">
        <v>16294</v>
      </c>
      <c r="L917" t="s">
        <v>17</v>
      </c>
      <c r="M917">
        <v>111947</v>
      </c>
      <c r="N917">
        <v>149</v>
      </c>
      <c r="O917">
        <v>26170.26</v>
      </c>
      <c r="P917">
        <v>3</v>
      </c>
    </row>
    <row r="918" spans="1:16" x14ac:dyDescent="0.2">
      <c r="A918">
        <v>1595</v>
      </c>
      <c r="B918" t="s">
        <v>15</v>
      </c>
      <c r="C918">
        <v>2007</v>
      </c>
      <c r="D918">
        <v>6</v>
      </c>
      <c r="E918">
        <v>259</v>
      </c>
      <c r="F918">
        <v>1021.2</v>
      </c>
      <c r="G918">
        <v>1200.01</v>
      </c>
      <c r="H918">
        <v>344.47</v>
      </c>
      <c r="I918">
        <v>5</v>
      </c>
      <c r="J918">
        <v>239</v>
      </c>
      <c r="K918">
        <v>16294</v>
      </c>
      <c r="L918" t="s">
        <v>17</v>
      </c>
      <c r="M918">
        <v>111947</v>
      </c>
      <c r="N918">
        <v>149</v>
      </c>
      <c r="O918">
        <v>26170.26</v>
      </c>
      <c r="P918">
        <v>3</v>
      </c>
    </row>
    <row r="919" spans="1:16" x14ac:dyDescent="0.2">
      <c r="A919">
        <v>1595</v>
      </c>
      <c r="B919" t="s">
        <v>15</v>
      </c>
      <c r="C919">
        <v>2007</v>
      </c>
      <c r="D919">
        <v>7</v>
      </c>
      <c r="E919">
        <v>156</v>
      </c>
      <c r="F919">
        <v>573.16999999999996</v>
      </c>
      <c r="G919">
        <v>673.44</v>
      </c>
      <c r="H919">
        <v>239.19</v>
      </c>
      <c r="I919">
        <v>5</v>
      </c>
      <c r="J919">
        <v>239</v>
      </c>
      <c r="K919">
        <v>16294</v>
      </c>
      <c r="L919" t="s">
        <v>17</v>
      </c>
      <c r="M919">
        <v>111947</v>
      </c>
      <c r="N919">
        <v>149</v>
      </c>
      <c r="O919">
        <v>26170.26</v>
      </c>
      <c r="P919">
        <v>3</v>
      </c>
    </row>
    <row r="920" spans="1:16" x14ac:dyDescent="0.2">
      <c r="A920">
        <v>1595</v>
      </c>
      <c r="B920" t="s">
        <v>15</v>
      </c>
      <c r="C920">
        <v>2007</v>
      </c>
      <c r="D920">
        <v>8</v>
      </c>
      <c r="E920">
        <v>260</v>
      </c>
      <c r="F920">
        <v>1055.51</v>
      </c>
      <c r="G920">
        <v>1240.22</v>
      </c>
      <c r="H920">
        <v>444.67</v>
      </c>
      <c r="I920">
        <v>5</v>
      </c>
      <c r="J920">
        <v>239</v>
      </c>
      <c r="K920">
        <v>16294</v>
      </c>
      <c r="L920" t="s">
        <v>17</v>
      </c>
      <c r="M920">
        <v>111947</v>
      </c>
      <c r="N920">
        <v>149</v>
      </c>
      <c r="O920">
        <v>26170.26</v>
      </c>
      <c r="P920">
        <v>3</v>
      </c>
    </row>
    <row r="921" spans="1:16" x14ac:dyDescent="0.2">
      <c r="A921">
        <v>1595</v>
      </c>
      <c r="B921" t="s">
        <v>15</v>
      </c>
      <c r="C921">
        <v>2007</v>
      </c>
      <c r="D921">
        <v>9</v>
      </c>
      <c r="E921">
        <v>390</v>
      </c>
      <c r="F921">
        <v>1475.82</v>
      </c>
      <c r="G921">
        <v>1734.2</v>
      </c>
      <c r="H921">
        <v>514.67999999999995</v>
      </c>
      <c r="I921">
        <v>5</v>
      </c>
      <c r="J921">
        <v>239</v>
      </c>
      <c r="K921">
        <v>16294</v>
      </c>
      <c r="L921" t="s">
        <v>17</v>
      </c>
      <c r="M921">
        <v>111947</v>
      </c>
      <c r="N921">
        <v>149</v>
      </c>
      <c r="O921">
        <v>26170.26</v>
      </c>
      <c r="P921">
        <v>3</v>
      </c>
    </row>
    <row r="922" spans="1:16" x14ac:dyDescent="0.2">
      <c r="A922">
        <v>1595</v>
      </c>
      <c r="B922" t="s">
        <v>15</v>
      </c>
      <c r="C922">
        <v>2007</v>
      </c>
      <c r="D922">
        <v>10</v>
      </c>
      <c r="E922">
        <v>645</v>
      </c>
      <c r="F922">
        <v>2440.16</v>
      </c>
      <c r="G922">
        <v>2867.22</v>
      </c>
      <c r="H922">
        <v>924.81</v>
      </c>
      <c r="I922">
        <v>5</v>
      </c>
      <c r="J922">
        <v>239</v>
      </c>
      <c r="K922">
        <v>16294</v>
      </c>
      <c r="L922" t="s">
        <v>17</v>
      </c>
      <c r="M922">
        <v>111947</v>
      </c>
      <c r="N922">
        <v>149</v>
      </c>
      <c r="O922">
        <v>26170.26</v>
      </c>
      <c r="P922">
        <v>3</v>
      </c>
    </row>
    <row r="923" spans="1:16" x14ac:dyDescent="0.2">
      <c r="A923">
        <v>1595</v>
      </c>
      <c r="B923" t="s">
        <v>15</v>
      </c>
      <c r="C923">
        <v>2007</v>
      </c>
      <c r="D923">
        <v>11</v>
      </c>
      <c r="E923">
        <v>497</v>
      </c>
      <c r="F923">
        <v>1931.78</v>
      </c>
      <c r="G923">
        <v>2269.9499999999998</v>
      </c>
      <c r="H923">
        <v>757.55</v>
      </c>
      <c r="I923">
        <v>5</v>
      </c>
      <c r="J923">
        <v>239</v>
      </c>
      <c r="K923">
        <v>16294</v>
      </c>
      <c r="L923" t="s">
        <v>17</v>
      </c>
      <c r="M923">
        <v>111947</v>
      </c>
      <c r="N923">
        <v>149</v>
      </c>
      <c r="O923">
        <v>26170.26</v>
      </c>
      <c r="P923">
        <v>3</v>
      </c>
    </row>
    <row r="924" spans="1:16" x14ac:dyDescent="0.2">
      <c r="A924">
        <v>1595</v>
      </c>
      <c r="B924" t="s">
        <v>15</v>
      </c>
      <c r="C924">
        <v>2007</v>
      </c>
      <c r="D924">
        <v>12</v>
      </c>
      <c r="E924">
        <v>347</v>
      </c>
      <c r="F924">
        <v>1415.24</v>
      </c>
      <c r="G924">
        <v>1662.99</v>
      </c>
      <c r="H924">
        <v>474.86</v>
      </c>
      <c r="I924">
        <v>5</v>
      </c>
      <c r="J924">
        <v>239</v>
      </c>
      <c r="K924">
        <v>16294</v>
      </c>
      <c r="L924" t="s">
        <v>17</v>
      </c>
      <c r="M924">
        <v>111947</v>
      </c>
      <c r="N924">
        <v>149</v>
      </c>
      <c r="O924">
        <v>26170.26</v>
      </c>
      <c r="P924">
        <v>3</v>
      </c>
    </row>
    <row r="925" spans="1:16" x14ac:dyDescent="0.2">
      <c r="A925">
        <v>1624</v>
      </c>
      <c r="B925" t="s">
        <v>15</v>
      </c>
      <c r="C925">
        <v>2007</v>
      </c>
      <c r="D925">
        <v>1</v>
      </c>
      <c r="E925">
        <v>112</v>
      </c>
      <c r="F925">
        <v>552.66999999999996</v>
      </c>
      <c r="G925">
        <v>649.51</v>
      </c>
      <c r="H925">
        <v>242.96</v>
      </c>
      <c r="I925">
        <v>7</v>
      </c>
      <c r="J925">
        <v>605</v>
      </c>
      <c r="K925">
        <v>53191</v>
      </c>
      <c r="L925" t="s">
        <v>18</v>
      </c>
      <c r="M925">
        <v>74242</v>
      </c>
      <c r="N925">
        <v>267.2</v>
      </c>
      <c r="O925">
        <v>95796</v>
      </c>
      <c r="P925">
        <v>3</v>
      </c>
    </row>
    <row r="926" spans="1:16" x14ac:dyDescent="0.2">
      <c r="A926">
        <v>1624</v>
      </c>
      <c r="B926" t="s">
        <v>15</v>
      </c>
      <c r="C926">
        <v>2007</v>
      </c>
      <c r="D926">
        <v>2</v>
      </c>
      <c r="E926">
        <v>97</v>
      </c>
      <c r="F926">
        <v>512.9</v>
      </c>
      <c r="G926">
        <v>602.77</v>
      </c>
      <c r="H926">
        <v>218.92</v>
      </c>
      <c r="I926">
        <v>7</v>
      </c>
      <c r="J926">
        <v>605</v>
      </c>
      <c r="K926">
        <v>53191</v>
      </c>
      <c r="L926" t="s">
        <v>18</v>
      </c>
      <c r="M926">
        <v>74242</v>
      </c>
      <c r="N926">
        <v>267.2</v>
      </c>
      <c r="O926">
        <v>95796</v>
      </c>
      <c r="P926">
        <v>3</v>
      </c>
    </row>
    <row r="927" spans="1:16" x14ac:dyDescent="0.2">
      <c r="A927">
        <v>1624</v>
      </c>
      <c r="B927" t="s">
        <v>15</v>
      </c>
      <c r="C927">
        <v>2007</v>
      </c>
      <c r="D927">
        <v>3</v>
      </c>
      <c r="E927">
        <v>100</v>
      </c>
      <c r="F927">
        <v>534.16</v>
      </c>
      <c r="G927">
        <v>627.76</v>
      </c>
      <c r="H927">
        <v>208.76</v>
      </c>
      <c r="I927">
        <v>7</v>
      </c>
      <c r="J927">
        <v>605</v>
      </c>
      <c r="K927">
        <v>53191</v>
      </c>
      <c r="L927" t="s">
        <v>18</v>
      </c>
      <c r="M927">
        <v>74242</v>
      </c>
      <c r="N927">
        <v>267.2</v>
      </c>
      <c r="O927">
        <v>95796</v>
      </c>
      <c r="P927">
        <v>3</v>
      </c>
    </row>
    <row r="928" spans="1:16" x14ac:dyDescent="0.2">
      <c r="A928">
        <v>1624</v>
      </c>
      <c r="B928" t="s">
        <v>15</v>
      </c>
      <c r="C928">
        <v>2007</v>
      </c>
      <c r="D928">
        <v>4</v>
      </c>
      <c r="E928">
        <v>133</v>
      </c>
      <c r="F928">
        <v>685.78</v>
      </c>
      <c r="G928">
        <v>805.85</v>
      </c>
      <c r="H928">
        <v>272.7</v>
      </c>
      <c r="I928">
        <v>7</v>
      </c>
      <c r="J928">
        <v>605</v>
      </c>
      <c r="K928">
        <v>53191</v>
      </c>
      <c r="L928" t="s">
        <v>18</v>
      </c>
      <c r="M928">
        <v>74242</v>
      </c>
      <c r="N928">
        <v>267.2</v>
      </c>
      <c r="O928">
        <v>95796</v>
      </c>
      <c r="P928">
        <v>3</v>
      </c>
    </row>
    <row r="929" spans="1:16" x14ac:dyDescent="0.2">
      <c r="A929">
        <v>1624</v>
      </c>
      <c r="B929" t="s">
        <v>15</v>
      </c>
      <c r="C929">
        <v>2007</v>
      </c>
      <c r="D929">
        <v>5</v>
      </c>
      <c r="E929">
        <v>190</v>
      </c>
      <c r="F929">
        <v>931.55</v>
      </c>
      <c r="G929">
        <v>1094.7</v>
      </c>
      <c r="H929">
        <v>356.84</v>
      </c>
      <c r="I929">
        <v>7</v>
      </c>
      <c r="J929">
        <v>605</v>
      </c>
      <c r="K929">
        <v>53191</v>
      </c>
      <c r="L929" t="s">
        <v>18</v>
      </c>
      <c r="M929">
        <v>74242</v>
      </c>
      <c r="N929">
        <v>267.2</v>
      </c>
      <c r="O929">
        <v>95796</v>
      </c>
      <c r="P929">
        <v>3</v>
      </c>
    </row>
    <row r="930" spans="1:16" x14ac:dyDescent="0.2">
      <c r="A930">
        <v>1624</v>
      </c>
      <c r="B930" t="s">
        <v>15</v>
      </c>
      <c r="C930">
        <v>2007</v>
      </c>
      <c r="D930">
        <v>6</v>
      </c>
      <c r="E930">
        <v>206</v>
      </c>
      <c r="F930">
        <v>1087.9000000000001</v>
      </c>
      <c r="G930">
        <v>1278.47</v>
      </c>
      <c r="H930">
        <v>395.99</v>
      </c>
      <c r="I930">
        <v>7</v>
      </c>
      <c r="J930">
        <v>605</v>
      </c>
      <c r="K930">
        <v>53191</v>
      </c>
      <c r="L930" t="s">
        <v>18</v>
      </c>
      <c r="M930">
        <v>74242</v>
      </c>
      <c r="N930">
        <v>267.2</v>
      </c>
      <c r="O930">
        <v>95796</v>
      </c>
      <c r="P930">
        <v>3</v>
      </c>
    </row>
    <row r="931" spans="1:16" x14ac:dyDescent="0.2">
      <c r="A931">
        <v>1624</v>
      </c>
      <c r="B931" t="s">
        <v>15</v>
      </c>
      <c r="C931">
        <v>2007</v>
      </c>
      <c r="D931">
        <v>7</v>
      </c>
      <c r="E931">
        <v>138</v>
      </c>
      <c r="F931">
        <v>679.21</v>
      </c>
      <c r="G931">
        <v>798.24</v>
      </c>
      <c r="H931">
        <v>182.22</v>
      </c>
      <c r="I931">
        <v>7</v>
      </c>
      <c r="J931">
        <v>605</v>
      </c>
      <c r="K931">
        <v>53191</v>
      </c>
      <c r="L931" t="s">
        <v>18</v>
      </c>
      <c r="M931">
        <v>74242</v>
      </c>
      <c r="N931">
        <v>267.2</v>
      </c>
      <c r="O931">
        <v>95796</v>
      </c>
      <c r="P931">
        <v>3</v>
      </c>
    </row>
    <row r="932" spans="1:16" x14ac:dyDescent="0.2">
      <c r="A932">
        <v>1624</v>
      </c>
      <c r="B932" t="s">
        <v>15</v>
      </c>
      <c r="C932">
        <v>2007</v>
      </c>
      <c r="D932">
        <v>8</v>
      </c>
      <c r="E932">
        <v>171</v>
      </c>
      <c r="F932">
        <v>811.76</v>
      </c>
      <c r="G932">
        <v>953.97</v>
      </c>
      <c r="H932">
        <v>255.7</v>
      </c>
      <c r="I932">
        <v>7</v>
      </c>
      <c r="J932">
        <v>605</v>
      </c>
      <c r="K932">
        <v>53191</v>
      </c>
      <c r="L932" t="s">
        <v>18</v>
      </c>
      <c r="M932">
        <v>74242</v>
      </c>
      <c r="N932">
        <v>267.2</v>
      </c>
      <c r="O932">
        <v>95796</v>
      </c>
      <c r="P932">
        <v>3</v>
      </c>
    </row>
    <row r="933" spans="1:16" x14ac:dyDescent="0.2">
      <c r="A933">
        <v>1624</v>
      </c>
      <c r="B933" t="s">
        <v>15</v>
      </c>
      <c r="C933">
        <v>2007</v>
      </c>
      <c r="D933">
        <v>9</v>
      </c>
      <c r="E933">
        <v>302</v>
      </c>
      <c r="F933">
        <v>1311.17</v>
      </c>
      <c r="G933">
        <v>1540.75</v>
      </c>
      <c r="H933">
        <v>378.3</v>
      </c>
      <c r="I933">
        <v>7</v>
      </c>
      <c r="J933">
        <v>605</v>
      </c>
      <c r="K933">
        <v>53191</v>
      </c>
      <c r="L933" t="s">
        <v>18</v>
      </c>
      <c r="M933">
        <v>74242</v>
      </c>
      <c r="N933">
        <v>267.2</v>
      </c>
      <c r="O933">
        <v>95796</v>
      </c>
      <c r="P933">
        <v>3</v>
      </c>
    </row>
    <row r="934" spans="1:16" x14ac:dyDescent="0.2">
      <c r="A934">
        <v>1624</v>
      </c>
      <c r="B934" t="s">
        <v>15</v>
      </c>
      <c r="C934">
        <v>2007</v>
      </c>
      <c r="D934">
        <v>10</v>
      </c>
      <c r="E934">
        <v>791</v>
      </c>
      <c r="F934">
        <v>3529.37</v>
      </c>
      <c r="G934">
        <v>4147.21</v>
      </c>
      <c r="H934">
        <v>1100.05</v>
      </c>
      <c r="I934">
        <v>7</v>
      </c>
      <c r="J934">
        <v>605</v>
      </c>
      <c r="K934">
        <v>53191</v>
      </c>
      <c r="L934" t="s">
        <v>18</v>
      </c>
      <c r="M934">
        <v>74242</v>
      </c>
      <c r="N934">
        <v>267.2</v>
      </c>
      <c r="O934">
        <v>95796</v>
      </c>
      <c r="P934">
        <v>3</v>
      </c>
    </row>
    <row r="935" spans="1:16" x14ac:dyDescent="0.2">
      <c r="A935">
        <v>1624</v>
      </c>
      <c r="B935" t="s">
        <v>15</v>
      </c>
      <c r="C935">
        <v>2007</v>
      </c>
      <c r="D935">
        <v>11</v>
      </c>
      <c r="E935">
        <v>737</v>
      </c>
      <c r="F935">
        <v>3292.36</v>
      </c>
      <c r="G935">
        <v>3868.77</v>
      </c>
      <c r="H935">
        <v>1059.9000000000001</v>
      </c>
      <c r="I935">
        <v>7</v>
      </c>
      <c r="J935">
        <v>605</v>
      </c>
      <c r="K935">
        <v>53191</v>
      </c>
      <c r="L935" t="s">
        <v>18</v>
      </c>
      <c r="M935">
        <v>74242</v>
      </c>
      <c r="N935">
        <v>267.2</v>
      </c>
      <c r="O935">
        <v>95796</v>
      </c>
      <c r="P935">
        <v>3</v>
      </c>
    </row>
    <row r="936" spans="1:16" x14ac:dyDescent="0.2">
      <c r="A936">
        <v>1624</v>
      </c>
      <c r="B936" t="s">
        <v>15</v>
      </c>
      <c r="C936">
        <v>2007</v>
      </c>
      <c r="D936">
        <v>12</v>
      </c>
      <c r="E936">
        <v>406</v>
      </c>
      <c r="F936">
        <v>1662.08</v>
      </c>
      <c r="G936">
        <v>1953.1</v>
      </c>
      <c r="H936">
        <v>494.31</v>
      </c>
      <c r="I936">
        <v>7</v>
      </c>
      <c r="J936">
        <v>605</v>
      </c>
      <c r="K936">
        <v>53191</v>
      </c>
      <c r="L936" t="s">
        <v>18</v>
      </c>
      <c r="M936">
        <v>74242</v>
      </c>
      <c r="N936">
        <v>267.2</v>
      </c>
      <c r="O936">
        <v>95796</v>
      </c>
      <c r="P936">
        <v>3</v>
      </c>
    </row>
    <row r="937" spans="1:16" x14ac:dyDescent="0.2">
      <c r="A937">
        <v>2023</v>
      </c>
      <c r="B937" t="s">
        <v>15</v>
      </c>
      <c r="C937">
        <v>2007</v>
      </c>
      <c r="D937">
        <v>1</v>
      </c>
      <c r="E937">
        <v>116</v>
      </c>
      <c r="F937">
        <v>459.15</v>
      </c>
      <c r="G937">
        <v>539.51</v>
      </c>
      <c r="H937">
        <v>223.81</v>
      </c>
      <c r="I937">
        <v>8</v>
      </c>
      <c r="J937">
        <v>462</v>
      </c>
      <c r="K937">
        <v>31565</v>
      </c>
      <c r="L937" t="s">
        <v>18</v>
      </c>
      <c r="M937">
        <v>80321</v>
      </c>
      <c r="N937">
        <v>273.2</v>
      </c>
      <c r="O937">
        <v>46837.5</v>
      </c>
      <c r="P937">
        <v>3</v>
      </c>
    </row>
    <row r="938" spans="1:16" x14ac:dyDescent="0.2">
      <c r="A938">
        <v>2023</v>
      </c>
      <c r="B938" t="s">
        <v>15</v>
      </c>
      <c r="C938">
        <v>2007</v>
      </c>
      <c r="D938">
        <v>2</v>
      </c>
      <c r="E938">
        <v>151</v>
      </c>
      <c r="F938">
        <v>584.59</v>
      </c>
      <c r="G938">
        <v>686.92</v>
      </c>
      <c r="H938">
        <v>354.9</v>
      </c>
      <c r="I938">
        <v>8</v>
      </c>
      <c r="J938">
        <v>462</v>
      </c>
      <c r="K938">
        <v>31565</v>
      </c>
      <c r="L938" t="s">
        <v>18</v>
      </c>
      <c r="M938">
        <v>80321</v>
      </c>
      <c r="N938">
        <v>273.2</v>
      </c>
      <c r="O938">
        <v>46837.5</v>
      </c>
      <c r="P938">
        <v>3</v>
      </c>
    </row>
    <row r="939" spans="1:16" x14ac:dyDescent="0.2">
      <c r="A939">
        <v>2023</v>
      </c>
      <c r="B939" t="s">
        <v>15</v>
      </c>
      <c r="C939">
        <v>2007</v>
      </c>
      <c r="D939">
        <v>3</v>
      </c>
      <c r="E939">
        <v>84</v>
      </c>
      <c r="F939">
        <v>316.47000000000003</v>
      </c>
      <c r="G939">
        <v>371.87</v>
      </c>
      <c r="H939">
        <v>170.59</v>
      </c>
      <c r="I939">
        <v>8</v>
      </c>
      <c r="J939">
        <v>462</v>
      </c>
      <c r="K939">
        <v>31565</v>
      </c>
      <c r="L939" t="s">
        <v>18</v>
      </c>
      <c r="M939">
        <v>80321</v>
      </c>
      <c r="N939">
        <v>273.2</v>
      </c>
      <c r="O939">
        <v>46837.5</v>
      </c>
      <c r="P939">
        <v>3</v>
      </c>
    </row>
    <row r="940" spans="1:16" x14ac:dyDescent="0.2">
      <c r="A940">
        <v>2023</v>
      </c>
      <c r="B940" t="s">
        <v>15</v>
      </c>
      <c r="C940">
        <v>2007</v>
      </c>
      <c r="D940">
        <v>4</v>
      </c>
      <c r="E940">
        <v>153</v>
      </c>
      <c r="F940">
        <v>626.4</v>
      </c>
      <c r="G940">
        <v>736.05</v>
      </c>
      <c r="H940">
        <v>348.75</v>
      </c>
      <c r="I940">
        <v>8</v>
      </c>
      <c r="J940">
        <v>462</v>
      </c>
      <c r="K940">
        <v>31565</v>
      </c>
      <c r="L940" t="s">
        <v>18</v>
      </c>
      <c r="M940">
        <v>80321</v>
      </c>
      <c r="N940">
        <v>273.2</v>
      </c>
      <c r="O940">
        <v>46837.5</v>
      </c>
      <c r="P940">
        <v>3</v>
      </c>
    </row>
    <row r="941" spans="1:16" x14ac:dyDescent="0.2">
      <c r="A941">
        <v>2023</v>
      </c>
      <c r="B941" t="s">
        <v>15</v>
      </c>
      <c r="C941">
        <v>2007</v>
      </c>
      <c r="D941">
        <v>5</v>
      </c>
      <c r="E941">
        <v>206</v>
      </c>
      <c r="F941">
        <v>863.39</v>
      </c>
      <c r="G941">
        <v>1014.49</v>
      </c>
      <c r="H941">
        <v>426.63</v>
      </c>
      <c r="I941">
        <v>8</v>
      </c>
      <c r="J941">
        <v>462</v>
      </c>
      <c r="K941">
        <v>31565</v>
      </c>
      <c r="L941" t="s">
        <v>18</v>
      </c>
      <c r="M941">
        <v>80321</v>
      </c>
      <c r="N941">
        <v>273.2</v>
      </c>
      <c r="O941">
        <v>46837.5</v>
      </c>
      <c r="P941">
        <v>3</v>
      </c>
    </row>
    <row r="942" spans="1:16" x14ac:dyDescent="0.2">
      <c r="A942">
        <v>2023</v>
      </c>
      <c r="B942" t="s">
        <v>15</v>
      </c>
      <c r="C942">
        <v>2007</v>
      </c>
      <c r="D942">
        <v>6</v>
      </c>
      <c r="E942">
        <v>312</v>
      </c>
      <c r="F942">
        <v>1362.89</v>
      </c>
      <c r="G942">
        <v>1601.53</v>
      </c>
      <c r="H942">
        <v>595.05999999999995</v>
      </c>
      <c r="I942">
        <v>8</v>
      </c>
      <c r="J942">
        <v>462</v>
      </c>
      <c r="K942">
        <v>31565</v>
      </c>
      <c r="L942" t="s">
        <v>18</v>
      </c>
      <c r="M942">
        <v>80321</v>
      </c>
      <c r="N942">
        <v>273.2</v>
      </c>
      <c r="O942">
        <v>46837.5</v>
      </c>
      <c r="P942">
        <v>3</v>
      </c>
    </row>
    <row r="943" spans="1:16" x14ac:dyDescent="0.2">
      <c r="A943">
        <v>2023</v>
      </c>
      <c r="B943" t="s">
        <v>15</v>
      </c>
      <c r="C943">
        <v>2007</v>
      </c>
      <c r="D943">
        <v>7</v>
      </c>
      <c r="E943">
        <v>206</v>
      </c>
      <c r="F943">
        <v>952.33</v>
      </c>
      <c r="G943">
        <v>1119.07</v>
      </c>
      <c r="H943">
        <v>515.29999999999995</v>
      </c>
      <c r="I943">
        <v>8</v>
      </c>
      <c r="J943">
        <v>462</v>
      </c>
      <c r="K943">
        <v>31565</v>
      </c>
      <c r="L943" t="s">
        <v>18</v>
      </c>
      <c r="M943">
        <v>80321</v>
      </c>
      <c r="N943">
        <v>273.2</v>
      </c>
      <c r="O943">
        <v>46837.5</v>
      </c>
      <c r="P943">
        <v>3</v>
      </c>
    </row>
    <row r="944" spans="1:16" x14ac:dyDescent="0.2">
      <c r="A944">
        <v>2023</v>
      </c>
      <c r="B944" t="s">
        <v>15</v>
      </c>
      <c r="C944">
        <v>2007</v>
      </c>
      <c r="D944">
        <v>8</v>
      </c>
      <c r="E944">
        <v>264</v>
      </c>
      <c r="F944">
        <v>1105.53</v>
      </c>
      <c r="G944">
        <v>1299.0999999999999</v>
      </c>
      <c r="H944">
        <v>439.26</v>
      </c>
      <c r="I944">
        <v>8</v>
      </c>
      <c r="J944">
        <v>462</v>
      </c>
      <c r="K944">
        <v>31565</v>
      </c>
      <c r="L944" t="s">
        <v>18</v>
      </c>
      <c r="M944">
        <v>80321</v>
      </c>
      <c r="N944">
        <v>273.2</v>
      </c>
      <c r="O944">
        <v>46837.5</v>
      </c>
      <c r="P944">
        <v>3</v>
      </c>
    </row>
    <row r="945" spans="1:16" x14ac:dyDescent="0.2">
      <c r="A945">
        <v>2023</v>
      </c>
      <c r="B945" t="s">
        <v>15</v>
      </c>
      <c r="C945">
        <v>2007</v>
      </c>
      <c r="D945">
        <v>9</v>
      </c>
      <c r="E945">
        <v>591</v>
      </c>
      <c r="F945">
        <v>2415.09</v>
      </c>
      <c r="G945">
        <v>2837.71</v>
      </c>
      <c r="H945">
        <v>943.37</v>
      </c>
      <c r="I945">
        <v>8</v>
      </c>
      <c r="J945">
        <v>462</v>
      </c>
      <c r="K945">
        <v>31565</v>
      </c>
      <c r="L945" t="s">
        <v>18</v>
      </c>
      <c r="M945">
        <v>80321</v>
      </c>
      <c r="N945">
        <v>273.2</v>
      </c>
      <c r="O945">
        <v>46837.5</v>
      </c>
      <c r="P945">
        <v>3</v>
      </c>
    </row>
    <row r="946" spans="1:16" x14ac:dyDescent="0.2">
      <c r="A946">
        <v>2023</v>
      </c>
      <c r="B946" t="s">
        <v>15</v>
      </c>
      <c r="C946">
        <v>2007</v>
      </c>
      <c r="D946">
        <v>10</v>
      </c>
      <c r="E946">
        <v>809</v>
      </c>
      <c r="F946">
        <v>3375.06</v>
      </c>
      <c r="G946">
        <v>3965.79</v>
      </c>
      <c r="H946">
        <v>1327.21</v>
      </c>
      <c r="I946">
        <v>8</v>
      </c>
      <c r="J946">
        <v>462</v>
      </c>
      <c r="K946">
        <v>31565</v>
      </c>
      <c r="L946" t="s">
        <v>18</v>
      </c>
      <c r="M946">
        <v>80321</v>
      </c>
      <c r="N946">
        <v>273.2</v>
      </c>
      <c r="O946">
        <v>46837.5</v>
      </c>
      <c r="P946">
        <v>3</v>
      </c>
    </row>
    <row r="947" spans="1:16" x14ac:dyDescent="0.2">
      <c r="A947">
        <v>2023</v>
      </c>
      <c r="B947" t="s">
        <v>15</v>
      </c>
      <c r="C947">
        <v>2007</v>
      </c>
      <c r="D947">
        <v>11</v>
      </c>
      <c r="E947">
        <v>481</v>
      </c>
      <c r="F947">
        <v>1889.42</v>
      </c>
      <c r="G947">
        <v>2220.06</v>
      </c>
      <c r="H947">
        <v>738.4</v>
      </c>
      <c r="I947">
        <v>8</v>
      </c>
      <c r="J947">
        <v>462</v>
      </c>
      <c r="K947">
        <v>31565</v>
      </c>
      <c r="L947" t="s">
        <v>18</v>
      </c>
      <c r="M947">
        <v>80321</v>
      </c>
      <c r="N947">
        <v>273.2</v>
      </c>
      <c r="O947">
        <v>46837.5</v>
      </c>
      <c r="P947">
        <v>3</v>
      </c>
    </row>
    <row r="948" spans="1:16" x14ac:dyDescent="0.2">
      <c r="A948">
        <v>2023</v>
      </c>
      <c r="B948" t="s">
        <v>15</v>
      </c>
      <c r="C948">
        <v>2007</v>
      </c>
      <c r="D948">
        <v>12</v>
      </c>
      <c r="E948">
        <v>338</v>
      </c>
      <c r="F948">
        <v>1195.4000000000001</v>
      </c>
      <c r="G948">
        <v>1404.59</v>
      </c>
      <c r="H948">
        <v>448.51</v>
      </c>
      <c r="I948">
        <v>8</v>
      </c>
      <c r="J948">
        <v>462</v>
      </c>
      <c r="K948">
        <v>31565</v>
      </c>
      <c r="L948" t="s">
        <v>18</v>
      </c>
      <c r="M948">
        <v>80321</v>
      </c>
      <c r="N948">
        <v>273.2</v>
      </c>
      <c r="O948">
        <v>46837.5</v>
      </c>
      <c r="P948">
        <v>3</v>
      </c>
    </row>
    <row r="949" spans="1:16" x14ac:dyDescent="0.2">
      <c r="A949">
        <v>5009</v>
      </c>
      <c r="B949" t="s">
        <v>15</v>
      </c>
      <c r="C949">
        <v>2007</v>
      </c>
      <c r="D949">
        <v>1</v>
      </c>
      <c r="E949">
        <v>50</v>
      </c>
      <c r="F949">
        <v>191.5</v>
      </c>
      <c r="G949">
        <v>225.05</v>
      </c>
      <c r="H949">
        <v>108.01</v>
      </c>
      <c r="I949">
        <v>6</v>
      </c>
      <c r="J949">
        <v>325</v>
      </c>
      <c r="K949">
        <v>12671</v>
      </c>
      <c r="L949" t="s">
        <v>18</v>
      </c>
      <c r="M949">
        <v>24856</v>
      </c>
      <c r="N949">
        <v>213.2</v>
      </c>
      <c r="O949">
        <v>14427.91</v>
      </c>
      <c r="P949">
        <v>2</v>
      </c>
    </row>
    <row r="950" spans="1:16" x14ac:dyDescent="0.2">
      <c r="A950">
        <v>5009</v>
      </c>
      <c r="B950" t="s">
        <v>15</v>
      </c>
      <c r="C950">
        <v>2007</v>
      </c>
      <c r="D950">
        <v>2</v>
      </c>
      <c r="E950">
        <v>40</v>
      </c>
      <c r="F950">
        <v>165.7</v>
      </c>
      <c r="G950">
        <v>194.72</v>
      </c>
      <c r="H950">
        <v>102.41</v>
      </c>
      <c r="I950">
        <v>6</v>
      </c>
      <c r="J950">
        <v>325</v>
      </c>
      <c r="K950">
        <v>12671</v>
      </c>
      <c r="L950" t="s">
        <v>18</v>
      </c>
      <c r="M950">
        <v>24856</v>
      </c>
      <c r="N950">
        <v>213.2</v>
      </c>
      <c r="O950">
        <v>14427.91</v>
      </c>
      <c r="P950">
        <v>2</v>
      </c>
    </row>
    <row r="951" spans="1:16" x14ac:dyDescent="0.2">
      <c r="A951">
        <v>5009</v>
      </c>
      <c r="B951" t="s">
        <v>15</v>
      </c>
      <c r="C951">
        <v>2007</v>
      </c>
      <c r="D951">
        <v>3</v>
      </c>
      <c r="E951">
        <v>39</v>
      </c>
      <c r="F951">
        <v>148.68</v>
      </c>
      <c r="G951">
        <v>174.73</v>
      </c>
      <c r="H951">
        <v>47.87</v>
      </c>
      <c r="I951">
        <v>6</v>
      </c>
      <c r="J951">
        <v>325</v>
      </c>
      <c r="K951">
        <v>12671</v>
      </c>
      <c r="L951" t="s">
        <v>18</v>
      </c>
      <c r="M951">
        <v>24856</v>
      </c>
      <c r="N951">
        <v>213.2</v>
      </c>
      <c r="O951">
        <v>14427.91</v>
      </c>
      <c r="P951">
        <v>2</v>
      </c>
    </row>
    <row r="952" spans="1:16" x14ac:dyDescent="0.2">
      <c r="A952">
        <v>5009</v>
      </c>
      <c r="B952" t="s">
        <v>15</v>
      </c>
      <c r="C952">
        <v>2007</v>
      </c>
      <c r="D952">
        <v>4</v>
      </c>
      <c r="E952">
        <v>59</v>
      </c>
      <c r="F952">
        <v>265.06</v>
      </c>
      <c r="G952">
        <v>311.45999999999998</v>
      </c>
      <c r="H952">
        <v>134.44999999999999</v>
      </c>
      <c r="I952">
        <v>6</v>
      </c>
      <c r="J952">
        <v>325</v>
      </c>
      <c r="K952">
        <v>12671</v>
      </c>
      <c r="L952" t="s">
        <v>18</v>
      </c>
      <c r="M952">
        <v>24856</v>
      </c>
      <c r="N952">
        <v>213.2</v>
      </c>
      <c r="O952">
        <v>14427.91</v>
      </c>
      <c r="P952">
        <v>2</v>
      </c>
    </row>
    <row r="953" spans="1:16" x14ac:dyDescent="0.2">
      <c r="A953">
        <v>5009</v>
      </c>
      <c r="B953" t="s">
        <v>15</v>
      </c>
      <c r="C953">
        <v>2007</v>
      </c>
      <c r="D953">
        <v>5</v>
      </c>
      <c r="E953">
        <v>66</v>
      </c>
      <c r="F953">
        <v>271.08</v>
      </c>
      <c r="G953">
        <v>318.55</v>
      </c>
      <c r="H953">
        <v>164.39</v>
      </c>
      <c r="I953">
        <v>6</v>
      </c>
      <c r="J953">
        <v>325</v>
      </c>
      <c r="K953">
        <v>12671</v>
      </c>
      <c r="L953" t="s">
        <v>18</v>
      </c>
      <c r="M953">
        <v>24856</v>
      </c>
      <c r="N953">
        <v>213.2</v>
      </c>
      <c r="O953">
        <v>14427.91</v>
      </c>
      <c r="P953">
        <v>2</v>
      </c>
    </row>
    <row r="954" spans="1:16" x14ac:dyDescent="0.2">
      <c r="A954">
        <v>5009</v>
      </c>
      <c r="B954" t="s">
        <v>15</v>
      </c>
      <c r="C954">
        <v>2007</v>
      </c>
      <c r="D954">
        <v>6</v>
      </c>
      <c r="E954">
        <v>104</v>
      </c>
      <c r="F954">
        <v>427.98</v>
      </c>
      <c r="G954">
        <v>502.92</v>
      </c>
      <c r="H954">
        <v>256.88</v>
      </c>
      <c r="I954">
        <v>6</v>
      </c>
      <c r="J954">
        <v>325</v>
      </c>
      <c r="K954">
        <v>12671</v>
      </c>
      <c r="L954" t="s">
        <v>18</v>
      </c>
      <c r="M954">
        <v>24856</v>
      </c>
      <c r="N954">
        <v>213.2</v>
      </c>
      <c r="O954">
        <v>14427.91</v>
      </c>
      <c r="P954">
        <v>2</v>
      </c>
    </row>
    <row r="955" spans="1:16" x14ac:dyDescent="0.2">
      <c r="A955">
        <v>5009</v>
      </c>
      <c r="B955" t="s">
        <v>15</v>
      </c>
      <c r="C955">
        <v>2007</v>
      </c>
      <c r="D955">
        <v>7</v>
      </c>
      <c r="E955">
        <v>75</v>
      </c>
      <c r="F955">
        <v>263.45</v>
      </c>
      <c r="G955">
        <v>309.58999999999997</v>
      </c>
      <c r="H955">
        <v>105.82</v>
      </c>
      <c r="I955">
        <v>6</v>
      </c>
      <c r="J955">
        <v>325</v>
      </c>
      <c r="K955">
        <v>12671</v>
      </c>
      <c r="L955" t="s">
        <v>18</v>
      </c>
      <c r="M955">
        <v>24856</v>
      </c>
      <c r="N955">
        <v>213.2</v>
      </c>
      <c r="O955">
        <v>14427.91</v>
      </c>
      <c r="P955">
        <v>2</v>
      </c>
    </row>
    <row r="956" spans="1:16" x14ac:dyDescent="0.2">
      <c r="A956">
        <v>5009</v>
      </c>
      <c r="B956" t="s">
        <v>15</v>
      </c>
      <c r="C956">
        <v>2007</v>
      </c>
      <c r="D956">
        <v>8</v>
      </c>
      <c r="E956">
        <v>82</v>
      </c>
      <c r="F956">
        <v>323.8</v>
      </c>
      <c r="G956">
        <v>380.44</v>
      </c>
      <c r="H956">
        <v>156.83000000000001</v>
      </c>
      <c r="I956">
        <v>6</v>
      </c>
      <c r="J956">
        <v>325</v>
      </c>
      <c r="K956">
        <v>12671</v>
      </c>
      <c r="L956" t="s">
        <v>18</v>
      </c>
      <c r="M956">
        <v>24856</v>
      </c>
      <c r="N956">
        <v>213.2</v>
      </c>
      <c r="O956">
        <v>14427.91</v>
      </c>
      <c r="P956">
        <v>2</v>
      </c>
    </row>
    <row r="957" spans="1:16" x14ac:dyDescent="0.2">
      <c r="A957">
        <v>5009</v>
      </c>
      <c r="B957" t="s">
        <v>15</v>
      </c>
      <c r="C957">
        <v>2007</v>
      </c>
      <c r="D957">
        <v>9</v>
      </c>
      <c r="E957">
        <v>146</v>
      </c>
      <c r="F957">
        <v>507.89</v>
      </c>
      <c r="G957">
        <v>596.79</v>
      </c>
      <c r="H957">
        <v>199.44</v>
      </c>
      <c r="I957">
        <v>6</v>
      </c>
      <c r="J957">
        <v>325</v>
      </c>
      <c r="K957">
        <v>12671</v>
      </c>
      <c r="L957" t="s">
        <v>18</v>
      </c>
      <c r="M957">
        <v>24856</v>
      </c>
      <c r="N957">
        <v>213.2</v>
      </c>
      <c r="O957">
        <v>14427.91</v>
      </c>
      <c r="P957">
        <v>2</v>
      </c>
    </row>
    <row r="958" spans="1:16" x14ac:dyDescent="0.2">
      <c r="A958">
        <v>5009</v>
      </c>
      <c r="B958" t="s">
        <v>15</v>
      </c>
      <c r="C958">
        <v>2007</v>
      </c>
      <c r="D958">
        <v>10</v>
      </c>
      <c r="E958">
        <v>240</v>
      </c>
      <c r="F958">
        <v>828.04</v>
      </c>
      <c r="G958">
        <v>972.96</v>
      </c>
      <c r="H958">
        <v>338.99</v>
      </c>
      <c r="I958">
        <v>6</v>
      </c>
      <c r="J958">
        <v>325</v>
      </c>
      <c r="K958">
        <v>12671</v>
      </c>
      <c r="L958" t="s">
        <v>18</v>
      </c>
      <c r="M958">
        <v>24856</v>
      </c>
      <c r="N958">
        <v>213.2</v>
      </c>
      <c r="O958">
        <v>14427.91</v>
      </c>
      <c r="P958">
        <v>2</v>
      </c>
    </row>
    <row r="959" spans="1:16" x14ac:dyDescent="0.2">
      <c r="A959">
        <v>5009</v>
      </c>
      <c r="B959" t="s">
        <v>15</v>
      </c>
      <c r="C959">
        <v>2007</v>
      </c>
      <c r="D959">
        <v>11</v>
      </c>
      <c r="E959">
        <v>131</v>
      </c>
      <c r="F959">
        <v>457.86</v>
      </c>
      <c r="G959">
        <v>538.03</v>
      </c>
      <c r="H959">
        <v>125.01</v>
      </c>
      <c r="I959">
        <v>6</v>
      </c>
      <c r="J959">
        <v>325</v>
      </c>
      <c r="K959">
        <v>12671</v>
      </c>
      <c r="L959" t="s">
        <v>18</v>
      </c>
      <c r="M959">
        <v>24856</v>
      </c>
      <c r="N959">
        <v>213.2</v>
      </c>
      <c r="O959">
        <v>14427.91</v>
      </c>
      <c r="P959">
        <v>2</v>
      </c>
    </row>
    <row r="960" spans="1:16" x14ac:dyDescent="0.2">
      <c r="A960">
        <v>5009</v>
      </c>
      <c r="B960" t="s">
        <v>15</v>
      </c>
      <c r="C960">
        <v>2007</v>
      </c>
      <c r="D960">
        <v>12</v>
      </c>
      <c r="E960">
        <v>83</v>
      </c>
      <c r="F960">
        <v>339.9</v>
      </c>
      <c r="G960">
        <v>399.48</v>
      </c>
      <c r="H960">
        <v>156.96</v>
      </c>
      <c r="I960">
        <v>6</v>
      </c>
      <c r="J960">
        <v>325</v>
      </c>
      <c r="K960">
        <v>12671</v>
      </c>
      <c r="L960" t="s">
        <v>18</v>
      </c>
      <c r="M960">
        <v>24856</v>
      </c>
      <c r="N960">
        <v>213.2</v>
      </c>
      <c r="O960">
        <v>14427.91</v>
      </c>
      <c r="P960">
        <v>2</v>
      </c>
    </row>
    <row r="961" spans="1:16" x14ac:dyDescent="0.2">
      <c r="A961">
        <v>5053</v>
      </c>
      <c r="B961" t="s">
        <v>15</v>
      </c>
      <c r="C961">
        <v>2007</v>
      </c>
      <c r="D961">
        <v>1</v>
      </c>
      <c r="E961">
        <v>72</v>
      </c>
      <c r="F961">
        <v>277.08999999999997</v>
      </c>
      <c r="G961">
        <v>325.62</v>
      </c>
      <c r="H961">
        <v>90.78</v>
      </c>
      <c r="I961">
        <v>6</v>
      </c>
      <c r="J961">
        <v>346</v>
      </c>
      <c r="K961">
        <v>21051</v>
      </c>
      <c r="L961" t="s">
        <v>18</v>
      </c>
      <c r="M961">
        <v>63511</v>
      </c>
      <c r="N961">
        <v>207.2</v>
      </c>
      <c r="O961">
        <v>31485.95</v>
      </c>
      <c r="P961">
        <v>3</v>
      </c>
    </row>
    <row r="962" spans="1:16" x14ac:dyDescent="0.2">
      <c r="A962">
        <v>5053</v>
      </c>
      <c r="B962" t="s">
        <v>15</v>
      </c>
      <c r="C962">
        <v>2007</v>
      </c>
      <c r="D962">
        <v>2</v>
      </c>
      <c r="E962">
        <v>48</v>
      </c>
      <c r="F962">
        <v>235.59</v>
      </c>
      <c r="G962">
        <v>276.86</v>
      </c>
      <c r="H962">
        <v>99.66</v>
      </c>
      <c r="I962">
        <v>6</v>
      </c>
      <c r="J962">
        <v>346</v>
      </c>
      <c r="K962">
        <v>21051</v>
      </c>
      <c r="L962" t="s">
        <v>18</v>
      </c>
      <c r="M962">
        <v>63511</v>
      </c>
      <c r="N962">
        <v>207.2</v>
      </c>
      <c r="O962">
        <v>31485.95</v>
      </c>
      <c r="P962">
        <v>3</v>
      </c>
    </row>
    <row r="963" spans="1:16" x14ac:dyDescent="0.2">
      <c r="A963">
        <v>5053</v>
      </c>
      <c r="B963" t="s">
        <v>15</v>
      </c>
      <c r="C963">
        <v>2007</v>
      </c>
      <c r="D963">
        <v>3</v>
      </c>
      <c r="E963">
        <v>68</v>
      </c>
      <c r="F963">
        <v>302.55</v>
      </c>
      <c r="G963">
        <v>355.52</v>
      </c>
      <c r="H963">
        <v>91.29</v>
      </c>
      <c r="I963">
        <v>6</v>
      </c>
      <c r="J963">
        <v>346</v>
      </c>
      <c r="K963">
        <v>21051</v>
      </c>
      <c r="L963" t="s">
        <v>18</v>
      </c>
      <c r="M963">
        <v>63511</v>
      </c>
      <c r="N963">
        <v>207.2</v>
      </c>
      <c r="O963">
        <v>31485.95</v>
      </c>
      <c r="P963">
        <v>3</v>
      </c>
    </row>
    <row r="964" spans="1:16" x14ac:dyDescent="0.2">
      <c r="A964">
        <v>5053</v>
      </c>
      <c r="B964" t="s">
        <v>15</v>
      </c>
      <c r="C964">
        <v>2007</v>
      </c>
      <c r="D964">
        <v>4</v>
      </c>
      <c r="E964">
        <v>75</v>
      </c>
      <c r="F964">
        <v>326.14</v>
      </c>
      <c r="G964">
        <v>383.26</v>
      </c>
      <c r="H964">
        <v>138.74</v>
      </c>
      <c r="I964">
        <v>6</v>
      </c>
      <c r="J964">
        <v>346</v>
      </c>
      <c r="K964">
        <v>21051</v>
      </c>
      <c r="L964" t="s">
        <v>18</v>
      </c>
      <c r="M964">
        <v>63511</v>
      </c>
      <c r="N964">
        <v>207.2</v>
      </c>
      <c r="O964">
        <v>31485.95</v>
      </c>
      <c r="P964">
        <v>3</v>
      </c>
    </row>
    <row r="965" spans="1:16" x14ac:dyDescent="0.2">
      <c r="A965">
        <v>5053</v>
      </c>
      <c r="B965" t="s">
        <v>15</v>
      </c>
      <c r="C965">
        <v>2007</v>
      </c>
      <c r="D965">
        <v>5</v>
      </c>
      <c r="E965">
        <v>213</v>
      </c>
      <c r="F965">
        <v>837.96</v>
      </c>
      <c r="G965">
        <v>984.61</v>
      </c>
      <c r="H965">
        <v>395.22</v>
      </c>
      <c r="I965">
        <v>6</v>
      </c>
      <c r="J965">
        <v>346</v>
      </c>
      <c r="K965">
        <v>21051</v>
      </c>
      <c r="L965" t="s">
        <v>18</v>
      </c>
      <c r="M965">
        <v>63511</v>
      </c>
      <c r="N965">
        <v>207.2</v>
      </c>
      <c r="O965">
        <v>31485.95</v>
      </c>
      <c r="P965">
        <v>3</v>
      </c>
    </row>
    <row r="966" spans="1:16" x14ac:dyDescent="0.2">
      <c r="A966">
        <v>5053</v>
      </c>
      <c r="B966" t="s">
        <v>15</v>
      </c>
      <c r="C966">
        <v>2007</v>
      </c>
      <c r="D966">
        <v>6</v>
      </c>
      <c r="E966">
        <v>237</v>
      </c>
      <c r="F966">
        <v>1015.83</v>
      </c>
      <c r="G966">
        <v>1193.68</v>
      </c>
      <c r="H966">
        <v>467.39</v>
      </c>
      <c r="I966">
        <v>6</v>
      </c>
      <c r="J966">
        <v>346</v>
      </c>
      <c r="K966">
        <v>21051</v>
      </c>
      <c r="L966" t="s">
        <v>18</v>
      </c>
      <c r="M966">
        <v>63511</v>
      </c>
      <c r="N966">
        <v>207.2</v>
      </c>
      <c r="O966">
        <v>31485.95</v>
      </c>
      <c r="P966">
        <v>3</v>
      </c>
    </row>
    <row r="967" spans="1:16" x14ac:dyDescent="0.2">
      <c r="A967">
        <v>5053</v>
      </c>
      <c r="B967" t="s">
        <v>15</v>
      </c>
      <c r="C967">
        <v>2007</v>
      </c>
      <c r="D967">
        <v>7</v>
      </c>
      <c r="E967">
        <v>145</v>
      </c>
      <c r="F967">
        <v>591.09</v>
      </c>
      <c r="G967">
        <v>694.52</v>
      </c>
      <c r="H967">
        <v>264.49</v>
      </c>
      <c r="I967">
        <v>6</v>
      </c>
      <c r="J967">
        <v>346</v>
      </c>
      <c r="K967">
        <v>21051</v>
      </c>
      <c r="L967" t="s">
        <v>18</v>
      </c>
      <c r="M967">
        <v>63511</v>
      </c>
      <c r="N967">
        <v>207.2</v>
      </c>
      <c r="O967">
        <v>31485.95</v>
      </c>
      <c r="P967">
        <v>3</v>
      </c>
    </row>
    <row r="968" spans="1:16" x14ac:dyDescent="0.2">
      <c r="A968">
        <v>5053</v>
      </c>
      <c r="B968" t="s">
        <v>15</v>
      </c>
      <c r="C968">
        <v>2007</v>
      </c>
      <c r="D968">
        <v>8</v>
      </c>
      <c r="E968">
        <v>169</v>
      </c>
      <c r="F968">
        <v>695.75</v>
      </c>
      <c r="G968">
        <v>817.56</v>
      </c>
      <c r="H968">
        <v>335.21</v>
      </c>
      <c r="I968">
        <v>6</v>
      </c>
      <c r="J968">
        <v>346</v>
      </c>
      <c r="K968">
        <v>21051</v>
      </c>
      <c r="L968" t="s">
        <v>18</v>
      </c>
      <c r="M968">
        <v>63511</v>
      </c>
      <c r="N968">
        <v>207.2</v>
      </c>
      <c r="O968">
        <v>31485.95</v>
      </c>
      <c r="P968">
        <v>3</v>
      </c>
    </row>
    <row r="969" spans="1:16" x14ac:dyDescent="0.2">
      <c r="A969">
        <v>5053</v>
      </c>
      <c r="B969" t="s">
        <v>15</v>
      </c>
      <c r="C969">
        <v>2007</v>
      </c>
      <c r="D969">
        <v>9</v>
      </c>
      <c r="E969">
        <v>259</v>
      </c>
      <c r="F969">
        <v>1064.4000000000001</v>
      </c>
      <c r="G969">
        <v>1250.6600000000001</v>
      </c>
      <c r="H969">
        <v>430.77</v>
      </c>
      <c r="I969">
        <v>6</v>
      </c>
      <c r="J969">
        <v>346</v>
      </c>
      <c r="K969">
        <v>21051</v>
      </c>
      <c r="L969" t="s">
        <v>18</v>
      </c>
      <c r="M969">
        <v>63511</v>
      </c>
      <c r="N969">
        <v>207.2</v>
      </c>
      <c r="O969">
        <v>31485.95</v>
      </c>
      <c r="P969">
        <v>3</v>
      </c>
    </row>
    <row r="970" spans="1:16" x14ac:dyDescent="0.2">
      <c r="A970">
        <v>5053</v>
      </c>
      <c r="B970" t="s">
        <v>15</v>
      </c>
      <c r="C970">
        <v>2007</v>
      </c>
      <c r="D970">
        <v>10</v>
      </c>
      <c r="E970">
        <v>712</v>
      </c>
      <c r="F970">
        <v>2785.93</v>
      </c>
      <c r="G970">
        <v>3273.56</v>
      </c>
      <c r="H970">
        <v>1000.84</v>
      </c>
      <c r="I970">
        <v>6</v>
      </c>
      <c r="J970">
        <v>346</v>
      </c>
      <c r="K970">
        <v>21051</v>
      </c>
      <c r="L970" t="s">
        <v>18</v>
      </c>
      <c r="M970">
        <v>63511</v>
      </c>
      <c r="N970">
        <v>207.2</v>
      </c>
      <c r="O970">
        <v>31485.95</v>
      </c>
      <c r="P970">
        <v>3</v>
      </c>
    </row>
    <row r="971" spans="1:16" x14ac:dyDescent="0.2">
      <c r="A971">
        <v>5053</v>
      </c>
      <c r="B971" t="s">
        <v>15</v>
      </c>
      <c r="C971">
        <v>2007</v>
      </c>
      <c r="D971">
        <v>11</v>
      </c>
      <c r="E971">
        <v>337</v>
      </c>
      <c r="F971">
        <v>1300.5</v>
      </c>
      <c r="G971">
        <v>1528.15</v>
      </c>
      <c r="H971">
        <v>508.98</v>
      </c>
      <c r="I971">
        <v>6</v>
      </c>
      <c r="J971">
        <v>346</v>
      </c>
      <c r="K971">
        <v>21051</v>
      </c>
      <c r="L971" t="s">
        <v>18</v>
      </c>
      <c r="M971">
        <v>63511</v>
      </c>
      <c r="N971">
        <v>207.2</v>
      </c>
      <c r="O971">
        <v>31485.95</v>
      </c>
      <c r="P971">
        <v>3</v>
      </c>
    </row>
    <row r="972" spans="1:16" x14ac:dyDescent="0.2">
      <c r="A972">
        <v>5053</v>
      </c>
      <c r="B972" t="s">
        <v>15</v>
      </c>
      <c r="C972">
        <v>2007</v>
      </c>
      <c r="D972">
        <v>12</v>
      </c>
      <c r="E972">
        <v>220</v>
      </c>
      <c r="F972">
        <v>890.34</v>
      </c>
      <c r="G972">
        <v>1046.18</v>
      </c>
      <c r="H972">
        <v>321.98</v>
      </c>
      <c r="I972">
        <v>6</v>
      </c>
      <c r="J972">
        <v>346</v>
      </c>
      <c r="K972">
        <v>21051</v>
      </c>
      <c r="L972" t="s">
        <v>18</v>
      </c>
      <c r="M972">
        <v>63511</v>
      </c>
      <c r="N972">
        <v>207.2</v>
      </c>
      <c r="O972">
        <v>31485.95</v>
      </c>
      <c r="P972">
        <v>3</v>
      </c>
    </row>
    <row r="973" spans="1:16" x14ac:dyDescent="0.2">
      <c r="A973">
        <v>5060</v>
      </c>
      <c r="B973" t="s">
        <v>15</v>
      </c>
      <c r="C973">
        <v>2007</v>
      </c>
      <c r="D973">
        <v>1</v>
      </c>
      <c r="E973">
        <v>159</v>
      </c>
      <c r="F973">
        <v>686.96</v>
      </c>
      <c r="G973">
        <v>807.26</v>
      </c>
      <c r="H973">
        <v>274.57</v>
      </c>
      <c r="I973">
        <v>5</v>
      </c>
      <c r="J973">
        <v>670</v>
      </c>
      <c r="K973">
        <v>45206</v>
      </c>
      <c r="L973" t="s">
        <v>18</v>
      </c>
      <c r="M973">
        <v>2727610</v>
      </c>
      <c r="N973">
        <v>319.5</v>
      </c>
      <c r="O973">
        <v>85380.72</v>
      </c>
      <c r="P973">
        <v>3</v>
      </c>
    </row>
    <row r="974" spans="1:16" x14ac:dyDescent="0.2">
      <c r="A974">
        <v>5060</v>
      </c>
      <c r="B974" t="s">
        <v>15</v>
      </c>
      <c r="C974">
        <v>2007</v>
      </c>
      <c r="D974">
        <v>2</v>
      </c>
      <c r="E974">
        <v>138</v>
      </c>
      <c r="F974">
        <v>688.39</v>
      </c>
      <c r="G974">
        <v>808.82</v>
      </c>
      <c r="H974">
        <v>308.11</v>
      </c>
      <c r="I974">
        <v>5</v>
      </c>
      <c r="J974">
        <v>670</v>
      </c>
      <c r="K974">
        <v>45206</v>
      </c>
      <c r="L974" t="s">
        <v>18</v>
      </c>
      <c r="M974">
        <v>2727610</v>
      </c>
      <c r="N974">
        <v>319.5</v>
      </c>
      <c r="O974">
        <v>85380.72</v>
      </c>
      <c r="P974">
        <v>3</v>
      </c>
    </row>
    <row r="975" spans="1:16" x14ac:dyDescent="0.2">
      <c r="A975">
        <v>5060</v>
      </c>
      <c r="B975" t="s">
        <v>15</v>
      </c>
      <c r="C975">
        <v>2007</v>
      </c>
      <c r="D975">
        <v>3</v>
      </c>
      <c r="E975">
        <v>109</v>
      </c>
      <c r="F975">
        <v>491.54</v>
      </c>
      <c r="G975">
        <v>577.62</v>
      </c>
      <c r="H975">
        <v>220.85</v>
      </c>
      <c r="I975">
        <v>5</v>
      </c>
      <c r="J975">
        <v>670</v>
      </c>
      <c r="K975">
        <v>45206</v>
      </c>
      <c r="L975" t="s">
        <v>18</v>
      </c>
      <c r="M975">
        <v>2727610</v>
      </c>
      <c r="N975">
        <v>319.5</v>
      </c>
      <c r="O975">
        <v>85380.72</v>
      </c>
      <c r="P975">
        <v>3</v>
      </c>
    </row>
    <row r="976" spans="1:16" x14ac:dyDescent="0.2">
      <c r="A976">
        <v>5060</v>
      </c>
      <c r="B976" t="s">
        <v>15</v>
      </c>
      <c r="C976">
        <v>2007</v>
      </c>
      <c r="D976">
        <v>4</v>
      </c>
      <c r="E976">
        <v>166</v>
      </c>
      <c r="F976">
        <v>712.48</v>
      </c>
      <c r="G976">
        <v>837.18</v>
      </c>
      <c r="H976">
        <v>259.25</v>
      </c>
      <c r="I976">
        <v>5</v>
      </c>
      <c r="J976">
        <v>670</v>
      </c>
      <c r="K976">
        <v>45206</v>
      </c>
      <c r="L976" t="s">
        <v>18</v>
      </c>
      <c r="M976">
        <v>2727610</v>
      </c>
      <c r="N976">
        <v>319.5</v>
      </c>
      <c r="O976">
        <v>85380.72</v>
      </c>
      <c r="P976">
        <v>3</v>
      </c>
    </row>
    <row r="977" spans="1:16" x14ac:dyDescent="0.2">
      <c r="A977">
        <v>5060</v>
      </c>
      <c r="B977" t="s">
        <v>15</v>
      </c>
      <c r="C977">
        <v>2007</v>
      </c>
      <c r="D977">
        <v>5</v>
      </c>
      <c r="E977">
        <v>158</v>
      </c>
      <c r="F977">
        <v>661.73</v>
      </c>
      <c r="G977">
        <v>777.55</v>
      </c>
      <c r="H977">
        <v>215.62</v>
      </c>
      <c r="I977">
        <v>5</v>
      </c>
      <c r="J977">
        <v>670</v>
      </c>
      <c r="K977">
        <v>45206</v>
      </c>
      <c r="L977" t="s">
        <v>18</v>
      </c>
      <c r="M977">
        <v>2727610</v>
      </c>
      <c r="N977">
        <v>319.5</v>
      </c>
      <c r="O977">
        <v>85380.72</v>
      </c>
      <c r="P977">
        <v>3</v>
      </c>
    </row>
    <row r="978" spans="1:16" x14ac:dyDescent="0.2">
      <c r="A978">
        <v>5060</v>
      </c>
      <c r="B978" t="s">
        <v>15</v>
      </c>
      <c r="C978">
        <v>2007</v>
      </c>
      <c r="D978">
        <v>6</v>
      </c>
      <c r="E978">
        <v>299</v>
      </c>
      <c r="F978">
        <v>1288.3499999999999</v>
      </c>
      <c r="G978">
        <v>1513.89</v>
      </c>
      <c r="H978">
        <v>430.91</v>
      </c>
      <c r="I978">
        <v>5</v>
      </c>
      <c r="J978">
        <v>670</v>
      </c>
      <c r="K978">
        <v>45206</v>
      </c>
      <c r="L978" t="s">
        <v>18</v>
      </c>
      <c r="M978">
        <v>2727610</v>
      </c>
      <c r="N978">
        <v>319.5</v>
      </c>
      <c r="O978">
        <v>85380.72</v>
      </c>
      <c r="P978">
        <v>3</v>
      </c>
    </row>
    <row r="979" spans="1:16" x14ac:dyDescent="0.2">
      <c r="A979">
        <v>5060</v>
      </c>
      <c r="B979" t="s">
        <v>15</v>
      </c>
      <c r="C979">
        <v>2007</v>
      </c>
      <c r="D979">
        <v>7</v>
      </c>
      <c r="E979">
        <v>176</v>
      </c>
      <c r="F979">
        <v>748.96</v>
      </c>
      <c r="G979">
        <v>880</v>
      </c>
      <c r="H979">
        <v>287.85000000000002</v>
      </c>
      <c r="I979">
        <v>5</v>
      </c>
      <c r="J979">
        <v>670</v>
      </c>
      <c r="K979">
        <v>45206</v>
      </c>
      <c r="L979" t="s">
        <v>18</v>
      </c>
      <c r="M979">
        <v>2727610</v>
      </c>
      <c r="N979">
        <v>319.5</v>
      </c>
      <c r="O979">
        <v>85380.72</v>
      </c>
      <c r="P979">
        <v>3</v>
      </c>
    </row>
    <row r="980" spans="1:16" x14ac:dyDescent="0.2">
      <c r="A980">
        <v>5060</v>
      </c>
      <c r="B980" t="s">
        <v>15</v>
      </c>
      <c r="C980">
        <v>2007</v>
      </c>
      <c r="D980">
        <v>8</v>
      </c>
      <c r="E980">
        <v>276</v>
      </c>
      <c r="F980">
        <v>1212.6099999999999</v>
      </c>
      <c r="G980">
        <v>1424.89</v>
      </c>
      <c r="H980">
        <v>336.07</v>
      </c>
      <c r="I980">
        <v>5</v>
      </c>
      <c r="J980">
        <v>670</v>
      </c>
      <c r="K980">
        <v>45206</v>
      </c>
      <c r="L980" t="s">
        <v>18</v>
      </c>
      <c r="M980">
        <v>2727610</v>
      </c>
      <c r="N980">
        <v>319.5</v>
      </c>
      <c r="O980">
        <v>85380.72</v>
      </c>
      <c r="P980">
        <v>3</v>
      </c>
    </row>
    <row r="981" spans="1:16" x14ac:dyDescent="0.2">
      <c r="A981">
        <v>5060</v>
      </c>
      <c r="B981" t="s">
        <v>15</v>
      </c>
      <c r="C981">
        <v>2007</v>
      </c>
      <c r="D981">
        <v>9</v>
      </c>
      <c r="E981">
        <v>258</v>
      </c>
      <c r="F981">
        <v>1084.33</v>
      </c>
      <c r="G981">
        <v>1274.08</v>
      </c>
      <c r="H981">
        <v>316.05</v>
      </c>
      <c r="I981">
        <v>5</v>
      </c>
      <c r="J981">
        <v>670</v>
      </c>
      <c r="K981">
        <v>45206</v>
      </c>
      <c r="L981" t="s">
        <v>18</v>
      </c>
      <c r="M981">
        <v>2727610</v>
      </c>
      <c r="N981">
        <v>319.5</v>
      </c>
      <c r="O981">
        <v>85380.72</v>
      </c>
      <c r="P981">
        <v>3</v>
      </c>
    </row>
    <row r="982" spans="1:16" x14ac:dyDescent="0.2">
      <c r="A982">
        <v>5060</v>
      </c>
      <c r="B982" t="s">
        <v>15</v>
      </c>
      <c r="C982">
        <v>2007</v>
      </c>
      <c r="D982">
        <v>10</v>
      </c>
      <c r="E982">
        <v>781</v>
      </c>
      <c r="F982">
        <v>3385.39</v>
      </c>
      <c r="G982">
        <v>3978.03</v>
      </c>
      <c r="H982">
        <v>920.91</v>
      </c>
      <c r="I982">
        <v>5</v>
      </c>
      <c r="J982">
        <v>670</v>
      </c>
      <c r="K982">
        <v>45206</v>
      </c>
      <c r="L982" t="s">
        <v>18</v>
      </c>
      <c r="M982">
        <v>2727610</v>
      </c>
      <c r="N982">
        <v>319.5</v>
      </c>
      <c r="O982">
        <v>85380.72</v>
      </c>
      <c r="P982">
        <v>3</v>
      </c>
    </row>
    <row r="983" spans="1:16" x14ac:dyDescent="0.2">
      <c r="A983">
        <v>5060</v>
      </c>
      <c r="B983" t="s">
        <v>15</v>
      </c>
      <c r="C983">
        <v>2007</v>
      </c>
      <c r="D983">
        <v>11</v>
      </c>
      <c r="E983">
        <v>596</v>
      </c>
      <c r="F983">
        <v>2574.0100000000002</v>
      </c>
      <c r="G983">
        <v>3024.63</v>
      </c>
      <c r="H983">
        <v>746.44</v>
      </c>
      <c r="I983">
        <v>5</v>
      </c>
      <c r="J983">
        <v>670</v>
      </c>
      <c r="K983">
        <v>45206</v>
      </c>
      <c r="L983" t="s">
        <v>18</v>
      </c>
      <c r="M983">
        <v>2727610</v>
      </c>
      <c r="N983">
        <v>319.5</v>
      </c>
      <c r="O983">
        <v>85380.72</v>
      </c>
      <c r="P983">
        <v>3</v>
      </c>
    </row>
    <row r="984" spans="1:16" x14ac:dyDescent="0.2">
      <c r="A984">
        <v>5060</v>
      </c>
      <c r="B984" t="s">
        <v>15</v>
      </c>
      <c r="C984">
        <v>2007</v>
      </c>
      <c r="D984">
        <v>12</v>
      </c>
      <c r="E984">
        <v>347</v>
      </c>
      <c r="F984">
        <v>1444.12</v>
      </c>
      <c r="G984">
        <v>1696.93</v>
      </c>
      <c r="H984">
        <v>341.83</v>
      </c>
      <c r="I984">
        <v>5</v>
      </c>
      <c r="J984">
        <v>670</v>
      </c>
      <c r="K984">
        <v>45206</v>
      </c>
      <c r="L984" t="s">
        <v>18</v>
      </c>
      <c r="M984">
        <v>2727610</v>
      </c>
      <c r="N984">
        <v>319.5</v>
      </c>
      <c r="O984">
        <v>85380.72</v>
      </c>
      <c r="P984">
        <v>3</v>
      </c>
    </row>
    <row r="985" spans="1:16" x14ac:dyDescent="0.2">
      <c r="A985">
        <v>6403</v>
      </c>
      <c r="B985" t="s">
        <v>15</v>
      </c>
      <c r="C985">
        <v>2007</v>
      </c>
      <c r="D985">
        <v>1</v>
      </c>
      <c r="E985">
        <v>243</v>
      </c>
      <c r="F985">
        <v>1114.48</v>
      </c>
      <c r="G985">
        <v>1309.6199999999999</v>
      </c>
      <c r="H985">
        <v>528.64</v>
      </c>
      <c r="I985">
        <v>17</v>
      </c>
      <c r="J985">
        <v>919</v>
      </c>
      <c r="K985">
        <v>32153</v>
      </c>
      <c r="L985" t="s">
        <v>18</v>
      </c>
      <c r="M985">
        <v>109998</v>
      </c>
      <c r="N985">
        <v>575.20000000000005</v>
      </c>
      <c r="O985">
        <v>77255.740000000005</v>
      </c>
      <c r="P985">
        <v>2</v>
      </c>
    </row>
    <row r="986" spans="1:16" x14ac:dyDescent="0.2">
      <c r="A986">
        <v>6403</v>
      </c>
      <c r="B986" t="s">
        <v>15</v>
      </c>
      <c r="C986">
        <v>2007</v>
      </c>
      <c r="D986">
        <v>2</v>
      </c>
      <c r="E986">
        <v>175</v>
      </c>
      <c r="F986">
        <v>733.2</v>
      </c>
      <c r="G986">
        <v>861.56</v>
      </c>
      <c r="H986">
        <v>336.82</v>
      </c>
      <c r="I986">
        <v>17</v>
      </c>
      <c r="J986">
        <v>919</v>
      </c>
      <c r="K986">
        <v>32153</v>
      </c>
      <c r="L986" t="s">
        <v>18</v>
      </c>
      <c r="M986">
        <v>109998</v>
      </c>
      <c r="N986">
        <v>575.20000000000005</v>
      </c>
      <c r="O986">
        <v>77255.740000000005</v>
      </c>
      <c r="P986">
        <v>2</v>
      </c>
    </row>
    <row r="987" spans="1:16" x14ac:dyDescent="0.2">
      <c r="A987">
        <v>6403</v>
      </c>
      <c r="B987" t="s">
        <v>15</v>
      </c>
      <c r="C987">
        <v>2007</v>
      </c>
      <c r="D987">
        <v>3</v>
      </c>
      <c r="E987">
        <v>236</v>
      </c>
      <c r="F987">
        <v>1014.33</v>
      </c>
      <c r="G987">
        <v>1191.8</v>
      </c>
      <c r="H987">
        <v>448.98</v>
      </c>
      <c r="I987">
        <v>17</v>
      </c>
      <c r="J987">
        <v>919</v>
      </c>
      <c r="K987">
        <v>32153</v>
      </c>
      <c r="L987" t="s">
        <v>18</v>
      </c>
      <c r="M987">
        <v>109998</v>
      </c>
      <c r="N987">
        <v>575.20000000000005</v>
      </c>
      <c r="O987">
        <v>77255.740000000005</v>
      </c>
      <c r="P987">
        <v>2</v>
      </c>
    </row>
    <row r="988" spans="1:16" x14ac:dyDescent="0.2">
      <c r="A988">
        <v>6403</v>
      </c>
      <c r="B988" t="s">
        <v>15</v>
      </c>
      <c r="C988">
        <v>2007</v>
      </c>
      <c r="D988">
        <v>4</v>
      </c>
      <c r="E988">
        <v>457</v>
      </c>
      <c r="F988">
        <v>2066.87</v>
      </c>
      <c r="G988">
        <v>2428.77</v>
      </c>
      <c r="H988">
        <v>925.8</v>
      </c>
      <c r="I988">
        <v>17</v>
      </c>
      <c r="J988">
        <v>919</v>
      </c>
      <c r="K988">
        <v>32153</v>
      </c>
      <c r="L988" t="s">
        <v>18</v>
      </c>
      <c r="M988">
        <v>109998</v>
      </c>
      <c r="N988">
        <v>575.20000000000005</v>
      </c>
      <c r="O988">
        <v>77255.740000000005</v>
      </c>
      <c r="P988">
        <v>2</v>
      </c>
    </row>
    <row r="989" spans="1:16" x14ac:dyDescent="0.2">
      <c r="A989">
        <v>6403</v>
      </c>
      <c r="B989" t="s">
        <v>15</v>
      </c>
      <c r="C989">
        <v>2007</v>
      </c>
      <c r="D989">
        <v>5</v>
      </c>
      <c r="E989">
        <v>618</v>
      </c>
      <c r="F989">
        <v>2706.37</v>
      </c>
      <c r="G989">
        <v>3180.02</v>
      </c>
      <c r="H989">
        <v>1190.9000000000001</v>
      </c>
      <c r="I989">
        <v>17</v>
      </c>
      <c r="J989">
        <v>919</v>
      </c>
      <c r="K989">
        <v>32153</v>
      </c>
      <c r="L989" t="s">
        <v>18</v>
      </c>
      <c r="M989">
        <v>109998</v>
      </c>
      <c r="N989">
        <v>575.20000000000005</v>
      </c>
      <c r="O989">
        <v>77255.740000000005</v>
      </c>
      <c r="P989">
        <v>2</v>
      </c>
    </row>
    <row r="990" spans="1:16" x14ac:dyDescent="0.2">
      <c r="A990">
        <v>6403</v>
      </c>
      <c r="B990" t="s">
        <v>15</v>
      </c>
      <c r="C990">
        <v>2007</v>
      </c>
      <c r="D990">
        <v>6</v>
      </c>
      <c r="E990">
        <v>565</v>
      </c>
      <c r="F990">
        <v>2449.52</v>
      </c>
      <c r="G990">
        <v>2878.2</v>
      </c>
      <c r="H990">
        <v>934.23</v>
      </c>
      <c r="I990">
        <v>17</v>
      </c>
      <c r="J990">
        <v>919</v>
      </c>
      <c r="K990">
        <v>32153</v>
      </c>
      <c r="L990" t="s">
        <v>18</v>
      </c>
      <c r="M990">
        <v>109998</v>
      </c>
      <c r="N990">
        <v>575.20000000000005</v>
      </c>
      <c r="O990">
        <v>77255.740000000005</v>
      </c>
      <c r="P990">
        <v>2</v>
      </c>
    </row>
    <row r="991" spans="1:16" x14ac:dyDescent="0.2">
      <c r="A991">
        <v>6403</v>
      </c>
      <c r="B991" t="s">
        <v>15</v>
      </c>
      <c r="C991">
        <v>2007</v>
      </c>
      <c r="D991">
        <v>7</v>
      </c>
      <c r="E991">
        <v>456</v>
      </c>
      <c r="F991">
        <v>1974.04</v>
      </c>
      <c r="G991">
        <v>2319.5300000000002</v>
      </c>
      <c r="H991">
        <v>879.7</v>
      </c>
      <c r="I991">
        <v>17</v>
      </c>
      <c r="J991">
        <v>919</v>
      </c>
      <c r="K991">
        <v>32153</v>
      </c>
      <c r="L991" t="s">
        <v>18</v>
      </c>
      <c r="M991">
        <v>109998</v>
      </c>
      <c r="N991">
        <v>575.20000000000005</v>
      </c>
      <c r="O991">
        <v>77255.740000000005</v>
      </c>
      <c r="P991">
        <v>2</v>
      </c>
    </row>
    <row r="992" spans="1:16" x14ac:dyDescent="0.2">
      <c r="A992">
        <v>6403</v>
      </c>
      <c r="B992" t="s">
        <v>15</v>
      </c>
      <c r="C992">
        <v>2007</v>
      </c>
      <c r="D992">
        <v>8</v>
      </c>
      <c r="E992">
        <v>444</v>
      </c>
      <c r="F992">
        <v>1794.06</v>
      </c>
      <c r="G992">
        <v>2108.14</v>
      </c>
      <c r="H992">
        <v>755.14</v>
      </c>
      <c r="I992">
        <v>17</v>
      </c>
      <c r="J992">
        <v>919</v>
      </c>
      <c r="K992">
        <v>32153</v>
      </c>
      <c r="L992" t="s">
        <v>18</v>
      </c>
      <c r="M992">
        <v>109998</v>
      </c>
      <c r="N992">
        <v>575.20000000000005</v>
      </c>
      <c r="O992">
        <v>77255.740000000005</v>
      </c>
      <c r="P992">
        <v>2</v>
      </c>
    </row>
    <row r="993" spans="1:16" x14ac:dyDescent="0.2">
      <c r="A993">
        <v>6403</v>
      </c>
      <c r="B993" t="s">
        <v>15</v>
      </c>
      <c r="C993">
        <v>2007</v>
      </c>
      <c r="D993">
        <v>9</v>
      </c>
      <c r="E993">
        <v>626</v>
      </c>
      <c r="F993">
        <v>2389.25</v>
      </c>
      <c r="G993">
        <v>2807.48</v>
      </c>
      <c r="H993">
        <v>826.08</v>
      </c>
      <c r="I993">
        <v>17</v>
      </c>
      <c r="J993">
        <v>919</v>
      </c>
      <c r="K993">
        <v>32153</v>
      </c>
      <c r="L993" t="s">
        <v>18</v>
      </c>
      <c r="M993">
        <v>109998</v>
      </c>
      <c r="N993">
        <v>575.20000000000005</v>
      </c>
      <c r="O993">
        <v>77255.740000000005</v>
      </c>
      <c r="P993">
        <v>2</v>
      </c>
    </row>
    <row r="994" spans="1:16" x14ac:dyDescent="0.2">
      <c r="A994">
        <v>6403</v>
      </c>
      <c r="B994" t="s">
        <v>15</v>
      </c>
      <c r="C994">
        <v>2007</v>
      </c>
      <c r="D994">
        <v>12</v>
      </c>
      <c r="E994">
        <v>643</v>
      </c>
      <c r="F994">
        <v>2418.13</v>
      </c>
      <c r="G994">
        <v>2841.28</v>
      </c>
      <c r="H994">
        <v>851.67</v>
      </c>
      <c r="I994">
        <v>17</v>
      </c>
      <c r="J994">
        <v>919</v>
      </c>
      <c r="K994">
        <v>32153</v>
      </c>
      <c r="L994" t="s">
        <v>18</v>
      </c>
      <c r="M994">
        <v>109998</v>
      </c>
      <c r="N994">
        <v>575.20000000000005</v>
      </c>
      <c r="O994">
        <v>77255.740000000005</v>
      </c>
      <c r="P994">
        <v>2</v>
      </c>
    </row>
    <row r="995" spans="1:16" x14ac:dyDescent="0.2">
      <c r="A995">
        <v>6434</v>
      </c>
      <c r="B995" t="s">
        <v>15</v>
      </c>
      <c r="C995">
        <v>2007</v>
      </c>
      <c r="D995">
        <v>1</v>
      </c>
      <c r="E995">
        <v>133</v>
      </c>
      <c r="F995">
        <v>557.27</v>
      </c>
      <c r="G995">
        <v>654.83000000000004</v>
      </c>
      <c r="H995">
        <v>209.78</v>
      </c>
      <c r="I995">
        <v>9</v>
      </c>
      <c r="J995">
        <v>775</v>
      </c>
      <c r="K995">
        <v>28936</v>
      </c>
      <c r="L995" t="s">
        <v>18</v>
      </c>
      <c r="M995">
        <v>102575</v>
      </c>
      <c r="N995">
        <v>479.2</v>
      </c>
      <c r="O995">
        <v>66875.44</v>
      </c>
      <c r="P995">
        <v>2</v>
      </c>
    </row>
    <row r="996" spans="1:16" x14ac:dyDescent="0.2">
      <c r="A996">
        <v>6434</v>
      </c>
      <c r="B996" t="s">
        <v>15</v>
      </c>
      <c r="C996">
        <v>2007</v>
      </c>
      <c r="D996">
        <v>2</v>
      </c>
      <c r="E996">
        <v>111</v>
      </c>
      <c r="F996">
        <v>506.21</v>
      </c>
      <c r="G996">
        <v>594.80999999999995</v>
      </c>
      <c r="H996">
        <v>234.61</v>
      </c>
      <c r="I996">
        <v>9</v>
      </c>
      <c r="J996">
        <v>775</v>
      </c>
      <c r="K996">
        <v>28936</v>
      </c>
      <c r="L996" t="s">
        <v>18</v>
      </c>
      <c r="M996">
        <v>102575</v>
      </c>
      <c r="N996">
        <v>479.2</v>
      </c>
      <c r="O996">
        <v>66875.44</v>
      </c>
      <c r="P996">
        <v>2</v>
      </c>
    </row>
    <row r="997" spans="1:16" x14ac:dyDescent="0.2">
      <c r="A997">
        <v>6434</v>
      </c>
      <c r="B997" t="s">
        <v>15</v>
      </c>
      <c r="C997">
        <v>2007</v>
      </c>
      <c r="D997">
        <v>3</v>
      </c>
      <c r="E997">
        <v>126</v>
      </c>
      <c r="F997">
        <v>506.88</v>
      </c>
      <c r="G997">
        <v>595.66</v>
      </c>
      <c r="H997">
        <v>212.81</v>
      </c>
      <c r="I997">
        <v>9</v>
      </c>
      <c r="J997">
        <v>775</v>
      </c>
      <c r="K997">
        <v>28936</v>
      </c>
      <c r="L997" t="s">
        <v>18</v>
      </c>
      <c r="M997">
        <v>102575</v>
      </c>
      <c r="N997">
        <v>479.2</v>
      </c>
      <c r="O997">
        <v>66875.44</v>
      </c>
      <c r="P997">
        <v>2</v>
      </c>
    </row>
    <row r="998" spans="1:16" x14ac:dyDescent="0.2">
      <c r="A998">
        <v>6434</v>
      </c>
      <c r="B998" t="s">
        <v>15</v>
      </c>
      <c r="C998">
        <v>2007</v>
      </c>
      <c r="D998">
        <v>4</v>
      </c>
      <c r="E998">
        <v>207</v>
      </c>
      <c r="F998">
        <v>934.8</v>
      </c>
      <c r="G998">
        <v>1098.48</v>
      </c>
      <c r="H998">
        <v>478.77</v>
      </c>
      <c r="I998">
        <v>9</v>
      </c>
      <c r="J998">
        <v>775</v>
      </c>
      <c r="K998">
        <v>28936</v>
      </c>
      <c r="L998" t="s">
        <v>18</v>
      </c>
      <c r="M998">
        <v>102575</v>
      </c>
      <c r="N998">
        <v>479.2</v>
      </c>
      <c r="O998">
        <v>66875.44</v>
      </c>
      <c r="P998">
        <v>2</v>
      </c>
    </row>
    <row r="999" spans="1:16" x14ac:dyDescent="0.2">
      <c r="A999">
        <v>6434</v>
      </c>
      <c r="B999" t="s">
        <v>15</v>
      </c>
      <c r="C999">
        <v>2007</v>
      </c>
      <c r="D999">
        <v>5</v>
      </c>
      <c r="E999">
        <v>422</v>
      </c>
      <c r="F999">
        <v>1776.19</v>
      </c>
      <c r="G999">
        <v>2087.1</v>
      </c>
      <c r="H999">
        <v>780.13</v>
      </c>
      <c r="I999">
        <v>9</v>
      </c>
      <c r="J999">
        <v>775</v>
      </c>
      <c r="K999">
        <v>28936</v>
      </c>
      <c r="L999" t="s">
        <v>18</v>
      </c>
      <c r="M999">
        <v>102575</v>
      </c>
      <c r="N999">
        <v>479.2</v>
      </c>
      <c r="O999">
        <v>66875.44</v>
      </c>
      <c r="P999">
        <v>2</v>
      </c>
    </row>
    <row r="1000" spans="1:16" x14ac:dyDescent="0.2">
      <c r="A1000">
        <v>6434</v>
      </c>
      <c r="B1000" t="s">
        <v>15</v>
      </c>
      <c r="C1000">
        <v>2007</v>
      </c>
      <c r="D1000">
        <v>6</v>
      </c>
      <c r="E1000">
        <v>406</v>
      </c>
      <c r="F1000">
        <v>1677.93</v>
      </c>
      <c r="G1000">
        <v>1971.69</v>
      </c>
      <c r="H1000">
        <v>873.52</v>
      </c>
      <c r="I1000">
        <v>9</v>
      </c>
      <c r="J1000">
        <v>775</v>
      </c>
      <c r="K1000">
        <v>28936</v>
      </c>
      <c r="L1000" t="s">
        <v>18</v>
      </c>
      <c r="M1000">
        <v>102575</v>
      </c>
      <c r="N1000">
        <v>479.2</v>
      </c>
      <c r="O1000">
        <v>66875.44</v>
      </c>
      <c r="P1000">
        <v>2</v>
      </c>
    </row>
    <row r="1001" spans="1:16" x14ac:dyDescent="0.2">
      <c r="A1001">
        <v>6434</v>
      </c>
      <c r="B1001" t="s">
        <v>15</v>
      </c>
      <c r="C1001">
        <v>2007</v>
      </c>
      <c r="D1001">
        <v>7</v>
      </c>
      <c r="E1001">
        <v>258</v>
      </c>
      <c r="F1001">
        <v>986.74</v>
      </c>
      <c r="G1001">
        <v>1159.54</v>
      </c>
      <c r="H1001">
        <v>522.71</v>
      </c>
      <c r="I1001">
        <v>9</v>
      </c>
      <c r="J1001">
        <v>775</v>
      </c>
      <c r="K1001">
        <v>28936</v>
      </c>
      <c r="L1001" t="s">
        <v>18</v>
      </c>
      <c r="M1001">
        <v>102575</v>
      </c>
      <c r="N1001">
        <v>479.2</v>
      </c>
      <c r="O1001">
        <v>66875.44</v>
      </c>
      <c r="P1001">
        <v>2</v>
      </c>
    </row>
    <row r="1002" spans="1:16" x14ac:dyDescent="0.2">
      <c r="A1002">
        <v>6434</v>
      </c>
      <c r="B1002" t="s">
        <v>15</v>
      </c>
      <c r="C1002">
        <v>2007</v>
      </c>
      <c r="D1002">
        <v>8</v>
      </c>
      <c r="E1002">
        <v>317</v>
      </c>
      <c r="F1002">
        <v>1284.77</v>
      </c>
      <c r="G1002">
        <v>1509.71</v>
      </c>
      <c r="H1002">
        <v>484.25</v>
      </c>
      <c r="I1002">
        <v>9</v>
      </c>
      <c r="J1002">
        <v>775</v>
      </c>
      <c r="K1002">
        <v>28936</v>
      </c>
      <c r="L1002" t="s">
        <v>18</v>
      </c>
      <c r="M1002">
        <v>102575</v>
      </c>
      <c r="N1002">
        <v>479.2</v>
      </c>
      <c r="O1002">
        <v>66875.44</v>
      </c>
      <c r="P1002">
        <v>2</v>
      </c>
    </row>
    <row r="1003" spans="1:16" x14ac:dyDescent="0.2">
      <c r="A1003">
        <v>6434</v>
      </c>
      <c r="B1003" t="s">
        <v>15</v>
      </c>
      <c r="C1003">
        <v>2007</v>
      </c>
      <c r="D1003">
        <v>9</v>
      </c>
      <c r="E1003">
        <v>532</v>
      </c>
      <c r="F1003">
        <v>2124.92</v>
      </c>
      <c r="G1003">
        <v>2496.79</v>
      </c>
      <c r="H1003">
        <v>939.52</v>
      </c>
      <c r="I1003">
        <v>9</v>
      </c>
      <c r="J1003">
        <v>775</v>
      </c>
      <c r="K1003">
        <v>28936</v>
      </c>
      <c r="L1003" t="s">
        <v>18</v>
      </c>
      <c r="M1003">
        <v>102575</v>
      </c>
      <c r="N1003">
        <v>479.2</v>
      </c>
      <c r="O1003">
        <v>66875.44</v>
      </c>
      <c r="P1003">
        <v>2</v>
      </c>
    </row>
    <row r="1004" spans="1:16" x14ac:dyDescent="0.2">
      <c r="A1004">
        <v>6434</v>
      </c>
      <c r="B1004" t="s">
        <v>15</v>
      </c>
      <c r="C1004">
        <v>2007</v>
      </c>
      <c r="D1004">
        <v>11</v>
      </c>
      <c r="E1004">
        <v>564</v>
      </c>
      <c r="F1004">
        <v>2190.9299999999998</v>
      </c>
      <c r="G1004">
        <v>2574.39</v>
      </c>
      <c r="H1004">
        <v>737.44</v>
      </c>
      <c r="I1004">
        <v>9</v>
      </c>
      <c r="J1004">
        <v>775</v>
      </c>
      <c r="K1004">
        <v>28936</v>
      </c>
      <c r="L1004" t="s">
        <v>18</v>
      </c>
      <c r="M1004">
        <v>102575</v>
      </c>
      <c r="N1004">
        <v>479.2</v>
      </c>
      <c r="O1004">
        <v>66875.44</v>
      </c>
      <c r="P1004">
        <v>2</v>
      </c>
    </row>
    <row r="1005" spans="1:16" x14ac:dyDescent="0.2">
      <c r="A1005">
        <v>6434</v>
      </c>
      <c r="B1005" t="s">
        <v>15</v>
      </c>
      <c r="C1005">
        <v>2007</v>
      </c>
      <c r="D1005">
        <v>12</v>
      </c>
      <c r="E1005">
        <v>261</v>
      </c>
      <c r="F1005">
        <v>1058.18</v>
      </c>
      <c r="G1005">
        <v>1243.48</v>
      </c>
      <c r="H1005">
        <v>432.77</v>
      </c>
      <c r="I1005">
        <v>9</v>
      </c>
      <c r="J1005">
        <v>775</v>
      </c>
      <c r="K1005">
        <v>28936</v>
      </c>
      <c r="L1005" t="s">
        <v>18</v>
      </c>
      <c r="M1005">
        <v>102575</v>
      </c>
      <c r="N1005">
        <v>479.2</v>
      </c>
      <c r="O1005">
        <v>66875.44</v>
      </c>
      <c r="P1005">
        <v>2</v>
      </c>
    </row>
    <row r="1006" spans="1:16" x14ac:dyDescent="0.2">
      <c r="A1006">
        <v>6437</v>
      </c>
      <c r="B1006" t="s">
        <v>15</v>
      </c>
      <c r="C1006">
        <v>2007</v>
      </c>
      <c r="D1006">
        <v>1</v>
      </c>
      <c r="E1006">
        <v>93</v>
      </c>
      <c r="F1006">
        <v>372.04</v>
      </c>
      <c r="G1006">
        <v>437.19</v>
      </c>
      <c r="H1006">
        <v>129.62</v>
      </c>
      <c r="I1006">
        <v>7</v>
      </c>
      <c r="J1006">
        <v>512</v>
      </c>
      <c r="K1006">
        <v>14931</v>
      </c>
      <c r="L1006" t="s">
        <v>18</v>
      </c>
      <c r="M1006">
        <v>115391</v>
      </c>
      <c r="N1006">
        <v>308</v>
      </c>
      <c r="O1006">
        <v>30062.98</v>
      </c>
      <c r="P1006">
        <v>2</v>
      </c>
    </row>
    <row r="1007" spans="1:16" x14ac:dyDescent="0.2">
      <c r="A1007">
        <v>6437</v>
      </c>
      <c r="B1007" t="s">
        <v>15</v>
      </c>
      <c r="C1007">
        <v>2007</v>
      </c>
      <c r="D1007">
        <v>2</v>
      </c>
      <c r="E1007">
        <v>78</v>
      </c>
      <c r="F1007">
        <v>320.95999999999998</v>
      </c>
      <c r="G1007">
        <v>377.16</v>
      </c>
      <c r="H1007">
        <v>144.74</v>
      </c>
      <c r="I1007">
        <v>7</v>
      </c>
      <c r="J1007">
        <v>512</v>
      </c>
      <c r="K1007">
        <v>14931</v>
      </c>
      <c r="L1007" t="s">
        <v>18</v>
      </c>
      <c r="M1007">
        <v>115391</v>
      </c>
      <c r="N1007">
        <v>308</v>
      </c>
      <c r="O1007">
        <v>30062.98</v>
      </c>
      <c r="P1007">
        <v>2</v>
      </c>
    </row>
    <row r="1008" spans="1:16" x14ac:dyDescent="0.2">
      <c r="A1008">
        <v>6437</v>
      </c>
      <c r="B1008" t="s">
        <v>15</v>
      </c>
      <c r="C1008">
        <v>2007</v>
      </c>
      <c r="D1008">
        <v>3</v>
      </c>
      <c r="E1008">
        <v>94</v>
      </c>
      <c r="F1008">
        <v>389.61</v>
      </c>
      <c r="G1008">
        <v>457.85</v>
      </c>
      <c r="H1008">
        <v>203.26</v>
      </c>
      <c r="I1008">
        <v>7</v>
      </c>
      <c r="J1008">
        <v>512</v>
      </c>
      <c r="K1008">
        <v>14931</v>
      </c>
      <c r="L1008" t="s">
        <v>18</v>
      </c>
      <c r="M1008">
        <v>115391</v>
      </c>
      <c r="N1008">
        <v>308</v>
      </c>
      <c r="O1008">
        <v>30062.98</v>
      </c>
      <c r="P1008">
        <v>2</v>
      </c>
    </row>
    <row r="1009" spans="1:16" x14ac:dyDescent="0.2">
      <c r="A1009">
        <v>6437</v>
      </c>
      <c r="B1009" t="s">
        <v>15</v>
      </c>
      <c r="C1009">
        <v>2007</v>
      </c>
      <c r="D1009">
        <v>4</v>
      </c>
      <c r="E1009">
        <v>103</v>
      </c>
      <c r="F1009">
        <v>371.53</v>
      </c>
      <c r="G1009">
        <v>436.55</v>
      </c>
      <c r="H1009">
        <v>142.57</v>
      </c>
      <c r="I1009">
        <v>7</v>
      </c>
      <c r="J1009">
        <v>512</v>
      </c>
      <c r="K1009">
        <v>14931</v>
      </c>
      <c r="L1009" t="s">
        <v>18</v>
      </c>
      <c r="M1009">
        <v>115391</v>
      </c>
      <c r="N1009">
        <v>308</v>
      </c>
      <c r="O1009">
        <v>30062.98</v>
      </c>
      <c r="P1009">
        <v>2</v>
      </c>
    </row>
    <row r="1010" spans="1:16" x14ac:dyDescent="0.2">
      <c r="A1010">
        <v>6437</v>
      </c>
      <c r="B1010" t="s">
        <v>15</v>
      </c>
      <c r="C1010">
        <v>2007</v>
      </c>
      <c r="D1010">
        <v>5</v>
      </c>
      <c r="E1010">
        <v>222</v>
      </c>
      <c r="F1010">
        <v>906.93</v>
      </c>
      <c r="G1010">
        <v>1065.69</v>
      </c>
      <c r="H1010">
        <v>457.53</v>
      </c>
      <c r="I1010">
        <v>7</v>
      </c>
      <c r="J1010">
        <v>512</v>
      </c>
      <c r="K1010">
        <v>14931</v>
      </c>
      <c r="L1010" t="s">
        <v>18</v>
      </c>
      <c r="M1010">
        <v>115391</v>
      </c>
      <c r="N1010">
        <v>308</v>
      </c>
      <c r="O1010">
        <v>30062.98</v>
      </c>
      <c r="P1010">
        <v>2</v>
      </c>
    </row>
    <row r="1011" spans="1:16" x14ac:dyDescent="0.2">
      <c r="A1011">
        <v>6437</v>
      </c>
      <c r="B1011" t="s">
        <v>15</v>
      </c>
      <c r="C1011">
        <v>2007</v>
      </c>
      <c r="D1011">
        <v>6</v>
      </c>
      <c r="E1011">
        <v>193</v>
      </c>
      <c r="F1011">
        <v>713.71</v>
      </c>
      <c r="G1011">
        <v>838.67</v>
      </c>
      <c r="H1011">
        <v>290.55</v>
      </c>
      <c r="I1011">
        <v>7</v>
      </c>
      <c r="J1011">
        <v>512</v>
      </c>
      <c r="K1011">
        <v>14931</v>
      </c>
      <c r="L1011" t="s">
        <v>18</v>
      </c>
      <c r="M1011">
        <v>115391</v>
      </c>
      <c r="N1011">
        <v>308</v>
      </c>
      <c r="O1011">
        <v>30062.98</v>
      </c>
      <c r="P1011">
        <v>2</v>
      </c>
    </row>
    <row r="1012" spans="1:16" x14ac:dyDescent="0.2">
      <c r="A1012">
        <v>6437</v>
      </c>
      <c r="B1012" t="s">
        <v>15</v>
      </c>
      <c r="C1012">
        <v>2007</v>
      </c>
      <c r="D1012">
        <v>7</v>
      </c>
      <c r="E1012">
        <v>148</v>
      </c>
      <c r="F1012">
        <v>567.04999999999995</v>
      </c>
      <c r="G1012">
        <v>666.34</v>
      </c>
      <c r="H1012">
        <v>303.95</v>
      </c>
      <c r="I1012">
        <v>7</v>
      </c>
      <c r="J1012">
        <v>512</v>
      </c>
      <c r="K1012">
        <v>14931</v>
      </c>
      <c r="L1012" t="s">
        <v>18</v>
      </c>
      <c r="M1012">
        <v>115391</v>
      </c>
      <c r="N1012">
        <v>308</v>
      </c>
      <c r="O1012">
        <v>30062.98</v>
      </c>
      <c r="P1012">
        <v>2</v>
      </c>
    </row>
    <row r="1013" spans="1:16" x14ac:dyDescent="0.2">
      <c r="A1013">
        <v>6437</v>
      </c>
      <c r="B1013" t="s">
        <v>15</v>
      </c>
      <c r="C1013">
        <v>2007</v>
      </c>
      <c r="D1013">
        <v>8</v>
      </c>
      <c r="E1013">
        <v>260</v>
      </c>
      <c r="F1013">
        <v>1112.3399999999999</v>
      </c>
      <c r="G1013">
        <v>1307.06</v>
      </c>
      <c r="H1013">
        <v>456.61</v>
      </c>
      <c r="I1013">
        <v>7</v>
      </c>
      <c r="J1013">
        <v>512</v>
      </c>
      <c r="K1013">
        <v>14931</v>
      </c>
      <c r="L1013" t="s">
        <v>18</v>
      </c>
      <c r="M1013">
        <v>115391</v>
      </c>
      <c r="N1013">
        <v>308</v>
      </c>
      <c r="O1013">
        <v>30062.98</v>
      </c>
      <c r="P1013">
        <v>2</v>
      </c>
    </row>
    <row r="1014" spans="1:16" x14ac:dyDescent="0.2">
      <c r="A1014">
        <v>6437</v>
      </c>
      <c r="B1014" t="s">
        <v>15</v>
      </c>
      <c r="C1014">
        <v>2007</v>
      </c>
      <c r="D1014">
        <v>9</v>
      </c>
      <c r="E1014">
        <v>222</v>
      </c>
      <c r="F1014">
        <v>872.11</v>
      </c>
      <c r="G1014">
        <v>1024.74</v>
      </c>
      <c r="H1014">
        <v>412.87</v>
      </c>
      <c r="I1014">
        <v>7</v>
      </c>
      <c r="J1014">
        <v>512</v>
      </c>
      <c r="K1014">
        <v>14931</v>
      </c>
      <c r="L1014" t="s">
        <v>18</v>
      </c>
      <c r="M1014">
        <v>115391</v>
      </c>
      <c r="N1014">
        <v>308</v>
      </c>
      <c r="O1014">
        <v>30062.98</v>
      </c>
      <c r="P1014">
        <v>2</v>
      </c>
    </row>
    <row r="1015" spans="1:16" x14ac:dyDescent="0.2">
      <c r="A1015">
        <v>6437</v>
      </c>
      <c r="B1015" t="s">
        <v>15</v>
      </c>
      <c r="C1015">
        <v>2007</v>
      </c>
      <c r="D1015">
        <v>10</v>
      </c>
      <c r="E1015">
        <v>533</v>
      </c>
      <c r="F1015">
        <v>1981.49</v>
      </c>
      <c r="G1015">
        <v>2328.44</v>
      </c>
      <c r="H1015">
        <v>769.03</v>
      </c>
      <c r="I1015">
        <v>7</v>
      </c>
      <c r="J1015">
        <v>512</v>
      </c>
      <c r="K1015">
        <v>14931</v>
      </c>
      <c r="L1015" t="s">
        <v>18</v>
      </c>
      <c r="M1015">
        <v>115391</v>
      </c>
      <c r="N1015">
        <v>308</v>
      </c>
      <c r="O1015">
        <v>30062.98</v>
      </c>
      <c r="P1015">
        <v>2</v>
      </c>
    </row>
    <row r="1016" spans="1:16" x14ac:dyDescent="0.2">
      <c r="A1016">
        <v>6437</v>
      </c>
      <c r="B1016" t="s">
        <v>15</v>
      </c>
      <c r="C1016">
        <v>2007</v>
      </c>
      <c r="D1016">
        <v>11</v>
      </c>
      <c r="E1016">
        <v>360</v>
      </c>
      <c r="F1016">
        <v>1379.51</v>
      </c>
      <c r="G1016">
        <v>1621.02</v>
      </c>
      <c r="H1016">
        <v>443.88</v>
      </c>
      <c r="I1016">
        <v>7</v>
      </c>
      <c r="J1016">
        <v>512</v>
      </c>
      <c r="K1016">
        <v>14931</v>
      </c>
      <c r="L1016" t="s">
        <v>18</v>
      </c>
      <c r="M1016">
        <v>115391</v>
      </c>
      <c r="N1016">
        <v>308</v>
      </c>
      <c r="O1016">
        <v>30062.98</v>
      </c>
      <c r="P1016">
        <v>2</v>
      </c>
    </row>
    <row r="1017" spans="1:16" x14ac:dyDescent="0.2">
      <c r="A1017">
        <v>6437</v>
      </c>
      <c r="B1017" t="s">
        <v>15</v>
      </c>
      <c r="C1017">
        <v>2007</v>
      </c>
      <c r="D1017">
        <v>12</v>
      </c>
      <c r="E1017">
        <v>207</v>
      </c>
      <c r="F1017">
        <v>791.11</v>
      </c>
      <c r="G1017">
        <v>929.65</v>
      </c>
      <c r="H1017">
        <v>272.08999999999997</v>
      </c>
      <c r="I1017">
        <v>7</v>
      </c>
      <c r="J1017">
        <v>512</v>
      </c>
      <c r="K1017">
        <v>14931</v>
      </c>
      <c r="L1017" t="s">
        <v>18</v>
      </c>
      <c r="M1017">
        <v>115391</v>
      </c>
      <c r="N1017">
        <v>308</v>
      </c>
      <c r="O1017">
        <v>30062.98</v>
      </c>
      <c r="P1017">
        <v>2</v>
      </c>
    </row>
    <row r="1018" spans="1:16" x14ac:dyDescent="0.2">
      <c r="A1018">
        <v>6439</v>
      </c>
      <c r="B1018" t="s">
        <v>15</v>
      </c>
      <c r="C1018">
        <v>2007</v>
      </c>
      <c r="D1018">
        <v>1</v>
      </c>
      <c r="E1018">
        <v>264</v>
      </c>
      <c r="F1018">
        <v>1117.8399999999999</v>
      </c>
      <c r="G1018">
        <v>1313.48</v>
      </c>
      <c r="H1018">
        <v>641.41</v>
      </c>
      <c r="I1018">
        <v>12</v>
      </c>
      <c r="J1018">
        <v>853</v>
      </c>
      <c r="K1018">
        <v>28415</v>
      </c>
      <c r="L1018" t="s">
        <v>18</v>
      </c>
      <c r="M1018">
        <v>301652</v>
      </c>
      <c r="N1018">
        <v>495.2</v>
      </c>
      <c r="O1018">
        <v>63703.95</v>
      </c>
      <c r="P1018">
        <v>2</v>
      </c>
    </row>
    <row r="1019" spans="1:16" x14ac:dyDescent="0.2">
      <c r="A1019">
        <v>6439</v>
      </c>
      <c r="B1019" t="s">
        <v>15</v>
      </c>
      <c r="C1019">
        <v>2007</v>
      </c>
      <c r="D1019">
        <v>2</v>
      </c>
      <c r="E1019">
        <v>272</v>
      </c>
      <c r="F1019">
        <v>1094.79</v>
      </c>
      <c r="G1019">
        <v>1286.42</v>
      </c>
      <c r="H1019">
        <v>568.67999999999995</v>
      </c>
      <c r="I1019">
        <v>12</v>
      </c>
      <c r="J1019">
        <v>853</v>
      </c>
      <c r="K1019">
        <v>28415</v>
      </c>
      <c r="L1019" t="s">
        <v>18</v>
      </c>
      <c r="M1019">
        <v>301652</v>
      </c>
      <c r="N1019">
        <v>495.2</v>
      </c>
      <c r="O1019">
        <v>63703.95</v>
      </c>
      <c r="P1019">
        <v>2</v>
      </c>
    </row>
    <row r="1020" spans="1:16" x14ac:dyDescent="0.2">
      <c r="A1020">
        <v>6439</v>
      </c>
      <c r="B1020" t="s">
        <v>15</v>
      </c>
      <c r="C1020">
        <v>2007</v>
      </c>
      <c r="D1020">
        <v>3</v>
      </c>
      <c r="E1020">
        <v>208</v>
      </c>
      <c r="F1020">
        <v>842.8</v>
      </c>
      <c r="G1020">
        <v>990.3</v>
      </c>
      <c r="H1020">
        <v>444.09</v>
      </c>
      <c r="I1020">
        <v>12</v>
      </c>
      <c r="J1020">
        <v>853</v>
      </c>
      <c r="K1020">
        <v>28415</v>
      </c>
      <c r="L1020" t="s">
        <v>18</v>
      </c>
      <c r="M1020">
        <v>301652</v>
      </c>
      <c r="N1020">
        <v>495.2</v>
      </c>
      <c r="O1020">
        <v>63703.95</v>
      </c>
      <c r="P1020">
        <v>2</v>
      </c>
    </row>
    <row r="1021" spans="1:16" x14ac:dyDescent="0.2">
      <c r="A1021">
        <v>6439</v>
      </c>
      <c r="B1021" t="s">
        <v>15</v>
      </c>
      <c r="C1021">
        <v>2007</v>
      </c>
      <c r="D1021">
        <v>4</v>
      </c>
      <c r="E1021">
        <v>251</v>
      </c>
      <c r="F1021">
        <v>1043.0899999999999</v>
      </c>
      <c r="G1021">
        <v>1225.67</v>
      </c>
      <c r="H1021">
        <v>549.16999999999996</v>
      </c>
      <c r="I1021">
        <v>12</v>
      </c>
      <c r="J1021">
        <v>853</v>
      </c>
      <c r="K1021">
        <v>28415</v>
      </c>
      <c r="L1021" t="s">
        <v>18</v>
      </c>
      <c r="M1021">
        <v>301652</v>
      </c>
      <c r="N1021">
        <v>495.2</v>
      </c>
      <c r="O1021">
        <v>63703.95</v>
      </c>
      <c r="P1021">
        <v>2</v>
      </c>
    </row>
    <row r="1022" spans="1:16" x14ac:dyDescent="0.2">
      <c r="A1022">
        <v>6439</v>
      </c>
      <c r="B1022" t="s">
        <v>15</v>
      </c>
      <c r="C1022">
        <v>2007</v>
      </c>
      <c r="D1022">
        <v>5</v>
      </c>
      <c r="E1022">
        <v>475</v>
      </c>
      <c r="F1022">
        <v>1907.39</v>
      </c>
      <c r="G1022">
        <v>2241.23</v>
      </c>
      <c r="H1022">
        <v>952.66</v>
      </c>
      <c r="I1022">
        <v>12</v>
      </c>
      <c r="J1022">
        <v>853</v>
      </c>
      <c r="K1022">
        <v>28415</v>
      </c>
      <c r="L1022" t="s">
        <v>18</v>
      </c>
      <c r="M1022">
        <v>301652</v>
      </c>
      <c r="N1022">
        <v>495.2</v>
      </c>
      <c r="O1022">
        <v>63703.95</v>
      </c>
      <c r="P1022">
        <v>2</v>
      </c>
    </row>
    <row r="1023" spans="1:16" x14ac:dyDescent="0.2">
      <c r="A1023">
        <v>6439</v>
      </c>
      <c r="B1023" t="s">
        <v>15</v>
      </c>
      <c r="C1023">
        <v>2007</v>
      </c>
      <c r="D1023">
        <v>6</v>
      </c>
      <c r="E1023">
        <v>541</v>
      </c>
      <c r="F1023">
        <v>2072.16</v>
      </c>
      <c r="G1023">
        <v>2434.79</v>
      </c>
      <c r="H1023">
        <v>869.58</v>
      </c>
      <c r="I1023">
        <v>12</v>
      </c>
      <c r="J1023">
        <v>853</v>
      </c>
      <c r="K1023">
        <v>28415</v>
      </c>
      <c r="L1023" t="s">
        <v>18</v>
      </c>
      <c r="M1023">
        <v>301652</v>
      </c>
      <c r="N1023">
        <v>495.2</v>
      </c>
      <c r="O1023">
        <v>63703.95</v>
      </c>
      <c r="P1023">
        <v>2</v>
      </c>
    </row>
    <row r="1024" spans="1:16" x14ac:dyDescent="0.2">
      <c r="A1024">
        <v>6439</v>
      </c>
      <c r="B1024" t="s">
        <v>15</v>
      </c>
      <c r="C1024">
        <v>2007</v>
      </c>
      <c r="D1024">
        <v>7</v>
      </c>
      <c r="E1024">
        <v>386</v>
      </c>
      <c r="F1024">
        <v>1492.7</v>
      </c>
      <c r="G1024">
        <v>1753.92</v>
      </c>
      <c r="H1024">
        <v>738.59</v>
      </c>
      <c r="I1024">
        <v>12</v>
      </c>
      <c r="J1024">
        <v>853</v>
      </c>
      <c r="K1024">
        <v>28415</v>
      </c>
      <c r="L1024" t="s">
        <v>18</v>
      </c>
      <c r="M1024">
        <v>301652</v>
      </c>
      <c r="N1024">
        <v>495.2</v>
      </c>
      <c r="O1024">
        <v>63703.95</v>
      </c>
      <c r="P1024">
        <v>2</v>
      </c>
    </row>
    <row r="1025" spans="1:16" x14ac:dyDescent="0.2">
      <c r="A1025">
        <v>6439</v>
      </c>
      <c r="B1025" t="s">
        <v>15</v>
      </c>
      <c r="C1025">
        <v>2007</v>
      </c>
      <c r="D1025">
        <v>8</v>
      </c>
      <c r="E1025">
        <v>454</v>
      </c>
      <c r="F1025">
        <v>1827.18</v>
      </c>
      <c r="G1025">
        <v>2146.9499999999998</v>
      </c>
      <c r="H1025">
        <v>784.05</v>
      </c>
      <c r="I1025">
        <v>12</v>
      </c>
      <c r="J1025">
        <v>853</v>
      </c>
      <c r="K1025">
        <v>28415</v>
      </c>
      <c r="L1025" t="s">
        <v>18</v>
      </c>
      <c r="M1025">
        <v>301652</v>
      </c>
      <c r="N1025">
        <v>495.2</v>
      </c>
      <c r="O1025">
        <v>63703.95</v>
      </c>
      <c r="P1025">
        <v>2</v>
      </c>
    </row>
    <row r="1026" spans="1:16" x14ac:dyDescent="0.2">
      <c r="A1026">
        <v>6439</v>
      </c>
      <c r="B1026" t="s">
        <v>15</v>
      </c>
      <c r="C1026">
        <v>2007</v>
      </c>
      <c r="D1026">
        <v>9</v>
      </c>
      <c r="E1026">
        <v>832</v>
      </c>
      <c r="F1026">
        <v>3223.48</v>
      </c>
      <c r="G1026">
        <v>3787.56</v>
      </c>
      <c r="H1026">
        <v>1242.69</v>
      </c>
      <c r="I1026">
        <v>12</v>
      </c>
      <c r="J1026">
        <v>853</v>
      </c>
      <c r="K1026">
        <v>28415</v>
      </c>
      <c r="L1026" t="s">
        <v>18</v>
      </c>
      <c r="M1026">
        <v>301652</v>
      </c>
      <c r="N1026">
        <v>495.2</v>
      </c>
      <c r="O1026">
        <v>63703.95</v>
      </c>
      <c r="P1026">
        <v>2</v>
      </c>
    </row>
    <row r="1027" spans="1:16" x14ac:dyDescent="0.2">
      <c r="A1027">
        <v>6439</v>
      </c>
      <c r="B1027" t="s">
        <v>15</v>
      </c>
      <c r="C1027">
        <v>2007</v>
      </c>
      <c r="D1027">
        <v>11</v>
      </c>
      <c r="E1027">
        <v>807</v>
      </c>
      <c r="F1027">
        <v>3235.69</v>
      </c>
      <c r="G1027">
        <v>3801.86</v>
      </c>
      <c r="H1027">
        <v>1124.46</v>
      </c>
      <c r="I1027">
        <v>12</v>
      </c>
      <c r="J1027">
        <v>853</v>
      </c>
      <c r="K1027">
        <v>28415</v>
      </c>
      <c r="L1027" t="s">
        <v>18</v>
      </c>
      <c r="M1027">
        <v>301652</v>
      </c>
      <c r="N1027">
        <v>495.2</v>
      </c>
      <c r="O1027">
        <v>63703.95</v>
      </c>
      <c r="P1027">
        <v>2</v>
      </c>
    </row>
    <row r="1028" spans="1:16" x14ac:dyDescent="0.2">
      <c r="A1028">
        <v>6439</v>
      </c>
      <c r="B1028" t="s">
        <v>15</v>
      </c>
      <c r="C1028">
        <v>2007</v>
      </c>
      <c r="D1028">
        <v>12</v>
      </c>
      <c r="E1028">
        <v>581</v>
      </c>
      <c r="F1028">
        <v>2127.58</v>
      </c>
      <c r="G1028">
        <v>2499.9299999999998</v>
      </c>
      <c r="H1028">
        <v>726.42</v>
      </c>
      <c r="I1028">
        <v>12</v>
      </c>
      <c r="J1028">
        <v>853</v>
      </c>
      <c r="K1028">
        <v>28415</v>
      </c>
      <c r="L1028" t="s">
        <v>18</v>
      </c>
      <c r="M1028">
        <v>301652</v>
      </c>
      <c r="N1028">
        <v>495.2</v>
      </c>
      <c r="O1028">
        <v>63703.95</v>
      </c>
      <c r="P1028">
        <v>2</v>
      </c>
    </row>
    <row r="1029" spans="1:16" x14ac:dyDescent="0.2">
      <c r="A1029">
        <v>6444</v>
      </c>
      <c r="B1029" t="s">
        <v>15</v>
      </c>
      <c r="C1029">
        <v>2007</v>
      </c>
      <c r="D1029">
        <v>1</v>
      </c>
      <c r="E1029">
        <v>403</v>
      </c>
      <c r="F1029">
        <v>1739.03</v>
      </c>
      <c r="G1029">
        <v>2043.45</v>
      </c>
      <c r="H1029">
        <v>822.18</v>
      </c>
      <c r="I1029">
        <v>12</v>
      </c>
      <c r="J1029">
        <v>884</v>
      </c>
      <c r="K1029">
        <v>30128</v>
      </c>
      <c r="L1029" t="s">
        <v>18</v>
      </c>
      <c r="M1029">
        <v>233722</v>
      </c>
      <c r="N1029">
        <v>604.20000000000005</v>
      </c>
      <c r="O1029">
        <v>74815.429999999993</v>
      </c>
      <c r="P1029">
        <v>2</v>
      </c>
    </row>
    <row r="1030" spans="1:16" x14ac:dyDescent="0.2">
      <c r="A1030">
        <v>6444</v>
      </c>
      <c r="B1030" t="s">
        <v>15</v>
      </c>
      <c r="C1030">
        <v>2007</v>
      </c>
      <c r="D1030">
        <v>2</v>
      </c>
      <c r="E1030">
        <v>368</v>
      </c>
      <c r="F1030">
        <v>1532.12</v>
      </c>
      <c r="G1030">
        <v>1800.28</v>
      </c>
      <c r="H1030">
        <v>677.17</v>
      </c>
      <c r="I1030">
        <v>12</v>
      </c>
      <c r="J1030">
        <v>884</v>
      </c>
      <c r="K1030">
        <v>30128</v>
      </c>
      <c r="L1030" t="s">
        <v>18</v>
      </c>
      <c r="M1030">
        <v>233722</v>
      </c>
      <c r="N1030">
        <v>604.20000000000005</v>
      </c>
      <c r="O1030">
        <v>74815.429999999993</v>
      </c>
      <c r="P1030">
        <v>2</v>
      </c>
    </row>
    <row r="1031" spans="1:16" x14ac:dyDescent="0.2">
      <c r="A1031">
        <v>6444</v>
      </c>
      <c r="B1031" t="s">
        <v>15</v>
      </c>
      <c r="C1031">
        <v>2007</v>
      </c>
      <c r="D1031">
        <v>3</v>
      </c>
      <c r="E1031">
        <v>262</v>
      </c>
      <c r="F1031">
        <v>1162.06</v>
      </c>
      <c r="G1031">
        <v>1365.52</v>
      </c>
      <c r="H1031">
        <v>519.42999999999995</v>
      </c>
      <c r="I1031">
        <v>12</v>
      </c>
      <c r="J1031">
        <v>884</v>
      </c>
      <c r="K1031">
        <v>30128</v>
      </c>
      <c r="L1031" t="s">
        <v>18</v>
      </c>
      <c r="M1031">
        <v>233722</v>
      </c>
      <c r="N1031">
        <v>604.20000000000005</v>
      </c>
      <c r="O1031">
        <v>74815.429999999993</v>
      </c>
      <c r="P1031">
        <v>2</v>
      </c>
    </row>
    <row r="1032" spans="1:16" x14ac:dyDescent="0.2">
      <c r="A1032">
        <v>6444</v>
      </c>
      <c r="B1032" t="s">
        <v>15</v>
      </c>
      <c r="C1032">
        <v>2007</v>
      </c>
      <c r="D1032">
        <v>4</v>
      </c>
      <c r="E1032">
        <v>464</v>
      </c>
      <c r="F1032">
        <v>1948.51</v>
      </c>
      <c r="G1032">
        <v>2289.54</v>
      </c>
      <c r="H1032">
        <v>840.66</v>
      </c>
      <c r="I1032">
        <v>12</v>
      </c>
      <c r="J1032">
        <v>884</v>
      </c>
      <c r="K1032">
        <v>30128</v>
      </c>
      <c r="L1032" t="s">
        <v>18</v>
      </c>
      <c r="M1032">
        <v>233722</v>
      </c>
      <c r="N1032">
        <v>604.20000000000005</v>
      </c>
      <c r="O1032">
        <v>74815.429999999993</v>
      </c>
      <c r="P1032">
        <v>2</v>
      </c>
    </row>
    <row r="1033" spans="1:16" x14ac:dyDescent="0.2">
      <c r="A1033">
        <v>6444</v>
      </c>
      <c r="B1033" t="s">
        <v>15</v>
      </c>
      <c r="C1033">
        <v>2007</v>
      </c>
      <c r="D1033">
        <v>5</v>
      </c>
      <c r="E1033">
        <v>619</v>
      </c>
      <c r="F1033">
        <v>2616.94</v>
      </c>
      <c r="G1033">
        <v>3075.1</v>
      </c>
      <c r="H1033">
        <v>1087.18</v>
      </c>
      <c r="I1033">
        <v>12</v>
      </c>
      <c r="J1033">
        <v>884</v>
      </c>
      <c r="K1033">
        <v>30128</v>
      </c>
      <c r="L1033" t="s">
        <v>18</v>
      </c>
      <c r="M1033">
        <v>233722</v>
      </c>
      <c r="N1033">
        <v>604.20000000000005</v>
      </c>
      <c r="O1033">
        <v>74815.429999999993</v>
      </c>
      <c r="P1033">
        <v>2</v>
      </c>
    </row>
    <row r="1034" spans="1:16" x14ac:dyDescent="0.2">
      <c r="A1034">
        <v>6444</v>
      </c>
      <c r="B1034" t="s">
        <v>15</v>
      </c>
      <c r="C1034">
        <v>2007</v>
      </c>
      <c r="D1034">
        <v>7</v>
      </c>
      <c r="E1034">
        <v>556</v>
      </c>
      <c r="F1034">
        <v>2220.73</v>
      </c>
      <c r="G1034">
        <v>2609.39</v>
      </c>
      <c r="H1034">
        <v>1010.51</v>
      </c>
      <c r="I1034">
        <v>12</v>
      </c>
      <c r="J1034">
        <v>884</v>
      </c>
      <c r="K1034">
        <v>30128</v>
      </c>
      <c r="L1034" t="s">
        <v>18</v>
      </c>
      <c r="M1034">
        <v>233722</v>
      </c>
      <c r="N1034">
        <v>604.20000000000005</v>
      </c>
      <c r="O1034">
        <v>74815.429999999993</v>
      </c>
      <c r="P1034">
        <v>2</v>
      </c>
    </row>
    <row r="1035" spans="1:16" x14ac:dyDescent="0.2">
      <c r="A1035">
        <v>6444</v>
      </c>
      <c r="B1035" t="s">
        <v>15</v>
      </c>
      <c r="C1035">
        <v>2007</v>
      </c>
      <c r="D1035">
        <v>8</v>
      </c>
      <c r="E1035">
        <v>718</v>
      </c>
      <c r="F1035">
        <v>2945.14</v>
      </c>
      <c r="G1035">
        <v>3460.56</v>
      </c>
      <c r="H1035">
        <v>1154.6199999999999</v>
      </c>
      <c r="I1035">
        <v>12</v>
      </c>
      <c r="J1035">
        <v>884</v>
      </c>
      <c r="K1035">
        <v>30128</v>
      </c>
      <c r="L1035" t="s">
        <v>18</v>
      </c>
      <c r="M1035">
        <v>233722</v>
      </c>
      <c r="N1035">
        <v>604.20000000000005</v>
      </c>
      <c r="O1035">
        <v>74815.429999999993</v>
      </c>
      <c r="P1035">
        <v>2</v>
      </c>
    </row>
    <row r="1036" spans="1:16" x14ac:dyDescent="0.2">
      <c r="A1036">
        <v>6444</v>
      </c>
      <c r="B1036" t="s">
        <v>15</v>
      </c>
      <c r="C1036">
        <v>2007</v>
      </c>
      <c r="D1036">
        <v>9</v>
      </c>
      <c r="E1036">
        <v>797</v>
      </c>
      <c r="F1036">
        <v>3224.96</v>
      </c>
      <c r="G1036">
        <v>3789.43</v>
      </c>
      <c r="H1036">
        <v>1164.9100000000001</v>
      </c>
      <c r="I1036">
        <v>12</v>
      </c>
      <c r="J1036">
        <v>884</v>
      </c>
      <c r="K1036">
        <v>30128</v>
      </c>
      <c r="L1036" t="s">
        <v>18</v>
      </c>
      <c r="M1036">
        <v>233722</v>
      </c>
      <c r="N1036">
        <v>604.20000000000005</v>
      </c>
      <c r="O1036">
        <v>74815.429999999993</v>
      </c>
      <c r="P1036">
        <v>2</v>
      </c>
    </row>
    <row r="1037" spans="1:16" x14ac:dyDescent="0.2">
      <c r="A1037">
        <v>6444</v>
      </c>
      <c r="B1037" t="s">
        <v>15</v>
      </c>
      <c r="C1037">
        <v>2007</v>
      </c>
      <c r="D1037">
        <v>12</v>
      </c>
      <c r="E1037">
        <v>744</v>
      </c>
      <c r="F1037">
        <v>2778.8</v>
      </c>
      <c r="G1037">
        <v>3265.15</v>
      </c>
      <c r="H1037">
        <v>846.65</v>
      </c>
      <c r="I1037">
        <v>12</v>
      </c>
      <c r="J1037">
        <v>884</v>
      </c>
      <c r="K1037">
        <v>30128</v>
      </c>
      <c r="L1037" t="s">
        <v>18</v>
      </c>
      <c r="M1037">
        <v>233722</v>
      </c>
      <c r="N1037">
        <v>604.20000000000005</v>
      </c>
      <c r="O1037">
        <v>74815.429999999993</v>
      </c>
      <c r="P1037">
        <v>2</v>
      </c>
    </row>
    <row r="1038" spans="1:16" x14ac:dyDescent="0.2">
      <c r="A1038">
        <v>6464</v>
      </c>
      <c r="B1038" t="s">
        <v>15</v>
      </c>
      <c r="C1038">
        <v>2007</v>
      </c>
      <c r="D1038">
        <v>1</v>
      </c>
      <c r="E1038">
        <v>385</v>
      </c>
      <c r="F1038">
        <v>1565.75</v>
      </c>
      <c r="G1038">
        <v>1839.71</v>
      </c>
      <c r="H1038">
        <v>767.52</v>
      </c>
      <c r="I1038">
        <v>15</v>
      </c>
      <c r="J1038">
        <v>1000</v>
      </c>
      <c r="K1038">
        <v>42307</v>
      </c>
      <c r="L1038" t="s">
        <v>18</v>
      </c>
      <c r="M1038">
        <v>268449</v>
      </c>
      <c r="N1038">
        <v>579.20000000000005</v>
      </c>
      <c r="O1038">
        <v>114762.76</v>
      </c>
      <c r="P1038">
        <v>3</v>
      </c>
    </row>
    <row r="1039" spans="1:16" x14ac:dyDescent="0.2">
      <c r="A1039">
        <v>6464</v>
      </c>
      <c r="B1039" t="s">
        <v>15</v>
      </c>
      <c r="C1039">
        <v>2007</v>
      </c>
      <c r="D1039">
        <v>2</v>
      </c>
      <c r="E1039">
        <v>351</v>
      </c>
      <c r="F1039">
        <v>1551.24</v>
      </c>
      <c r="G1039">
        <v>1822.72</v>
      </c>
      <c r="H1039">
        <v>728.77</v>
      </c>
      <c r="I1039">
        <v>15</v>
      </c>
      <c r="J1039">
        <v>1000</v>
      </c>
      <c r="K1039">
        <v>42307</v>
      </c>
      <c r="L1039" t="s">
        <v>18</v>
      </c>
      <c r="M1039">
        <v>268449</v>
      </c>
      <c r="N1039">
        <v>579.20000000000005</v>
      </c>
      <c r="O1039">
        <v>114762.76</v>
      </c>
      <c r="P1039">
        <v>3</v>
      </c>
    </row>
    <row r="1040" spans="1:16" x14ac:dyDescent="0.2">
      <c r="A1040">
        <v>6464</v>
      </c>
      <c r="B1040" t="s">
        <v>15</v>
      </c>
      <c r="C1040">
        <v>2007</v>
      </c>
      <c r="D1040">
        <v>3</v>
      </c>
      <c r="E1040">
        <v>404</v>
      </c>
      <c r="F1040">
        <v>1750.43</v>
      </c>
      <c r="G1040">
        <v>2056.81</v>
      </c>
      <c r="H1040">
        <v>900.65</v>
      </c>
      <c r="I1040">
        <v>15</v>
      </c>
      <c r="J1040">
        <v>1000</v>
      </c>
      <c r="K1040">
        <v>42307</v>
      </c>
      <c r="L1040" t="s">
        <v>18</v>
      </c>
      <c r="M1040">
        <v>268449</v>
      </c>
      <c r="N1040">
        <v>579.20000000000005</v>
      </c>
      <c r="O1040">
        <v>114762.76</v>
      </c>
      <c r="P1040">
        <v>3</v>
      </c>
    </row>
    <row r="1041" spans="1:16" x14ac:dyDescent="0.2">
      <c r="A1041">
        <v>6464</v>
      </c>
      <c r="B1041" t="s">
        <v>15</v>
      </c>
      <c r="C1041">
        <v>2007</v>
      </c>
      <c r="D1041">
        <v>4</v>
      </c>
      <c r="E1041">
        <v>544</v>
      </c>
      <c r="F1041">
        <v>2408.3200000000002</v>
      </c>
      <c r="G1041">
        <v>2829.88</v>
      </c>
      <c r="H1041">
        <v>1170.97</v>
      </c>
      <c r="I1041">
        <v>15</v>
      </c>
      <c r="J1041">
        <v>1000</v>
      </c>
      <c r="K1041">
        <v>42307</v>
      </c>
      <c r="L1041" t="s">
        <v>18</v>
      </c>
      <c r="M1041">
        <v>268449</v>
      </c>
      <c r="N1041">
        <v>579.20000000000005</v>
      </c>
      <c r="O1041">
        <v>114762.76</v>
      </c>
      <c r="P1041">
        <v>3</v>
      </c>
    </row>
    <row r="1042" spans="1:16" x14ac:dyDescent="0.2">
      <c r="A1042">
        <v>6464</v>
      </c>
      <c r="B1042" t="s">
        <v>15</v>
      </c>
      <c r="C1042">
        <v>2007</v>
      </c>
      <c r="D1042">
        <v>8</v>
      </c>
      <c r="E1042">
        <v>710</v>
      </c>
      <c r="F1042">
        <v>2927.64</v>
      </c>
      <c r="G1042">
        <v>3440.09</v>
      </c>
      <c r="H1042">
        <v>1314.15</v>
      </c>
      <c r="I1042">
        <v>15</v>
      </c>
      <c r="J1042">
        <v>1000</v>
      </c>
      <c r="K1042">
        <v>42307</v>
      </c>
      <c r="L1042" t="s">
        <v>18</v>
      </c>
      <c r="M1042">
        <v>268449</v>
      </c>
      <c r="N1042">
        <v>579.20000000000005</v>
      </c>
      <c r="O1042">
        <v>114762.76</v>
      </c>
      <c r="P1042">
        <v>3</v>
      </c>
    </row>
    <row r="1043" spans="1:16" x14ac:dyDescent="0.2">
      <c r="A1043">
        <v>6464</v>
      </c>
      <c r="B1043" t="s">
        <v>15</v>
      </c>
      <c r="C1043">
        <v>2007</v>
      </c>
      <c r="D1043">
        <v>12</v>
      </c>
      <c r="E1043">
        <v>710</v>
      </c>
      <c r="F1043">
        <v>2772.99</v>
      </c>
      <c r="G1043">
        <v>3258.25</v>
      </c>
      <c r="H1043">
        <v>1040.0899999999999</v>
      </c>
      <c r="I1043">
        <v>15</v>
      </c>
      <c r="J1043">
        <v>1000</v>
      </c>
      <c r="K1043">
        <v>42307</v>
      </c>
      <c r="L1043" t="s">
        <v>18</v>
      </c>
      <c r="M1043">
        <v>268449</v>
      </c>
      <c r="N1043">
        <v>579.20000000000005</v>
      </c>
      <c r="O1043">
        <v>114762.76</v>
      </c>
      <c r="P1043">
        <v>3</v>
      </c>
    </row>
    <row r="1044" spans="1:16" x14ac:dyDescent="0.2">
      <c r="A1044">
        <v>6467</v>
      </c>
      <c r="B1044" t="s">
        <v>15</v>
      </c>
      <c r="C1044">
        <v>2007</v>
      </c>
      <c r="D1044">
        <v>1</v>
      </c>
      <c r="E1044">
        <v>46</v>
      </c>
      <c r="F1044">
        <v>177.22</v>
      </c>
      <c r="G1044">
        <v>208.23</v>
      </c>
      <c r="H1044">
        <v>91.57</v>
      </c>
      <c r="I1044">
        <v>12</v>
      </c>
      <c r="J1044">
        <v>805</v>
      </c>
      <c r="K1044">
        <v>16276</v>
      </c>
      <c r="L1044" t="s">
        <v>18</v>
      </c>
      <c r="M1044">
        <v>62100</v>
      </c>
      <c r="N1044">
        <v>487.2</v>
      </c>
      <c r="O1044">
        <v>36238.04</v>
      </c>
      <c r="P1044">
        <v>2</v>
      </c>
    </row>
    <row r="1045" spans="1:16" x14ac:dyDescent="0.2">
      <c r="A1045">
        <v>6467</v>
      </c>
      <c r="B1045" t="s">
        <v>15</v>
      </c>
      <c r="C1045">
        <v>2007</v>
      </c>
      <c r="D1045">
        <v>2</v>
      </c>
      <c r="E1045">
        <v>58</v>
      </c>
      <c r="F1045">
        <v>189.15</v>
      </c>
      <c r="G1045">
        <v>222.25</v>
      </c>
      <c r="H1045">
        <v>101.01</v>
      </c>
      <c r="I1045">
        <v>12</v>
      </c>
      <c r="J1045">
        <v>805</v>
      </c>
      <c r="K1045">
        <v>16276</v>
      </c>
      <c r="L1045" t="s">
        <v>18</v>
      </c>
      <c r="M1045">
        <v>62100</v>
      </c>
      <c r="N1045">
        <v>487.2</v>
      </c>
      <c r="O1045">
        <v>36238.04</v>
      </c>
      <c r="P1045">
        <v>2</v>
      </c>
    </row>
    <row r="1046" spans="1:16" x14ac:dyDescent="0.2">
      <c r="A1046">
        <v>6467</v>
      </c>
      <c r="B1046" t="s">
        <v>15</v>
      </c>
      <c r="C1046">
        <v>2007</v>
      </c>
      <c r="D1046">
        <v>3</v>
      </c>
      <c r="E1046">
        <v>58</v>
      </c>
      <c r="F1046">
        <v>241.61</v>
      </c>
      <c r="G1046">
        <v>283.91000000000003</v>
      </c>
      <c r="H1046">
        <v>127.13</v>
      </c>
      <c r="I1046">
        <v>12</v>
      </c>
      <c r="J1046">
        <v>805</v>
      </c>
      <c r="K1046">
        <v>16276</v>
      </c>
      <c r="L1046" t="s">
        <v>18</v>
      </c>
      <c r="M1046">
        <v>62100</v>
      </c>
      <c r="N1046">
        <v>487.2</v>
      </c>
      <c r="O1046">
        <v>36238.04</v>
      </c>
      <c r="P1046">
        <v>2</v>
      </c>
    </row>
    <row r="1047" spans="1:16" x14ac:dyDescent="0.2">
      <c r="A1047">
        <v>6467</v>
      </c>
      <c r="B1047" t="s">
        <v>15</v>
      </c>
      <c r="C1047">
        <v>2007</v>
      </c>
      <c r="D1047">
        <v>4</v>
      </c>
      <c r="E1047">
        <v>64</v>
      </c>
      <c r="F1047">
        <v>269.95</v>
      </c>
      <c r="G1047">
        <v>317.20999999999998</v>
      </c>
      <c r="H1047">
        <v>132.93</v>
      </c>
      <c r="I1047">
        <v>12</v>
      </c>
      <c r="J1047">
        <v>805</v>
      </c>
      <c r="K1047">
        <v>16276</v>
      </c>
      <c r="L1047" t="s">
        <v>18</v>
      </c>
      <c r="M1047">
        <v>62100</v>
      </c>
      <c r="N1047">
        <v>487.2</v>
      </c>
      <c r="O1047">
        <v>36238.04</v>
      </c>
      <c r="P1047">
        <v>2</v>
      </c>
    </row>
    <row r="1048" spans="1:16" x14ac:dyDescent="0.2">
      <c r="A1048">
        <v>6467</v>
      </c>
      <c r="B1048" t="s">
        <v>15</v>
      </c>
      <c r="C1048">
        <v>2007</v>
      </c>
      <c r="D1048">
        <v>5</v>
      </c>
      <c r="E1048">
        <v>145</v>
      </c>
      <c r="F1048">
        <v>636.74</v>
      </c>
      <c r="G1048">
        <v>748.14</v>
      </c>
      <c r="H1048">
        <v>323.87</v>
      </c>
      <c r="I1048">
        <v>12</v>
      </c>
      <c r="J1048">
        <v>805</v>
      </c>
      <c r="K1048">
        <v>16276</v>
      </c>
      <c r="L1048" t="s">
        <v>18</v>
      </c>
      <c r="M1048">
        <v>62100</v>
      </c>
      <c r="N1048">
        <v>487.2</v>
      </c>
      <c r="O1048">
        <v>36238.04</v>
      </c>
      <c r="P1048">
        <v>2</v>
      </c>
    </row>
    <row r="1049" spans="1:16" x14ac:dyDescent="0.2">
      <c r="A1049">
        <v>6467</v>
      </c>
      <c r="B1049" t="s">
        <v>15</v>
      </c>
      <c r="C1049">
        <v>2007</v>
      </c>
      <c r="D1049">
        <v>6</v>
      </c>
      <c r="E1049">
        <v>156</v>
      </c>
      <c r="F1049">
        <v>680.02</v>
      </c>
      <c r="G1049">
        <v>799.14</v>
      </c>
      <c r="H1049">
        <v>331.77</v>
      </c>
      <c r="I1049">
        <v>12</v>
      </c>
      <c r="J1049">
        <v>805</v>
      </c>
      <c r="K1049">
        <v>16276</v>
      </c>
      <c r="L1049" t="s">
        <v>18</v>
      </c>
      <c r="M1049">
        <v>62100</v>
      </c>
      <c r="N1049">
        <v>487.2</v>
      </c>
      <c r="O1049">
        <v>36238.04</v>
      </c>
      <c r="P1049">
        <v>2</v>
      </c>
    </row>
    <row r="1050" spans="1:16" x14ac:dyDescent="0.2">
      <c r="A1050">
        <v>6467</v>
      </c>
      <c r="B1050" t="s">
        <v>15</v>
      </c>
      <c r="C1050">
        <v>2007</v>
      </c>
      <c r="D1050">
        <v>7</v>
      </c>
      <c r="E1050">
        <v>107</v>
      </c>
      <c r="F1050">
        <v>457.06</v>
      </c>
      <c r="G1050">
        <v>537.07000000000005</v>
      </c>
      <c r="H1050">
        <v>216.86</v>
      </c>
      <c r="I1050">
        <v>12</v>
      </c>
      <c r="J1050">
        <v>805</v>
      </c>
      <c r="K1050">
        <v>16276</v>
      </c>
      <c r="L1050" t="s">
        <v>18</v>
      </c>
      <c r="M1050">
        <v>62100</v>
      </c>
      <c r="N1050">
        <v>487.2</v>
      </c>
      <c r="O1050">
        <v>36238.04</v>
      </c>
      <c r="P1050">
        <v>2</v>
      </c>
    </row>
    <row r="1051" spans="1:16" x14ac:dyDescent="0.2">
      <c r="A1051">
        <v>6467</v>
      </c>
      <c r="B1051" t="s">
        <v>15</v>
      </c>
      <c r="C1051">
        <v>2007</v>
      </c>
      <c r="D1051">
        <v>8</v>
      </c>
      <c r="E1051">
        <v>78</v>
      </c>
      <c r="F1051">
        <v>349.73</v>
      </c>
      <c r="G1051">
        <v>411</v>
      </c>
      <c r="H1051">
        <v>134.09</v>
      </c>
      <c r="I1051">
        <v>12</v>
      </c>
      <c r="J1051">
        <v>805</v>
      </c>
      <c r="K1051">
        <v>16276</v>
      </c>
      <c r="L1051" t="s">
        <v>18</v>
      </c>
      <c r="M1051">
        <v>62100</v>
      </c>
      <c r="N1051">
        <v>487.2</v>
      </c>
      <c r="O1051">
        <v>36238.04</v>
      </c>
      <c r="P1051">
        <v>2</v>
      </c>
    </row>
    <row r="1052" spans="1:16" x14ac:dyDescent="0.2">
      <c r="A1052">
        <v>6467</v>
      </c>
      <c r="B1052" t="s">
        <v>15</v>
      </c>
      <c r="C1052">
        <v>2007</v>
      </c>
      <c r="D1052">
        <v>9</v>
      </c>
      <c r="E1052">
        <v>133</v>
      </c>
      <c r="F1052">
        <v>551.99</v>
      </c>
      <c r="G1052">
        <v>648.55999999999995</v>
      </c>
      <c r="H1052">
        <v>250.7</v>
      </c>
      <c r="I1052">
        <v>12</v>
      </c>
      <c r="J1052">
        <v>805</v>
      </c>
      <c r="K1052">
        <v>16276</v>
      </c>
      <c r="L1052" t="s">
        <v>18</v>
      </c>
      <c r="M1052">
        <v>62100</v>
      </c>
      <c r="N1052">
        <v>487.2</v>
      </c>
      <c r="O1052">
        <v>36238.04</v>
      </c>
      <c r="P1052">
        <v>2</v>
      </c>
    </row>
    <row r="1053" spans="1:16" x14ac:dyDescent="0.2">
      <c r="A1053">
        <v>6467</v>
      </c>
      <c r="B1053" t="s">
        <v>15</v>
      </c>
      <c r="C1053">
        <v>2007</v>
      </c>
      <c r="D1053">
        <v>10</v>
      </c>
      <c r="E1053">
        <v>481</v>
      </c>
      <c r="F1053">
        <v>1893.86</v>
      </c>
      <c r="G1053">
        <v>2225.33</v>
      </c>
      <c r="H1053">
        <v>770.21</v>
      </c>
      <c r="I1053">
        <v>12</v>
      </c>
      <c r="J1053">
        <v>805</v>
      </c>
      <c r="K1053">
        <v>16276</v>
      </c>
      <c r="L1053" t="s">
        <v>18</v>
      </c>
      <c r="M1053">
        <v>62100</v>
      </c>
      <c r="N1053">
        <v>487.2</v>
      </c>
      <c r="O1053">
        <v>36238.04</v>
      </c>
      <c r="P1053">
        <v>2</v>
      </c>
    </row>
    <row r="1054" spans="1:16" x14ac:dyDescent="0.2">
      <c r="A1054">
        <v>6467</v>
      </c>
      <c r="B1054" t="s">
        <v>15</v>
      </c>
      <c r="C1054">
        <v>2007</v>
      </c>
      <c r="D1054">
        <v>11</v>
      </c>
      <c r="E1054">
        <v>325</v>
      </c>
      <c r="F1054">
        <v>1235.8499999999999</v>
      </c>
      <c r="G1054">
        <v>1452.26</v>
      </c>
      <c r="H1054">
        <v>473.72</v>
      </c>
      <c r="I1054">
        <v>12</v>
      </c>
      <c r="J1054">
        <v>805</v>
      </c>
      <c r="K1054">
        <v>16276</v>
      </c>
      <c r="L1054" t="s">
        <v>18</v>
      </c>
      <c r="M1054">
        <v>62100</v>
      </c>
      <c r="N1054">
        <v>487.2</v>
      </c>
      <c r="O1054">
        <v>36238.04</v>
      </c>
      <c r="P1054">
        <v>2</v>
      </c>
    </row>
    <row r="1055" spans="1:16" x14ac:dyDescent="0.2">
      <c r="A1055">
        <v>6467</v>
      </c>
      <c r="B1055" t="s">
        <v>15</v>
      </c>
      <c r="C1055">
        <v>2007</v>
      </c>
      <c r="D1055">
        <v>12</v>
      </c>
      <c r="E1055">
        <v>208</v>
      </c>
      <c r="F1055">
        <v>775.77</v>
      </c>
      <c r="G1055">
        <v>911.5</v>
      </c>
      <c r="H1055">
        <v>308.2</v>
      </c>
      <c r="I1055">
        <v>12</v>
      </c>
      <c r="J1055">
        <v>805</v>
      </c>
      <c r="K1055">
        <v>16276</v>
      </c>
      <c r="L1055" t="s">
        <v>18</v>
      </c>
      <c r="M1055">
        <v>62100</v>
      </c>
      <c r="N1055">
        <v>487.2</v>
      </c>
      <c r="O1055">
        <v>36238.04</v>
      </c>
      <c r="P1055">
        <v>2</v>
      </c>
    </row>
    <row r="1056" spans="1:16" x14ac:dyDescent="0.2">
      <c r="A1056">
        <v>6476</v>
      </c>
      <c r="B1056" t="s">
        <v>15</v>
      </c>
      <c r="C1056">
        <v>2007</v>
      </c>
      <c r="D1056">
        <v>1</v>
      </c>
      <c r="E1056">
        <v>156</v>
      </c>
      <c r="F1056">
        <v>612.53</v>
      </c>
      <c r="G1056">
        <v>719.74</v>
      </c>
      <c r="H1056">
        <v>283.67</v>
      </c>
      <c r="I1056">
        <v>17</v>
      </c>
      <c r="J1056">
        <v>1000</v>
      </c>
      <c r="K1056">
        <v>22006</v>
      </c>
      <c r="L1056" t="s">
        <v>18</v>
      </c>
      <c r="M1056">
        <v>134958</v>
      </c>
      <c r="N1056">
        <v>584.20000000000005</v>
      </c>
      <c r="O1056">
        <v>52450.28</v>
      </c>
      <c r="P1056">
        <v>2</v>
      </c>
    </row>
    <row r="1057" spans="1:16" x14ac:dyDescent="0.2">
      <c r="A1057">
        <v>6476</v>
      </c>
      <c r="B1057" t="s">
        <v>15</v>
      </c>
      <c r="C1057">
        <v>2007</v>
      </c>
      <c r="D1057">
        <v>2</v>
      </c>
      <c r="E1057">
        <v>187</v>
      </c>
      <c r="F1057">
        <v>708.68</v>
      </c>
      <c r="G1057">
        <v>832.64</v>
      </c>
      <c r="H1057">
        <v>339.43</v>
      </c>
      <c r="I1057">
        <v>17</v>
      </c>
      <c r="J1057">
        <v>1000</v>
      </c>
      <c r="K1057">
        <v>22006</v>
      </c>
      <c r="L1057" t="s">
        <v>18</v>
      </c>
      <c r="M1057">
        <v>134958</v>
      </c>
      <c r="N1057">
        <v>584.20000000000005</v>
      </c>
      <c r="O1057">
        <v>52450.28</v>
      </c>
      <c r="P1057">
        <v>2</v>
      </c>
    </row>
    <row r="1058" spans="1:16" x14ac:dyDescent="0.2">
      <c r="A1058">
        <v>6476</v>
      </c>
      <c r="B1058" t="s">
        <v>15</v>
      </c>
      <c r="C1058">
        <v>2007</v>
      </c>
      <c r="D1058">
        <v>3</v>
      </c>
      <c r="E1058">
        <v>157</v>
      </c>
      <c r="F1058">
        <v>614.38</v>
      </c>
      <c r="G1058">
        <v>722.02</v>
      </c>
      <c r="H1058">
        <v>259.83999999999997</v>
      </c>
      <c r="I1058">
        <v>17</v>
      </c>
      <c r="J1058">
        <v>1000</v>
      </c>
      <c r="K1058">
        <v>22006</v>
      </c>
      <c r="L1058" t="s">
        <v>18</v>
      </c>
      <c r="M1058">
        <v>134958</v>
      </c>
      <c r="N1058">
        <v>584.20000000000005</v>
      </c>
      <c r="O1058">
        <v>52450.28</v>
      </c>
      <c r="P1058">
        <v>2</v>
      </c>
    </row>
    <row r="1059" spans="1:16" x14ac:dyDescent="0.2">
      <c r="A1059">
        <v>6476</v>
      </c>
      <c r="B1059" t="s">
        <v>15</v>
      </c>
      <c r="C1059">
        <v>2007</v>
      </c>
      <c r="D1059">
        <v>4</v>
      </c>
      <c r="E1059">
        <v>193</v>
      </c>
      <c r="F1059">
        <v>825.63</v>
      </c>
      <c r="G1059">
        <v>970.16</v>
      </c>
      <c r="H1059">
        <v>421.52</v>
      </c>
      <c r="I1059">
        <v>17</v>
      </c>
      <c r="J1059">
        <v>1000</v>
      </c>
      <c r="K1059">
        <v>22006</v>
      </c>
      <c r="L1059" t="s">
        <v>18</v>
      </c>
      <c r="M1059">
        <v>134958</v>
      </c>
      <c r="N1059">
        <v>584.20000000000005</v>
      </c>
      <c r="O1059">
        <v>52450.28</v>
      </c>
      <c r="P1059">
        <v>2</v>
      </c>
    </row>
    <row r="1060" spans="1:16" x14ac:dyDescent="0.2">
      <c r="A1060">
        <v>6476</v>
      </c>
      <c r="B1060" t="s">
        <v>15</v>
      </c>
      <c r="C1060">
        <v>2007</v>
      </c>
      <c r="D1060">
        <v>5</v>
      </c>
      <c r="E1060">
        <v>265</v>
      </c>
      <c r="F1060">
        <v>1155.6400000000001</v>
      </c>
      <c r="G1060">
        <v>1357.88</v>
      </c>
      <c r="H1060">
        <v>540.4</v>
      </c>
      <c r="I1060">
        <v>17</v>
      </c>
      <c r="J1060">
        <v>1000</v>
      </c>
      <c r="K1060">
        <v>22006</v>
      </c>
      <c r="L1060" t="s">
        <v>18</v>
      </c>
      <c r="M1060">
        <v>134958</v>
      </c>
      <c r="N1060">
        <v>584.20000000000005</v>
      </c>
      <c r="O1060">
        <v>52450.28</v>
      </c>
      <c r="P1060">
        <v>2</v>
      </c>
    </row>
    <row r="1061" spans="1:16" x14ac:dyDescent="0.2">
      <c r="A1061">
        <v>6476</v>
      </c>
      <c r="B1061" t="s">
        <v>15</v>
      </c>
      <c r="C1061">
        <v>2007</v>
      </c>
      <c r="D1061">
        <v>6</v>
      </c>
      <c r="E1061">
        <v>346</v>
      </c>
      <c r="F1061">
        <v>1373.93</v>
      </c>
      <c r="G1061">
        <v>1614.48</v>
      </c>
      <c r="H1061">
        <v>597.97</v>
      </c>
      <c r="I1061">
        <v>17</v>
      </c>
      <c r="J1061">
        <v>1000</v>
      </c>
      <c r="K1061">
        <v>22006</v>
      </c>
      <c r="L1061" t="s">
        <v>18</v>
      </c>
      <c r="M1061">
        <v>134958</v>
      </c>
      <c r="N1061">
        <v>584.20000000000005</v>
      </c>
      <c r="O1061">
        <v>52450.28</v>
      </c>
      <c r="P1061">
        <v>2</v>
      </c>
    </row>
    <row r="1062" spans="1:16" x14ac:dyDescent="0.2">
      <c r="A1062">
        <v>6476</v>
      </c>
      <c r="B1062" t="s">
        <v>15</v>
      </c>
      <c r="C1062">
        <v>2007</v>
      </c>
      <c r="D1062">
        <v>7</v>
      </c>
      <c r="E1062">
        <v>281</v>
      </c>
      <c r="F1062">
        <v>1187.32</v>
      </c>
      <c r="G1062">
        <v>1395.25</v>
      </c>
      <c r="H1062">
        <v>623.42999999999995</v>
      </c>
      <c r="I1062">
        <v>17</v>
      </c>
      <c r="J1062">
        <v>1000</v>
      </c>
      <c r="K1062">
        <v>22006</v>
      </c>
      <c r="L1062" t="s">
        <v>18</v>
      </c>
      <c r="M1062">
        <v>134958</v>
      </c>
      <c r="N1062">
        <v>584.20000000000005</v>
      </c>
      <c r="O1062">
        <v>52450.28</v>
      </c>
      <c r="P1062">
        <v>2</v>
      </c>
    </row>
    <row r="1063" spans="1:16" x14ac:dyDescent="0.2">
      <c r="A1063">
        <v>6476</v>
      </c>
      <c r="B1063" t="s">
        <v>15</v>
      </c>
      <c r="C1063">
        <v>2007</v>
      </c>
      <c r="D1063">
        <v>8</v>
      </c>
      <c r="E1063">
        <v>271</v>
      </c>
      <c r="F1063">
        <v>1071.94</v>
      </c>
      <c r="G1063">
        <v>1259.67</v>
      </c>
      <c r="H1063">
        <v>507.2</v>
      </c>
      <c r="I1063">
        <v>17</v>
      </c>
      <c r="J1063">
        <v>1000</v>
      </c>
      <c r="K1063">
        <v>22006</v>
      </c>
      <c r="L1063" t="s">
        <v>18</v>
      </c>
      <c r="M1063">
        <v>134958</v>
      </c>
      <c r="N1063">
        <v>584.20000000000005</v>
      </c>
      <c r="O1063">
        <v>52450.28</v>
      </c>
      <c r="P1063">
        <v>2</v>
      </c>
    </row>
    <row r="1064" spans="1:16" x14ac:dyDescent="0.2">
      <c r="A1064">
        <v>6476</v>
      </c>
      <c r="B1064" t="s">
        <v>15</v>
      </c>
      <c r="C1064">
        <v>2007</v>
      </c>
      <c r="D1064">
        <v>9</v>
      </c>
      <c r="E1064">
        <v>575</v>
      </c>
      <c r="F1064">
        <v>2137.89</v>
      </c>
      <c r="G1064">
        <v>2512.04</v>
      </c>
      <c r="H1064">
        <v>913.18</v>
      </c>
      <c r="I1064">
        <v>17</v>
      </c>
      <c r="J1064">
        <v>1000</v>
      </c>
      <c r="K1064">
        <v>22006</v>
      </c>
      <c r="L1064" t="s">
        <v>18</v>
      </c>
      <c r="M1064">
        <v>134958</v>
      </c>
      <c r="N1064">
        <v>584.20000000000005</v>
      </c>
      <c r="O1064">
        <v>52450.28</v>
      </c>
      <c r="P1064">
        <v>2</v>
      </c>
    </row>
    <row r="1065" spans="1:16" x14ac:dyDescent="0.2">
      <c r="A1065">
        <v>6476</v>
      </c>
      <c r="B1065" t="s">
        <v>15</v>
      </c>
      <c r="C1065">
        <v>2007</v>
      </c>
      <c r="D1065">
        <v>11</v>
      </c>
      <c r="E1065">
        <v>519</v>
      </c>
      <c r="F1065">
        <v>1940.51</v>
      </c>
      <c r="G1065">
        <v>2280.38</v>
      </c>
      <c r="H1065">
        <v>924.02</v>
      </c>
      <c r="I1065">
        <v>17</v>
      </c>
      <c r="J1065">
        <v>1000</v>
      </c>
      <c r="K1065">
        <v>22006</v>
      </c>
      <c r="L1065" t="s">
        <v>18</v>
      </c>
      <c r="M1065">
        <v>134958</v>
      </c>
      <c r="N1065">
        <v>584.20000000000005</v>
      </c>
      <c r="O1065">
        <v>52450.28</v>
      </c>
      <c r="P1065">
        <v>2</v>
      </c>
    </row>
    <row r="1066" spans="1:16" x14ac:dyDescent="0.2">
      <c r="A1066">
        <v>6476</v>
      </c>
      <c r="B1066" t="s">
        <v>15</v>
      </c>
      <c r="C1066">
        <v>2007</v>
      </c>
      <c r="D1066">
        <v>12</v>
      </c>
      <c r="E1066">
        <v>325</v>
      </c>
      <c r="F1066">
        <v>1236.3800000000001</v>
      </c>
      <c r="G1066">
        <v>1452.84</v>
      </c>
      <c r="H1066">
        <v>633.66</v>
      </c>
      <c r="I1066">
        <v>17</v>
      </c>
      <c r="J1066">
        <v>1000</v>
      </c>
      <c r="K1066">
        <v>22006</v>
      </c>
      <c r="L1066" t="s">
        <v>18</v>
      </c>
      <c r="M1066">
        <v>134958</v>
      </c>
      <c r="N1066">
        <v>584.20000000000005</v>
      </c>
      <c r="O1066">
        <v>52450.28</v>
      </c>
      <c r="P1066">
        <v>2</v>
      </c>
    </row>
    <row r="1067" spans="1:16" x14ac:dyDescent="0.2">
      <c r="A1067">
        <v>6485</v>
      </c>
      <c r="B1067" t="s">
        <v>15</v>
      </c>
      <c r="C1067">
        <v>2007</v>
      </c>
      <c r="D1067">
        <v>1</v>
      </c>
      <c r="E1067">
        <v>199</v>
      </c>
      <c r="F1067">
        <v>935.1</v>
      </c>
      <c r="G1067">
        <v>1098.82</v>
      </c>
      <c r="H1067">
        <v>307.29000000000002</v>
      </c>
      <c r="I1067">
        <v>16</v>
      </c>
      <c r="J1067">
        <v>785</v>
      </c>
      <c r="K1067">
        <v>18329</v>
      </c>
      <c r="L1067" t="s">
        <v>18</v>
      </c>
      <c r="M1067">
        <v>124512</v>
      </c>
      <c r="N1067">
        <v>446</v>
      </c>
      <c r="O1067">
        <v>46173.02</v>
      </c>
      <c r="P1067">
        <v>2</v>
      </c>
    </row>
    <row r="1068" spans="1:16" x14ac:dyDescent="0.2">
      <c r="A1068">
        <v>6485</v>
      </c>
      <c r="B1068" t="s">
        <v>15</v>
      </c>
      <c r="C1068">
        <v>2007</v>
      </c>
      <c r="D1068">
        <v>2</v>
      </c>
      <c r="E1068">
        <v>182</v>
      </c>
      <c r="F1068">
        <v>760.92</v>
      </c>
      <c r="G1068">
        <v>894.18</v>
      </c>
      <c r="H1068">
        <v>273.37</v>
      </c>
      <c r="I1068">
        <v>16</v>
      </c>
      <c r="J1068">
        <v>785</v>
      </c>
      <c r="K1068">
        <v>18329</v>
      </c>
      <c r="L1068" t="s">
        <v>18</v>
      </c>
      <c r="M1068">
        <v>124512</v>
      </c>
      <c r="N1068">
        <v>446</v>
      </c>
      <c r="O1068">
        <v>46173.02</v>
      </c>
      <c r="P1068">
        <v>2</v>
      </c>
    </row>
    <row r="1069" spans="1:16" x14ac:dyDescent="0.2">
      <c r="A1069">
        <v>6485</v>
      </c>
      <c r="B1069" t="s">
        <v>15</v>
      </c>
      <c r="C1069">
        <v>2007</v>
      </c>
      <c r="D1069">
        <v>3</v>
      </c>
      <c r="E1069">
        <v>203</v>
      </c>
      <c r="F1069">
        <v>1076.75</v>
      </c>
      <c r="G1069">
        <v>1265.22</v>
      </c>
      <c r="H1069">
        <v>509.8</v>
      </c>
      <c r="I1069">
        <v>16</v>
      </c>
      <c r="J1069">
        <v>785</v>
      </c>
      <c r="K1069">
        <v>18329</v>
      </c>
      <c r="L1069" t="s">
        <v>18</v>
      </c>
      <c r="M1069">
        <v>124512</v>
      </c>
      <c r="N1069">
        <v>446</v>
      </c>
      <c r="O1069">
        <v>46173.02</v>
      </c>
      <c r="P1069">
        <v>2</v>
      </c>
    </row>
    <row r="1070" spans="1:16" x14ac:dyDescent="0.2">
      <c r="A1070">
        <v>6485</v>
      </c>
      <c r="B1070" t="s">
        <v>15</v>
      </c>
      <c r="C1070">
        <v>2007</v>
      </c>
      <c r="D1070">
        <v>4</v>
      </c>
      <c r="E1070">
        <v>131</v>
      </c>
      <c r="F1070">
        <v>633.15</v>
      </c>
      <c r="G1070">
        <v>743.99</v>
      </c>
      <c r="H1070">
        <v>212.37</v>
      </c>
      <c r="I1070">
        <v>16</v>
      </c>
      <c r="J1070">
        <v>785</v>
      </c>
      <c r="K1070">
        <v>18329</v>
      </c>
      <c r="L1070" t="s">
        <v>18</v>
      </c>
      <c r="M1070">
        <v>124512</v>
      </c>
      <c r="N1070">
        <v>446</v>
      </c>
      <c r="O1070">
        <v>46173.02</v>
      </c>
      <c r="P1070">
        <v>2</v>
      </c>
    </row>
    <row r="1071" spans="1:16" x14ac:dyDescent="0.2">
      <c r="A1071">
        <v>6485</v>
      </c>
      <c r="B1071" t="s">
        <v>15</v>
      </c>
      <c r="C1071">
        <v>2007</v>
      </c>
      <c r="D1071">
        <v>5</v>
      </c>
      <c r="E1071">
        <v>225</v>
      </c>
      <c r="F1071">
        <v>1119.2</v>
      </c>
      <c r="G1071">
        <v>1315.14</v>
      </c>
      <c r="H1071">
        <v>436.06</v>
      </c>
      <c r="I1071">
        <v>16</v>
      </c>
      <c r="J1071">
        <v>785</v>
      </c>
      <c r="K1071">
        <v>18329</v>
      </c>
      <c r="L1071" t="s">
        <v>18</v>
      </c>
      <c r="M1071">
        <v>124512</v>
      </c>
      <c r="N1071">
        <v>446</v>
      </c>
      <c r="O1071">
        <v>46173.02</v>
      </c>
      <c r="P1071">
        <v>2</v>
      </c>
    </row>
    <row r="1072" spans="1:16" x14ac:dyDescent="0.2">
      <c r="A1072">
        <v>6485</v>
      </c>
      <c r="B1072" t="s">
        <v>15</v>
      </c>
      <c r="C1072">
        <v>2007</v>
      </c>
      <c r="D1072">
        <v>6</v>
      </c>
      <c r="E1072">
        <v>270</v>
      </c>
      <c r="F1072">
        <v>1245.72</v>
      </c>
      <c r="G1072">
        <v>1463.85</v>
      </c>
      <c r="H1072">
        <v>515.38</v>
      </c>
      <c r="I1072">
        <v>16</v>
      </c>
      <c r="J1072">
        <v>785</v>
      </c>
      <c r="K1072">
        <v>18329</v>
      </c>
      <c r="L1072" t="s">
        <v>18</v>
      </c>
      <c r="M1072">
        <v>124512</v>
      </c>
      <c r="N1072">
        <v>446</v>
      </c>
      <c r="O1072">
        <v>46173.02</v>
      </c>
      <c r="P1072">
        <v>2</v>
      </c>
    </row>
    <row r="1073" spans="1:16" x14ac:dyDescent="0.2">
      <c r="A1073">
        <v>6485</v>
      </c>
      <c r="B1073" t="s">
        <v>15</v>
      </c>
      <c r="C1073">
        <v>2007</v>
      </c>
      <c r="D1073">
        <v>7</v>
      </c>
      <c r="E1073">
        <v>205</v>
      </c>
      <c r="F1073">
        <v>912.3</v>
      </c>
      <c r="G1073">
        <v>1071.93</v>
      </c>
      <c r="H1073">
        <v>373.43</v>
      </c>
      <c r="I1073">
        <v>16</v>
      </c>
      <c r="J1073">
        <v>785</v>
      </c>
      <c r="K1073">
        <v>18329</v>
      </c>
      <c r="L1073" t="s">
        <v>18</v>
      </c>
      <c r="M1073">
        <v>124512</v>
      </c>
      <c r="N1073">
        <v>446</v>
      </c>
      <c r="O1073">
        <v>46173.02</v>
      </c>
      <c r="P1073">
        <v>2</v>
      </c>
    </row>
    <row r="1074" spans="1:16" x14ac:dyDescent="0.2">
      <c r="A1074">
        <v>6485</v>
      </c>
      <c r="B1074" t="s">
        <v>15</v>
      </c>
      <c r="C1074">
        <v>2007</v>
      </c>
      <c r="D1074">
        <v>8</v>
      </c>
      <c r="E1074">
        <v>249</v>
      </c>
      <c r="F1074">
        <v>1060.05</v>
      </c>
      <c r="G1074">
        <v>1245.57</v>
      </c>
      <c r="H1074">
        <v>432.46</v>
      </c>
      <c r="I1074">
        <v>16</v>
      </c>
      <c r="J1074">
        <v>785</v>
      </c>
      <c r="K1074">
        <v>18329</v>
      </c>
      <c r="L1074" t="s">
        <v>18</v>
      </c>
      <c r="M1074">
        <v>124512</v>
      </c>
      <c r="N1074">
        <v>446</v>
      </c>
      <c r="O1074">
        <v>46173.02</v>
      </c>
      <c r="P1074">
        <v>2</v>
      </c>
    </row>
    <row r="1075" spans="1:16" x14ac:dyDescent="0.2">
      <c r="A1075">
        <v>6485</v>
      </c>
      <c r="B1075" t="s">
        <v>15</v>
      </c>
      <c r="C1075">
        <v>2007</v>
      </c>
      <c r="D1075">
        <v>9</v>
      </c>
      <c r="E1075">
        <v>355</v>
      </c>
      <c r="F1075">
        <v>1439.31</v>
      </c>
      <c r="G1075">
        <v>1691.3</v>
      </c>
      <c r="H1075">
        <v>492.56</v>
      </c>
      <c r="I1075">
        <v>16</v>
      </c>
      <c r="J1075">
        <v>785</v>
      </c>
      <c r="K1075">
        <v>18329</v>
      </c>
      <c r="L1075" t="s">
        <v>18</v>
      </c>
      <c r="M1075">
        <v>124512</v>
      </c>
      <c r="N1075">
        <v>446</v>
      </c>
      <c r="O1075">
        <v>46173.02</v>
      </c>
      <c r="P1075">
        <v>2</v>
      </c>
    </row>
    <row r="1076" spans="1:16" x14ac:dyDescent="0.2">
      <c r="A1076">
        <v>6485</v>
      </c>
      <c r="B1076" t="s">
        <v>15</v>
      </c>
      <c r="C1076">
        <v>2007</v>
      </c>
      <c r="D1076">
        <v>10</v>
      </c>
      <c r="E1076">
        <v>796</v>
      </c>
      <c r="F1076">
        <v>3367.2</v>
      </c>
      <c r="G1076">
        <v>3956.73</v>
      </c>
      <c r="H1076">
        <v>1077.95</v>
      </c>
      <c r="I1076">
        <v>16</v>
      </c>
      <c r="J1076">
        <v>785</v>
      </c>
      <c r="K1076">
        <v>18329</v>
      </c>
      <c r="L1076" t="s">
        <v>18</v>
      </c>
      <c r="M1076">
        <v>124512</v>
      </c>
      <c r="N1076">
        <v>446</v>
      </c>
      <c r="O1076">
        <v>46173.02</v>
      </c>
      <c r="P1076">
        <v>2</v>
      </c>
    </row>
    <row r="1077" spans="1:16" x14ac:dyDescent="0.2">
      <c r="A1077">
        <v>6485</v>
      </c>
      <c r="B1077" t="s">
        <v>15</v>
      </c>
      <c r="C1077">
        <v>2007</v>
      </c>
      <c r="D1077">
        <v>11</v>
      </c>
      <c r="E1077">
        <v>601</v>
      </c>
      <c r="F1077">
        <v>2461.1799999999998</v>
      </c>
      <c r="G1077">
        <v>2892.01</v>
      </c>
      <c r="H1077">
        <v>804.12</v>
      </c>
      <c r="I1077">
        <v>16</v>
      </c>
      <c r="J1077">
        <v>785</v>
      </c>
      <c r="K1077">
        <v>18329</v>
      </c>
      <c r="L1077" t="s">
        <v>18</v>
      </c>
      <c r="M1077">
        <v>124512</v>
      </c>
      <c r="N1077">
        <v>446</v>
      </c>
      <c r="O1077">
        <v>46173.02</v>
      </c>
      <c r="P1077">
        <v>2</v>
      </c>
    </row>
    <row r="1078" spans="1:16" x14ac:dyDescent="0.2">
      <c r="A1078">
        <v>6485</v>
      </c>
      <c r="B1078" t="s">
        <v>15</v>
      </c>
      <c r="C1078">
        <v>2007</v>
      </c>
      <c r="D1078">
        <v>12</v>
      </c>
      <c r="E1078">
        <v>385</v>
      </c>
      <c r="F1078">
        <v>1578.22</v>
      </c>
      <c r="G1078">
        <v>1854.41</v>
      </c>
      <c r="H1078">
        <v>495.13</v>
      </c>
      <c r="I1078">
        <v>16</v>
      </c>
      <c r="J1078">
        <v>785</v>
      </c>
      <c r="K1078">
        <v>18329</v>
      </c>
      <c r="L1078" t="s">
        <v>18</v>
      </c>
      <c r="M1078">
        <v>124512</v>
      </c>
      <c r="N1078">
        <v>446</v>
      </c>
      <c r="O1078">
        <v>46173.02</v>
      </c>
      <c r="P1078">
        <v>2</v>
      </c>
    </row>
    <row r="1079" spans="1:16" x14ac:dyDescent="0.2">
      <c r="A1079">
        <v>6488</v>
      </c>
      <c r="B1079" t="s">
        <v>15</v>
      </c>
      <c r="C1079">
        <v>2007</v>
      </c>
      <c r="D1079">
        <v>1</v>
      </c>
      <c r="E1079">
        <v>152</v>
      </c>
      <c r="F1079">
        <v>645.34</v>
      </c>
      <c r="G1079">
        <v>758.34</v>
      </c>
      <c r="H1079">
        <v>247.77</v>
      </c>
      <c r="I1079">
        <v>12</v>
      </c>
      <c r="J1079">
        <v>769</v>
      </c>
      <c r="K1079">
        <v>20908</v>
      </c>
      <c r="L1079" t="s">
        <v>18</v>
      </c>
      <c r="M1079">
        <v>73553</v>
      </c>
      <c r="N1079">
        <v>455.2</v>
      </c>
      <c r="O1079">
        <v>48737.06</v>
      </c>
      <c r="P1079">
        <v>2</v>
      </c>
    </row>
    <row r="1080" spans="1:16" x14ac:dyDescent="0.2">
      <c r="A1080">
        <v>6488</v>
      </c>
      <c r="B1080" t="s">
        <v>15</v>
      </c>
      <c r="C1080">
        <v>2007</v>
      </c>
      <c r="D1080">
        <v>2</v>
      </c>
      <c r="E1080">
        <v>116</v>
      </c>
      <c r="F1080">
        <v>568.91</v>
      </c>
      <c r="G1080">
        <v>668.5</v>
      </c>
      <c r="H1080">
        <v>282.11</v>
      </c>
      <c r="I1080">
        <v>12</v>
      </c>
      <c r="J1080">
        <v>769</v>
      </c>
      <c r="K1080">
        <v>20908</v>
      </c>
      <c r="L1080" t="s">
        <v>18</v>
      </c>
      <c r="M1080">
        <v>73553</v>
      </c>
      <c r="N1080">
        <v>455.2</v>
      </c>
      <c r="O1080">
        <v>48737.06</v>
      </c>
      <c r="P1080">
        <v>2</v>
      </c>
    </row>
    <row r="1081" spans="1:16" x14ac:dyDescent="0.2">
      <c r="A1081">
        <v>6488</v>
      </c>
      <c r="B1081" t="s">
        <v>15</v>
      </c>
      <c r="C1081">
        <v>2007</v>
      </c>
      <c r="D1081">
        <v>3</v>
      </c>
      <c r="E1081">
        <v>125</v>
      </c>
      <c r="F1081">
        <v>480.25</v>
      </c>
      <c r="G1081">
        <v>564.38</v>
      </c>
      <c r="H1081">
        <v>202.92</v>
      </c>
      <c r="I1081">
        <v>12</v>
      </c>
      <c r="J1081">
        <v>769</v>
      </c>
      <c r="K1081">
        <v>20908</v>
      </c>
      <c r="L1081" t="s">
        <v>18</v>
      </c>
      <c r="M1081">
        <v>73553</v>
      </c>
      <c r="N1081">
        <v>455.2</v>
      </c>
      <c r="O1081">
        <v>48737.06</v>
      </c>
      <c r="P1081">
        <v>2</v>
      </c>
    </row>
    <row r="1082" spans="1:16" x14ac:dyDescent="0.2">
      <c r="A1082">
        <v>6488</v>
      </c>
      <c r="B1082" t="s">
        <v>15</v>
      </c>
      <c r="C1082">
        <v>2007</v>
      </c>
      <c r="D1082">
        <v>4</v>
      </c>
      <c r="E1082">
        <v>140</v>
      </c>
      <c r="F1082">
        <v>602.55999999999995</v>
      </c>
      <c r="G1082">
        <v>708.07</v>
      </c>
      <c r="H1082">
        <v>244.61</v>
      </c>
      <c r="I1082">
        <v>12</v>
      </c>
      <c r="J1082">
        <v>769</v>
      </c>
      <c r="K1082">
        <v>20908</v>
      </c>
      <c r="L1082" t="s">
        <v>18</v>
      </c>
      <c r="M1082">
        <v>73553</v>
      </c>
      <c r="N1082">
        <v>455.2</v>
      </c>
      <c r="O1082">
        <v>48737.06</v>
      </c>
      <c r="P1082">
        <v>2</v>
      </c>
    </row>
    <row r="1083" spans="1:16" x14ac:dyDescent="0.2">
      <c r="A1083">
        <v>6488</v>
      </c>
      <c r="B1083" t="s">
        <v>15</v>
      </c>
      <c r="C1083">
        <v>2007</v>
      </c>
      <c r="D1083">
        <v>5</v>
      </c>
      <c r="E1083">
        <v>312</v>
      </c>
      <c r="F1083">
        <v>1279.6600000000001</v>
      </c>
      <c r="G1083">
        <v>1503.76</v>
      </c>
      <c r="H1083">
        <v>417.51</v>
      </c>
      <c r="I1083">
        <v>12</v>
      </c>
      <c r="J1083">
        <v>769</v>
      </c>
      <c r="K1083">
        <v>20908</v>
      </c>
      <c r="L1083" t="s">
        <v>18</v>
      </c>
      <c r="M1083">
        <v>73553</v>
      </c>
      <c r="N1083">
        <v>455.2</v>
      </c>
      <c r="O1083">
        <v>48737.06</v>
      </c>
      <c r="P1083">
        <v>2</v>
      </c>
    </row>
    <row r="1084" spans="1:16" x14ac:dyDescent="0.2">
      <c r="A1084">
        <v>6488</v>
      </c>
      <c r="B1084" t="s">
        <v>15</v>
      </c>
      <c r="C1084">
        <v>2007</v>
      </c>
      <c r="D1084">
        <v>6</v>
      </c>
      <c r="E1084">
        <v>288</v>
      </c>
      <c r="F1084">
        <v>1275.95</v>
      </c>
      <c r="G1084">
        <v>1499.4</v>
      </c>
      <c r="H1084">
        <v>483.97</v>
      </c>
      <c r="I1084">
        <v>12</v>
      </c>
      <c r="J1084">
        <v>769</v>
      </c>
      <c r="K1084">
        <v>20908</v>
      </c>
      <c r="L1084" t="s">
        <v>18</v>
      </c>
      <c r="M1084">
        <v>73553</v>
      </c>
      <c r="N1084">
        <v>455.2</v>
      </c>
      <c r="O1084">
        <v>48737.06</v>
      </c>
      <c r="P1084">
        <v>2</v>
      </c>
    </row>
    <row r="1085" spans="1:16" x14ac:dyDescent="0.2">
      <c r="A1085">
        <v>6488</v>
      </c>
      <c r="B1085" t="s">
        <v>15</v>
      </c>
      <c r="C1085">
        <v>2007</v>
      </c>
      <c r="D1085">
        <v>7</v>
      </c>
      <c r="E1085">
        <v>214</v>
      </c>
      <c r="F1085">
        <v>871.76</v>
      </c>
      <c r="G1085">
        <v>1024.29</v>
      </c>
      <c r="H1085">
        <v>376.15</v>
      </c>
      <c r="I1085">
        <v>12</v>
      </c>
      <c r="J1085">
        <v>769</v>
      </c>
      <c r="K1085">
        <v>20908</v>
      </c>
      <c r="L1085" t="s">
        <v>18</v>
      </c>
      <c r="M1085">
        <v>73553</v>
      </c>
      <c r="N1085">
        <v>455.2</v>
      </c>
      <c r="O1085">
        <v>48737.06</v>
      </c>
      <c r="P1085">
        <v>2</v>
      </c>
    </row>
    <row r="1086" spans="1:16" x14ac:dyDescent="0.2">
      <c r="A1086">
        <v>6488</v>
      </c>
      <c r="B1086" t="s">
        <v>15</v>
      </c>
      <c r="C1086">
        <v>2007</v>
      </c>
      <c r="D1086">
        <v>8</v>
      </c>
      <c r="E1086">
        <v>207</v>
      </c>
      <c r="F1086">
        <v>889.77</v>
      </c>
      <c r="G1086">
        <v>1045.55</v>
      </c>
      <c r="H1086">
        <v>316.63</v>
      </c>
      <c r="I1086">
        <v>12</v>
      </c>
      <c r="J1086">
        <v>769</v>
      </c>
      <c r="K1086">
        <v>20908</v>
      </c>
      <c r="L1086" t="s">
        <v>18</v>
      </c>
      <c r="M1086">
        <v>73553</v>
      </c>
      <c r="N1086">
        <v>455.2</v>
      </c>
      <c r="O1086">
        <v>48737.06</v>
      </c>
      <c r="P1086">
        <v>2</v>
      </c>
    </row>
    <row r="1087" spans="1:16" x14ac:dyDescent="0.2">
      <c r="A1087">
        <v>6488</v>
      </c>
      <c r="B1087" t="s">
        <v>15</v>
      </c>
      <c r="C1087">
        <v>2007</v>
      </c>
      <c r="D1087">
        <v>9</v>
      </c>
      <c r="E1087">
        <v>354</v>
      </c>
      <c r="F1087">
        <v>1425.57</v>
      </c>
      <c r="G1087">
        <v>1675.04</v>
      </c>
      <c r="H1087">
        <v>448.62</v>
      </c>
      <c r="I1087">
        <v>12</v>
      </c>
      <c r="J1087">
        <v>769</v>
      </c>
      <c r="K1087">
        <v>20908</v>
      </c>
      <c r="L1087" t="s">
        <v>18</v>
      </c>
      <c r="M1087">
        <v>73553</v>
      </c>
      <c r="N1087">
        <v>455.2</v>
      </c>
      <c r="O1087">
        <v>48737.06</v>
      </c>
      <c r="P1087">
        <v>2</v>
      </c>
    </row>
    <row r="1088" spans="1:16" x14ac:dyDescent="0.2">
      <c r="A1088">
        <v>6488</v>
      </c>
      <c r="B1088" t="s">
        <v>15</v>
      </c>
      <c r="C1088">
        <v>2007</v>
      </c>
      <c r="D1088">
        <v>10</v>
      </c>
      <c r="E1088">
        <v>883</v>
      </c>
      <c r="F1088">
        <v>3672.15</v>
      </c>
      <c r="G1088">
        <v>4314.75</v>
      </c>
      <c r="H1088">
        <v>1145.76</v>
      </c>
      <c r="I1088">
        <v>12</v>
      </c>
      <c r="J1088">
        <v>769</v>
      </c>
      <c r="K1088">
        <v>20908</v>
      </c>
      <c r="L1088" t="s">
        <v>18</v>
      </c>
      <c r="M1088">
        <v>73553</v>
      </c>
      <c r="N1088">
        <v>455.2</v>
      </c>
      <c r="O1088">
        <v>48737.06</v>
      </c>
      <c r="P1088">
        <v>2</v>
      </c>
    </row>
    <row r="1089" spans="1:16" x14ac:dyDescent="0.2">
      <c r="A1089">
        <v>6488</v>
      </c>
      <c r="B1089" t="s">
        <v>15</v>
      </c>
      <c r="C1089">
        <v>2007</v>
      </c>
      <c r="D1089">
        <v>11</v>
      </c>
      <c r="E1089">
        <v>582</v>
      </c>
      <c r="F1089">
        <v>2420.65</v>
      </c>
      <c r="G1089">
        <v>2844.36</v>
      </c>
      <c r="H1089">
        <v>780.93</v>
      </c>
      <c r="I1089">
        <v>12</v>
      </c>
      <c r="J1089">
        <v>769</v>
      </c>
      <c r="K1089">
        <v>20908</v>
      </c>
      <c r="L1089" t="s">
        <v>18</v>
      </c>
      <c r="M1089">
        <v>73553</v>
      </c>
      <c r="N1089">
        <v>455.2</v>
      </c>
      <c r="O1089">
        <v>48737.06</v>
      </c>
      <c r="P1089">
        <v>2</v>
      </c>
    </row>
    <row r="1090" spans="1:16" x14ac:dyDescent="0.2">
      <c r="A1090">
        <v>6488</v>
      </c>
      <c r="B1090" t="s">
        <v>15</v>
      </c>
      <c r="C1090">
        <v>2007</v>
      </c>
      <c r="D1090">
        <v>12</v>
      </c>
      <c r="E1090">
        <v>263</v>
      </c>
      <c r="F1090">
        <v>1054.72</v>
      </c>
      <c r="G1090">
        <v>1239.4000000000001</v>
      </c>
      <c r="H1090">
        <v>482.99</v>
      </c>
      <c r="I1090">
        <v>12</v>
      </c>
      <c r="J1090">
        <v>769</v>
      </c>
      <c r="K1090">
        <v>20908</v>
      </c>
      <c r="L1090" t="s">
        <v>18</v>
      </c>
      <c r="M1090">
        <v>73553</v>
      </c>
      <c r="N1090">
        <v>455.2</v>
      </c>
      <c r="O1090">
        <v>48737.06</v>
      </c>
      <c r="P1090">
        <v>2</v>
      </c>
    </row>
    <row r="1091" spans="1:16" x14ac:dyDescent="0.2">
      <c r="A1091">
        <v>6502</v>
      </c>
      <c r="B1091" t="s">
        <v>15</v>
      </c>
      <c r="C1091">
        <v>2007</v>
      </c>
      <c r="D1091">
        <v>4</v>
      </c>
      <c r="E1091">
        <v>301</v>
      </c>
      <c r="F1091">
        <v>1293.19</v>
      </c>
      <c r="G1091">
        <v>1519.61</v>
      </c>
      <c r="H1091">
        <v>588.91</v>
      </c>
      <c r="I1091">
        <v>15</v>
      </c>
      <c r="J1091">
        <v>710</v>
      </c>
      <c r="K1091">
        <v>26603</v>
      </c>
      <c r="L1091" t="s">
        <v>18</v>
      </c>
      <c r="M1091">
        <v>91146</v>
      </c>
      <c r="N1091">
        <v>444.2</v>
      </c>
      <c r="O1091">
        <v>66751.89</v>
      </c>
      <c r="P1091">
        <v>3</v>
      </c>
    </row>
    <row r="1092" spans="1:16" x14ac:dyDescent="0.2">
      <c r="A1092">
        <v>6502</v>
      </c>
      <c r="B1092" t="s">
        <v>15</v>
      </c>
      <c r="C1092">
        <v>2007</v>
      </c>
      <c r="D1092">
        <v>5</v>
      </c>
      <c r="E1092">
        <v>395</v>
      </c>
      <c r="F1092">
        <v>1730.92</v>
      </c>
      <c r="G1092">
        <v>2034</v>
      </c>
      <c r="H1092">
        <v>762.94</v>
      </c>
      <c r="I1092">
        <v>15</v>
      </c>
      <c r="J1092">
        <v>710</v>
      </c>
      <c r="K1092">
        <v>26603</v>
      </c>
      <c r="L1092" t="s">
        <v>18</v>
      </c>
      <c r="M1092">
        <v>91146</v>
      </c>
      <c r="N1092">
        <v>444.2</v>
      </c>
      <c r="O1092">
        <v>66751.89</v>
      </c>
      <c r="P1092">
        <v>3</v>
      </c>
    </row>
    <row r="1093" spans="1:16" x14ac:dyDescent="0.2">
      <c r="A1093">
        <v>6502</v>
      </c>
      <c r="B1093" t="s">
        <v>15</v>
      </c>
      <c r="C1093">
        <v>2007</v>
      </c>
      <c r="D1093">
        <v>6</v>
      </c>
      <c r="E1093">
        <v>486</v>
      </c>
      <c r="F1093">
        <v>2106.88</v>
      </c>
      <c r="G1093">
        <v>2475.6</v>
      </c>
      <c r="H1093">
        <v>853.12</v>
      </c>
      <c r="I1093">
        <v>15</v>
      </c>
      <c r="J1093">
        <v>710</v>
      </c>
      <c r="K1093">
        <v>26603</v>
      </c>
      <c r="L1093" t="s">
        <v>18</v>
      </c>
      <c r="M1093">
        <v>91146</v>
      </c>
      <c r="N1093">
        <v>444.2</v>
      </c>
      <c r="O1093">
        <v>66751.89</v>
      </c>
      <c r="P1093">
        <v>3</v>
      </c>
    </row>
    <row r="1094" spans="1:16" x14ac:dyDescent="0.2">
      <c r="A1094">
        <v>6502</v>
      </c>
      <c r="B1094" t="s">
        <v>15</v>
      </c>
      <c r="C1094">
        <v>2007</v>
      </c>
      <c r="D1094">
        <v>7</v>
      </c>
      <c r="E1094">
        <v>368</v>
      </c>
      <c r="F1094">
        <v>1493.07</v>
      </c>
      <c r="G1094">
        <v>1754.51</v>
      </c>
      <c r="H1094">
        <v>622.35</v>
      </c>
      <c r="I1094">
        <v>15</v>
      </c>
      <c r="J1094">
        <v>710</v>
      </c>
      <c r="K1094">
        <v>26603</v>
      </c>
      <c r="L1094" t="s">
        <v>18</v>
      </c>
      <c r="M1094">
        <v>91146</v>
      </c>
      <c r="N1094">
        <v>444.2</v>
      </c>
      <c r="O1094">
        <v>66751.89</v>
      </c>
      <c r="P1094">
        <v>3</v>
      </c>
    </row>
    <row r="1095" spans="1:16" x14ac:dyDescent="0.2">
      <c r="A1095">
        <v>6502</v>
      </c>
      <c r="B1095" t="s">
        <v>15</v>
      </c>
      <c r="C1095">
        <v>2007</v>
      </c>
      <c r="D1095">
        <v>8</v>
      </c>
      <c r="E1095">
        <v>357</v>
      </c>
      <c r="F1095">
        <v>1331.03</v>
      </c>
      <c r="G1095">
        <v>1564.14</v>
      </c>
      <c r="H1095">
        <v>574.61</v>
      </c>
      <c r="I1095">
        <v>15</v>
      </c>
      <c r="J1095">
        <v>710</v>
      </c>
      <c r="K1095">
        <v>26603</v>
      </c>
      <c r="L1095" t="s">
        <v>18</v>
      </c>
      <c r="M1095">
        <v>91146</v>
      </c>
      <c r="N1095">
        <v>444.2</v>
      </c>
      <c r="O1095">
        <v>66751.89</v>
      </c>
      <c r="P1095">
        <v>3</v>
      </c>
    </row>
    <row r="1096" spans="1:16" x14ac:dyDescent="0.2">
      <c r="A1096">
        <v>6502</v>
      </c>
      <c r="B1096" t="s">
        <v>15</v>
      </c>
      <c r="C1096">
        <v>2007</v>
      </c>
      <c r="D1096">
        <v>9</v>
      </c>
      <c r="E1096">
        <v>646</v>
      </c>
      <c r="F1096">
        <v>2518.1999999999998</v>
      </c>
      <c r="G1096">
        <v>2959.06</v>
      </c>
      <c r="H1096">
        <v>1100.5899999999999</v>
      </c>
      <c r="I1096">
        <v>15</v>
      </c>
      <c r="J1096">
        <v>710</v>
      </c>
      <c r="K1096">
        <v>26603</v>
      </c>
      <c r="L1096" t="s">
        <v>18</v>
      </c>
      <c r="M1096">
        <v>91146</v>
      </c>
      <c r="N1096">
        <v>444.2</v>
      </c>
      <c r="O1096">
        <v>66751.89</v>
      </c>
      <c r="P1096">
        <v>3</v>
      </c>
    </row>
    <row r="1097" spans="1:16" x14ac:dyDescent="0.2">
      <c r="A1097">
        <v>6502</v>
      </c>
      <c r="B1097" t="s">
        <v>15</v>
      </c>
      <c r="C1097">
        <v>2007</v>
      </c>
      <c r="D1097">
        <v>12</v>
      </c>
      <c r="E1097">
        <v>395</v>
      </c>
      <c r="F1097">
        <v>1530.42</v>
      </c>
      <c r="G1097">
        <v>1798.34</v>
      </c>
      <c r="H1097">
        <v>614.19000000000005</v>
      </c>
      <c r="I1097">
        <v>15</v>
      </c>
      <c r="J1097">
        <v>710</v>
      </c>
      <c r="K1097">
        <v>26603</v>
      </c>
      <c r="L1097" t="s">
        <v>18</v>
      </c>
      <c r="M1097">
        <v>91146</v>
      </c>
      <c r="N1097">
        <v>444.2</v>
      </c>
      <c r="O1097">
        <v>66751.89</v>
      </c>
      <c r="P1097">
        <v>3</v>
      </c>
    </row>
    <row r="1098" spans="1:16" x14ac:dyDescent="0.2">
      <c r="A1098">
        <v>6502</v>
      </c>
      <c r="B1098" t="s">
        <v>15</v>
      </c>
      <c r="C1098">
        <v>2007</v>
      </c>
      <c r="D1098">
        <v>1</v>
      </c>
      <c r="E1098">
        <v>194</v>
      </c>
      <c r="F1098">
        <v>739.9</v>
      </c>
      <c r="G1098">
        <v>869.47</v>
      </c>
      <c r="H1098">
        <v>417.26</v>
      </c>
      <c r="I1098">
        <v>15</v>
      </c>
      <c r="J1098">
        <v>710</v>
      </c>
      <c r="K1098">
        <v>26603</v>
      </c>
      <c r="L1098" t="s">
        <v>18</v>
      </c>
      <c r="M1098">
        <v>91146</v>
      </c>
      <c r="N1098">
        <v>444.2</v>
      </c>
      <c r="O1098">
        <v>66751.89</v>
      </c>
      <c r="P1098">
        <v>3</v>
      </c>
    </row>
    <row r="1099" spans="1:16" x14ac:dyDescent="0.2">
      <c r="A1099">
        <v>6502</v>
      </c>
      <c r="B1099" t="s">
        <v>15</v>
      </c>
      <c r="C1099">
        <v>2007</v>
      </c>
      <c r="D1099">
        <v>2</v>
      </c>
      <c r="E1099">
        <v>208</v>
      </c>
      <c r="F1099">
        <v>878.9</v>
      </c>
      <c r="G1099">
        <v>1032.79</v>
      </c>
      <c r="H1099">
        <v>414.54</v>
      </c>
      <c r="I1099">
        <v>15</v>
      </c>
      <c r="J1099">
        <v>710</v>
      </c>
      <c r="K1099">
        <v>26603</v>
      </c>
      <c r="L1099" t="s">
        <v>18</v>
      </c>
      <c r="M1099">
        <v>91146</v>
      </c>
      <c r="N1099">
        <v>444.2</v>
      </c>
      <c r="O1099">
        <v>66751.89</v>
      </c>
      <c r="P1099">
        <v>3</v>
      </c>
    </row>
    <row r="1100" spans="1:16" x14ac:dyDescent="0.2">
      <c r="A1100">
        <v>6502</v>
      </c>
      <c r="B1100" t="s">
        <v>15</v>
      </c>
      <c r="C1100">
        <v>2007</v>
      </c>
      <c r="D1100">
        <v>3</v>
      </c>
      <c r="E1100">
        <v>198</v>
      </c>
      <c r="F1100">
        <v>781.34</v>
      </c>
      <c r="G1100">
        <v>918.06</v>
      </c>
      <c r="H1100">
        <v>352.42</v>
      </c>
      <c r="I1100">
        <v>15</v>
      </c>
      <c r="J1100">
        <v>710</v>
      </c>
      <c r="K1100">
        <v>26603</v>
      </c>
      <c r="L1100" t="s">
        <v>18</v>
      </c>
      <c r="M1100">
        <v>91146</v>
      </c>
      <c r="N1100">
        <v>444.2</v>
      </c>
      <c r="O1100">
        <v>66751.89</v>
      </c>
      <c r="P1100">
        <v>3</v>
      </c>
    </row>
    <row r="1101" spans="1:16" x14ac:dyDescent="0.2">
      <c r="A1101">
        <v>6507</v>
      </c>
      <c r="B1101" t="s">
        <v>15</v>
      </c>
      <c r="C1101">
        <v>2007</v>
      </c>
      <c r="D1101">
        <v>1</v>
      </c>
      <c r="E1101">
        <v>234</v>
      </c>
      <c r="F1101">
        <v>990</v>
      </c>
      <c r="G1101">
        <v>1163.23</v>
      </c>
      <c r="H1101">
        <v>302.02999999999997</v>
      </c>
      <c r="I1101">
        <v>12</v>
      </c>
      <c r="J1101">
        <v>730</v>
      </c>
      <c r="K1101">
        <v>28737</v>
      </c>
      <c r="L1101" t="s">
        <v>18</v>
      </c>
      <c r="M1101">
        <v>153393</v>
      </c>
      <c r="N1101">
        <v>415.2</v>
      </c>
      <c r="O1101">
        <v>75306.990000000005</v>
      </c>
      <c r="P1101">
        <v>3</v>
      </c>
    </row>
    <row r="1102" spans="1:16" x14ac:dyDescent="0.2">
      <c r="A1102">
        <v>6507</v>
      </c>
      <c r="B1102" t="s">
        <v>15</v>
      </c>
      <c r="C1102">
        <v>2007</v>
      </c>
      <c r="D1102">
        <v>2</v>
      </c>
      <c r="E1102">
        <v>238</v>
      </c>
      <c r="F1102">
        <v>1049.3499999999999</v>
      </c>
      <c r="G1102">
        <v>1233.07</v>
      </c>
      <c r="H1102">
        <v>520.6</v>
      </c>
      <c r="I1102">
        <v>12</v>
      </c>
      <c r="J1102">
        <v>730</v>
      </c>
      <c r="K1102">
        <v>28737</v>
      </c>
      <c r="L1102" t="s">
        <v>18</v>
      </c>
      <c r="M1102">
        <v>153393</v>
      </c>
      <c r="N1102">
        <v>415.2</v>
      </c>
      <c r="O1102">
        <v>75306.990000000005</v>
      </c>
      <c r="P1102">
        <v>3</v>
      </c>
    </row>
    <row r="1103" spans="1:16" x14ac:dyDescent="0.2">
      <c r="A1103">
        <v>6507</v>
      </c>
      <c r="B1103" t="s">
        <v>15</v>
      </c>
      <c r="C1103">
        <v>2007</v>
      </c>
      <c r="D1103">
        <v>3</v>
      </c>
      <c r="E1103">
        <v>188</v>
      </c>
      <c r="F1103">
        <v>856.73</v>
      </c>
      <c r="G1103">
        <v>1006.78</v>
      </c>
      <c r="H1103">
        <v>378.54</v>
      </c>
      <c r="I1103">
        <v>12</v>
      </c>
      <c r="J1103">
        <v>730</v>
      </c>
      <c r="K1103">
        <v>28737</v>
      </c>
      <c r="L1103" t="s">
        <v>18</v>
      </c>
      <c r="M1103">
        <v>153393</v>
      </c>
      <c r="N1103">
        <v>415.2</v>
      </c>
      <c r="O1103">
        <v>75306.990000000005</v>
      </c>
      <c r="P1103">
        <v>3</v>
      </c>
    </row>
    <row r="1104" spans="1:16" x14ac:dyDescent="0.2">
      <c r="A1104">
        <v>6507</v>
      </c>
      <c r="B1104" t="s">
        <v>15</v>
      </c>
      <c r="C1104">
        <v>2007</v>
      </c>
      <c r="D1104">
        <v>4</v>
      </c>
      <c r="E1104">
        <v>242</v>
      </c>
      <c r="F1104">
        <v>1004.68</v>
      </c>
      <c r="G1104">
        <v>1180.5</v>
      </c>
      <c r="H1104">
        <v>437.11</v>
      </c>
      <c r="I1104">
        <v>12</v>
      </c>
      <c r="J1104">
        <v>730</v>
      </c>
      <c r="K1104">
        <v>28737</v>
      </c>
      <c r="L1104" t="s">
        <v>18</v>
      </c>
      <c r="M1104">
        <v>153393</v>
      </c>
      <c r="N1104">
        <v>415.2</v>
      </c>
      <c r="O1104">
        <v>75306.990000000005</v>
      </c>
      <c r="P1104">
        <v>3</v>
      </c>
    </row>
    <row r="1105" spans="1:16" x14ac:dyDescent="0.2">
      <c r="A1105">
        <v>6507</v>
      </c>
      <c r="B1105" t="s">
        <v>15</v>
      </c>
      <c r="C1105">
        <v>2007</v>
      </c>
      <c r="D1105">
        <v>5</v>
      </c>
      <c r="E1105">
        <v>535</v>
      </c>
      <c r="F1105">
        <v>2367.2600000000002</v>
      </c>
      <c r="G1105">
        <v>2781.43</v>
      </c>
      <c r="H1105">
        <v>1068.98</v>
      </c>
      <c r="I1105">
        <v>12</v>
      </c>
      <c r="J1105">
        <v>730</v>
      </c>
      <c r="K1105">
        <v>28737</v>
      </c>
      <c r="L1105" t="s">
        <v>18</v>
      </c>
      <c r="M1105">
        <v>153393</v>
      </c>
      <c r="N1105">
        <v>415.2</v>
      </c>
      <c r="O1105">
        <v>75306.990000000005</v>
      </c>
      <c r="P1105">
        <v>3</v>
      </c>
    </row>
    <row r="1106" spans="1:16" x14ac:dyDescent="0.2">
      <c r="A1106">
        <v>6507</v>
      </c>
      <c r="B1106" t="s">
        <v>15</v>
      </c>
      <c r="C1106">
        <v>2007</v>
      </c>
      <c r="D1106">
        <v>6</v>
      </c>
      <c r="E1106">
        <v>663</v>
      </c>
      <c r="F1106">
        <v>2718.15</v>
      </c>
      <c r="G1106">
        <v>3194.01</v>
      </c>
      <c r="H1106">
        <v>1122.8800000000001</v>
      </c>
      <c r="I1106">
        <v>12</v>
      </c>
      <c r="J1106">
        <v>730</v>
      </c>
      <c r="K1106">
        <v>28737</v>
      </c>
      <c r="L1106" t="s">
        <v>18</v>
      </c>
      <c r="M1106">
        <v>153393</v>
      </c>
      <c r="N1106">
        <v>415.2</v>
      </c>
      <c r="O1106">
        <v>75306.990000000005</v>
      </c>
      <c r="P1106">
        <v>3</v>
      </c>
    </row>
    <row r="1107" spans="1:16" x14ac:dyDescent="0.2">
      <c r="A1107">
        <v>6507</v>
      </c>
      <c r="B1107" t="s">
        <v>15</v>
      </c>
      <c r="C1107">
        <v>2007</v>
      </c>
      <c r="D1107">
        <v>7</v>
      </c>
      <c r="E1107">
        <v>362</v>
      </c>
      <c r="F1107">
        <v>1551.84</v>
      </c>
      <c r="G1107">
        <v>1823.56</v>
      </c>
      <c r="H1107">
        <v>750.54</v>
      </c>
      <c r="I1107">
        <v>12</v>
      </c>
      <c r="J1107">
        <v>730</v>
      </c>
      <c r="K1107">
        <v>28737</v>
      </c>
      <c r="L1107" t="s">
        <v>18</v>
      </c>
      <c r="M1107">
        <v>153393</v>
      </c>
      <c r="N1107">
        <v>415.2</v>
      </c>
      <c r="O1107">
        <v>75306.990000000005</v>
      </c>
      <c r="P1107">
        <v>3</v>
      </c>
    </row>
    <row r="1108" spans="1:16" x14ac:dyDescent="0.2">
      <c r="A1108">
        <v>6507</v>
      </c>
      <c r="B1108" t="s">
        <v>15</v>
      </c>
      <c r="C1108">
        <v>2007</v>
      </c>
      <c r="D1108">
        <v>8</v>
      </c>
      <c r="E1108">
        <v>430</v>
      </c>
      <c r="F1108">
        <v>1842.98</v>
      </c>
      <c r="G1108">
        <v>2165.73</v>
      </c>
      <c r="H1108">
        <v>800.29</v>
      </c>
      <c r="I1108">
        <v>12</v>
      </c>
      <c r="J1108">
        <v>730</v>
      </c>
      <c r="K1108">
        <v>28737</v>
      </c>
      <c r="L1108" t="s">
        <v>18</v>
      </c>
      <c r="M1108">
        <v>153393</v>
      </c>
      <c r="N1108">
        <v>415.2</v>
      </c>
      <c r="O1108">
        <v>75306.990000000005</v>
      </c>
      <c r="P1108">
        <v>3</v>
      </c>
    </row>
    <row r="1109" spans="1:16" x14ac:dyDescent="0.2">
      <c r="A1109">
        <v>6507</v>
      </c>
      <c r="B1109" t="s">
        <v>15</v>
      </c>
      <c r="C1109">
        <v>2007</v>
      </c>
      <c r="D1109">
        <v>9</v>
      </c>
      <c r="E1109">
        <v>696</v>
      </c>
      <c r="F1109">
        <v>2778.63</v>
      </c>
      <c r="G1109">
        <v>3264.96</v>
      </c>
      <c r="H1109">
        <v>953.5</v>
      </c>
      <c r="I1109">
        <v>12</v>
      </c>
      <c r="J1109">
        <v>730</v>
      </c>
      <c r="K1109">
        <v>28737</v>
      </c>
      <c r="L1109" t="s">
        <v>18</v>
      </c>
      <c r="M1109">
        <v>153393</v>
      </c>
      <c r="N1109">
        <v>415.2</v>
      </c>
      <c r="O1109">
        <v>75306.990000000005</v>
      </c>
      <c r="P1109">
        <v>3</v>
      </c>
    </row>
    <row r="1110" spans="1:16" x14ac:dyDescent="0.2">
      <c r="A1110">
        <v>6507</v>
      </c>
      <c r="B1110" t="s">
        <v>15</v>
      </c>
      <c r="C1110">
        <v>2007</v>
      </c>
      <c r="D1110">
        <v>11</v>
      </c>
      <c r="E1110">
        <v>944</v>
      </c>
      <c r="F1110">
        <v>3796.57</v>
      </c>
      <c r="G1110">
        <v>4461.17</v>
      </c>
      <c r="H1110">
        <v>1332.54</v>
      </c>
      <c r="I1110">
        <v>12</v>
      </c>
      <c r="J1110">
        <v>730</v>
      </c>
      <c r="K1110">
        <v>28737</v>
      </c>
      <c r="L1110" t="s">
        <v>18</v>
      </c>
      <c r="M1110">
        <v>153393</v>
      </c>
      <c r="N1110">
        <v>415.2</v>
      </c>
      <c r="O1110">
        <v>75306.990000000005</v>
      </c>
      <c r="P1110">
        <v>3</v>
      </c>
    </row>
    <row r="1111" spans="1:16" x14ac:dyDescent="0.2">
      <c r="A1111">
        <v>6507</v>
      </c>
      <c r="B1111" t="s">
        <v>15</v>
      </c>
      <c r="C1111">
        <v>2007</v>
      </c>
      <c r="D1111">
        <v>12</v>
      </c>
      <c r="E1111">
        <v>475</v>
      </c>
      <c r="F1111">
        <v>1866.01</v>
      </c>
      <c r="G1111">
        <v>2192.75</v>
      </c>
      <c r="H1111">
        <v>664.75</v>
      </c>
      <c r="I1111">
        <v>12</v>
      </c>
      <c r="J1111">
        <v>730</v>
      </c>
      <c r="K1111">
        <v>28737</v>
      </c>
      <c r="L1111" t="s">
        <v>18</v>
      </c>
      <c r="M1111">
        <v>153393</v>
      </c>
      <c r="N1111">
        <v>415.2</v>
      </c>
      <c r="O1111">
        <v>75306.990000000005</v>
      </c>
      <c r="P1111">
        <v>3</v>
      </c>
    </row>
    <row r="1112" spans="1:16" x14ac:dyDescent="0.2">
      <c r="A1112">
        <v>6509</v>
      </c>
      <c r="B1112" t="s">
        <v>15</v>
      </c>
      <c r="C1112">
        <v>2007</v>
      </c>
      <c r="D1112">
        <v>1</v>
      </c>
      <c r="E1112">
        <v>160</v>
      </c>
      <c r="F1112">
        <v>741.12</v>
      </c>
      <c r="G1112">
        <v>870.85</v>
      </c>
      <c r="H1112">
        <v>253.78</v>
      </c>
      <c r="I1112">
        <v>12</v>
      </c>
      <c r="J1112">
        <v>675</v>
      </c>
      <c r="K1112">
        <v>23844</v>
      </c>
      <c r="L1112" t="s">
        <v>18</v>
      </c>
      <c r="M1112">
        <v>70095</v>
      </c>
      <c r="N1112">
        <v>378.2</v>
      </c>
      <c r="O1112">
        <v>56605.42</v>
      </c>
      <c r="P1112">
        <v>2</v>
      </c>
    </row>
    <row r="1113" spans="1:16" x14ac:dyDescent="0.2">
      <c r="A1113">
        <v>6509</v>
      </c>
      <c r="B1113" t="s">
        <v>15</v>
      </c>
      <c r="C1113">
        <v>2007</v>
      </c>
      <c r="D1113">
        <v>2</v>
      </c>
      <c r="E1113">
        <v>114</v>
      </c>
      <c r="F1113">
        <v>500.69</v>
      </c>
      <c r="G1113">
        <v>588.4</v>
      </c>
      <c r="H1113">
        <v>191.23</v>
      </c>
      <c r="I1113">
        <v>12</v>
      </c>
      <c r="J1113">
        <v>675</v>
      </c>
      <c r="K1113">
        <v>23844</v>
      </c>
      <c r="L1113" t="s">
        <v>18</v>
      </c>
      <c r="M1113">
        <v>70095</v>
      </c>
      <c r="N1113">
        <v>378.2</v>
      </c>
      <c r="O1113">
        <v>56605.42</v>
      </c>
      <c r="P1113">
        <v>2</v>
      </c>
    </row>
    <row r="1114" spans="1:16" x14ac:dyDescent="0.2">
      <c r="A1114">
        <v>6509</v>
      </c>
      <c r="B1114" t="s">
        <v>15</v>
      </c>
      <c r="C1114">
        <v>2007</v>
      </c>
      <c r="D1114">
        <v>3</v>
      </c>
      <c r="E1114">
        <v>118</v>
      </c>
      <c r="F1114">
        <v>538.04</v>
      </c>
      <c r="G1114">
        <v>632.29999999999995</v>
      </c>
      <c r="H1114">
        <v>250.38</v>
      </c>
      <c r="I1114">
        <v>12</v>
      </c>
      <c r="J1114">
        <v>675</v>
      </c>
      <c r="K1114">
        <v>23844</v>
      </c>
      <c r="L1114" t="s">
        <v>18</v>
      </c>
      <c r="M1114">
        <v>70095</v>
      </c>
      <c r="N1114">
        <v>378.2</v>
      </c>
      <c r="O1114">
        <v>56605.42</v>
      </c>
      <c r="P1114">
        <v>2</v>
      </c>
    </row>
    <row r="1115" spans="1:16" x14ac:dyDescent="0.2">
      <c r="A1115">
        <v>6509</v>
      </c>
      <c r="B1115" t="s">
        <v>15</v>
      </c>
      <c r="C1115">
        <v>2007</v>
      </c>
      <c r="D1115">
        <v>4</v>
      </c>
      <c r="E1115">
        <v>129</v>
      </c>
      <c r="F1115">
        <v>642.41</v>
      </c>
      <c r="G1115">
        <v>754.99</v>
      </c>
      <c r="H1115">
        <v>261.95999999999998</v>
      </c>
      <c r="I1115">
        <v>12</v>
      </c>
      <c r="J1115">
        <v>675</v>
      </c>
      <c r="K1115">
        <v>23844</v>
      </c>
      <c r="L1115" t="s">
        <v>18</v>
      </c>
      <c r="M1115">
        <v>70095</v>
      </c>
      <c r="N1115">
        <v>378.2</v>
      </c>
      <c r="O1115">
        <v>56605.42</v>
      </c>
      <c r="P1115">
        <v>2</v>
      </c>
    </row>
    <row r="1116" spans="1:16" x14ac:dyDescent="0.2">
      <c r="A1116">
        <v>6509</v>
      </c>
      <c r="B1116" t="s">
        <v>15</v>
      </c>
      <c r="C1116">
        <v>2007</v>
      </c>
      <c r="D1116">
        <v>5</v>
      </c>
      <c r="E1116">
        <v>248</v>
      </c>
      <c r="F1116">
        <v>1213.2</v>
      </c>
      <c r="G1116">
        <v>1425.65</v>
      </c>
      <c r="H1116">
        <v>519.41999999999996</v>
      </c>
      <c r="I1116">
        <v>12</v>
      </c>
      <c r="J1116">
        <v>675</v>
      </c>
      <c r="K1116">
        <v>23844</v>
      </c>
      <c r="L1116" t="s">
        <v>18</v>
      </c>
      <c r="M1116">
        <v>70095</v>
      </c>
      <c r="N1116">
        <v>378.2</v>
      </c>
      <c r="O1116">
        <v>56605.42</v>
      </c>
      <c r="P1116">
        <v>2</v>
      </c>
    </row>
    <row r="1117" spans="1:16" x14ac:dyDescent="0.2">
      <c r="A1117">
        <v>6509</v>
      </c>
      <c r="B1117" t="s">
        <v>15</v>
      </c>
      <c r="C1117">
        <v>2007</v>
      </c>
      <c r="D1117">
        <v>6</v>
      </c>
      <c r="E1117">
        <v>277</v>
      </c>
      <c r="F1117">
        <v>1319.32</v>
      </c>
      <c r="G1117">
        <v>1550.4</v>
      </c>
      <c r="H1117">
        <v>461.62</v>
      </c>
      <c r="I1117">
        <v>12</v>
      </c>
      <c r="J1117">
        <v>675</v>
      </c>
      <c r="K1117">
        <v>23844</v>
      </c>
      <c r="L1117" t="s">
        <v>18</v>
      </c>
      <c r="M1117">
        <v>70095</v>
      </c>
      <c r="N1117">
        <v>378.2</v>
      </c>
      <c r="O1117">
        <v>56605.42</v>
      </c>
      <c r="P1117">
        <v>2</v>
      </c>
    </row>
    <row r="1118" spans="1:16" x14ac:dyDescent="0.2">
      <c r="A1118">
        <v>6509</v>
      </c>
      <c r="B1118" t="s">
        <v>15</v>
      </c>
      <c r="C1118">
        <v>2007</v>
      </c>
      <c r="D1118">
        <v>7</v>
      </c>
      <c r="E1118">
        <v>235</v>
      </c>
      <c r="F1118">
        <v>1045.6600000000001</v>
      </c>
      <c r="G1118">
        <v>1228.76</v>
      </c>
      <c r="H1118">
        <v>459.41</v>
      </c>
      <c r="I1118">
        <v>12</v>
      </c>
      <c r="J1118">
        <v>675</v>
      </c>
      <c r="K1118">
        <v>23844</v>
      </c>
      <c r="L1118" t="s">
        <v>18</v>
      </c>
      <c r="M1118">
        <v>70095</v>
      </c>
      <c r="N1118">
        <v>378.2</v>
      </c>
      <c r="O1118">
        <v>56605.42</v>
      </c>
      <c r="P1118">
        <v>2</v>
      </c>
    </row>
    <row r="1119" spans="1:16" x14ac:dyDescent="0.2">
      <c r="A1119">
        <v>6509</v>
      </c>
      <c r="B1119" t="s">
        <v>15</v>
      </c>
      <c r="C1119">
        <v>2007</v>
      </c>
      <c r="D1119">
        <v>8</v>
      </c>
      <c r="E1119">
        <v>310</v>
      </c>
      <c r="F1119">
        <v>1328.15</v>
      </c>
      <c r="G1119">
        <v>1560.79</v>
      </c>
      <c r="H1119">
        <v>543.17999999999995</v>
      </c>
      <c r="I1119">
        <v>12</v>
      </c>
      <c r="J1119">
        <v>675</v>
      </c>
      <c r="K1119">
        <v>23844</v>
      </c>
      <c r="L1119" t="s">
        <v>18</v>
      </c>
      <c r="M1119">
        <v>70095</v>
      </c>
      <c r="N1119">
        <v>378.2</v>
      </c>
      <c r="O1119">
        <v>56605.42</v>
      </c>
      <c r="P1119">
        <v>2</v>
      </c>
    </row>
    <row r="1120" spans="1:16" x14ac:dyDescent="0.2">
      <c r="A1120">
        <v>6509</v>
      </c>
      <c r="B1120" t="s">
        <v>15</v>
      </c>
      <c r="C1120">
        <v>2007</v>
      </c>
      <c r="D1120">
        <v>9</v>
      </c>
      <c r="E1120">
        <v>316</v>
      </c>
      <c r="F1120">
        <v>1444.03</v>
      </c>
      <c r="G1120">
        <v>1696.92</v>
      </c>
      <c r="H1120">
        <v>460.99</v>
      </c>
      <c r="I1120">
        <v>12</v>
      </c>
      <c r="J1120">
        <v>675</v>
      </c>
      <c r="K1120">
        <v>23844</v>
      </c>
      <c r="L1120" t="s">
        <v>18</v>
      </c>
      <c r="M1120">
        <v>70095</v>
      </c>
      <c r="N1120">
        <v>378.2</v>
      </c>
      <c r="O1120">
        <v>56605.42</v>
      </c>
      <c r="P1120">
        <v>2</v>
      </c>
    </row>
    <row r="1121" spans="1:16" x14ac:dyDescent="0.2">
      <c r="A1121">
        <v>6509</v>
      </c>
      <c r="B1121" t="s">
        <v>15</v>
      </c>
      <c r="C1121">
        <v>2007</v>
      </c>
      <c r="D1121">
        <v>11</v>
      </c>
      <c r="E1121">
        <v>733</v>
      </c>
      <c r="F1121">
        <v>3120.96</v>
      </c>
      <c r="G1121">
        <v>3667.45</v>
      </c>
      <c r="H1121">
        <v>920.56</v>
      </c>
      <c r="I1121">
        <v>12</v>
      </c>
      <c r="J1121">
        <v>675</v>
      </c>
      <c r="K1121">
        <v>23844</v>
      </c>
      <c r="L1121" t="s">
        <v>18</v>
      </c>
      <c r="M1121">
        <v>70095</v>
      </c>
      <c r="N1121">
        <v>378.2</v>
      </c>
      <c r="O1121">
        <v>56605.42</v>
      </c>
      <c r="P1121">
        <v>2</v>
      </c>
    </row>
    <row r="1122" spans="1:16" x14ac:dyDescent="0.2">
      <c r="A1122">
        <v>6509</v>
      </c>
      <c r="B1122" t="s">
        <v>15</v>
      </c>
      <c r="C1122">
        <v>2007</v>
      </c>
      <c r="D1122">
        <v>12</v>
      </c>
      <c r="E1122">
        <v>369</v>
      </c>
      <c r="F1122">
        <v>1555.58</v>
      </c>
      <c r="G1122">
        <v>1827.93</v>
      </c>
      <c r="H1122">
        <v>548.95000000000005</v>
      </c>
      <c r="I1122">
        <v>12</v>
      </c>
      <c r="J1122">
        <v>675</v>
      </c>
      <c r="K1122">
        <v>23844</v>
      </c>
      <c r="L1122" t="s">
        <v>18</v>
      </c>
      <c r="M1122">
        <v>70095</v>
      </c>
      <c r="N1122">
        <v>378.2</v>
      </c>
      <c r="O1122">
        <v>56605.42</v>
      </c>
      <c r="P1122">
        <v>2</v>
      </c>
    </row>
    <row r="1123" spans="1:16" x14ac:dyDescent="0.2">
      <c r="A1123">
        <v>6533</v>
      </c>
      <c r="B1123" t="s">
        <v>15</v>
      </c>
      <c r="C1123">
        <v>2007</v>
      </c>
      <c r="D1123">
        <v>1</v>
      </c>
      <c r="E1123">
        <v>248</v>
      </c>
      <c r="F1123">
        <v>945.37</v>
      </c>
      <c r="G1123">
        <v>1110.92</v>
      </c>
      <c r="H1123">
        <v>424.12</v>
      </c>
      <c r="I1123">
        <v>15</v>
      </c>
      <c r="J1123">
        <v>740</v>
      </c>
      <c r="K1123">
        <v>23880</v>
      </c>
      <c r="L1123" t="s">
        <v>18</v>
      </c>
      <c r="M1123">
        <v>153529</v>
      </c>
      <c r="N1123">
        <v>459</v>
      </c>
      <c r="O1123">
        <v>56811.83</v>
      </c>
      <c r="P1123">
        <v>2</v>
      </c>
    </row>
    <row r="1124" spans="1:16" x14ac:dyDescent="0.2">
      <c r="A1124">
        <v>6533</v>
      </c>
      <c r="B1124" t="s">
        <v>15</v>
      </c>
      <c r="C1124">
        <v>2007</v>
      </c>
      <c r="D1124">
        <v>2</v>
      </c>
      <c r="E1124">
        <v>202</v>
      </c>
      <c r="F1124">
        <v>870</v>
      </c>
      <c r="G1124">
        <v>1022.36</v>
      </c>
      <c r="H1124">
        <v>501.35</v>
      </c>
      <c r="I1124">
        <v>15</v>
      </c>
      <c r="J1124">
        <v>740</v>
      </c>
      <c r="K1124">
        <v>23880</v>
      </c>
      <c r="L1124" t="s">
        <v>18</v>
      </c>
      <c r="M1124">
        <v>153529</v>
      </c>
      <c r="N1124">
        <v>459</v>
      </c>
      <c r="O1124">
        <v>56811.83</v>
      </c>
      <c r="P1124">
        <v>2</v>
      </c>
    </row>
    <row r="1125" spans="1:16" x14ac:dyDescent="0.2">
      <c r="A1125">
        <v>6533</v>
      </c>
      <c r="B1125" t="s">
        <v>15</v>
      </c>
      <c r="C1125">
        <v>2007</v>
      </c>
      <c r="D1125">
        <v>3</v>
      </c>
      <c r="E1125">
        <v>180</v>
      </c>
      <c r="F1125">
        <v>839.88</v>
      </c>
      <c r="G1125">
        <v>986.8</v>
      </c>
      <c r="H1125">
        <v>475.9</v>
      </c>
      <c r="I1125">
        <v>15</v>
      </c>
      <c r="J1125">
        <v>740</v>
      </c>
      <c r="K1125">
        <v>23880</v>
      </c>
      <c r="L1125" t="s">
        <v>18</v>
      </c>
      <c r="M1125">
        <v>153529</v>
      </c>
      <c r="N1125">
        <v>459</v>
      </c>
      <c r="O1125">
        <v>56811.83</v>
      </c>
      <c r="P1125">
        <v>2</v>
      </c>
    </row>
    <row r="1126" spans="1:16" x14ac:dyDescent="0.2">
      <c r="A1126">
        <v>6533</v>
      </c>
      <c r="B1126" t="s">
        <v>15</v>
      </c>
      <c r="C1126">
        <v>2007</v>
      </c>
      <c r="D1126">
        <v>4</v>
      </c>
      <c r="E1126">
        <v>279</v>
      </c>
      <c r="F1126">
        <v>1188.3599999999999</v>
      </c>
      <c r="G1126">
        <v>1396.43</v>
      </c>
      <c r="H1126">
        <v>620.32000000000005</v>
      </c>
      <c r="I1126">
        <v>15</v>
      </c>
      <c r="J1126">
        <v>740</v>
      </c>
      <c r="K1126">
        <v>23880</v>
      </c>
      <c r="L1126" t="s">
        <v>18</v>
      </c>
      <c r="M1126">
        <v>153529</v>
      </c>
      <c r="N1126">
        <v>459</v>
      </c>
      <c r="O1126">
        <v>56811.83</v>
      </c>
      <c r="P1126">
        <v>2</v>
      </c>
    </row>
    <row r="1127" spans="1:16" x14ac:dyDescent="0.2">
      <c r="A1127">
        <v>6533</v>
      </c>
      <c r="B1127" t="s">
        <v>15</v>
      </c>
      <c r="C1127">
        <v>2007</v>
      </c>
      <c r="D1127">
        <v>5</v>
      </c>
      <c r="E1127">
        <v>415</v>
      </c>
      <c r="F1127">
        <v>1793.88</v>
      </c>
      <c r="G1127">
        <v>2108.04</v>
      </c>
      <c r="H1127">
        <v>858.02</v>
      </c>
      <c r="I1127">
        <v>15</v>
      </c>
      <c r="J1127">
        <v>740</v>
      </c>
      <c r="K1127">
        <v>23880</v>
      </c>
      <c r="L1127" t="s">
        <v>18</v>
      </c>
      <c r="M1127">
        <v>153529</v>
      </c>
      <c r="N1127">
        <v>459</v>
      </c>
      <c r="O1127">
        <v>56811.83</v>
      </c>
      <c r="P1127">
        <v>2</v>
      </c>
    </row>
    <row r="1128" spans="1:16" x14ac:dyDescent="0.2">
      <c r="A1128">
        <v>6533</v>
      </c>
      <c r="B1128" t="s">
        <v>15</v>
      </c>
      <c r="C1128">
        <v>2007</v>
      </c>
      <c r="D1128">
        <v>6</v>
      </c>
      <c r="E1128">
        <v>513</v>
      </c>
      <c r="F1128">
        <v>2059.6</v>
      </c>
      <c r="G1128">
        <v>2420.09</v>
      </c>
      <c r="H1128">
        <v>1064.73</v>
      </c>
      <c r="I1128">
        <v>15</v>
      </c>
      <c r="J1128">
        <v>740</v>
      </c>
      <c r="K1128">
        <v>23880</v>
      </c>
      <c r="L1128" t="s">
        <v>18</v>
      </c>
      <c r="M1128">
        <v>153529</v>
      </c>
      <c r="N1128">
        <v>459</v>
      </c>
      <c r="O1128">
        <v>56811.83</v>
      </c>
      <c r="P1128">
        <v>2</v>
      </c>
    </row>
    <row r="1129" spans="1:16" x14ac:dyDescent="0.2">
      <c r="A1129">
        <v>6533</v>
      </c>
      <c r="B1129" t="s">
        <v>15</v>
      </c>
      <c r="C1129">
        <v>2007</v>
      </c>
      <c r="D1129">
        <v>7</v>
      </c>
      <c r="E1129">
        <v>405</v>
      </c>
      <c r="F1129">
        <v>1709.08</v>
      </c>
      <c r="G1129">
        <v>2008.13</v>
      </c>
      <c r="H1129">
        <v>949.49</v>
      </c>
      <c r="I1129">
        <v>15</v>
      </c>
      <c r="J1129">
        <v>740</v>
      </c>
      <c r="K1129">
        <v>23880</v>
      </c>
      <c r="L1129" t="s">
        <v>18</v>
      </c>
      <c r="M1129">
        <v>153529</v>
      </c>
      <c r="N1129">
        <v>459</v>
      </c>
      <c r="O1129">
        <v>56811.83</v>
      </c>
      <c r="P1129">
        <v>2</v>
      </c>
    </row>
    <row r="1130" spans="1:16" x14ac:dyDescent="0.2">
      <c r="A1130">
        <v>6533</v>
      </c>
      <c r="B1130" t="s">
        <v>15</v>
      </c>
      <c r="C1130">
        <v>2007</v>
      </c>
      <c r="D1130">
        <v>8</v>
      </c>
      <c r="E1130">
        <v>431</v>
      </c>
      <c r="F1130">
        <v>1781.15</v>
      </c>
      <c r="G1130">
        <v>2092.98</v>
      </c>
      <c r="H1130">
        <v>899.22</v>
      </c>
      <c r="I1130">
        <v>15</v>
      </c>
      <c r="J1130">
        <v>740</v>
      </c>
      <c r="K1130">
        <v>23880</v>
      </c>
      <c r="L1130" t="s">
        <v>18</v>
      </c>
      <c r="M1130">
        <v>153529</v>
      </c>
      <c r="N1130">
        <v>459</v>
      </c>
      <c r="O1130">
        <v>56811.83</v>
      </c>
      <c r="P1130">
        <v>2</v>
      </c>
    </row>
    <row r="1131" spans="1:16" x14ac:dyDescent="0.2">
      <c r="A1131">
        <v>6533</v>
      </c>
      <c r="B1131" t="s">
        <v>15</v>
      </c>
      <c r="C1131">
        <v>2007</v>
      </c>
      <c r="D1131">
        <v>9</v>
      </c>
      <c r="E1131">
        <v>509</v>
      </c>
      <c r="F1131">
        <v>1844.52</v>
      </c>
      <c r="G1131">
        <v>2167.3200000000002</v>
      </c>
      <c r="H1131">
        <v>803.46</v>
      </c>
      <c r="I1131">
        <v>15</v>
      </c>
      <c r="J1131">
        <v>740</v>
      </c>
      <c r="K1131">
        <v>23880</v>
      </c>
      <c r="L1131" t="s">
        <v>18</v>
      </c>
      <c r="M1131">
        <v>153529</v>
      </c>
      <c r="N1131">
        <v>459</v>
      </c>
      <c r="O1131">
        <v>56811.83</v>
      </c>
      <c r="P1131">
        <v>2</v>
      </c>
    </row>
    <row r="1132" spans="1:16" x14ac:dyDescent="0.2">
      <c r="A1132">
        <v>6533</v>
      </c>
      <c r="B1132" t="s">
        <v>15</v>
      </c>
      <c r="C1132">
        <v>2007</v>
      </c>
      <c r="D1132">
        <v>11</v>
      </c>
      <c r="E1132">
        <v>698</v>
      </c>
      <c r="F1132">
        <v>2607.46</v>
      </c>
      <c r="G1132">
        <v>3063.98</v>
      </c>
      <c r="H1132">
        <v>1209.29</v>
      </c>
      <c r="I1132">
        <v>15</v>
      </c>
      <c r="J1132">
        <v>740</v>
      </c>
      <c r="K1132">
        <v>23880</v>
      </c>
      <c r="L1132" t="s">
        <v>18</v>
      </c>
      <c r="M1132">
        <v>153529</v>
      </c>
      <c r="N1132">
        <v>459</v>
      </c>
      <c r="O1132">
        <v>56811.83</v>
      </c>
      <c r="P1132">
        <v>2</v>
      </c>
    </row>
    <row r="1133" spans="1:16" x14ac:dyDescent="0.2">
      <c r="A1133">
        <v>6533</v>
      </c>
      <c r="B1133" t="s">
        <v>15</v>
      </c>
      <c r="C1133">
        <v>2007</v>
      </c>
      <c r="D1133">
        <v>12</v>
      </c>
      <c r="E1133">
        <v>384</v>
      </c>
      <c r="F1133">
        <v>1384.86</v>
      </c>
      <c r="G1133">
        <v>1627.3</v>
      </c>
      <c r="H1133">
        <v>596.75</v>
      </c>
      <c r="I1133">
        <v>15</v>
      </c>
      <c r="J1133">
        <v>740</v>
      </c>
      <c r="K1133">
        <v>23880</v>
      </c>
      <c r="L1133" t="s">
        <v>18</v>
      </c>
      <c r="M1133">
        <v>153529</v>
      </c>
      <c r="N1133">
        <v>459</v>
      </c>
      <c r="O1133">
        <v>56811.83</v>
      </c>
      <c r="P1133">
        <v>2</v>
      </c>
    </row>
    <row r="1134" spans="1:16" x14ac:dyDescent="0.2">
      <c r="A1134">
        <v>6538</v>
      </c>
      <c r="B1134" t="s">
        <v>15</v>
      </c>
      <c r="C1134">
        <v>2007</v>
      </c>
      <c r="D1134">
        <v>1</v>
      </c>
      <c r="E1134">
        <v>167</v>
      </c>
      <c r="F1134">
        <v>754.93</v>
      </c>
      <c r="G1134">
        <v>887.19</v>
      </c>
      <c r="H1134">
        <v>302.60000000000002</v>
      </c>
      <c r="I1134">
        <v>16</v>
      </c>
      <c r="J1134">
        <v>1633</v>
      </c>
      <c r="K1134">
        <v>26448</v>
      </c>
      <c r="L1134" t="s">
        <v>18</v>
      </c>
      <c r="M1134">
        <v>153932</v>
      </c>
      <c r="N1134">
        <v>856.2</v>
      </c>
      <c r="O1134">
        <v>63473.19</v>
      </c>
      <c r="P1134">
        <v>2</v>
      </c>
    </row>
    <row r="1135" spans="1:16" x14ac:dyDescent="0.2">
      <c r="A1135">
        <v>6538</v>
      </c>
      <c r="B1135" t="s">
        <v>15</v>
      </c>
      <c r="C1135">
        <v>2007</v>
      </c>
      <c r="D1135">
        <v>2</v>
      </c>
      <c r="E1135">
        <v>119</v>
      </c>
      <c r="F1135">
        <v>573.97</v>
      </c>
      <c r="G1135">
        <v>674.51</v>
      </c>
      <c r="H1135">
        <v>270.43</v>
      </c>
      <c r="I1135">
        <v>16</v>
      </c>
      <c r="J1135">
        <v>1633</v>
      </c>
      <c r="K1135">
        <v>26448</v>
      </c>
      <c r="L1135" t="s">
        <v>18</v>
      </c>
      <c r="M1135">
        <v>153932</v>
      </c>
      <c r="N1135">
        <v>856.2</v>
      </c>
      <c r="O1135">
        <v>63473.19</v>
      </c>
      <c r="P1135">
        <v>2</v>
      </c>
    </row>
    <row r="1136" spans="1:16" x14ac:dyDescent="0.2">
      <c r="A1136">
        <v>6538</v>
      </c>
      <c r="B1136" t="s">
        <v>15</v>
      </c>
      <c r="C1136">
        <v>2007</v>
      </c>
      <c r="D1136">
        <v>3</v>
      </c>
      <c r="E1136">
        <v>165</v>
      </c>
      <c r="F1136">
        <v>761.84</v>
      </c>
      <c r="G1136">
        <v>895.21</v>
      </c>
      <c r="H1136">
        <v>310.87</v>
      </c>
      <c r="I1136">
        <v>16</v>
      </c>
      <c r="J1136">
        <v>1633</v>
      </c>
      <c r="K1136">
        <v>26448</v>
      </c>
      <c r="L1136" t="s">
        <v>18</v>
      </c>
      <c r="M1136">
        <v>153932</v>
      </c>
      <c r="N1136">
        <v>856.2</v>
      </c>
      <c r="O1136">
        <v>63473.19</v>
      </c>
      <c r="P1136">
        <v>2</v>
      </c>
    </row>
    <row r="1137" spans="1:16" x14ac:dyDescent="0.2">
      <c r="A1137">
        <v>6538</v>
      </c>
      <c r="B1137" t="s">
        <v>15</v>
      </c>
      <c r="C1137">
        <v>2007</v>
      </c>
      <c r="D1137">
        <v>4</v>
      </c>
      <c r="E1137">
        <v>138</v>
      </c>
      <c r="F1137">
        <v>599.64</v>
      </c>
      <c r="G1137">
        <v>704.6</v>
      </c>
      <c r="H1137">
        <v>276.27</v>
      </c>
      <c r="I1137">
        <v>16</v>
      </c>
      <c r="J1137">
        <v>1633</v>
      </c>
      <c r="K1137">
        <v>26448</v>
      </c>
      <c r="L1137" t="s">
        <v>18</v>
      </c>
      <c r="M1137">
        <v>153932</v>
      </c>
      <c r="N1137">
        <v>856.2</v>
      </c>
      <c r="O1137">
        <v>63473.19</v>
      </c>
      <c r="P1137">
        <v>2</v>
      </c>
    </row>
    <row r="1138" spans="1:16" x14ac:dyDescent="0.2">
      <c r="A1138">
        <v>6538</v>
      </c>
      <c r="B1138" t="s">
        <v>15</v>
      </c>
      <c r="C1138">
        <v>2007</v>
      </c>
      <c r="D1138">
        <v>5</v>
      </c>
      <c r="E1138">
        <v>309</v>
      </c>
      <c r="F1138">
        <v>1443.95</v>
      </c>
      <c r="G1138">
        <v>1696.75</v>
      </c>
      <c r="H1138">
        <v>648.35</v>
      </c>
      <c r="I1138">
        <v>16</v>
      </c>
      <c r="J1138">
        <v>1633</v>
      </c>
      <c r="K1138">
        <v>26448</v>
      </c>
      <c r="L1138" t="s">
        <v>18</v>
      </c>
      <c r="M1138">
        <v>153932</v>
      </c>
      <c r="N1138">
        <v>856.2</v>
      </c>
      <c r="O1138">
        <v>63473.19</v>
      </c>
      <c r="P1138">
        <v>2</v>
      </c>
    </row>
    <row r="1139" spans="1:16" x14ac:dyDescent="0.2">
      <c r="A1139">
        <v>6538</v>
      </c>
      <c r="B1139" t="s">
        <v>15</v>
      </c>
      <c r="C1139">
        <v>2007</v>
      </c>
      <c r="D1139">
        <v>6</v>
      </c>
      <c r="E1139">
        <v>289</v>
      </c>
      <c r="F1139">
        <v>1266.5</v>
      </c>
      <c r="G1139">
        <v>1488.27</v>
      </c>
      <c r="H1139">
        <v>549.47</v>
      </c>
      <c r="I1139">
        <v>16</v>
      </c>
      <c r="J1139">
        <v>1633</v>
      </c>
      <c r="K1139">
        <v>26448</v>
      </c>
      <c r="L1139" t="s">
        <v>18</v>
      </c>
      <c r="M1139">
        <v>153932</v>
      </c>
      <c r="N1139">
        <v>856.2</v>
      </c>
      <c r="O1139">
        <v>63473.19</v>
      </c>
      <c r="P1139">
        <v>2</v>
      </c>
    </row>
    <row r="1140" spans="1:16" x14ac:dyDescent="0.2">
      <c r="A1140">
        <v>6538</v>
      </c>
      <c r="B1140" t="s">
        <v>15</v>
      </c>
      <c r="C1140">
        <v>2007</v>
      </c>
      <c r="D1140">
        <v>7</v>
      </c>
      <c r="E1140">
        <v>270</v>
      </c>
      <c r="F1140">
        <v>1186.3699999999999</v>
      </c>
      <c r="G1140">
        <v>1394.15</v>
      </c>
      <c r="H1140">
        <v>579.37</v>
      </c>
      <c r="I1140">
        <v>16</v>
      </c>
      <c r="J1140">
        <v>1633</v>
      </c>
      <c r="K1140">
        <v>26448</v>
      </c>
      <c r="L1140" t="s">
        <v>18</v>
      </c>
      <c r="M1140">
        <v>153932</v>
      </c>
      <c r="N1140">
        <v>856.2</v>
      </c>
      <c r="O1140">
        <v>63473.19</v>
      </c>
      <c r="P1140">
        <v>2</v>
      </c>
    </row>
    <row r="1141" spans="1:16" x14ac:dyDescent="0.2">
      <c r="A1141">
        <v>6538</v>
      </c>
      <c r="B1141" t="s">
        <v>15</v>
      </c>
      <c r="C1141">
        <v>2007</v>
      </c>
      <c r="D1141">
        <v>8</v>
      </c>
      <c r="E1141">
        <v>357</v>
      </c>
      <c r="F1141">
        <v>1345.78</v>
      </c>
      <c r="G1141">
        <v>1581.35</v>
      </c>
      <c r="H1141">
        <v>574.39</v>
      </c>
      <c r="I1141">
        <v>16</v>
      </c>
      <c r="J1141">
        <v>1633</v>
      </c>
      <c r="K1141">
        <v>26448</v>
      </c>
      <c r="L1141" t="s">
        <v>18</v>
      </c>
      <c r="M1141">
        <v>153932</v>
      </c>
      <c r="N1141">
        <v>856.2</v>
      </c>
      <c r="O1141">
        <v>63473.19</v>
      </c>
      <c r="P1141">
        <v>2</v>
      </c>
    </row>
    <row r="1142" spans="1:16" x14ac:dyDescent="0.2">
      <c r="A1142">
        <v>6538</v>
      </c>
      <c r="B1142" t="s">
        <v>15</v>
      </c>
      <c r="C1142">
        <v>2007</v>
      </c>
      <c r="D1142">
        <v>9</v>
      </c>
      <c r="E1142">
        <v>418</v>
      </c>
      <c r="F1142">
        <v>1692.13</v>
      </c>
      <c r="G1142">
        <v>1988.32</v>
      </c>
      <c r="H1142">
        <v>654.54999999999995</v>
      </c>
      <c r="I1142">
        <v>16</v>
      </c>
      <c r="J1142">
        <v>1633</v>
      </c>
      <c r="K1142">
        <v>26448</v>
      </c>
      <c r="L1142" t="s">
        <v>18</v>
      </c>
      <c r="M1142">
        <v>153932</v>
      </c>
      <c r="N1142">
        <v>856.2</v>
      </c>
      <c r="O1142">
        <v>63473.19</v>
      </c>
      <c r="P1142">
        <v>2</v>
      </c>
    </row>
    <row r="1143" spans="1:16" x14ac:dyDescent="0.2">
      <c r="A1143">
        <v>6538</v>
      </c>
      <c r="B1143" t="s">
        <v>15</v>
      </c>
      <c r="C1143">
        <v>2007</v>
      </c>
      <c r="D1143">
        <v>11</v>
      </c>
      <c r="E1143">
        <v>870</v>
      </c>
      <c r="F1143">
        <v>3305.87</v>
      </c>
      <c r="G1143">
        <v>3884.59</v>
      </c>
      <c r="H1143">
        <v>1173.07</v>
      </c>
      <c r="I1143">
        <v>16</v>
      </c>
      <c r="J1143">
        <v>1633</v>
      </c>
      <c r="K1143">
        <v>26448</v>
      </c>
      <c r="L1143" t="s">
        <v>18</v>
      </c>
      <c r="M1143">
        <v>153932</v>
      </c>
      <c r="N1143">
        <v>856.2</v>
      </c>
      <c r="O1143">
        <v>63473.19</v>
      </c>
      <c r="P1143">
        <v>2</v>
      </c>
    </row>
    <row r="1144" spans="1:16" x14ac:dyDescent="0.2">
      <c r="A1144">
        <v>6538</v>
      </c>
      <c r="B1144" t="s">
        <v>15</v>
      </c>
      <c r="C1144">
        <v>2007</v>
      </c>
      <c r="D1144">
        <v>12</v>
      </c>
      <c r="E1144">
        <v>464</v>
      </c>
      <c r="F1144">
        <v>1803.94</v>
      </c>
      <c r="G1144">
        <v>2119.84</v>
      </c>
      <c r="H1144">
        <v>710.96</v>
      </c>
      <c r="I1144">
        <v>16</v>
      </c>
      <c r="J1144">
        <v>1633</v>
      </c>
      <c r="K1144">
        <v>26448</v>
      </c>
      <c r="L1144" t="s">
        <v>18</v>
      </c>
      <c r="M1144">
        <v>153932</v>
      </c>
      <c r="N1144">
        <v>856.2</v>
      </c>
      <c r="O1144">
        <v>63473.19</v>
      </c>
      <c r="P1144">
        <v>2</v>
      </c>
    </row>
    <row r="1145" spans="1:16" x14ac:dyDescent="0.2">
      <c r="A1145">
        <v>6551</v>
      </c>
      <c r="B1145" t="s">
        <v>15</v>
      </c>
      <c r="C1145">
        <v>2007</v>
      </c>
      <c r="D1145">
        <v>1</v>
      </c>
      <c r="E1145">
        <v>196</v>
      </c>
      <c r="F1145">
        <v>730.99</v>
      </c>
      <c r="G1145">
        <v>858.97</v>
      </c>
      <c r="H1145">
        <v>341.9</v>
      </c>
      <c r="I1145">
        <v>18</v>
      </c>
      <c r="J1145">
        <v>775</v>
      </c>
      <c r="K1145">
        <v>22232</v>
      </c>
      <c r="L1145" t="s">
        <v>18</v>
      </c>
      <c r="M1145">
        <v>91517</v>
      </c>
      <c r="N1145">
        <v>480</v>
      </c>
      <c r="O1145">
        <v>50952.99</v>
      </c>
      <c r="P1145">
        <v>2</v>
      </c>
    </row>
    <row r="1146" spans="1:16" x14ac:dyDescent="0.2">
      <c r="A1146">
        <v>6551</v>
      </c>
      <c r="B1146" t="s">
        <v>15</v>
      </c>
      <c r="C1146">
        <v>2007</v>
      </c>
      <c r="D1146">
        <v>2</v>
      </c>
      <c r="E1146">
        <v>195</v>
      </c>
      <c r="F1146">
        <v>874.14</v>
      </c>
      <c r="G1146">
        <v>1027.28</v>
      </c>
      <c r="H1146">
        <v>497.74</v>
      </c>
      <c r="I1146">
        <v>18</v>
      </c>
      <c r="J1146">
        <v>775</v>
      </c>
      <c r="K1146">
        <v>22232</v>
      </c>
      <c r="L1146" t="s">
        <v>18</v>
      </c>
      <c r="M1146">
        <v>91517</v>
      </c>
      <c r="N1146">
        <v>480</v>
      </c>
      <c r="O1146">
        <v>50952.99</v>
      </c>
      <c r="P1146">
        <v>2</v>
      </c>
    </row>
    <row r="1147" spans="1:16" x14ac:dyDescent="0.2">
      <c r="A1147">
        <v>6551</v>
      </c>
      <c r="B1147" t="s">
        <v>15</v>
      </c>
      <c r="C1147">
        <v>2007</v>
      </c>
      <c r="D1147">
        <v>3</v>
      </c>
      <c r="E1147">
        <v>156</v>
      </c>
      <c r="F1147">
        <v>619.64</v>
      </c>
      <c r="G1147">
        <v>728.17</v>
      </c>
      <c r="H1147">
        <v>240.48</v>
      </c>
      <c r="I1147">
        <v>18</v>
      </c>
      <c r="J1147">
        <v>775</v>
      </c>
      <c r="K1147">
        <v>22232</v>
      </c>
      <c r="L1147" t="s">
        <v>18</v>
      </c>
      <c r="M1147">
        <v>91517</v>
      </c>
      <c r="N1147">
        <v>480</v>
      </c>
      <c r="O1147">
        <v>50952.99</v>
      </c>
      <c r="P1147">
        <v>2</v>
      </c>
    </row>
    <row r="1148" spans="1:16" x14ac:dyDescent="0.2">
      <c r="A1148">
        <v>6551</v>
      </c>
      <c r="B1148" t="s">
        <v>15</v>
      </c>
      <c r="C1148">
        <v>2007</v>
      </c>
      <c r="D1148">
        <v>4</v>
      </c>
      <c r="E1148">
        <v>332</v>
      </c>
      <c r="F1148">
        <v>1331.93</v>
      </c>
      <c r="G1148">
        <v>1565.04</v>
      </c>
      <c r="H1148">
        <v>577.05999999999995</v>
      </c>
      <c r="I1148">
        <v>18</v>
      </c>
      <c r="J1148">
        <v>775</v>
      </c>
      <c r="K1148">
        <v>22232</v>
      </c>
      <c r="L1148" t="s">
        <v>18</v>
      </c>
      <c r="M1148">
        <v>91517</v>
      </c>
      <c r="N1148">
        <v>480</v>
      </c>
      <c r="O1148">
        <v>50952.99</v>
      </c>
      <c r="P1148">
        <v>2</v>
      </c>
    </row>
    <row r="1149" spans="1:16" x14ac:dyDescent="0.2">
      <c r="A1149">
        <v>6551</v>
      </c>
      <c r="B1149" t="s">
        <v>15</v>
      </c>
      <c r="C1149">
        <v>2007</v>
      </c>
      <c r="D1149">
        <v>5</v>
      </c>
      <c r="E1149">
        <v>400</v>
      </c>
      <c r="F1149">
        <v>1562.89</v>
      </c>
      <c r="G1149">
        <v>1836.36</v>
      </c>
      <c r="H1149">
        <v>676.63</v>
      </c>
      <c r="I1149">
        <v>18</v>
      </c>
      <c r="J1149">
        <v>775</v>
      </c>
      <c r="K1149">
        <v>22232</v>
      </c>
      <c r="L1149" t="s">
        <v>18</v>
      </c>
      <c r="M1149">
        <v>91517</v>
      </c>
      <c r="N1149">
        <v>480</v>
      </c>
      <c r="O1149">
        <v>50952.99</v>
      </c>
      <c r="P1149">
        <v>2</v>
      </c>
    </row>
    <row r="1150" spans="1:16" x14ac:dyDescent="0.2">
      <c r="A1150">
        <v>6551</v>
      </c>
      <c r="B1150" t="s">
        <v>15</v>
      </c>
      <c r="C1150">
        <v>2007</v>
      </c>
      <c r="D1150">
        <v>6</v>
      </c>
      <c r="E1150">
        <v>429</v>
      </c>
      <c r="F1150">
        <v>1746.8</v>
      </c>
      <c r="G1150">
        <v>2052.59</v>
      </c>
      <c r="H1150">
        <v>821.31</v>
      </c>
      <c r="I1150">
        <v>18</v>
      </c>
      <c r="J1150">
        <v>775</v>
      </c>
      <c r="K1150">
        <v>22232</v>
      </c>
      <c r="L1150" t="s">
        <v>18</v>
      </c>
      <c r="M1150">
        <v>91517</v>
      </c>
      <c r="N1150">
        <v>480</v>
      </c>
      <c r="O1150">
        <v>50952.99</v>
      </c>
      <c r="P1150">
        <v>2</v>
      </c>
    </row>
    <row r="1151" spans="1:16" x14ac:dyDescent="0.2">
      <c r="A1151">
        <v>6551</v>
      </c>
      <c r="B1151" t="s">
        <v>15</v>
      </c>
      <c r="C1151">
        <v>2007</v>
      </c>
      <c r="D1151">
        <v>7</v>
      </c>
      <c r="E1151">
        <v>541</v>
      </c>
      <c r="F1151">
        <v>2112.86</v>
      </c>
      <c r="G1151">
        <v>2482.62</v>
      </c>
      <c r="H1151">
        <v>1074.3599999999999</v>
      </c>
      <c r="I1151">
        <v>18</v>
      </c>
      <c r="J1151">
        <v>775</v>
      </c>
      <c r="K1151">
        <v>22232</v>
      </c>
      <c r="L1151" t="s">
        <v>18</v>
      </c>
      <c r="M1151">
        <v>91517</v>
      </c>
      <c r="N1151">
        <v>480</v>
      </c>
      <c r="O1151">
        <v>50952.99</v>
      </c>
      <c r="P1151">
        <v>2</v>
      </c>
    </row>
    <row r="1152" spans="1:16" x14ac:dyDescent="0.2">
      <c r="A1152">
        <v>6551</v>
      </c>
      <c r="B1152" t="s">
        <v>15</v>
      </c>
      <c r="C1152">
        <v>2007</v>
      </c>
      <c r="D1152">
        <v>8</v>
      </c>
      <c r="E1152">
        <v>317</v>
      </c>
      <c r="F1152">
        <v>1223.8599999999999</v>
      </c>
      <c r="G1152">
        <v>1438.2</v>
      </c>
      <c r="H1152">
        <v>530.95000000000005</v>
      </c>
      <c r="I1152">
        <v>18</v>
      </c>
      <c r="J1152">
        <v>775</v>
      </c>
      <c r="K1152">
        <v>22232</v>
      </c>
      <c r="L1152" t="s">
        <v>18</v>
      </c>
      <c r="M1152">
        <v>91517</v>
      </c>
      <c r="N1152">
        <v>480</v>
      </c>
      <c r="O1152">
        <v>50952.99</v>
      </c>
      <c r="P1152">
        <v>2</v>
      </c>
    </row>
    <row r="1153" spans="1:16" x14ac:dyDescent="0.2">
      <c r="A1153">
        <v>6551</v>
      </c>
      <c r="B1153" t="s">
        <v>15</v>
      </c>
      <c r="C1153">
        <v>2007</v>
      </c>
      <c r="D1153">
        <v>9</v>
      </c>
      <c r="E1153">
        <v>572</v>
      </c>
      <c r="F1153">
        <v>2114.52</v>
      </c>
      <c r="G1153">
        <v>2484.5300000000002</v>
      </c>
      <c r="H1153">
        <v>804.66</v>
      </c>
      <c r="I1153">
        <v>18</v>
      </c>
      <c r="J1153">
        <v>775</v>
      </c>
      <c r="K1153">
        <v>22232</v>
      </c>
      <c r="L1153" t="s">
        <v>18</v>
      </c>
      <c r="M1153">
        <v>91517</v>
      </c>
      <c r="N1153">
        <v>480</v>
      </c>
      <c r="O1153">
        <v>50952.99</v>
      </c>
      <c r="P1153">
        <v>2</v>
      </c>
    </row>
    <row r="1154" spans="1:16" x14ac:dyDescent="0.2">
      <c r="A1154">
        <v>6551</v>
      </c>
      <c r="B1154" t="s">
        <v>15</v>
      </c>
      <c r="C1154">
        <v>2007</v>
      </c>
      <c r="D1154">
        <v>11</v>
      </c>
      <c r="E1154">
        <v>808</v>
      </c>
      <c r="F1154">
        <v>2937.11</v>
      </c>
      <c r="G1154">
        <v>3451.3</v>
      </c>
      <c r="H1154">
        <v>1004.78</v>
      </c>
      <c r="I1154">
        <v>18</v>
      </c>
      <c r="J1154">
        <v>775</v>
      </c>
      <c r="K1154">
        <v>22232</v>
      </c>
      <c r="L1154" t="s">
        <v>18</v>
      </c>
      <c r="M1154">
        <v>91517</v>
      </c>
      <c r="N1154">
        <v>480</v>
      </c>
      <c r="O1154">
        <v>50952.99</v>
      </c>
      <c r="P1154">
        <v>2</v>
      </c>
    </row>
    <row r="1155" spans="1:16" x14ac:dyDescent="0.2">
      <c r="A1155">
        <v>6551</v>
      </c>
      <c r="B1155" t="s">
        <v>15</v>
      </c>
      <c r="C1155">
        <v>2007</v>
      </c>
      <c r="D1155">
        <v>12</v>
      </c>
      <c r="E1155">
        <v>406</v>
      </c>
      <c r="F1155">
        <v>1519.94</v>
      </c>
      <c r="G1155">
        <v>1785.93</v>
      </c>
      <c r="H1155">
        <v>563</v>
      </c>
      <c r="I1155">
        <v>18</v>
      </c>
      <c r="J1155">
        <v>775</v>
      </c>
      <c r="K1155">
        <v>22232</v>
      </c>
      <c r="L1155" t="s">
        <v>18</v>
      </c>
      <c r="M1155">
        <v>91517</v>
      </c>
      <c r="N1155">
        <v>480</v>
      </c>
      <c r="O1155">
        <v>50952.99</v>
      </c>
      <c r="P1155">
        <v>2</v>
      </c>
    </row>
    <row r="1156" spans="1:16" x14ac:dyDescent="0.2">
      <c r="A1156">
        <v>6561</v>
      </c>
      <c r="B1156" t="s">
        <v>15</v>
      </c>
      <c r="C1156">
        <v>2007</v>
      </c>
      <c r="D1156">
        <v>1</v>
      </c>
      <c r="E1156">
        <v>128</v>
      </c>
      <c r="F1156">
        <v>502.53</v>
      </c>
      <c r="G1156">
        <v>590.5</v>
      </c>
      <c r="H1156">
        <v>287.52</v>
      </c>
      <c r="I1156">
        <v>15</v>
      </c>
      <c r="J1156">
        <v>696</v>
      </c>
      <c r="K1156">
        <v>16353</v>
      </c>
      <c r="L1156" t="s">
        <v>18</v>
      </c>
      <c r="M1156">
        <v>136420</v>
      </c>
      <c r="N1156">
        <v>438</v>
      </c>
      <c r="O1156">
        <v>39239.1</v>
      </c>
      <c r="P1156">
        <v>2</v>
      </c>
    </row>
    <row r="1157" spans="1:16" x14ac:dyDescent="0.2">
      <c r="A1157">
        <v>6561</v>
      </c>
      <c r="B1157" t="s">
        <v>15</v>
      </c>
      <c r="C1157">
        <v>2007</v>
      </c>
      <c r="D1157">
        <v>2</v>
      </c>
      <c r="E1157">
        <v>109</v>
      </c>
      <c r="F1157">
        <v>452.9</v>
      </c>
      <c r="G1157">
        <v>532.17999999999995</v>
      </c>
      <c r="H1157">
        <v>199.08</v>
      </c>
      <c r="I1157">
        <v>15</v>
      </c>
      <c r="J1157">
        <v>696</v>
      </c>
      <c r="K1157">
        <v>16353</v>
      </c>
      <c r="L1157" t="s">
        <v>18</v>
      </c>
      <c r="M1157">
        <v>136420</v>
      </c>
      <c r="N1157">
        <v>438</v>
      </c>
      <c r="O1157">
        <v>39239.1</v>
      </c>
      <c r="P1157">
        <v>2</v>
      </c>
    </row>
    <row r="1158" spans="1:16" x14ac:dyDescent="0.2">
      <c r="A1158">
        <v>6561</v>
      </c>
      <c r="B1158" t="s">
        <v>15</v>
      </c>
      <c r="C1158">
        <v>2007</v>
      </c>
      <c r="D1158">
        <v>3</v>
      </c>
      <c r="E1158">
        <v>144</v>
      </c>
      <c r="F1158">
        <v>593.98</v>
      </c>
      <c r="G1158">
        <v>697.97</v>
      </c>
      <c r="H1158">
        <v>278.16000000000003</v>
      </c>
      <c r="I1158">
        <v>15</v>
      </c>
      <c r="J1158">
        <v>696</v>
      </c>
      <c r="K1158">
        <v>16353</v>
      </c>
      <c r="L1158" t="s">
        <v>18</v>
      </c>
      <c r="M1158">
        <v>136420</v>
      </c>
      <c r="N1158">
        <v>438</v>
      </c>
      <c r="O1158">
        <v>39239.1</v>
      </c>
      <c r="P1158">
        <v>2</v>
      </c>
    </row>
    <row r="1159" spans="1:16" x14ac:dyDescent="0.2">
      <c r="A1159">
        <v>6561</v>
      </c>
      <c r="B1159" t="s">
        <v>15</v>
      </c>
      <c r="C1159">
        <v>2007</v>
      </c>
      <c r="D1159">
        <v>4</v>
      </c>
      <c r="E1159">
        <v>152</v>
      </c>
      <c r="F1159">
        <v>634.94000000000005</v>
      </c>
      <c r="G1159">
        <v>746.05</v>
      </c>
      <c r="H1159">
        <v>364.53</v>
      </c>
      <c r="I1159">
        <v>15</v>
      </c>
      <c r="J1159">
        <v>696</v>
      </c>
      <c r="K1159">
        <v>16353</v>
      </c>
      <c r="L1159" t="s">
        <v>18</v>
      </c>
      <c r="M1159">
        <v>136420</v>
      </c>
      <c r="N1159">
        <v>438</v>
      </c>
      <c r="O1159">
        <v>39239.1</v>
      </c>
      <c r="P1159">
        <v>2</v>
      </c>
    </row>
    <row r="1160" spans="1:16" x14ac:dyDescent="0.2">
      <c r="A1160">
        <v>6561</v>
      </c>
      <c r="B1160" t="s">
        <v>15</v>
      </c>
      <c r="C1160">
        <v>2007</v>
      </c>
      <c r="D1160">
        <v>5</v>
      </c>
      <c r="E1160">
        <v>285</v>
      </c>
      <c r="F1160">
        <v>1126.17</v>
      </c>
      <c r="G1160">
        <v>1323.37</v>
      </c>
      <c r="H1160">
        <v>470.7</v>
      </c>
      <c r="I1160">
        <v>15</v>
      </c>
      <c r="J1160">
        <v>696</v>
      </c>
      <c r="K1160">
        <v>16353</v>
      </c>
      <c r="L1160" t="s">
        <v>18</v>
      </c>
      <c r="M1160">
        <v>136420</v>
      </c>
      <c r="N1160">
        <v>438</v>
      </c>
      <c r="O1160">
        <v>39239.1</v>
      </c>
      <c r="P1160">
        <v>2</v>
      </c>
    </row>
    <row r="1161" spans="1:16" x14ac:dyDescent="0.2">
      <c r="A1161">
        <v>6561</v>
      </c>
      <c r="B1161" t="s">
        <v>15</v>
      </c>
      <c r="C1161">
        <v>2007</v>
      </c>
      <c r="D1161">
        <v>6</v>
      </c>
      <c r="E1161">
        <v>314</v>
      </c>
      <c r="F1161">
        <v>1333.92</v>
      </c>
      <c r="G1161">
        <v>1567.5</v>
      </c>
      <c r="H1161">
        <v>605.54999999999995</v>
      </c>
      <c r="I1161">
        <v>15</v>
      </c>
      <c r="J1161">
        <v>696</v>
      </c>
      <c r="K1161">
        <v>16353</v>
      </c>
      <c r="L1161" t="s">
        <v>18</v>
      </c>
      <c r="M1161">
        <v>136420</v>
      </c>
      <c r="N1161">
        <v>438</v>
      </c>
      <c r="O1161">
        <v>39239.1</v>
      </c>
      <c r="P1161">
        <v>2</v>
      </c>
    </row>
    <row r="1162" spans="1:16" x14ac:dyDescent="0.2">
      <c r="A1162">
        <v>6561</v>
      </c>
      <c r="B1162" t="s">
        <v>15</v>
      </c>
      <c r="C1162">
        <v>2007</v>
      </c>
      <c r="D1162">
        <v>7</v>
      </c>
      <c r="E1162">
        <v>240</v>
      </c>
      <c r="F1162">
        <v>1039.8800000000001</v>
      </c>
      <c r="G1162">
        <v>1221.93</v>
      </c>
      <c r="H1162">
        <v>494.55</v>
      </c>
      <c r="I1162">
        <v>15</v>
      </c>
      <c r="J1162">
        <v>696</v>
      </c>
      <c r="K1162">
        <v>16353</v>
      </c>
      <c r="L1162" t="s">
        <v>18</v>
      </c>
      <c r="M1162">
        <v>136420</v>
      </c>
      <c r="N1162">
        <v>438</v>
      </c>
      <c r="O1162">
        <v>39239.1</v>
      </c>
      <c r="P1162">
        <v>2</v>
      </c>
    </row>
    <row r="1163" spans="1:16" x14ac:dyDescent="0.2">
      <c r="A1163">
        <v>6561</v>
      </c>
      <c r="B1163" t="s">
        <v>15</v>
      </c>
      <c r="C1163">
        <v>2007</v>
      </c>
      <c r="D1163">
        <v>8</v>
      </c>
      <c r="E1163">
        <v>268</v>
      </c>
      <c r="F1163">
        <v>1133.6400000000001</v>
      </c>
      <c r="G1163">
        <v>1332.06</v>
      </c>
      <c r="H1163">
        <v>590.9</v>
      </c>
      <c r="I1163">
        <v>15</v>
      </c>
      <c r="J1163">
        <v>696</v>
      </c>
      <c r="K1163">
        <v>16353</v>
      </c>
      <c r="L1163" t="s">
        <v>18</v>
      </c>
      <c r="M1163">
        <v>136420</v>
      </c>
      <c r="N1163">
        <v>438</v>
      </c>
      <c r="O1163">
        <v>39239.1</v>
      </c>
      <c r="P1163">
        <v>2</v>
      </c>
    </row>
    <row r="1164" spans="1:16" x14ac:dyDescent="0.2">
      <c r="A1164">
        <v>6561</v>
      </c>
      <c r="B1164" t="s">
        <v>15</v>
      </c>
      <c r="C1164">
        <v>2007</v>
      </c>
      <c r="D1164">
        <v>9</v>
      </c>
      <c r="E1164">
        <v>401</v>
      </c>
      <c r="F1164">
        <v>1639.55</v>
      </c>
      <c r="G1164">
        <v>1926.52</v>
      </c>
      <c r="H1164">
        <v>809.98</v>
      </c>
      <c r="I1164">
        <v>15</v>
      </c>
      <c r="J1164">
        <v>696</v>
      </c>
      <c r="K1164">
        <v>16353</v>
      </c>
      <c r="L1164" t="s">
        <v>18</v>
      </c>
      <c r="M1164">
        <v>136420</v>
      </c>
      <c r="N1164">
        <v>438</v>
      </c>
      <c r="O1164">
        <v>39239.1</v>
      </c>
      <c r="P1164">
        <v>2</v>
      </c>
    </row>
    <row r="1165" spans="1:16" x14ac:dyDescent="0.2">
      <c r="A1165">
        <v>6561</v>
      </c>
      <c r="B1165" t="s">
        <v>15</v>
      </c>
      <c r="C1165">
        <v>2007</v>
      </c>
      <c r="D1165">
        <v>11</v>
      </c>
      <c r="E1165">
        <v>585</v>
      </c>
      <c r="F1165">
        <v>2291.2600000000002</v>
      </c>
      <c r="G1165">
        <v>2692.52</v>
      </c>
      <c r="H1165">
        <v>735.14</v>
      </c>
      <c r="I1165">
        <v>15</v>
      </c>
      <c r="J1165">
        <v>696</v>
      </c>
      <c r="K1165">
        <v>16353</v>
      </c>
      <c r="L1165" t="s">
        <v>18</v>
      </c>
      <c r="M1165">
        <v>136420</v>
      </c>
      <c r="N1165">
        <v>438</v>
      </c>
      <c r="O1165">
        <v>39239.1</v>
      </c>
      <c r="P1165">
        <v>2</v>
      </c>
    </row>
    <row r="1166" spans="1:16" x14ac:dyDescent="0.2">
      <c r="A1166">
        <v>6561</v>
      </c>
      <c r="B1166" t="s">
        <v>15</v>
      </c>
      <c r="C1166">
        <v>2007</v>
      </c>
      <c r="D1166">
        <v>12</v>
      </c>
      <c r="E1166">
        <v>352</v>
      </c>
      <c r="F1166">
        <v>1402.56</v>
      </c>
      <c r="G1166">
        <v>1647.97</v>
      </c>
      <c r="H1166">
        <v>447.95</v>
      </c>
      <c r="I1166">
        <v>15</v>
      </c>
      <c r="J1166">
        <v>696</v>
      </c>
      <c r="K1166">
        <v>16353</v>
      </c>
      <c r="L1166" t="s">
        <v>18</v>
      </c>
      <c r="M1166">
        <v>136420</v>
      </c>
      <c r="N1166">
        <v>438</v>
      </c>
      <c r="O1166">
        <v>39239.1</v>
      </c>
      <c r="P1166">
        <v>2</v>
      </c>
    </row>
    <row r="1167" spans="1:16" x14ac:dyDescent="0.2">
      <c r="A1167">
        <v>6561</v>
      </c>
      <c r="B1167" t="s">
        <v>15</v>
      </c>
      <c r="C1167">
        <v>2007</v>
      </c>
      <c r="D1167">
        <v>10</v>
      </c>
      <c r="E1167">
        <v>784</v>
      </c>
      <c r="F1167">
        <v>3130.72</v>
      </c>
      <c r="G1167">
        <v>3678.77</v>
      </c>
      <c r="H1167">
        <v>1173.53</v>
      </c>
      <c r="I1167">
        <v>15</v>
      </c>
      <c r="J1167">
        <v>696</v>
      </c>
      <c r="K1167">
        <v>16353</v>
      </c>
      <c r="L1167" t="s">
        <v>18</v>
      </c>
      <c r="M1167">
        <v>136420</v>
      </c>
      <c r="N1167">
        <v>438</v>
      </c>
      <c r="O1167">
        <v>39239.1</v>
      </c>
      <c r="P1167">
        <v>2</v>
      </c>
    </row>
    <row r="1168" spans="1:16" x14ac:dyDescent="0.2">
      <c r="A1168">
        <v>6565</v>
      </c>
      <c r="B1168" t="s">
        <v>15</v>
      </c>
      <c r="C1168">
        <v>2007</v>
      </c>
      <c r="D1168">
        <v>7</v>
      </c>
      <c r="E1168">
        <v>218</v>
      </c>
      <c r="F1168">
        <v>926.94</v>
      </c>
      <c r="G1168">
        <v>1089.21</v>
      </c>
      <c r="H1168">
        <v>462.04</v>
      </c>
      <c r="I1168">
        <v>12</v>
      </c>
      <c r="J1168">
        <v>736</v>
      </c>
      <c r="K1168">
        <v>16429</v>
      </c>
      <c r="L1168" t="s">
        <v>18</v>
      </c>
      <c r="M1168">
        <v>292562</v>
      </c>
      <c r="N1168">
        <v>437</v>
      </c>
      <c r="O1168">
        <v>38590.21</v>
      </c>
      <c r="P1168">
        <v>2</v>
      </c>
    </row>
    <row r="1169" spans="1:16" x14ac:dyDescent="0.2">
      <c r="A1169">
        <v>6565</v>
      </c>
      <c r="B1169" t="s">
        <v>15</v>
      </c>
      <c r="C1169">
        <v>2007</v>
      </c>
      <c r="D1169">
        <v>8</v>
      </c>
      <c r="E1169">
        <v>185</v>
      </c>
      <c r="F1169">
        <v>749.26</v>
      </c>
      <c r="G1169">
        <v>880.42</v>
      </c>
      <c r="H1169">
        <v>370.87</v>
      </c>
      <c r="I1169">
        <v>12</v>
      </c>
      <c r="J1169">
        <v>736</v>
      </c>
      <c r="K1169">
        <v>16429</v>
      </c>
      <c r="L1169" t="s">
        <v>18</v>
      </c>
      <c r="M1169">
        <v>292562</v>
      </c>
      <c r="N1169">
        <v>437</v>
      </c>
      <c r="O1169">
        <v>38590.21</v>
      </c>
      <c r="P1169">
        <v>2</v>
      </c>
    </row>
    <row r="1170" spans="1:16" x14ac:dyDescent="0.2">
      <c r="A1170">
        <v>6565</v>
      </c>
      <c r="B1170" t="s">
        <v>15</v>
      </c>
      <c r="C1170">
        <v>2007</v>
      </c>
      <c r="D1170">
        <v>9</v>
      </c>
      <c r="E1170">
        <v>484</v>
      </c>
      <c r="F1170">
        <v>1941.34</v>
      </c>
      <c r="G1170">
        <v>2281.16</v>
      </c>
      <c r="H1170">
        <v>665.14</v>
      </c>
      <c r="I1170">
        <v>12</v>
      </c>
      <c r="J1170">
        <v>736</v>
      </c>
      <c r="K1170">
        <v>16429</v>
      </c>
      <c r="L1170" t="s">
        <v>18</v>
      </c>
      <c r="M1170">
        <v>292562</v>
      </c>
      <c r="N1170">
        <v>437</v>
      </c>
      <c r="O1170">
        <v>38590.21</v>
      </c>
      <c r="P1170">
        <v>2</v>
      </c>
    </row>
    <row r="1171" spans="1:16" x14ac:dyDescent="0.2">
      <c r="A1171">
        <v>6565</v>
      </c>
      <c r="B1171" t="s">
        <v>15</v>
      </c>
      <c r="C1171">
        <v>2007</v>
      </c>
      <c r="D1171">
        <v>10</v>
      </c>
      <c r="E1171">
        <v>785</v>
      </c>
      <c r="F1171">
        <v>3212.11</v>
      </c>
      <c r="G1171">
        <v>3774.38</v>
      </c>
      <c r="H1171">
        <v>1122.23</v>
      </c>
      <c r="I1171">
        <v>12</v>
      </c>
      <c r="J1171">
        <v>736</v>
      </c>
      <c r="K1171">
        <v>16429</v>
      </c>
      <c r="L1171" t="s">
        <v>18</v>
      </c>
      <c r="M1171">
        <v>292562</v>
      </c>
      <c r="N1171">
        <v>437</v>
      </c>
      <c r="O1171">
        <v>38590.21</v>
      </c>
      <c r="P1171">
        <v>2</v>
      </c>
    </row>
    <row r="1172" spans="1:16" x14ac:dyDescent="0.2">
      <c r="A1172">
        <v>6565</v>
      </c>
      <c r="B1172" t="s">
        <v>15</v>
      </c>
      <c r="C1172">
        <v>2007</v>
      </c>
      <c r="D1172">
        <v>11</v>
      </c>
      <c r="E1172">
        <v>482</v>
      </c>
      <c r="F1172">
        <v>1949.18</v>
      </c>
      <c r="G1172">
        <v>2290.5</v>
      </c>
      <c r="H1172">
        <v>746.19</v>
      </c>
      <c r="I1172">
        <v>12</v>
      </c>
      <c r="J1172">
        <v>736</v>
      </c>
      <c r="K1172">
        <v>16429</v>
      </c>
      <c r="L1172" t="s">
        <v>18</v>
      </c>
      <c r="M1172">
        <v>292562</v>
      </c>
      <c r="N1172">
        <v>437</v>
      </c>
      <c r="O1172">
        <v>38590.21</v>
      </c>
      <c r="P1172">
        <v>2</v>
      </c>
    </row>
    <row r="1173" spans="1:16" x14ac:dyDescent="0.2">
      <c r="A1173">
        <v>6565</v>
      </c>
      <c r="B1173" t="s">
        <v>15</v>
      </c>
      <c r="C1173">
        <v>2007</v>
      </c>
      <c r="D1173">
        <v>12</v>
      </c>
      <c r="E1173">
        <v>297</v>
      </c>
      <c r="F1173">
        <v>1112.8599999999999</v>
      </c>
      <c r="G1173">
        <v>1307.77</v>
      </c>
      <c r="H1173">
        <v>456.16</v>
      </c>
      <c r="I1173">
        <v>12</v>
      </c>
      <c r="J1173">
        <v>736</v>
      </c>
      <c r="K1173">
        <v>16429</v>
      </c>
      <c r="L1173" t="s">
        <v>18</v>
      </c>
      <c r="M1173">
        <v>292562</v>
      </c>
      <c r="N1173">
        <v>437</v>
      </c>
      <c r="O1173">
        <v>38590.21</v>
      </c>
      <c r="P1173">
        <v>2</v>
      </c>
    </row>
    <row r="1174" spans="1:16" x14ac:dyDescent="0.2">
      <c r="A1174">
        <v>6565</v>
      </c>
      <c r="B1174" t="s">
        <v>15</v>
      </c>
      <c r="C1174">
        <v>2007</v>
      </c>
      <c r="D1174">
        <v>1</v>
      </c>
      <c r="E1174">
        <v>99</v>
      </c>
      <c r="F1174">
        <v>448.61</v>
      </c>
      <c r="G1174">
        <v>527.21</v>
      </c>
      <c r="H1174">
        <v>175.64</v>
      </c>
      <c r="I1174">
        <v>12</v>
      </c>
      <c r="J1174">
        <v>736</v>
      </c>
      <c r="K1174">
        <v>16429</v>
      </c>
      <c r="L1174" t="s">
        <v>18</v>
      </c>
      <c r="M1174">
        <v>292562</v>
      </c>
      <c r="N1174">
        <v>437</v>
      </c>
      <c r="O1174">
        <v>38590.21</v>
      </c>
      <c r="P1174">
        <v>2</v>
      </c>
    </row>
    <row r="1175" spans="1:16" x14ac:dyDescent="0.2">
      <c r="A1175">
        <v>6565</v>
      </c>
      <c r="B1175" t="s">
        <v>15</v>
      </c>
      <c r="C1175">
        <v>2007</v>
      </c>
      <c r="D1175">
        <v>3</v>
      </c>
      <c r="E1175">
        <v>136</v>
      </c>
      <c r="F1175">
        <v>585.1</v>
      </c>
      <c r="G1175">
        <v>687.52</v>
      </c>
      <c r="H1175">
        <v>225.44</v>
      </c>
      <c r="I1175">
        <v>12</v>
      </c>
      <c r="J1175">
        <v>736</v>
      </c>
      <c r="K1175">
        <v>16429</v>
      </c>
      <c r="L1175" t="s">
        <v>18</v>
      </c>
      <c r="M1175">
        <v>292562</v>
      </c>
      <c r="N1175">
        <v>437</v>
      </c>
      <c r="O1175">
        <v>38590.21</v>
      </c>
      <c r="P1175">
        <v>2</v>
      </c>
    </row>
    <row r="1176" spans="1:16" x14ac:dyDescent="0.2">
      <c r="A1176">
        <v>6565</v>
      </c>
      <c r="B1176" t="s">
        <v>15</v>
      </c>
      <c r="C1176">
        <v>2007</v>
      </c>
      <c r="D1176">
        <v>4</v>
      </c>
      <c r="E1176">
        <v>199</v>
      </c>
      <c r="F1176">
        <v>855.19</v>
      </c>
      <c r="G1176">
        <v>1004.91</v>
      </c>
      <c r="H1176">
        <v>339.71</v>
      </c>
      <c r="I1176">
        <v>12</v>
      </c>
      <c r="J1176">
        <v>736</v>
      </c>
      <c r="K1176">
        <v>16429</v>
      </c>
      <c r="L1176" t="s">
        <v>18</v>
      </c>
      <c r="M1176">
        <v>292562</v>
      </c>
      <c r="N1176">
        <v>437</v>
      </c>
      <c r="O1176">
        <v>38590.21</v>
      </c>
      <c r="P1176">
        <v>2</v>
      </c>
    </row>
    <row r="1177" spans="1:16" x14ac:dyDescent="0.2">
      <c r="A1177">
        <v>6565</v>
      </c>
      <c r="B1177" t="s">
        <v>15</v>
      </c>
      <c r="C1177">
        <v>2007</v>
      </c>
      <c r="D1177">
        <v>5</v>
      </c>
      <c r="E1177">
        <v>272</v>
      </c>
      <c r="F1177">
        <v>1240.3800000000001</v>
      </c>
      <c r="G1177">
        <v>1457.58</v>
      </c>
      <c r="H1177">
        <v>413.09</v>
      </c>
      <c r="I1177">
        <v>12</v>
      </c>
      <c r="J1177">
        <v>736</v>
      </c>
      <c r="K1177">
        <v>16429</v>
      </c>
      <c r="L1177" t="s">
        <v>18</v>
      </c>
      <c r="M1177">
        <v>292562</v>
      </c>
      <c r="N1177">
        <v>437</v>
      </c>
      <c r="O1177">
        <v>38590.21</v>
      </c>
      <c r="P1177">
        <v>2</v>
      </c>
    </row>
    <row r="1178" spans="1:16" x14ac:dyDescent="0.2">
      <c r="A1178">
        <v>6565</v>
      </c>
      <c r="B1178" t="s">
        <v>15</v>
      </c>
      <c r="C1178">
        <v>2007</v>
      </c>
      <c r="D1178">
        <v>2</v>
      </c>
      <c r="E1178">
        <v>94</v>
      </c>
      <c r="F1178">
        <v>390.24</v>
      </c>
      <c r="G1178">
        <v>458.62</v>
      </c>
      <c r="H1178">
        <v>117.57</v>
      </c>
      <c r="I1178">
        <v>12</v>
      </c>
      <c r="J1178">
        <v>736</v>
      </c>
      <c r="K1178">
        <v>16429</v>
      </c>
      <c r="L1178" t="s">
        <v>18</v>
      </c>
      <c r="M1178">
        <v>292562</v>
      </c>
      <c r="N1178">
        <v>437</v>
      </c>
      <c r="O1178">
        <v>38590.21</v>
      </c>
      <c r="P1178">
        <v>2</v>
      </c>
    </row>
    <row r="1179" spans="1:16" x14ac:dyDescent="0.2">
      <c r="A1179">
        <v>6565</v>
      </c>
      <c r="B1179" t="s">
        <v>15</v>
      </c>
      <c r="C1179">
        <v>2007</v>
      </c>
      <c r="D1179">
        <v>6</v>
      </c>
      <c r="E1179">
        <v>324</v>
      </c>
      <c r="F1179">
        <v>1384.76</v>
      </c>
      <c r="G1179">
        <v>1627.21</v>
      </c>
      <c r="H1179">
        <v>530.96</v>
      </c>
      <c r="I1179">
        <v>12</v>
      </c>
      <c r="J1179">
        <v>736</v>
      </c>
      <c r="K1179">
        <v>16429</v>
      </c>
      <c r="L1179" t="s">
        <v>18</v>
      </c>
      <c r="M1179">
        <v>292562</v>
      </c>
      <c r="N1179">
        <v>437</v>
      </c>
      <c r="O1179">
        <v>38590.21</v>
      </c>
      <c r="P1179">
        <v>2</v>
      </c>
    </row>
    <row r="1180" spans="1:16" x14ac:dyDescent="0.2">
      <c r="A1180">
        <v>6566</v>
      </c>
      <c r="B1180" t="s">
        <v>15</v>
      </c>
      <c r="C1180">
        <v>2007</v>
      </c>
      <c r="D1180">
        <v>1</v>
      </c>
      <c r="E1180">
        <v>165</v>
      </c>
      <c r="F1180">
        <v>726.56</v>
      </c>
      <c r="G1180">
        <v>853.72</v>
      </c>
      <c r="H1180">
        <v>355.99</v>
      </c>
      <c r="I1180">
        <v>12</v>
      </c>
      <c r="J1180">
        <v>980</v>
      </c>
      <c r="K1180">
        <v>20651</v>
      </c>
      <c r="L1180" t="s">
        <v>18</v>
      </c>
      <c r="M1180">
        <v>297849</v>
      </c>
      <c r="N1180">
        <v>617</v>
      </c>
      <c r="O1180">
        <v>57909.15</v>
      </c>
      <c r="P1180">
        <v>2</v>
      </c>
    </row>
    <row r="1181" spans="1:16" x14ac:dyDescent="0.2">
      <c r="A1181">
        <v>6566</v>
      </c>
      <c r="B1181" t="s">
        <v>15</v>
      </c>
      <c r="C1181">
        <v>2007</v>
      </c>
      <c r="D1181">
        <v>2</v>
      </c>
      <c r="E1181">
        <v>150</v>
      </c>
      <c r="F1181">
        <v>679.23</v>
      </c>
      <c r="G1181">
        <v>798.05</v>
      </c>
      <c r="H1181">
        <v>270.77999999999997</v>
      </c>
      <c r="I1181">
        <v>12</v>
      </c>
      <c r="J1181">
        <v>980</v>
      </c>
      <c r="K1181">
        <v>20651</v>
      </c>
      <c r="L1181" t="s">
        <v>18</v>
      </c>
      <c r="M1181">
        <v>297849</v>
      </c>
      <c r="N1181">
        <v>617</v>
      </c>
      <c r="O1181">
        <v>57909.15</v>
      </c>
      <c r="P1181">
        <v>2</v>
      </c>
    </row>
    <row r="1182" spans="1:16" x14ac:dyDescent="0.2">
      <c r="A1182">
        <v>6566</v>
      </c>
      <c r="B1182" t="s">
        <v>15</v>
      </c>
      <c r="C1182">
        <v>2007</v>
      </c>
      <c r="D1182">
        <v>3</v>
      </c>
      <c r="E1182">
        <v>148</v>
      </c>
      <c r="F1182">
        <v>580.58000000000004</v>
      </c>
      <c r="G1182">
        <v>682.25</v>
      </c>
      <c r="H1182">
        <v>199.81</v>
      </c>
      <c r="I1182">
        <v>12</v>
      </c>
      <c r="J1182">
        <v>980</v>
      </c>
      <c r="K1182">
        <v>20651</v>
      </c>
      <c r="L1182" t="s">
        <v>18</v>
      </c>
      <c r="M1182">
        <v>297849</v>
      </c>
      <c r="N1182">
        <v>617</v>
      </c>
      <c r="O1182">
        <v>57909.15</v>
      </c>
      <c r="P1182">
        <v>2</v>
      </c>
    </row>
    <row r="1183" spans="1:16" x14ac:dyDescent="0.2">
      <c r="A1183">
        <v>6566</v>
      </c>
      <c r="B1183" t="s">
        <v>15</v>
      </c>
      <c r="C1183">
        <v>2007</v>
      </c>
      <c r="D1183">
        <v>4</v>
      </c>
      <c r="E1183">
        <v>226</v>
      </c>
      <c r="F1183">
        <v>945.92</v>
      </c>
      <c r="G1183">
        <v>1111.43</v>
      </c>
      <c r="H1183">
        <v>488.76</v>
      </c>
      <c r="I1183">
        <v>12</v>
      </c>
      <c r="J1183">
        <v>980</v>
      </c>
      <c r="K1183">
        <v>20651</v>
      </c>
      <c r="L1183" t="s">
        <v>18</v>
      </c>
      <c r="M1183">
        <v>297849</v>
      </c>
      <c r="N1183">
        <v>617</v>
      </c>
      <c r="O1183">
        <v>57909.15</v>
      </c>
      <c r="P1183">
        <v>2</v>
      </c>
    </row>
    <row r="1184" spans="1:16" x14ac:dyDescent="0.2">
      <c r="A1184">
        <v>6566</v>
      </c>
      <c r="B1184" t="s">
        <v>15</v>
      </c>
      <c r="C1184">
        <v>2007</v>
      </c>
      <c r="D1184">
        <v>5</v>
      </c>
      <c r="E1184">
        <v>490</v>
      </c>
      <c r="F1184">
        <v>2181.89</v>
      </c>
      <c r="G1184">
        <v>2563.79</v>
      </c>
      <c r="H1184">
        <v>995.95</v>
      </c>
      <c r="I1184">
        <v>12</v>
      </c>
      <c r="J1184">
        <v>980</v>
      </c>
      <c r="K1184">
        <v>20651</v>
      </c>
      <c r="L1184" t="s">
        <v>18</v>
      </c>
      <c r="M1184">
        <v>297849</v>
      </c>
      <c r="N1184">
        <v>617</v>
      </c>
      <c r="O1184">
        <v>57909.15</v>
      </c>
      <c r="P1184">
        <v>2</v>
      </c>
    </row>
    <row r="1185" spans="1:16" x14ac:dyDescent="0.2">
      <c r="A1185">
        <v>6566</v>
      </c>
      <c r="B1185" t="s">
        <v>15</v>
      </c>
      <c r="C1185">
        <v>2007</v>
      </c>
      <c r="D1185">
        <v>6</v>
      </c>
      <c r="E1185">
        <v>448</v>
      </c>
      <c r="F1185">
        <v>1977.58</v>
      </c>
      <c r="G1185">
        <v>2323.63</v>
      </c>
      <c r="H1185">
        <v>906.23</v>
      </c>
      <c r="I1185">
        <v>12</v>
      </c>
      <c r="J1185">
        <v>980</v>
      </c>
      <c r="K1185">
        <v>20651</v>
      </c>
      <c r="L1185" t="s">
        <v>18</v>
      </c>
      <c r="M1185">
        <v>297849</v>
      </c>
      <c r="N1185">
        <v>617</v>
      </c>
      <c r="O1185">
        <v>57909.15</v>
      </c>
      <c r="P1185">
        <v>2</v>
      </c>
    </row>
    <row r="1186" spans="1:16" x14ac:dyDescent="0.2">
      <c r="A1186">
        <v>6566</v>
      </c>
      <c r="B1186" t="s">
        <v>15</v>
      </c>
      <c r="C1186">
        <v>2007</v>
      </c>
      <c r="D1186">
        <v>7</v>
      </c>
      <c r="E1186">
        <v>332</v>
      </c>
      <c r="F1186">
        <v>1399.98</v>
      </c>
      <c r="G1186">
        <v>1645.03</v>
      </c>
      <c r="H1186">
        <v>780.98</v>
      </c>
      <c r="I1186">
        <v>12</v>
      </c>
      <c r="J1186">
        <v>980</v>
      </c>
      <c r="K1186">
        <v>20651</v>
      </c>
      <c r="L1186" t="s">
        <v>18</v>
      </c>
      <c r="M1186">
        <v>297849</v>
      </c>
      <c r="N1186">
        <v>617</v>
      </c>
      <c r="O1186">
        <v>57909.15</v>
      </c>
      <c r="P1186">
        <v>2</v>
      </c>
    </row>
    <row r="1187" spans="1:16" x14ac:dyDescent="0.2">
      <c r="A1187">
        <v>6566</v>
      </c>
      <c r="B1187" t="s">
        <v>15</v>
      </c>
      <c r="C1187">
        <v>2007</v>
      </c>
      <c r="D1187">
        <v>8</v>
      </c>
      <c r="E1187">
        <v>376</v>
      </c>
      <c r="F1187">
        <v>1448.96</v>
      </c>
      <c r="G1187">
        <v>1702.62</v>
      </c>
      <c r="H1187">
        <v>707.37</v>
      </c>
      <c r="I1187">
        <v>12</v>
      </c>
      <c r="J1187">
        <v>980</v>
      </c>
      <c r="K1187">
        <v>20651</v>
      </c>
      <c r="L1187" t="s">
        <v>18</v>
      </c>
      <c r="M1187">
        <v>297849</v>
      </c>
      <c r="N1187">
        <v>617</v>
      </c>
      <c r="O1187">
        <v>57909.15</v>
      </c>
      <c r="P1187">
        <v>2</v>
      </c>
    </row>
    <row r="1188" spans="1:16" x14ac:dyDescent="0.2">
      <c r="A1188">
        <v>6566</v>
      </c>
      <c r="B1188" t="s">
        <v>15</v>
      </c>
      <c r="C1188">
        <v>2007</v>
      </c>
      <c r="D1188">
        <v>9</v>
      </c>
      <c r="E1188">
        <v>471</v>
      </c>
      <c r="F1188">
        <v>1847.11</v>
      </c>
      <c r="G1188">
        <v>2170.4899999999998</v>
      </c>
      <c r="H1188">
        <v>762.06</v>
      </c>
      <c r="I1188">
        <v>12</v>
      </c>
      <c r="J1188">
        <v>980</v>
      </c>
      <c r="K1188">
        <v>20651</v>
      </c>
      <c r="L1188" t="s">
        <v>18</v>
      </c>
      <c r="M1188">
        <v>297849</v>
      </c>
      <c r="N1188">
        <v>617</v>
      </c>
      <c r="O1188">
        <v>57909.15</v>
      </c>
      <c r="P1188">
        <v>2</v>
      </c>
    </row>
    <row r="1189" spans="1:16" x14ac:dyDescent="0.2">
      <c r="A1189">
        <v>6566</v>
      </c>
      <c r="B1189" t="s">
        <v>15</v>
      </c>
      <c r="C1189">
        <v>2007</v>
      </c>
      <c r="D1189">
        <v>11</v>
      </c>
      <c r="E1189">
        <v>724</v>
      </c>
      <c r="F1189">
        <v>2944.04</v>
      </c>
      <c r="G1189">
        <v>3459.34</v>
      </c>
      <c r="H1189">
        <v>1171.17</v>
      </c>
      <c r="I1189">
        <v>12</v>
      </c>
      <c r="J1189">
        <v>980</v>
      </c>
      <c r="K1189">
        <v>20651</v>
      </c>
      <c r="L1189" t="s">
        <v>18</v>
      </c>
      <c r="M1189">
        <v>297849</v>
      </c>
      <c r="N1189">
        <v>617</v>
      </c>
      <c r="O1189">
        <v>57909.15</v>
      </c>
      <c r="P1189">
        <v>2</v>
      </c>
    </row>
    <row r="1190" spans="1:16" x14ac:dyDescent="0.2">
      <c r="A1190">
        <v>6566</v>
      </c>
      <c r="B1190" t="s">
        <v>15</v>
      </c>
      <c r="C1190">
        <v>2007</v>
      </c>
      <c r="D1190">
        <v>12</v>
      </c>
      <c r="E1190">
        <v>338</v>
      </c>
      <c r="F1190">
        <v>1406.53</v>
      </c>
      <c r="G1190">
        <v>1652.77</v>
      </c>
      <c r="H1190">
        <v>428.96</v>
      </c>
      <c r="I1190">
        <v>12</v>
      </c>
      <c r="J1190">
        <v>980</v>
      </c>
      <c r="K1190">
        <v>20651</v>
      </c>
      <c r="L1190" t="s">
        <v>18</v>
      </c>
      <c r="M1190">
        <v>297849</v>
      </c>
      <c r="N1190">
        <v>617</v>
      </c>
      <c r="O1190">
        <v>57909.15</v>
      </c>
      <c r="P1190">
        <v>2</v>
      </c>
    </row>
    <row r="1191" spans="1:16" x14ac:dyDescent="0.2">
      <c r="A1191">
        <v>6577</v>
      </c>
      <c r="B1191" t="s">
        <v>15</v>
      </c>
      <c r="C1191">
        <v>2007</v>
      </c>
      <c r="D1191">
        <v>1</v>
      </c>
      <c r="E1191">
        <v>199</v>
      </c>
      <c r="F1191">
        <v>752.8</v>
      </c>
      <c r="G1191">
        <v>884.67</v>
      </c>
      <c r="H1191">
        <v>346.56</v>
      </c>
      <c r="I1191">
        <v>18</v>
      </c>
      <c r="J1191">
        <v>1075</v>
      </c>
      <c r="K1191">
        <v>22168</v>
      </c>
      <c r="L1191" t="s">
        <v>18</v>
      </c>
      <c r="M1191">
        <v>145258</v>
      </c>
      <c r="N1191">
        <v>645</v>
      </c>
      <c r="O1191">
        <v>50108.97</v>
      </c>
      <c r="P1191">
        <v>2</v>
      </c>
    </row>
    <row r="1192" spans="1:16" x14ac:dyDescent="0.2">
      <c r="A1192">
        <v>6577</v>
      </c>
      <c r="B1192" t="s">
        <v>15</v>
      </c>
      <c r="C1192">
        <v>2007</v>
      </c>
      <c r="D1192">
        <v>2</v>
      </c>
      <c r="E1192">
        <v>152</v>
      </c>
      <c r="F1192">
        <v>683.19</v>
      </c>
      <c r="G1192">
        <v>802.75</v>
      </c>
      <c r="H1192">
        <v>330.16</v>
      </c>
      <c r="I1192">
        <v>18</v>
      </c>
      <c r="J1192">
        <v>1075</v>
      </c>
      <c r="K1192">
        <v>22168</v>
      </c>
      <c r="L1192" t="s">
        <v>18</v>
      </c>
      <c r="M1192">
        <v>145258</v>
      </c>
      <c r="N1192">
        <v>645</v>
      </c>
      <c r="O1192">
        <v>50108.97</v>
      </c>
      <c r="P1192">
        <v>2</v>
      </c>
    </row>
    <row r="1193" spans="1:16" x14ac:dyDescent="0.2">
      <c r="A1193">
        <v>6577</v>
      </c>
      <c r="B1193" t="s">
        <v>15</v>
      </c>
      <c r="C1193">
        <v>2007</v>
      </c>
      <c r="D1193">
        <v>3</v>
      </c>
      <c r="E1193">
        <v>219</v>
      </c>
      <c r="F1193">
        <v>937.51</v>
      </c>
      <c r="G1193">
        <v>1101.73</v>
      </c>
      <c r="H1193">
        <v>430.18</v>
      </c>
      <c r="I1193">
        <v>18</v>
      </c>
      <c r="J1193">
        <v>1075</v>
      </c>
      <c r="K1193">
        <v>22168</v>
      </c>
      <c r="L1193" t="s">
        <v>18</v>
      </c>
      <c r="M1193">
        <v>145258</v>
      </c>
      <c r="N1193">
        <v>645</v>
      </c>
      <c r="O1193">
        <v>50108.97</v>
      </c>
      <c r="P1193">
        <v>2</v>
      </c>
    </row>
    <row r="1194" spans="1:16" x14ac:dyDescent="0.2">
      <c r="A1194">
        <v>6577</v>
      </c>
      <c r="B1194" t="s">
        <v>15</v>
      </c>
      <c r="C1194">
        <v>2007</v>
      </c>
      <c r="D1194">
        <v>4</v>
      </c>
      <c r="E1194">
        <v>280</v>
      </c>
      <c r="F1194">
        <v>1132.95</v>
      </c>
      <c r="G1194">
        <v>1331.2</v>
      </c>
      <c r="H1194">
        <v>510.66</v>
      </c>
      <c r="I1194">
        <v>18</v>
      </c>
      <c r="J1194">
        <v>1075</v>
      </c>
      <c r="K1194">
        <v>22168</v>
      </c>
      <c r="L1194" t="s">
        <v>18</v>
      </c>
      <c r="M1194">
        <v>145258</v>
      </c>
      <c r="N1194">
        <v>645</v>
      </c>
      <c r="O1194">
        <v>50108.97</v>
      </c>
      <c r="P1194">
        <v>2</v>
      </c>
    </row>
    <row r="1195" spans="1:16" x14ac:dyDescent="0.2">
      <c r="A1195">
        <v>6577</v>
      </c>
      <c r="B1195" t="s">
        <v>15</v>
      </c>
      <c r="C1195">
        <v>2007</v>
      </c>
      <c r="D1195">
        <v>5</v>
      </c>
      <c r="E1195">
        <v>367</v>
      </c>
      <c r="F1195">
        <v>1510.44</v>
      </c>
      <c r="G1195">
        <v>1774.89</v>
      </c>
      <c r="H1195">
        <v>677.68</v>
      </c>
      <c r="I1195">
        <v>18</v>
      </c>
      <c r="J1195">
        <v>1075</v>
      </c>
      <c r="K1195">
        <v>22168</v>
      </c>
      <c r="L1195" t="s">
        <v>18</v>
      </c>
      <c r="M1195">
        <v>145258</v>
      </c>
      <c r="N1195">
        <v>645</v>
      </c>
      <c r="O1195">
        <v>50108.97</v>
      </c>
      <c r="P1195">
        <v>2</v>
      </c>
    </row>
    <row r="1196" spans="1:16" x14ac:dyDescent="0.2">
      <c r="A1196">
        <v>6577</v>
      </c>
      <c r="B1196" t="s">
        <v>15</v>
      </c>
      <c r="C1196">
        <v>2007</v>
      </c>
      <c r="D1196">
        <v>6</v>
      </c>
      <c r="E1196">
        <v>362</v>
      </c>
      <c r="F1196">
        <v>1414.27</v>
      </c>
      <c r="G1196">
        <v>1661.95</v>
      </c>
      <c r="H1196">
        <v>624.09</v>
      </c>
      <c r="I1196">
        <v>18</v>
      </c>
      <c r="J1196">
        <v>1075</v>
      </c>
      <c r="K1196">
        <v>22168</v>
      </c>
      <c r="L1196" t="s">
        <v>18</v>
      </c>
      <c r="M1196">
        <v>145258</v>
      </c>
      <c r="N1196">
        <v>645</v>
      </c>
      <c r="O1196">
        <v>50108.97</v>
      </c>
      <c r="P1196">
        <v>2</v>
      </c>
    </row>
    <row r="1197" spans="1:16" x14ac:dyDescent="0.2">
      <c r="A1197">
        <v>6577</v>
      </c>
      <c r="B1197" t="s">
        <v>15</v>
      </c>
      <c r="C1197">
        <v>2007</v>
      </c>
      <c r="D1197">
        <v>7</v>
      </c>
      <c r="E1197">
        <v>300</v>
      </c>
      <c r="F1197">
        <v>1132.25</v>
      </c>
      <c r="G1197">
        <v>1330.6</v>
      </c>
      <c r="H1197">
        <v>483.14</v>
      </c>
      <c r="I1197">
        <v>18</v>
      </c>
      <c r="J1197">
        <v>1075</v>
      </c>
      <c r="K1197">
        <v>22168</v>
      </c>
      <c r="L1197" t="s">
        <v>18</v>
      </c>
      <c r="M1197">
        <v>145258</v>
      </c>
      <c r="N1197">
        <v>645</v>
      </c>
      <c r="O1197">
        <v>50108.97</v>
      </c>
      <c r="P1197">
        <v>2</v>
      </c>
    </row>
    <row r="1198" spans="1:16" x14ac:dyDescent="0.2">
      <c r="A1198">
        <v>6577</v>
      </c>
      <c r="B1198" t="s">
        <v>15</v>
      </c>
      <c r="C1198">
        <v>2007</v>
      </c>
      <c r="D1198">
        <v>8</v>
      </c>
      <c r="E1198">
        <v>376</v>
      </c>
      <c r="F1198">
        <v>1478.31</v>
      </c>
      <c r="G1198">
        <v>1737.2</v>
      </c>
      <c r="H1198">
        <v>551.26</v>
      </c>
      <c r="I1198">
        <v>18</v>
      </c>
      <c r="J1198">
        <v>1075</v>
      </c>
      <c r="K1198">
        <v>22168</v>
      </c>
      <c r="L1198" t="s">
        <v>18</v>
      </c>
      <c r="M1198">
        <v>145258</v>
      </c>
      <c r="N1198">
        <v>645</v>
      </c>
      <c r="O1198">
        <v>50108.97</v>
      </c>
      <c r="P1198">
        <v>2</v>
      </c>
    </row>
    <row r="1199" spans="1:16" x14ac:dyDescent="0.2">
      <c r="A1199">
        <v>6577</v>
      </c>
      <c r="B1199" t="s">
        <v>15</v>
      </c>
      <c r="C1199">
        <v>2007</v>
      </c>
      <c r="D1199">
        <v>9</v>
      </c>
      <c r="E1199">
        <v>514</v>
      </c>
      <c r="F1199">
        <v>1945.52</v>
      </c>
      <c r="G1199">
        <v>2286.08</v>
      </c>
      <c r="H1199">
        <v>779.53</v>
      </c>
      <c r="I1199">
        <v>18</v>
      </c>
      <c r="J1199">
        <v>1075</v>
      </c>
      <c r="K1199">
        <v>22168</v>
      </c>
      <c r="L1199" t="s">
        <v>18</v>
      </c>
      <c r="M1199">
        <v>145258</v>
      </c>
      <c r="N1199">
        <v>645</v>
      </c>
      <c r="O1199">
        <v>50108.97</v>
      </c>
      <c r="P1199">
        <v>2</v>
      </c>
    </row>
    <row r="1200" spans="1:16" x14ac:dyDescent="0.2">
      <c r="A1200">
        <v>6577</v>
      </c>
      <c r="B1200" t="s">
        <v>15</v>
      </c>
      <c r="C1200">
        <v>2007</v>
      </c>
      <c r="D1200">
        <v>11</v>
      </c>
      <c r="E1200">
        <v>691</v>
      </c>
      <c r="F1200">
        <v>2561.8200000000002</v>
      </c>
      <c r="G1200">
        <v>3010.35</v>
      </c>
      <c r="H1200">
        <v>964.79</v>
      </c>
      <c r="I1200">
        <v>18</v>
      </c>
      <c r="J1200">
        <v>1075</v>
      </c>
      <c r="K1200">
        <v>22168</v>
      </c>
      <c r="L1200" t="s">
        <v>18</v>
      </c>
      <c r="M1200">
        <v>145258</v>
      </c>
      <c r="N1200">
        <v>645</v>
      </c>
      <c r="O1200">
        <v>50108.97</v>
      </c>
      <c r="P1200">
        <v>2</v>
      </c>
    </row>
    <row r="1201" spans="1:16" x14ac:dyDescent="0.2">
      <c r="A1201">
        <v>6577</v>
      </c>
      <c r="B1201" t="s">
        <v>15</v>
      </c>
      <c r="C1201">
        <v>2007</v>
      </c>
      <c r="D1201">
        <v>12</v>
      </c>
      <c r="E1201">
        <v>348</v>
      </c>
      <c r="F1201">
        <v>1315.77</v>
      </c>
      <c r="G1201">
        <v>1546.26</v>
      </c>
      <c r="H1201">
        <v>498.89</v>
      </c>
      <c r="I1201">
        <v>18</v>
      </c>
      <c r="J1201">
        <v>1075</v>
      </c>
      <c r="K1201">
        <v>22168</v>
      </c>
      <c r="L1201" t="s">
        <v>18</v>
      </c>
      <c r="M1201">
        <v>145258</v>
      </c>
      <c r="N1201">
        <v>645</v>
      </c>
      <c r="O1201">
        <v>50108.97</v>
      </c>
      <c r="P1201">
        <v>2</v>
      </c>
    </row>
  </sheetData>
  <autoFilter ref="A1:P1201" xr:uid="{53C76CBD-15AD-A845-AAED-5D954E9CFC66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7"/>
  <sheetViews>
    <sheetView workbookViewId="0">
      <selection activeCell="B13" sqref="B13"/>
    </sheetView>
  </sheetViews>
  <sheetFormatPr baseColWidth="10" defaultColWidth="8.83203125" defaultRowHeight="15" x14ac:dyDescent="0.2"/>
  <cols>
    <col min="1" max="1" width="16.6640625" bestFit="1" customWidth="1"/>
    <col min="2" max="2" width="23.33203125" bestFit="1" customWidth="1"/>
    <col min="3" max="3" width="16.83203125" bestFit="1" customWidth="1"/>
  </cols>
  <sheetData>
    <row r="1" spans="1:3" x14ac:dyDescent="0.2">
      <c r="B1" t="s">
        <v>19</v>
      </c>
      <c r="C1" t="s">
        <v>20</v>
      </c>
    </row>
    <row r="2" spans="1:3" x14ac:dyDescent="0.2">
      <c r="A2" t="s">
        <v>0</v>
      </c>
      <c r="B2" t="s">
        <v>0</v>
      </c>
      <c r="C2" t="s">
        <v>21</v>
      </c>
    </row>
    <row r="3" spans="1:3" x14ac:dyDescent="0.2">
      <c r="A3" t="s">
        <v>1</v>
      </c>
      <c r="B3" t="s">
        <v>22</v>
      </c>
      <c r="C3" t="s">
        <v>21</v>
      </c>
    </row>
    <row r="4" spans="1:3" x14ac:dyDescent="0.2">
      <c r="A4" t="s">
        <v>2</v>
      </c>
      <c r="B4" t="s">
        <v>23</v>
      </c>
      <c r="C4" t="s">
        <v>21</v>
      </c>
    </row>
    <row r="5" spans="1:3" x14ac:dyDescent="0.2">
      <c r="A5" t="s">
        <v>3</v>
      </c>
      <c r="B5" t="s">
        <v>24</v>
      </c>
      <c r="C5" t="s">
        <v>21</v>
      </c>
    </row>
    <row r="6" spans="1:3" x14ac:dyDescent="0.2">
      <c r="A6" t="s">
        <v>4</v>
      </c>
      <c r="B6" t="s">
        <v>25</v>
      </c>
      <c r="C6" t="s">
        <v>26</v>
      </c>
    </row>
    <row r="7" spans="1:3" x14ac:dyDescent="0.2">
      <c r="A7" t="s">
        <v>5</v>
      </c>
      <c r="B7" t="s">
        <v>27</v>
      </c>
      <c r="C7" t="s">
        <v>26</v>
      </c>
    </row>
    <row r="8" spans="1:3" x14ac:dyDescent="0.2">
      <c r="A8" t="s">
        <v>6</v>
      </c>
      <c r="B8" t="s">
        <v>39</v>
      </c>
      <c r="C8" t="s">
        <v>26</v>
      </c>
    </row>
    <row r="9" spans="1:3" x14ac:dyDescent="0.2">
      <c r="A9" t="s">
        <v>7</v>
      </c>
      <c r="B9" t="s">
        <v>28</v>
      </c>
      <c r="C9" t="s">
        <v>26</v>
      </c>
    </row>
    <row r="10" spans="1:3" x14ac:dyDescent="0.2">
      <c r="A10" t="s">
        <v>8</v>
      </c>
      <c r="B10" t="s">
        <v>29</v>
      </c>
      <c r="C10" t="s">
        <v>30</v>
      </c>
    </row>
    <row r="11" spans="1:3" x14ac:dyDescent="0.2">
      <c r="A11" t="s">
        <v>9</v>
      </c>
      <c r="B11" t="s">
        <v>31</v>
      </c>
      <c r="C11" t="s">
        <v>32</v>
      </c>
    </row>
    <row r="12" spans="1:3" x14ac:dyDescent="0.2">
      <c r="A12" t="s">
        <v>10</v>
      </c>
      <c r="B12" t="s">
        <v>40</v>
      </c>
      <c r="C12" t="s">
        <v>32</v>
      </c>
    </row>
    <row r="13" spans="1:3" x14ac:dyDescent="0.2">
      <c r="A13" t="s">
        <v>11</v>
      </c>
      <c r="B13" t="s">
        <v>33</v>
      </c>
      <c r="C13" t="s">
        <v>32</v>
      </c>
    </row>
    <row r="14" spans="1:3" x14ac:dyDescent="0.2">
      <c r="A14" t="s">
        <v>12</v>
      </c>
      <c r="B14" t="s">
        <v>34</v>
      </c>
      <c r="C14" t="s">
        <v>32</v>
      </c>
    </row>
    <row r="15" spans="1:3" x14ac:dyDescent="0.2">
      <c r="A15" t="s">
        <v>13</v>
      </c>
      <c r="B15" t="s">
        <v>35</v>
      </c>
      <c r="C15" t="s">
        <v>32</v>
      </c>
    </row>
    <row r="16" spans="1:3" x14ac:dyDescent="0.2">
      <c r="A16" t="s">
        <v>14</v>
      </c>
      <c r="B16" t="s">
        <v>36</v>
      </c>
      <c r="C16" t="s">
        <v>32</v>
      </c>
    </row>
    <row r="17" spans="1:3" x14ac:dyDescent="0.2">
      <c r="A17" t="s">
        <v>37</v>
      </c>
      <c r="B17" t="s">
        <v>38</v>
      </c>
      <c r="C17" t="s">
        <v>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store copy_subtotals</vt:lpstr>
      <vt:lpstr>store_copy_pivot</vt:lpstr>
      <vt:lpstr>pivot_no_outliers</vt:lpstr>
      <vt:lpstr>Store Copy_remove_outliers</vt:lpstr>
      <vt:lpstr>Store Copy</vt:lpstr>
      <vt:lpstr>lab_HW_qn2</vt:lpstr>
      <vt:lpstr>Week1-Excel-DT1</vt:lpstr>
      <vt:lpstr>dictionary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zmwang</dc:creator>
  <cp:lastModifiedBy>Microsoft Office User</cp:lastModifiedBy>
  <dcterms:created xsi:type="dcterms:W3CDTF">2015-10-27T01:11:13Z</dcterms:created>
  <dcterms:modified xsi:type="dcterms:W3CDTF">2020-03-08T23:38:32Z</dcterms:modified>
</cp:coreProperties>
</file>