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0" yWindow="0" windowWidth="25600" windowHeight="15540"/>
  </bookViews>
  <sheets>
    <sheet name="life table" sheetId="1" r:id="rId1"/>
    <sheet name="Dispersal" sheetId="3" r:id="rId2"/>
    <sheet name="Friendships" sheetId="4" r:id="rId3"/>
    <sheet name="Dominance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K37" i="1"/>
  <c r="J37" i="1"/>
  <c r="N17" i="1"/>
  <c r="N18" i="1"/>
  <c r="N19" i="1"/>
  <c r="N20" i="1"/>
  <c r="N21" i="1"/>
  <c r="L37" i="1"/>
  <c r="N22" i="1"/>
  <c r="N23" i="1"/>
  <c r="N24" i="1"/>
  <c r="N25" i="1"/>
  <c r="N26" i="1"/>
  <c r="M37" i="1"/>
  <c r="N27" i="1"/>
  <c r="N28" i="1"/>
  <c r="N29" i="1"/>
  <c r="N30" i="1"/>
  <c r="N31" i="1"/>
  <c r="N32" i="1"/>
  <c r="N37" i="1"/>
  <c r="O37" i="1"/>
  <c r="K38" i="1"/>
  <c r="K39" i="1"/>
  <c r="L38" i="1"/>
  <c r="M38" i="1"/>
  <c r="N38" i="1"/>
  <c r="O38" i="1"/>
  <c r="J3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37" i="1"/>
  <c r="B37" i="1"/>
  <c r="C37" i="1"/>
  <c r="D37" i="1"/>
  <c r="F27" i="1"/>
  <c r="F28" i="1"/>
  <c r="F29" i="1"/>
  <c r="F30" i="1"/>
  <c r="F31" i="1"/>
  <c r="F32" i="1"/>
  <c r="F37" i="1"/>
  <c r="G37" i="1"/>
  <c r="E38" i="1"/>
  <c r="D38" i="1"/>
  <c r="C38" i="1"/>
  <c r="C39" i="1"/>
  <c r="D39" i="1"/>
  <c r="E39" i="1"/>
  <c r="F38" i="1"/>
  <c r="F39" i="1"/>
  <c r="G38" i="1"/>
  <c r="G39" i="1"/>
  <c r="B38" i="1"/>
  <c r="L39" i="1"/>
  <c r="M39" i="1"/>
  <c r="N39" i="1"/>
  <c r="G2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  <c r="G23" i="1"/>
  <c r="G24" i="1"/>
  <c r="G25" i="1"/>
  <c r="G26" i="1"/>
  <c r="G27" i="1"/>
  <c r="G28" i="1"/>
  <c r="G29" i="1"/>
  <c r="G30" i="1"/>
  <c r="G31" i="1"/>
  <c r="G32" i="1"/>
  <c r="G33" i="1"/>
</calcChain>
</file>

<file path=xl/sharedStrings.xml><?xml version="1.0" encoding="utf-8"?>
<sst xmlns="http://schemas.openxmlformats.org/spreadsheetml/2006/main" count="105" uniqueCount="57">
  <si>
    <t>Year</t>
  </si>
  <si>
    <t>Title</t>
  </si>
  <si>
    <t>Female Age Class</t>
  </si>
  <si>
    <t>Inf</t>
  </si>
  <si>
    <t>Juv</t>
  </si>
  <si>
    <t>sx</t>
  </si>
  <si>
    <t xml:space="preserve">qx </t>
  </si>
  <si>
    <t>bx</t>
  </si>
  <si>
    <t>lx</t>
  </si>
  <si>
    <t>lxbx</t>
  </si>
  <si>
    <t>Male Age Class</t>
  </si>
  <si>
    <t>Young Adult female</t>
  </si>
  <si>
    <t>yng to middle aged</t>
  </si>
  <si>
    <t>middle aged</t>
  </si>
  <si>
    <t>old</t>
  </si>
  <si>
    <t>senile</t>
  </si>
  <si>
    <t>subadult male</t>
  </si>
  <si>
    <t>young adult male</t>
  </si>
  <si>
    <t>Rank</t>
  </si>
  <si>
    <t>High (&lt;2 links)</t>
  </si>
  <si>
    <t>medium (3&lt;links&lt;5)</t>
  </si>
  <si>
    <t>low(&gt;5 links)</t>
  </si>
  <si>
    <t>Change in q</t>
  </si>
  <si>
    <t>Female Mortality &amp; fertility</t>
  </si>
  <si>
    <t>change in b</t>
  </si>
  <si>
    <t>SUMS</t>
  </si>
  <si>
    <t>yng</t>
  </si>
  <si>
    <t>yngmd</t>
  </si>
  <si>
    <t>md</t>
  </si>
  <si>
    <t>sen</t>
  </si>
  <si>
    <r>
      <rPr>
        <b/>
        <sz val="11"/>
        <color theme="1"/>
        <rFont val="Calibri"/>
        <family val="2"/>
        <scheme val="minor"/>
      </rPr>
      <t>lxbx</t>
    </r>
    <r>
      <rPr>
        <sz val="11"/>
        <color theme="1"/>
        <rFont val="Calibri"/>
        <family val="2"/>
        <scheme val="minor"/>
      </rPr>
      <t xml:space="preserve"> (count of births this year, based on bx multiplied by lx)</t>
    </r>
  </si>
  <si>
    <r>
      <rPr>
        <b/>
        <sz val="11"/>
        <color theme="1"/>
        <rFont val="Calibri"/>
        <family val="2"/>
        <scheme val="minor"/>
      </rPr>
      <t>lx</t>
    </r>
    <r>
      <rPr>
        <sz val="11"/>
        <color theme="1"/>
        <rFont val="Calibri"/>
        <family val="2"/>
        <scheme val="minor"/>
      </rPr>
      <t xml:space="preserve"> (count of individuals who reach this age class)</t>
    </r>
  </si>
  <si>
    <r>
      <rPr>
        <b/>
        <sz val="11"/>
        <color theme="1"/>
        <rFont val="Calibri"/>
        <family val="2"/>
        <scheme val="minor"/>
      </rPr>
      <t>bx</t>
    </r>
    <r>
      <rPr>
        <sz val="11"/>
        <color theme="1"/>
        <rFont val="Calibri"/>
        <family val="2"/>
        <scheme val="minor"/>
      </rPr>
      <t xml:space="preserve"> (chance of giving birth this year)</t>
    </r>
  </si>
  <si>
    <r>
      <rPr>
        <b/>
        <sz val="11"/>
        <color theme="1"/>
        <rFont val="Calibri"/>
        <family val="2"/>
        <scheme val="minor"/>
      </rPr>
      <t xml:space="preserve">qx </t>
    </r>
    <r>
      <rPr>
        <sz val="11"/>
        <color theme="1"/>
        <rFont val="Calibri"/>
        <family val="2"/>
        <scheme val="minor"/>
      </rPr>
      <t xml:space="preserve"> (chance of dying before leaving this age class)</t>
    </r>
  </si>
  <si>
    <t>Females</t>
  </si>
  <si>
    <t>Chance of emmigrating</t>
  </si>
  <si>
    <t>Age in Years</t>
  </si>
  <si>
    <t>0-30</t>
  </si>
  <si>
    <t>Males</t>
  </si>
  <si>
    <t>Age Class Title</t>
  </si>
  <si>
    <t>Age in Year</t>
  </si>
  <si>
    <t>Chance of emmigrating during this year</t>
  </si>
  <si>
    <t>N/A</t>
  </si>
  <si>
    <t>Emmigration (Based on Dittus 1975)</t>
  </si>
  <si>
    <t>Immigration (Based on Dittus 1975)</t>
  </si>
  <si>
    <t>Chance of death if not accepted</t>
  </si>
  <si>
    <t xml:space="preserve">If still surviving, second group </t>
  </si>
  <si>
    <t>Chance of death if not accepted 2nd time</t>
  </si>
  <si>
    <t>Chance of being accepted (Chance of forming a bond with a male)</t>
  </si>
  <si>
    <t>age &gt; 5 for female or &gt; 7 for male</t>
  </si>
  <si>
    <t>Requirements</t>
  </si>
  <si>
    <t>no more than 1 of the individuals in the friendship can be male</t>
  </si>
  <si>
    <t>Probability</t>
  </si>
  <si>
    <t xml:space="preserve">Friendships: form more or less randomly between adults regardless of age or rank. However cannot form between sisters or mother-daughters or males. </t>
  </si>
  <si>
    <t># of friends currently</t>
  </si>
  <si>
    <r>
      <t xml:space="preserve">individuals must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have kin bond with each other (sister or mother-daughter)</t>
    </r>
  </si>
  <si>
    <t>Prob. Of an individual making new friend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</si>
</sst>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workbookViewId="0">
      <selection activeCell="G4" sqref="G4"/>
    </sheetView>
  </sheetViews>
  <sheetFormatPr baseColWidth="10" defaultColWidth="8.83203125" defaultRowHeight="14" x14ac:dyDescent="0"/>
  <sheetData>
    <row r="1" spans="1:15" s="2" customFormat="1" ht="108" customHeight="1">
      <c r="A1" s="6" t="s">
        <v>2</v>
      </c>
      <c r="B1" s="6"/>
      <c r="C1" s="6" t="s">
        <v>5</v>
      </c>
      <c r="D1" s="6" t="s">
        <v>33</v>
      </c>
      <c r="E1" s="6" t="s">
        <v>32</v>
      </c>
      <c r="F1" s="6" t="s">
        <v>31</v>
      </c>
      <c r="G1" s="6" t="s">
        <v>30</v>
      </c>
      <c r="I1" s="6" t="s">
        <v>10</v>
      </c>
      <c r="J1" s="6"/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</row>
    <row r="2" spans="1:15">
      <c r="A2" t="s">
        <v>1</v>
      </c>
      <c r="B2" t="s">
        <v>0</v>
      </c>
      <c r="C2" s="6"/>
      <c r="D2" s="6"/>
      <c r="E2" s="6"/>
      <c r="F2" s="6"/>
      <c r="G2" s="6"/>
      <c r="I2" t="s">
        <v>1</v>
      </c>
      <c r="J2" t="s">
        <v>0</v>
      </c>
    </row>
    <row r="3" spans="1:15">
      <c r="A3" t="s">
        <v>3</v>
      </c>
      <c r="B3">
        <v>1</v>
      </c>
      <c r="D3">
        <v>0.53</v>
      </c>
      <c r="E3">
        <v>0</v>
      </c>
      <c r="F3" s="1">
        <v>1000</v>
      </c>
      <c r="G3" s="1">
        <v>0</v>
      </c>
      <c r="I3" t="s">
        <v>3</v>
      </c>
      <c r="J3">
        <v>1</v>
      </c>
      <c r="L3">
        <v>0.39500000000000002</v>
      </c>
      <c r="M3">
        <v>0</v>
      </c>
      <c r="N3">
        <v>1000</v>
      </c>
      <c r="O3">
        <v>0</v>
      </c>
    </row>
    <row r="4" spans="1:15">
      <c r="A4" s="7" t="s">
        <v>4</v>
      </c>
      <c r="B4">
        <v>2</v>
      </c>
      <c r="D4">
        <v>0.35</v>
      </c>
      <c r="E4">
        <v>0</v>
      </c>
      <c r="F4" s="1">
        <f xml:space="preserve"> F3-(F3*D3)</f>
        <v>470</v>
      </c>
      <c r="G4" s="1">
        <v>0</v>
      </c>
      <c r="I4" s="6" t="s">
        <v>4</v>
      </c>
      <c r="J4">
        <v>2</v>
      </c>
      <c r="L4">
        <v>7.9000000000000001E-2</v>
      </c>
      <c r="M4">
        <v>0</v>
      </c>
      <c r="N4" s="1">
        <f xml:space="preserve"> N3-(N3*L3)</f>
        <v>605</v>
      </c>
      <c r="O4">
        <v>0</v>
      </c>
    </row>
    <row r="5" spans="1:15">
      <c r="A5" s="7"/>
      <c r="B5">
        <v>3</v>
      </c>
      <c r="D5">
        <v>0.2</v>
      </c>
      <c r="E5">
        <v>0</v>
      </c>
      <c r="F5" s="1">
        <f t="shared" ref="F5" si="0" xml:space="preserve"> F4-(F4*D4)</f>
        <v>305.5</v>
      </c>
      <c r="G5" s="1">
        <v>0</v>
      </c>
      <c r="I5" s="6"/>
      <c r="J5">
        <v>3</v>
      </c>
      <c r="L5">
        <v>7.3999999999999996E-2</v>
      </c>
      <c r="M5">
        <v>0</v>
      </c>
      <c r="N5" s="1">
        <f t="shared" ref="N5:N32" si="1" xml:space="preserve"> N4-(N4*L4)</f>
        <v>557.20500000000004</v>
      </c>
      <c r="O5">
        <v>0</v>
      </c>
    </row>
    <row r="6" spans="1:15">
      <c r="A6" s="7"/>
      <c r="B6">
        <v>4</v>
      </c>
      <c r="D6">
        <v>0.2</v>
      </c>
      <c r="E6">
        <v>0</v>
      </c>
      <c r="F6" s="1">
        <f xml:space="preserve"> F5-(F5*D5)</f>
        <v>244.4</v>
      </c>
      <c r="G6" s="1">
        <v>0</v>
      </c>
      <c r="I6" s="6"/>
      <c r="J6">
        <v>4</v>
      </c>
      <c r="L6">
        <v>7.3999999999999996E-2</v>
      </c>
      <c r="M6">
        <v>0</v>
      </c>
      <c r="N6" s="1">
        <f t="shared" si="1"/>
        <v>515.97183000000007</v>
      </c>
      <c r="O6">
        <v>0</v>
      </c>
    </row>
    <row r="7" spans="1:15" ht="15" customHeight="1">
      <c r="A7" s="6" t="s">
        <v>11</v>
      </c>
      <c r="B7">
        <v>5</v>
      </c>
      <c r="D7">
        <v>0.02</v>
      </c>
      <c r="E7">
        <v>0.5</v>
      </c>
      <c r="F7" s="1">
        <f xml:space="preserve"> F6-(F6*D6)</f>
        <v>195.52</v>
      </c>
      <c r="G7" s="1">
        <f xml:space="preserve"> E7*F7</f>
        <v>97.76</v>
      </c>
      <c r="I7" s="6" t="s">
        <v>16</v>
      </c>
      <c r="J7">
        <v>5</v>
      </c>
      <c r="L7">
        <v>0.32800000000000001</v>
      </c>
      <c r="M7">
        <v>0</v>
      </c>
      <c r="N7" s="1">
        <f t="shared" si="1"/>
        <v>477.78991458000007</v>
      </c>
      <c r="O7">
        <v>0</v>
      </c>
    </row>
    <row r="8" spans="1:15">
      <c r="A8" s="6"/>
      <c r="B8">
        <v>6</v>
      </c>
      <c r="D8">
        <v>0.02</v>
      </c>
      <c r="E8">
        <v>0.5</v>
      </c>
      <c r="F8" s="1">
        <f t="shared" ref="F8:F9" si="2" xml:space="preserve"> F7-(F7*D7)</f>
        <v>191.6096</v>
      </c>
      <c r="G8" s="1">
        <f t="shared" ref="G8:G32" si="3" xml:space="preserve"> E8*F8</f>
        <v>95.8048</v>
      </c>
      <c r="I8" s="6"/>
      <c r="J8">
        <v>6</v>
      </c>
      <c r="L8">
        <v>0.32800000000000001</v>
      </c>
      <c r="M8">
        <v>0</v>
      </c>
      <c r="N8" s="1">
        <f t="shared" si="1"/>
        <v>321.07482259776003</v>
      </c>
      <c r="O8">
        <v>0</v>
      </c>
    </row>
    <row r="9" spans="1:15">
      <c r="A9" s="6"/>
      <c r="B9">
        <v>7</v>
      </c>
      <c r="D9">
        <v>0.02</v>
      </c>
      <c r="E9">
        <v>0.5</v>
      </c>
      <c r="F9" s="1">
        <f t="shared" si="2"/>
        <v>187.77740800000001</v>
      </c>
      <c r="G9" s="1">
        <f t="shared" si="3"/>
        <v>93.888704000000004</v>
      </c>
      <c r="I9" s="6" t="s">
        <v>17</v>
      </c>
      <c r="J9">
        <v>7</v>
      </c>
      <c r="L9">
        <v>7.3999999999999996E-2</v>
      </c>
      <c r="M9">
        <v>0</v>
      </c>
      <c r="N9" s="1">
        <f t="shared" si="1"/>
        <v>215.76228078569474</v>
      </c>
      <c r="O9">
        <v>0</v>
      </c>
    </row>
    <row r="10" spans="1:15">
      <c r="A10" s="6"/>
      <c r="B10">
        <v>8</v>
      </c>
      <c r="D10">
        <v>0.02</v>
      </c>
      <c r="E10">
        <v>0.5</v>
      </c>
      <c r="F10" s="1">
        <f xml:space="preserve"> F9-(F9*D9)</f>
        <v>184.02185984000002</v>
      </c>
      <c r="G10" s="1">
        <f t="shared" si="3"/>
        <v>92.010929920000009</v>
      </c>
      <c r="I10" s="6"/>
      <c r="J10">
        <v>8</v>
      </c>
      <c r="L10">
        <v>7.3999999999999996E-2</v>
      </c>
      <c r="M10">
        <v>0</v>
      </c>
      <c r="N10" s="1">
        <f t="shared" si="1"/>
        <v>199.79587200755333</v>
      </c>
      <c r="O10">
        <v>0</v>
      </c>
    </row>
    <row r="11" spans="1:15">
      <c r="A11" s="6"/>
      <c r="B11">
        <v>9</v>
      </c>
      <c r="D11">
        <v>0.02</v>
      </c>
      <c r="E11">
        <v>0.5</v>
      </c>
      <c r="F11" s="1">
        <f xml:space="preserve"> F10-(F10*D10)</f>
        <v>180.34142264320002</v>
      </c>
      <c r="G11" s="1">
        <f t="shared" si="3"/>
        <v>90.17071132160001</v>
      </c>
      <c r="I11" s="6"/>
      <c r="J11">
        <v>9</v>
      </c>
      <c r="L11">
        <v>7.3999999999999996E-2</v>
      </c>
      <c r="M11">
        <v>0</v>
      </c>
      <c r="N11" s="1">
        <f t="shared" si="1"/>
        <v>185.01097747899439</v>
      </c>
      <c r="O11">
        <v>0</v>
      </c>
    </row>
    <row r="12" spans="1:15">
      <c r="A12" s="6" t="s">
        <v>12</v>
      </c>
      <c r="B12">
        <v>10</v>
      </c>
      <c r="D12">
        <v>2.5000000000000001E-2</v>
      </c>
      <c r="E12">
        <v>0.6</v>
      </c>
      <c r="F12" s="1">
        <f t="shared" ref="F12:F24" si="4" xml:space="preserve"> F11-(F11*D11)</f>
        <v>176.73459419033603</v>
      </c>
      <c r="G12" s="1">
        <f t="shared" si="3"/>
        <v>106.04075651420162</v>
      </c>
      <c r="I12" s="6" t="s">
        <v>12</v>
      </c>
      <c r="J12">
        <v>10</v>
      </c>
      <c r="L12">
        <v>0.03</v>
      </c>
      <c r="M12">
        <v>0</v>
      </c>
      <c r="N12" s="1">
        <f t="shared" si="1"/>
        <v>171.3201651455488</v>
      </c>
      <c r="O12">
        <v>0</v>
      </c>
    </row>
    <row r="13" spans="1:15">
      <c r="A13" s="6"/>
      <c r="B13">
        <v>11</v>
      </c>
      <c r="D13">
        <v>2.5000000000000001E-2</v>
      </c>
      <c r="E13">
        <v>0.6</v>
      </c>
      <c r="F13" s="1">
        <f t="shared" si="4"/>
        <v>172.31622933557762</v>
      </c>
      <c r="G13" s="1">
        <f t="shared" si="3"/>
        <v>103.38973760134657</v>
      </c>
      <c r="I13" s="6"/>
      <c r="J13">
        <v>11</v>
      </c>
      <c r="L13">
        <v>0.03</v>
      </c>
      <c r="M13">
        <v>0</v>
      </c>
      <c r="N13" s="1">
        <f t="shared" si="1"/>
        <v>166.18056019118234</v>
      </c>
      <c r="O13">
        <v>0</v>
      </c>
    </row>
    <row r="14" spans="1:15">
      <c r="A14" s="6"/>
      <c r="B14">
        <v>12</v>
      </c>
      <c r="D14">
        <v>2.5000000000000001E-2</v>
      </c>
      <c r="E14">
        <v>0.6</v>
      </c>
      <c r="F14" s="1">
        <f t="shared" si="4"/>
        <v>168.00832360218817</v>
      </c>
      <c r="G14" s="1">
        <f t="shared" si="3"/>
        <v>100.80499416131291</v>
      </c>
      <c r="I14" s="6"/>
      <c r="J14">
        <v>12</v>
      </c>
      <c r="L14">
        <v>0.03</v>
      </c>
      <c r="M14">
        <v>0</v>
      </c>
      <c r="N14" s="1">
        <f t="shared" si="1"/>
        <v>161.19514338544687</v>
      </c>
      <c r="O14">
        <v>0</v>
      </c>
    </row>
    <row r="15" spans="1:15">
      <c r="A15" s="6"/>
      <c r="B15">
        <v>13</v>
      </c>
      <c r="D15">
        <v>2.5000000000000001E-2</v>
      </c>
      <c r="E15">
        <v>0.6</v>
      </c>
      <c r="F15" s="1">
        <f t="shared" si="4"/>
        <v>163.80811551213347</v>
      </c>
      <c r="G15" s="1">
        <f t="shared" si="3"/>
        <v>98.284869307280076</v>
      </c>
      <c r="I15" s="6"/>
      <c r="J15">
        <v>13</v>
      </c>
      <c r="L15">
        <v>0.03</v>
      </c>
      <c r="M15">
        <v>0</v>
      </c>
      <c r="N15" s="1">
        <f t="shared" si="1"/>
        <v>156.35928908388345</v>
      </c>
      <c r="O15">
        <v>0</v>
      </c>
    </row>
    <row r="16" spans="1:15">
      <c r="A16" s="6"/>
      <c r="B16">
        <v>14</v>
      </c>
      <c r="D16">
        <v>2.5000000000000001E-2</v>
      </c>
      <c r="E16">
        <v>0.6</v>
      </c>
      <c r="F16" s="1">
        <f t="shared" si="4"/>
        <v>159.71291262433013</v>
      </c>
      <c r="G16" s="1">
        <f t="shared" si="3"/>
        <v>95.827747574598078</v>
      </c>
      <c r="I16" s="6"/>
      <c r="J16">
        <v>14</v>
      </c>
      <c r="L16">
        <v>0.03</v>
      </c>
      <c r="M16">
        <v>0</v>
      </c>
      <c r="N16" s="1">
        <f t="shared" si="1"/>
        <v>151.66851041136695</v>
      </c>
      <c r="O16">
        <v>0</v>
      </c>
    </row>
    <row r="17" spans="1:15">
      <c r="A17" s="6" t="s">
        <v>13</v>
      </c>
      <c r="B17">
        <v>15</v>
      </c>
      <c r="D17">
        <v>0.03</v>
      </c>
      <c r="E17">
        <v>0.7</v>
      </c>
      <c r="F17" s="1">
        <f t="shared" si="4"/>
        <v>155.72008980872187</v>
      </c>
      <c r="G17" s="1">
        <f t="shared" si="3"/>
        <v>109.0040628661053</v>
      </c>
      <c r="I17" s="6" t="s">
        <v>13</v>
      </c>
      <c r="J17">
        <v>15</v>
      </c>
      <c r="L17">
        <v>0.11</v>
      </c>
      <c r="M17">
        <v>0</v>
      </c>
      <c r="N17" s="1">
        <f t="shared" si="1"/>
        <v>147.11845509902594</v>
      </c>
      <c r="O17">
        <v>0</v>
      </c>
    </row>
    <row r="18" spans="1:15">
      <c r="A18" s="6"/>
      <c r="B18">
        <v>16</v>
      </c>
      <c r="D18">
        <v>0.03</v>
      </c>
      <c r="E18">
        <v>0.7</v>
      </c>
      <c r="F18" s="1">
        <f t="shared" si="4"/>
        <v>151.04848711446022</v>
      </c>
      <c r="G18" s="1">
        <f t="shared" si="3"/>
        <v>105.73394098012214</v>
      </c>
      <c r="I18" s="6"/>
      <c r="J18">
        <v>16</v>
      </c>
      <c r="L18">
        <v>0.11</v>
      </c>
      <c r="M18">
        <v>0</v>
      </c>
      <c r="N18" s="1">
        <f t="shared" si="1"/>
        <v>130.93542503813308</v>
      </c>
      <c r="O18">
        <v>0</v>
      </c>
    </row>
    <row r="19" spans="1:15">
      <c r="A19" s="6"/>
      <c r="B19">
        <v>17</v>
      </c>
      <c r="D19">
        <v>0.03</v>
      </c>
      <c r="E19">
        <v>0.7</v>
      </c>
      <c r="F19" s="1">
        <f t="shared" si="4"/>
        <v>146.51703250102642</v>
      </c>
      <c r="G19" s="1">
        <f t="shared" si="3"/>
        <v>102.56192275071849</v>
      </c>
      <c r="I19" s="6"/>
      <c r="J19">
        <v>17</v>
      </c>
      <c r="L19">
        <v>0.11</v>
      </c>
      <c r="M19">
        <v>0</v>
      </c>
      <c r="N19" s="1">
        <f t="shared" si="1"/>
        <v>116.53252828393843</v>
      </c>
      <c r="O19">
        <v>0</v>
      </c>
    </row>
    <row r="20" spans="1:15">
      <c r="A20" s="6"/>
      <c r="B20">
        <v>18</v>
      </c>
      <c r="D20">
        <v>0.03</v>
      </c>
      <c r="E20">
        <v>0.7</v>
      </c>
      <c r="F20" s="1">
        <f t="shared" si="4"/>
        <v>142.12152152599563</v>
      </c>
      <c r="G20" s="1">
        <f t="shared" si="3"/>
        <v>99.485065068196931</v>
      </c>
      <c r="I20" s="6"/>
      <c r="J20">
        <v>18</v>
      </c>
      <c r="L20">
        <v>0.11</v>
      </c>
      <c r="M20">
        <v>0</v>
      </c>
      <c r="N20" s="1">
        <f t="shared" si="1"/>
        <v>103.71395017270521</v>
      </c>
      <c r="O20">
        <v>0</v>
      </c>
    </row>
    <row r="21" spans="1:15">
      <c r="A21" s="6"/>
      <c r="B21">
        <v>19</v>
      </c>
      <c r="D21">
        <v>0.03</v>
      </c>
      <c r="E21">
        <v>0.7</v>
      </c>
      <c r="F21" s="1">
        <f t="shared" si="4"/>
        <v>137.85787588021577</v>
      </c>
      <c r="G21" s="1">
        <f t="shared" si="3"/>
        <v>96.500513116151041</v>
      </c>
      <c r="I21" s="6"/>
      <c r="J21">
        <v>19</v>
      </c>
      <c r="L21">
        <v>0.11</v>
      </c>
      <c r="M21">
        <v>0</v>
      </c>
      <c r="N21" s="1">
        <f t="shared" si="1"/>
        <v>92.305415653707641</v>
      </c>
      <c r="O21">
        <v>0</v>
      </c>
    </row>
    <row r="22" spans="1:15">
      <c r="A22" s="6" t="s">
        <v>14</v>
      </c>
      <c r="B22">
        <v>20</v>
      </c>
      <c r="D22">
        <v>0.01</v>
      </c>
      <c r="E22">
        <v>0.75</v>
      </c>
      <c r="F22" s="1">
        <f t="shared" si="4"/>
        <v>133.7221396038093</v>
      </c>
      <c r="G22" s="1">
        <f t="shared" si="3"/>
        <v>100.29160470285697</v>
      </c>
      <c r="I22" s="6" t="s">
        <v>14</v>
      </c>
      <c r="J22">
        <v>20</v>
      </c>
      <c r="L22">
        <v>0.161</v>
      </c>
      <c r="M22">
        <v>0</v>
      </c>
      <c r="N22" s="1">
        <f t="shared" si="1"/>
        <v>82.151819931799793</v>
      </c>
      <c r="O22">
        <v>0</v>
      </c>
    </row>
    <row r="23" spans="1:15">
      <c r="A23" s="6"/>
      <c r="B23">
        <v>21</v>
      </c>
      <c r="D23">
        <v>0.01</v>
      </c>
      <c r="E23">
        <v>0.75</v>
      </c>
      <c r="F23" s="1">
        <f t="shared" si="4"/>
        <v>132.38491820777119</v>
      </c>
      <c r="G23" s="1">
        <f t="shared" si="3"/>
        <v>99.288688655828395</v>
      </c>
      <c r="I23" s="6"/>
      <c r="J23">
        <v>21</v>
      </c>
      <c r="L23">
        <v>0.161</v>
      </c>
      <c r="M23">
        <v>0</v>
      </c>
      <c r="N23" s="1">
        <f t="shared" si="1"/>
        <v>68.925376922780032</v>
      </c>
      <c r="O23">
        <v>0</v>
      </c>
    </row>
    <row r="24" spans="1:15">
      <c r="A24" s="6"/>
      <c r="B24">
        <v>22</v>
      </c>
      <c r="D24">
        <v>0.01</v>
      </c>
      <c r="E24">
        <v>0.75</v>
      </c>
      <c r="F24" s="1">
        <f t="shared" si="4"/>
        <v>131.06106902569348</v>
      </c>
      <c r="G24" s="1">
        <f t="shared" si="3"/>
        <v>98.295801769270113</v>
      </c>
      <c r="I24" s="6"/>
      <c r="J24">
        <v>22</v>
      </c>
      <c r="L24">
        <v>0.161</v>
      </c>
      <c r="M24">
        <v>0</v>
      </c>
      <c r="N24" s="1">
        <f xml:space="preserve"> N23-(N23*L23)</f>
        <v>57.828391238212447</v>
      </c>
      <c r="O24">
        <v>0</v>
      </c>
    </row>
    <row r="25" spans="1:15">
      <c r="A25" s="6"/>
      <c r="B25">
        <v>23</v>
      </c>
      <c r="D25">
        <v>0.01</v>
      </c>
      <c r="E25">
        <v>0.75</v>
      </c>
      <c r="F25" s="1">
        <f xml:space="preserve"> F24-(F24*D24)</f>
        <v>129.75045833543655</v>
      </c>
      <c r="G25" s="1">
        <f t="shared" si="3"/>
        <v>97.312843751577418</v>
      </c>
      <c r="I25" s="6"/>
      <c r="J25">
        <v>23</v>
      </c>
      <c r="L25">
        <v>0.161</v>
      </c>
      <c r="M25">
        <v>0</v>
      </c>
      <c r="N25" s="1">
        <f t="shared" si="1"/>
        <v>48.518020248860239</v>
      </c>
      <c r="O25">
        <v>0</v>
      </c>
    </row>
    <row r="26" spans="1:15">
      <c r="A26" s="6"/>
      <c r="B26">
        <v>24</v>
      </c>
      <c r="D26">
        <v>0.01</v>
      </c>
      <c r="E26">
        <v>0.75</v>
      </c>
      <c r="F26" s="1">
        <f xml:space="preserve"> F25-(F25*D25)</f>
        <v>128.45295375208218</v>
      </c>
      <c r="G26" s="1">
        <f t="shared" si="3"/>
        <v>96.339715314061635</v>
      </c>
      <c r="I26" s="6"/>
      <c r="J26">
        <v>24</v>
      </c>
      <c r="L26">
        <v>0.161</v>
      </c>
      <c r="M26">
        <v>0</v>
      </c>
      <c r="N26" s="1">
        <f t="shared" si="1"/>
        <v>40.706618988793743</v>
      </c>
      <c r="O26">
        <v>0</v>
      </c>
    </row>
    <row r="27" spans="1:15">
      <c r="A27" s="6" t="s">
        <v>15</v>
      </c>
      <c r="B27">
        <v>25</v>
      </c>
      <c r="D27">
        <v>0.3</v>
      </c>
      <c r="E27">
        <v>0.2</v>
      </c>
      <c r="F27" s="1">
        <f xml:space="preserve"> F26-(F26*D26)</f>
        <v>127.16842421456136</v>
      </c>
      <c r="G27" s="1">
        <f t="shared" si="3"/>
        <v>25.433684842912271</v>
      </c>
      <c r="I27" s="6" t="s">
        <v>15</v>
      </c>
      <c r="J27">
        <v>25</v>
      </c>
      <c r="L27">
        <v>0.2</v>
      </c>
      <c r="M27">
        <v>0</v>
      </c>
      <c r="N27" s="1">
        <f t="shared" si="1"/>
        <v>34.152853331597953</v>
      </c>
      <c r="O27">
        <v>0</v>
      </c>
    </row>
    <row r="28" spans="1:15">
      <c r="A28" s="6"/>
      <c r="B28">
        <v>26</v>
      </c>
      <c r="D28">
        <v>0.3</v>
      </c>
      <c r="E28">
        <v>0.2</v>
      </c>
      <c r="F28" s="1">
        <f t="shared" ref="F28:F31" si="5" xml:space="preserve"> F27-(F27*D27)</f>
        <v>89.017896950192949</v>
      </c>
      <c r="G28" s="1">
        <f t="shared" si="3"/>
        <v>17.803579390038589</v>
      </c>
      <c r="I28" s="6"/>
      <c r="J28">
        <v>26</v>
      </c>
      <c r="L28">
        <v>0.2</v>
      </c>
      <c r="M28">
        <v>0</v>
      </c>
      <c r="N28" s="1">
        <f t="shared" si="1"/>
        <v>27.322282665278362</v>
      </c>
      <c r="O28">
        <v>0</v>
      </c>
    </row>
    <row r="29" spans="1:15">
      <c r="A29" s="6"/>
      <c r="B29">
        <v>27</v>
      </c>
      <c r="D29">
        <v>0.3</v>
      </c>
      <c r="E29">
        <v>0.2</v>
      </c>
      <c r="F29" s="1">
        <f t="shared" si="5"/>
        <v>62.312527865135067</v>
      </c>
      <c r="G29" s="1">
        <f t="shared" si="3"/>
        <v>12.462505573027014</v>
      </c>
      <c r="I29" s="6"/>
      <c r="J29">
        <v>27</v>
      </c>
      <c r="L29">
        <v>0.2</v>
      </c>
      <c r="M29">
        <v>0</v>
      </c>
      <c r="N29" s="1">
        <f t="shared" si="1"/>
        <v>21.857826132222691</v>
      </c>
      <c r="O29">
        <v>0</v>
      </c>
    </row>
    <row r="30" spans="1:15">
      <c r="A30" s="6"/>
      <c r="B30">
        <v>28</v>
      </c>
      <c r="D30">
        <v>0.3</v>
      </c>
      <c r="E30">
        <v>0.2</v>
      </c>
      <c r="F30" s="1">
        <f t="shared" si="5"/>
        <v>43.618769505594543</v>
      </c>
      <c r="G30" s="1">
        <f t="shared" si="3"/>
        <v>8.7237539011189096</v>
      </c>
      <c r="I30" s="6"/>
      <c r="J30">
        <v>28</v>
      </c>
      <c r="L30">
        <v>0.2</v>
      </c>
      <c r="M30">
        <v>0</v>
      </c>
      <c r="N30" s="1">
        <f t="shared" si="1"/>
        <v>17.486260905778153</v>
      </c>
      <c r="O30">
        <v>0</v>
      </c>
    </row>
    <row r="31" spans="1:15">
      <c r="A31" s="6"/>
      <c r="B31">
        <v>29</v>
      </c>
      <c r="D31">
        <v>0.3</v>
      </c>
      <c r="E31">
        <v>0.2</v>
      </c>
      <c r="F31" s="1">
        <f t="shared" si="5"/>
        <v>30.533138653916183</v>
      </c>
      <c r="G31" s="1">
        <f t="shared" si="3"/>
        <v>6.1066277307832371</v>
      </c>
      <c r="I31" s="6"/>
      <c r="J31">
        <v>29</v>
      </c>
      <c r="L31">
        <v>0.2</v>
      </c>
      <c r="M31">
        <v>0</v>
      </c>
      <c r="N31" s="1">
        <f t="shared" si="1"/>
        <v>13.989008724622522</v>
      </c>
      <c r="O31">
        <v>0</v>
      </c>
    </row>
    <row r="32" spans="1:15">
      <c r="A32" s="6"/>
      <c r="B32">
        <v>30</v>
      </c>
      <c r="D32">
        <v>0.3</v>
      </c>
      <c r="E32">
        <v>0.2</v>
      </c>
      <c r="F32" s="1">
        <f xml:space="preserve"> F31-(F31*D31)</f>
        <v>21.373197057741329</v>
      </c>
      <c r="G32" s="1">
        <f t="shared" si="3"/>
        <v>4.2746394115482662</v>
      </c>
      <c r="I32" s="6"/>
      <c r="J32">
        <v>30</v>
      </c>
      <c r="L32">
        <v>0.2</v>
      </c>
      <c r="M32">
        <v>0</v>
      </c>
      <c r="N32" s="1">
        <f t="shared" si="1"/>
        <v>11.191206979698018</v>
      </c>
      <c r="O32">
        <v>0</v>
      </c>
    </row>
    <row r="33" spans="2:15">
      <c r="G33">
        <f xml:space="preserve"> SUM(G7:G32)</f>
        <v>2053.6022002246564</v>
      </c>
    </row>
    <row r="35" spans="2:15">
      <c r="B35" t="s">
        <v>25</v>
      </c>
      <c r="J35" t="s">
        <v>25</v>
      </c>
    </row>
    <row r="36" spans="2:15">
      <c r="B36" t="s">
        <v>26</v>
      </c>
      <c r="C36" t="s">
        <v>27</v>
      </c>
      <c r="D36" t="s">
        <v>28</v>
      </c>
      <c r="E36" t="s">
        <v>14</v>
      </c>
      <c r="F36" t="s">
        <v>29</v>
      </c>
      <c r="J36" t="s">
        <v>26</v>
      </c>
      <c r="K36" t="s">
        <v>27</v>
      </c>
      <c r="L36" t="s">
        <v>28</v>
      </c>
      <c r="M36" t="s">
        <v>14</v>
      </c>
      <c r="N36" t="s">
        <v>29</v>
      </c>
    </row>
    <row r="37" spans="2:15">
      <c r="B37" s="1">
        <f xml:space="preserve"> SUM(F7:F11)</f>
        <v>939.27029048320014</v>
      </c>
      <c r="C37" s="1">
        <f xml:space="preserve"> SUM(F12:F16)</f>
        <v>840.58017526456536</v>
      </c>
      <c r="D37" s="1">
        <f xml:space="preserve"> SUM(F17:F21)</f>
        <v>733.26500683041991</v>
      </c>
      <c r="E37" s="1">
        <f xml:space="preserve"> SUM(F22:F26)</f>
        <v>655.37153892479273</v>
      </c>
      <c r="F37" s="1">
        <f xml:space="preserve"> SUM(F27:F32)</f>
        <v>374.02395424714138</v>
      </c>
      <c r="G37" s="1">
        <f xml:space="preserve"> SUM(B37:F37)</f>
        <v>3542.5109657501193</v>
      </c>
      <c r="J37" s="1">
        <f xml:space="preserve"> SUM(N9:N11)</f>
        <v>600.56913027224243</v>
      </c>
      <c r="K37" s="1">
        <f xml:space="preserve"> SUM(N12:N16)</f>
        <v>806.72366821742844</v>
      </c>
      <c r="L37" s="1">
        <f xml:space="preserve"> SUM(N17:N21)</f>
        <v>590.60577424751023</v>
      </c>
      <c r="M37" s="1">
        <f xml:space="preserve"> SUM(N22:N26)</f>
        <v>298.1302273304463</v>
      </c>
      <c r="N37" s="1">
        <f xml:space="preserve"> SUM(N27:N32)</f>
        <v>125.9994387391977</v>
      </c>
      <c r="O37" s="1">
        <f xml:space="preserve"> SUM(J37:N37)</f>
        <v>2422.0282388068249</v>
      </c>
    </row>
    <row r="38" spans="2:15">
      <c r="B38">
        <f>(B37/$G$37)</f>
        <v>0.26514252166451985</v>
      </c>
      <c r="C38">
        <f t="shared" ref="C38:G38" si="6">(C37/$G$37)</f>
        <v>0.23728371863672532</v>
      </c>
      <c r="D38">
        <f t="shared" si="6"/>
        <v>0.20699018688151119</v>
      </c>
      <c r="E38">
        <f t="shared" si="6"/>
        <v>0.1850019788960679</v>
      </c>
      <c r="F38">
        <f t="shared" si="6"/>
        <v>0.10558159392117579</v>
      </c>
      <c r="G38">
        <f t="shared" si="6"/>
        <v>1</v>
      </c>
      <c r="J38">
        <f>(J37/$O$37)</f>
        <v>0.24796124200769171</v>
      </c>
      <c r="K38">
        <f t="shared" ref="K38:O38" si="7">(K37/$O$37)</f>
        <v>0.33307773018156406</v>
      </c>
      <c r="L38">
        <f t="shared" si="7"/>
        <v>0.24384760044683174</v>
      </c>
      <c r="M38">
        <f t="shared" si="7"/>
        <v>0.12309114425408829</v>
      </c>
      <c r="N38">
        <f t="shared" si="7"/>
        <v>5.2022283109824263E-2</v>
      </c>
      <c r="O38">
        <f t="shared" si="7"/>
        <v>1</v>
      </c>
    </row>
    <row r="39" spans="2:15">
      <c r="B39">
        <v>0.26514252166451985</v>
      </c>
      <c r="C39">
        <f xml:space="preserve"> C38 + B39</f>
        <v>0.50242624030124516</v>
      </c>
      <c r="D39">
        <f xml:space="preserve"> D38 + C39</f>
        <v>0.70941642718275633</v>
      </c>
      <c r="E39">
        <f xml:space="preserve"> E38 + D39</f>
        <v>0.89441840607882428</v>
      </c>
      <c r="F39">
        <f t="shared" ref="F39:G39" si="8" xml:space="preserve"> F38 + E39</f>
        <v>1</v>
      </c>
      <c r="G39">
        <f t="shared" si="8"/>
        <v>2</v>
      </c>
      <c r="J39">
        <v>0.24796099999999999</v>
      </c>
      <c r="K39">
        <f xml:space="preserve"> K38 + J39</f>
        <v>0.58103873018156404</v>
      </c>
      <c r="L39">
        <f xml:space="preserve"> L38 + K39</f>
        <v>0.82488633062839578</v>
      </c>
      <c r="M39">
        <f xml:space="preserve"> M38 + L39</f>
        <v>0.94797747488248407</v>
      </c>
      <c r="N39">
        <f xml:space="preserve"> N38 + M39</f>
        <v>0.99999975799230834</v>
      </c>
    </row>
  </sheetData>
  <mergeCells count="20">
    <mergeCell ref="A1:B1"/>
    <mergeCell ref="A4:A6"/>
    <mergeCell ref="I1:J1"/>
    <mergeCell ref="A7:A11"/>
    <mergeCell ref="A12:A16"/>
    <mergeCell ref="I4:I6"/>
    <mergeCell ref="C1:C2"/>
    <mergeCell ref="D1:D2"/>
    <mergeCell ref="E1:E2"/>
    <mergeCell ref="F1:F2"/>
    <mergeCell ref="G1:G2"/>
    <mergeCell ref="A17:A21"/>
    <mergeCell ref="A22:A26"/>
    <mergeCell ref="A27:A32"/>
    <mergeCell ref="I7:I8"/>
    <mergeCell ref="I9:I11"/>
    <mergeCell ref="I12:I16"/>
    <mergeCell ref="I17:I21"/>
    <mergeCell ref="I22:I26"/>
    <mergeCell ref="I27:I32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J8" sqref="J8"/>
    </sheetView>
  </sheetViews>
  <sheetFormatPr baseColWidth="10" defaultColWidth="8.83203125" defaultRowHeight="14" x14ac:dyDescent="0"/>
  <cols>
    <col min="1" max="5" width="8.83203125" style="2"/>
    <col min="6" max="8" width="10.83203125" style="2" customWidth="1"/>
    <col min="9" max="13" width="8.83203125" style="2"/>
    <col min="14" max="14" width="14.33203125" style="2" customWidth="1"/>
    <col min="15" max="16384" width="8.83203125" style="2"/>
  </cols>
  <sheetData>
    <row r="1" spans="1:17" ht="30" customHeight="1">
      <c r="A1" s="6" t="s">
        <v>43</v>
      </c>
      <c r="B1" s="6"/>
      <c r="C1" s="6"/>
      <c r="D1" s="6"/>
      <c r="E1" s="6"/>
      <c r="F1" s="6"/>
      <c r="G1" s="4"/>
      <c r="H1" s="4"/>
      <c r="J1" s="6" t="s">
        <v>44</v>
      </c>
      <c r="K1" s="6"/>
      <c r="L1" s="6"/>
      <c r="M1" s="6"/>
      <c r="N1" s="6"/>
      <c r="O1" s="6"/>
      <c r="P1" s="6"/>
      <c r="Q1" s="6"/>
    </row>
    <row r="2" spans="1:17">
      <c r="A2" s="6" t="s">
        <v>34</v>
      </c>
      <c r="B2" s="6"/>
      <c r="D2" s="6" t="s">
        <v>38</v>
      </c>
      <c r="E2" s="6"/>
      <c r="F2" s="6"/>
      <c r="G2" s="4"/>
      <c r="H2" s="4"/>
      <c r="J2" s="2" t="s">
        <v>34</v>
      </c>
      <c r="L2" s="6" t="s">
        <v>38</v>
      </c>
      <c r="M2" s="6"/>
      <c r="N2" s="6"/>
      <c r="O2" s="6"/>
      <c r="P2" s="6"/>
      <c r="Q2" s="6"/>
    </row>
    <row r="3" spans="1:17" ht="70">
      <c r="A3" s="2" t="s">
        <v>36</v>
      </c>
      <c r="B3" s="2" t="s">
        <v>35</v>
      </c>
      <c r="D3" s="2" t="s">
        <v>39</v>
      </c>
      <c r="E3" s="2" t="s">
        <v>40</v>
      </c>
      <c r="F3" s="2" t="s">
        <v>41</v>
      </c>
      <c r="J3" s="2" t="s">
        <v>42</v>
      </c>
      <c r="L3" s="2" t="s">
        <v>39</v>
      </c>
      <c r="M3" s="2" t="s">
        <v>40</v>
      </c>
      <c r="N3" s="2" t="s">
        <v>48</v>
      </c>
      <c r="O3" s="2" t="s">
        <v>45</v>
      </c>
      <c r="P3" s="2" t="s">
        <v>46</v>
      </c>
      <c r="Q3" s="2" t="s">
        <v>47</v>
      </c>
    </row>
    <row r="4" spans="1:17">
      <c r="A4" s="2" t="s">
        <v>37</v>
      </c>
      <c r="B4" s="2">
        <v>0</v>
      </c>
      <c r="D4" t="s">
        <v>3</v>
      </c>
      <c r="E4">
        <v>1</v>
      </c>
      <c r="F4" s="2">
        <v>0</v>
      </c>
      <c r="L4" t="s">
        <v>3</v>
      </c>
      <c r="M4">
        <v>1</v>
      </c>
      <c r="N4" s="2" t="s">
        <v>42</v>
      </c>
      <c r="O4" s="2" t="s">
        <v>42</v>
      </c>
      <c r="P4" s="2" t="s">
        <v>42</v>
      </c>
      <c r="Q4" s="2" t="s">
        <v>42</v>
      </c>
    </row>
    <row r="5" spans="1:17">
      <c r="D5" s="6" t="s">
        <v>4</v>
      </c>
      <c r="E5">
        <v>2</v>
      </c>
      <c r="F5" s="2">
        <v>0</v>
      </c>
      <c r="L5" s="6" t="s">
        <v>4</v>
      </c>
      <c r="M5">
        <v>2</v>
      </c>
      <c r="N5" s="2" t="s">
        <v>42</v>
      </c>
      <c r="O5" s="2" t="s">
        <v>42</v>
      </c>
      <c r="P5" s="2" t="s">
        <v>42</v>
      </c>
      <c r="Q5" s="2" t="s">
        <v>42</v>
      </c>
    </row>
    <row r="6" spans="1:17">
      <c r="D6" s="6"/>
      <c r="E6">
        <v>3</v>
      </c>
      <c r="F6" s="2">
        <v>0</v>
      </c>
      <c r="L6" s="6"/>
      <c r="M6">
        <v>3</v>
      </c>
      <c r="N6" s="2" t="s">
        <v>42</v>
      </c>
      <c r="O6" s="2" t="s">
        <v>42</v>
      </c>
      <c r="P6" s="2" t="s">
        <v>42</v>
      </c>
      <c r="Q6" s="2" t="s">
        <v>42</v>
      </c>
    </row>
    <row r="7" spans="1:17">
      <c r="D7" s="6"/>
      <c r="E7">
        <v>4</v>
      </c>
      <c r="F7" s="2">
        <v>0.2</v>
      </c>
      <c r="L7" s="6"/>
      <c r="M7">
        <v>4</v>
      </c>
      <c r="N7" s="2">
        <v>0.5</v>
      </c>
      <c r="O7" s="2">
        <v>0.5</v>
      </c>
      <c r="P7" s="2">
        <v>0.5</v>
      </c>
      <c r="Q7" s="2">
        <v>1</v>
      </c>
    </row>
    <row r="8" spans="1:17" ht="15" customHeight="1">
      <c r="D8" s="6" t="s">
        <v>16</v>
      </c>
      <c r="E8">
        <v>5</v>
      </c>
      <c r="F8" s="2">
        <v>1</v>
      </c>
      <c r="L8" s="6" t="s">
        <v>16</v>
      </c>
      <c r="M8">
        <v>5</v>
      </c>
      <c r="N8" s="2">
        <v>0.5</v>
      </c>
      <c r="O8" s="2">
        <v>0.5</v>
      </c>
      <c r="P8" s="2">
        <v>0.5</v>
      </c>
      <c r="Q8" s="2">
        <v>1</v>
      </c>
    </row>
    <row r="9" spans="1:17">
      <c r="D9" s="6"/>
      <c r="E9">
        <v>6</v>
      </c>
      <c r="F9" s="2">
        <v>0.3</v>
      </c>
      <c r="L9" s="6"/>
      <c r="M9">
        <v>6</v>
      </c>
      <c r="N9" s="2">
        <v>0.5</v>
      </c>
      <c r="O9" s="2">
        <v>0.5</v>
      </c>
      <c r="P9" s="2">
        <v>0.5</v>
      </c>
      <c r="Q9" s="2">
        <v>1</v>
      </c>
    </row>
    <row r="10" spans="1:17" ht="15" customHeight="1">
      <c r="D10" s="6" t="s">
        <v>17</v>
      </c>
      <c r="E10">
        <v>7</v>
      </c>
      <c r="F10" s="2">
        <v>0.2</v>
      </c>
      <c r="L10" s="6" t="s">
        <v>17</v>
      </c>
      <c r="M10">
        <v>7</v>
      </c>
      <c r="N10" s="2">
        <v>0.66</v>
      </c>
      <c r="O10" s="2">
        <v>0.4</v>
      </c>
      <c r="P10" s="2">
        <v>0.66</v>
      </c>
      <c r="Q10" s="2">
        <v>1</v>
      </c>
    </row>
    <row r="11" spans="1:17">
      <c r="D11" s="6"/>
      <c r="E11">
        <v>8</v>
      </c>
      <c r="F11" s="2">
        <v>0.2</v>
      </c>
      <c r="L11" s="6"/>
      <c r="M11">
        <v>8</v>
      </c>
      <c r="N11" s="2">
        <v>0.66</v>
      </c>
      <c r="O11" s="2">
        <v>0.4</v>
      </c>
      <c r="P11" s="2">
        <v>0.66</v>
      </c>
      <c r="Q11" s="2">
        <v>1</v>
      </c>
    </row>
    <row r="12" spans="1:17">
      <c r="D12" s="6"/>
      <c r="E12">
        <v>9</v>
      </c>
      <c r="F12" s="2">
        <v>0.2</v>
      </c>
      <c r="L12" s="6"/>
      <c r="M12">
        <v>9</v>
      </c>
      <c r="N12" s="2">
        <v>0.66</v>
      </c>
      <c r="O12" s="2">
        <v>0.4</v>
      </c>
      <c r="P12" s="2">
        <v>0.66</v>
      </c>
      <c r="Q12" s="2">
        <v>1</v>
      </c>
    </row>
    <row r="13" spans="1:17" ht="15" customHeight="1">
      <c r="D13" s="6" t="s">
        <v>12</v>
      </c>
      <c r="E13">
        <v>10</v>
      </c>
      <c r="F13" s="2">
        <v>0.2</v>
      </c>
      <c r="L13" s="6" t="s">
        <v>12</v>
      </c>
      <c r="M13">
        <v>10</v>
      </c>
      <c r="N13" s="2">
        <v>0.66</v>
      </c>
      <c r="O13" s="2">
        <v>0.4</v>
      </c>
      <c r="P13" s="2">
        <v>0.66</v>
      </c>
      <c r="Q13" s="2">
        <v>1</v>
      </c>
    </row>
    <row r="14" spans="1:17">
      <c r="D14" s="6"/>
      <c r="E14">
        <v>11</v>
      </c>
      <c r="F14" s="2">
        <v>0.2</v>
      </c>
      <c r="L14" s="6"/>
      <c r="M14">
        <v>11</v>
      </c>
      <c r="N14" s="2">
        <v>0.66</v>
      </c>
      <c r="O14" s="2">
        <v>0.4</v>
      </c>
      <c r="P14" s="2">
        <v>0.66</v>
      </c>
      <c r="Q14" s="2">
        <v>1</v>
      </c>
    </row>
    <row r="15" spans="1:17">
      <c r="D15" s="6"/>
      <c r="E15">
        <v>12</v>
      </c>
      <c r="F15" s="2">
        <v>0.2</v>
      </c>
      <c r="L15" s="6"/>
      <c r="M15">
        <v>12</v>
      </c>
      <c r="N15" s="2">
        <v>0.66</v>
      </c>
      <c r="O15" s="2">
        <v>0.4</v>
      </c>
      <c r="P15" s="2">
        <v>0.66</v>
      </c>
      <c r="Q15" s="2">
        <v>1</v>
      </c>
    </row>
    <row r="16" spans="1:17">
      <c r="D16" s="6"/>
      <c r="E16">
        <v>13</v>
      </c>
      <c r="F16" s="2">
        <v>0.2</v>
      </c>
      <c r="L16" s="6"/>
      <c r="M16">
        <v>13</v>
      </c>
      <c r="N16" s="2">
        <v>0.66</v>
      </c>
      <c r="O16" s="2">
        <v>0.4</v>
      </c>
      <c r="P16" s="2">
        <v>0.66</v>
      </c>
      <c r="Q16" s="2">
        <v>1</v>
      </c>
    </row>
    <row r="17" spans="4:17">
      <c r="D17" s="6"/>
      <c r="E17">
        <v>14</v>
      </c>
      <c r="F17" s="2">
        <v>0.2</v>
      </c>
      <c r="L17" s="6"/>
      <c r="M17">
        <v>14</v>
      </c>
      <c r="N17" s="2">
        <v>0.66</v>
      </c>
      <c r="O17" s="2">
        <v>0.4</v>
      </c>
      <c r="P17" s="2">
        <v>0.66</v>
      </c>
      <c r="Q17" s="2">
        <v>1</v>
      </c>
    </row>
    <row r="18" spans="4:17" ht="15" customHeight="1">
      <c r="D18" s="6" t="s">
        <v>13</v>
      </c>
      <c r="E18">
        <v>15</v>
      </c>
      <c r="F18" s="2">
        <v>0.2</v>
      </c>
      <c r="L18" s="6" t="s">
        <v>13</v>
      </c>
      <c r="M18">
        <v>15</v>
      </c>
      <c r="N18" s="2">
        <v>0.66</v>
      </c>
      <c r="O18" s="2">
        <v>0.4</v>
      </c>
      <c r="P18" s="2">
        <v>0.66</v>
      </c>
      <c r="Q18" s="2">
        <v>1</v>
      </c>
    </row>
    <row r="19" spans="4:17">
      <c r="D19" s="6"/>
      <c r="E19">
        <v>16</v>
      </c>
      <c r="F19" s="2">
        <v>0.2</v>
      </c>
      <c r="L19" s="6"/>
      <c r="M19">
        <v>16</v>
      </c>
      <c r="N19" s="2">
        <v>0.66</v>
      </c>
      <c r="O19" s="2">
        <v>0.4</v>
      </c>
      <c r="P19" s="2">
        <v>0.66</v>
      </c>
      <c r="Q19" s="2">
        <v>1</v>
      </c>
    </row>
    <row r="20" spans="4:17">
      <c r="D20" s="6"/>
      <c r="E20">
        <v>17</v>
      </c>
      <c r="F20" s="2">
        <v>0.2</v>
      </c>
      <c r="L20" s="6"/>
      <c r="M20">
        <v>17</v>
      </c>
      <c r="N20" s="2">
        <v>0.66</v>
      </c>
      <c r="O20" s="2">
        <v>0.4</v>
      </c>
      <c r="P20" s="2">
        <v>0.66</v>
      </c>
      <c r="Q20" s="2">
        <v>1</v>
      </c>
    </row>
    <row r="21" spans="4:17">
      <c r="D21" s="6"/>
      <c r="E21">
        <v>18</v>
      </c>
      <c r="F21" s="2">
        <v>0.2</v>
      </c>
      <c r="L21" s="6"/>
      <c r="M21">
        <v>18</v>
      </c>
      <c r="N21" s="2">
        <v>0.66</v>
      </c>
      <c r="O21" s="2">
        <v>0.4</v>
      </c>
      <c r="P21" s="2">
        <v>0.66</v>
      </c>
      <c r="Q21" s="2">
        <v>1</v>
      </c>
    </row>
    <row r="22" spans="4:17">
      <c r="D22" s="6"/>
      <c r="E22">
        <v>19</v>
      </c>
      <c r="F22" s="2">
        <v>0.2</v>
      </c>
      <c r="L22" s="6"/>
      <c r="M22">
        <v>19</v>
      </c>
      <c r="N22" s="2">
        <v>0.66</v>
      </c>
      <c r="O22" s="2">
        <v>0.4</v>
      </c>
      <c r="P22" s="2">
        <v>0.66</v>
      </c>
      <c r="Q22" s="2">
        <v>1</v>
      </c>
    </row>
    <row r="23" spans="4:17">
      <c r="D23" s="6" t="s">
        <v>14</v>
      </c>
      <c r="E23">
        <v>20</v>
      </c>
      <c r="F23" s="2">
        <v>0.2</v>
      </c>
      <c r="L23" s="6" t="s">
        <v>14</v>
      </c>
      <c r="M23">
        <v>20</v>
      </c>
      <c r="N23" s="2">
        <v>0.66</v>
      </c>
      <c r="O23" s="2">
        <v>0.4</v>
      </c>
      <c r="P23" s="2">
        <v>0.66</v>
      </c>
      <c r="Q23" s="2">
        <v>1</v>
      </c>
    </row>
    <row r="24" spans="4:17">
      <c r="D24" s="6"/>
      <c r="E24">
        <v>21</v>
      </c>
      <c r="F24" s="2">
        <v>0.2</v>
      </c>
      <c r="L24" s="6"/>
      <c r="M24">
        <v>21</v>
      </c>
      <c r="N24" s="2">
        <v>0.66</v>
      </c>
      <c r="O24" s="2">
        <v>0.4</v>
      </c>
      <c r="P24" s="2">
        <v>0.66</v>
      </c>
      <c r="Q24" s="2">
        <v>1</v>
      </c>
    </row>
    <row r="25" spans="4:17">
      <c r="D25" s="6"/>
      <c r="E25">
        <v>22</v>
      </c>
      <c r="F25" s="2">
        <v>0.2</v>
      </c>
      <c r="L25" s="6"/>
      <c r="M25">
        <v>22</v>
      </c>
      <c r="N25" s="2">
        <v>0.66</v>
      </c>
      <c r="O25" s="2">
        <v>0.4</v>
      </c>
      <c r="P25" s="2">
        <v>0.66</v>
      </c>
      <c r="Q25" s="2">
        <v>1</v>
      </c>
    </row>
    <row r="26" spans="4:17">
      <c r="D26" s="6"/>
      <c r="E26">
        <v>23</v>
      </c>
      <c r="F26" s="2">
        <v>0.2</v>
      </c>
      <c r="L26" s="6"/>
      <c r="M26">
        <v>23</v>
      </c>
      <c r="N26" s="2">
        <v>0.66</v>
      </c>
      <c r="O26" s="2">
        <v>0.4</v>
      </c>
      <c r="P26" s="2">
        <v>0.66</v>
      </c>
      <c r="Q26" s="2">
        <v>1</v>
      </c>
    </row>
    <row r="27" spans="4:17">
      <c r="D27" s="6"/>
      <c r="E27">
        <v>24</v>
      </c>
      <c r="F27" s="2">
        <v>0.2</v>
      </c>
      <c r="L27" s="6"/>
      <c r="M27">
        <v>24</v>
      </c>
      <c r="N27" s="2">
        <v>0.66</v>
      </c>
      <c r="O27" s="2">
        <v>0.4</v>
      </c>
      <c r="P27" s="2">
        <v>0.66</v>
      </c>
      <c r="Q27" s="2">
        <v>1</v>
      </c>
    </row>
    <row r="28" spans="4:17">
      <c r="D28" s="6" t="s">
        <v>15</v>
      </c>
      <c r="E28">
        <v>25</v>
      </c>
      <c r="F28" s="2">
        <v>0.2</v>
      </c>
      <c r="L28" s="6" t="s">
        <v>15</v>
      </c>
      <c r="M28">
        <v>25</v>
      </c>
      <c r="N28" s="2">
        <v>0.66</v>
      </c>
      <c r="O28" s="2">
        <v>0.4</v>
      </c>
      <c r="P28" s="2">
        <v>0.66</v>
      </c>
      <c r="Q28" s="2">
        <v>1</v>
      </c>
    </row>
    <row r="29" spans="4:17">
      <c r="D29" s="6"/>
      <c r="E29">
        <v>26</v>
      </c>
      <c r="F29" s="2">
        <v>0.2</v>
      </c>
      <c r="L29" s="6"/>
      <c r="M29">
        <v>26</v>
      </c>
      <c r="N29" s="2">
        <v>0.66</v>
      </c>
      <c r="O29" s="2">
        <v>0.4</v>
      </c>
      <c r="P29" s="2">
        <v>0.66</v>
      </c>
      <c r="Q29" s="2">
        <v>1</v>
      </c>
    </row>
    <row r="30" spans="4:17">
      <c r="D30" s="6"/>
      <c r="E30">
        <v>27</v>
      </c>
      <c r="F30" s="2">
        <v>0.2</v>
      </c>
      <c r="L30" s="6"/>
      <c r="M30">
        <v>27</v>
      </c>
      <c r="N30" s="2">
        <v>0.66</v>
      </c>
      <c r="O30" s="2">
        <v>0.4</v>
      </c>
      <c r="P30" s="2">
        <v>0.66</v>
      </c>
      <c r="Q30" s="2">
        <v>1</v>
      </c>
    </row>
    <row r="31" spans="4:17">
      <c r="D31" s="6"/>
      <c r="E31">
        <v>28</v>
      </c>
      <c r="F31" s="2">
        <v>0.2</v>
      </c>
      <c r="L31" s="6"/>
      <c r="M31">
        <v>28</v>
      </c>
      <c r="N31" s="2">
        <v>0.66</v>
      </c>
      <c r="O31" s="2">
        <v>0.4</v>
      </c>
      <c r="P31" s="2">
        <v>0.66</v>
      </c>
      <c r="Q31" s="2">
        <v>1</v>
      </c>
    </row>
    <row r="32" spans="4:17">
      <c r="D32" s="6"/>
      <c r="E32">
        <v>29</v>
      </c>
      <c r="F32" s="2">
        <v>0.2</v>
      </c>
      <c r="L32" s="6"/>
      <c r="M32">
        <v>29</v>
      </c>
      <c r="N32" s="2">
        <v>0.66</v>
      </c>
      <c r="O32" s="2">
        <v>0.4</v>
      </c>
      <c r="P32" s="2">
        <v>0.66</v>
      </c>
      <c r="Q32" s="2">
        <v>1</v>
      </c>
    </row>
    <row r="33" spans="4:17">
      <c r="D33" s="6"/>
      <c r="E33">
        <v>30</v>
      </c>
      <c r="F33" s="2">
        <v>0.2</v>
      </c>
      <c r="L33" s="6"/>
      <c r="M33">
        <v>30</v>
      </c>
      <c r="N33" s="2">
        <v>0.66</v>
      </c>
      <c r="O33" s="2">
        <v>0.4</v>
      </c>
      <c r="P33" s="2">
        <v>0.66</v>
      </c>
      <c r="Q33" s="2">
        <v>1</v>
      </c>
    </row>
  </sheetData>
  <mergeCells count="19">
    <mergeCell ref="D10:D12"/>
    <mergeCell ref="D13:D17"/>
    <mergeCell ref="D18:D22"/>
    <mergeCell ref="L28:L33"/>
    <mergeCell ref="L2:Q2"/>
    <mergeCell ref="J1:Q1"/>
    <mergeCell ref="D23:D27"/>
    <mergeCell ref="D28:D33"/>
    <mergeCell ref="A1:F1"/>
    <mergeCell ref="D2:F2"/>
    <mergeCell ref="L5:L7"/>
    <mergeCell ref="L8:L9"/>
    <mergeCell ref="L10:L12"/>
    <mergeCell ref="L13:L17"/>
    <mergeCell ref="L18:L22"/>
    <mergeCell ref="L23:L27"/>
    <mergeCell ref="A2:B2"/>
    <mergeCell ref="D5:D7"/>
    <mergeCell ref="D8:D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9" sqref="E9"/>
    </sheetView>
  </sheetViews>
  <sheetFormatPr baseColWidth="10" defaultColWidth="8.83203125" defaultRowHeight="14" x14ac:dyDescent="0"/>
  <cols>
    <col min="1" max="1" width="26.6640625" style="2" customWidth="1"/>
    <col min="2" max="2" width="8.83203125" style="2"/>
    <col min="3" max="3" width="16.83203125" style="2" customWidth="1"/>
    <col min="4" max="5" width="8.83203125" style="2"/>
    <col min="6" max="6" width="15.33203125" style="2" customWidth="1"/>
    <col min="7" max="16384" width="8.83203125" style="2"/>
  </cols>
  <sheetData>
    <row r="1" spans="1:7" ht="49.5" customHeight="1">
      <c r="A1" s="6" t="s">
        <v>53</v>
      </c>
      <c r="B1" s="6"/>
      <c r="C1" s="6"/>
      <c r="D1" s="6"/>
      <c r="E1" s="6"/>
      <c r="F1" s="6"/>
      <c r="G1" s="6"/>
    </row>
    <row r="2" spans="1:7">
      <c r="A2" s="2" t="s">
        <v>50</v>
      </c>
      <c r="C2" s="2" t="s">
        <v>52</v>
      </c>
    </row>
    <row r="3" spans="1:7" ht="78" customHeight="1">
      <c r="A3" s="2" t="s">
        <v>49</v>
      </c>
      <c r="E3" s="2" t="s">
        <v>54</v>
      </c>
      <c r="F3" s="2" t="s">
        <v>56</v>
      </c>
    </row>
    <row r="4" spans="1:7" ht="60" customHeight="1">
      <c r="A4" s="2" t="s">
        <v>55</v>
      </c>
      <c r="E4" s="2">
        <v>0</v>
      </c>
      <c r="F4" s="2">
        <v>0.15</v>
      </c>
    </row>
    <row r="5" spans="1:7" ht="28">
      <c r="A5" s="2" t="s">
        <v>51</v>
      </c>
      <c r="C5" s="5"/>
      <c r="E5" s="2">
        <v>1</v>
      </c>
      <c r="F5" s="2">
        <v>0.1</v>
      </c>
    </row>
    <row r="6" spans="1:7">
      <c r="E6" s="2">
        <v>2</v>
      </c>
      <c r="F6" s="2">
        <v>0.05</v>
      </c>
    </row>
    <row r="7" spans="1:7">
      <c r="E7" s="2">
        <v>3</v>
      </c>
      <c r="F7" s="2">
        <v>0</v>
      </c>
    </row>
  </sheetData>
  <mergeCells count="1">
    <mergeCell ref="A1:G1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4" sqref="D4"/>
    </sheetView>
  </sheetViews>
  <sheetFormatPr baseColWidth="10" defaultColWidth="8.83203125" defaultRowHeight="14" x14ac:dyDescent="0"/>
  <cols>
    <col min="1" max="16384" width="8.83203125" style="2"/>
  </cols>
  <sheetData>
    <row r="1" spans="1:5">
      <c r="A1" s="8" t="s">
        <v>23</v>
      </c>
      <c r="B1" s="9"/>
      <c r="C1" s="9"/>
      <c r="D1" s="9"/>
      <c r="E1" s="10"/>
    </row>
    <row r="2" spans="1:5" ht="28">
      <c r="A2" s="2" t="s">
        <v>18</v>
      </c>
      <c r="B2" s="2" t="s">
        <v>22</v>
      </c>
      <c r="C2" s="2" t="s">
        <v>24</v>
      </c>
    </row>
    <row r="3" spans="1:5" ht="28">
      <c r="A3" s="2" t="s">
        <v>19</v>
      </c>
      <c r="B3" s="3">
        <v>-0.3</v>
      </c>
      <c r="C3" s="3">
        <v>0.15</v>
      </c>
    </row>
    <row r="4" spans="1:5" ht="42">
      <c r="A4" s="2" t="s">
        <v>20</v>
      </c>
      <c r="B4" s="3">
        <v>0.05</v>
      </c>
      <c r="C4" s="3">
        <v>-0.05</v>
      </c>
    </row>
    <row r="5" spans="1:5" ht="28">
      <c r="A5" s="2" t="s">
        <v>21</v>
      </c>
      <c r="B5" s="3">
        <v>7.0000000000000007E-2</v>
      </c>
      <c r="C5" s="3">
        <v>-0.05</v>
      </c>
    </row>
  </sheetData>
  <mergeCells count="1">
    <mergeCell ref="A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 table</vt:lpstr>
      <vt:lpstr>Dispersal</vt:lpstr>
      <vt:lpstr>Friendships</vt:lpstr>
      <vt:lpstr>Dominance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AdeeshaEk2</dc:creator>
  <cp:lastModifiedBy>Adeesha Ekanayake</cp:lastModifiedBy>
  <dcterms:created xsi:type="dcterms:W3CDTF">2013-10-16T16:03:16Z</dcterms:created>
  <dcterms:modified xsi:type="dcterms:W3CDTF">2013-11-24T13:04:28Z</dcterms:modified>
</cp:coreProperties>
</file>